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ЭтаКнига" defaultThemeVersion="124226"/>
  <bookViews>
    <workbookView xWindow="360" yWindow="15" windowWidth="11340" windowHeight="6795" tabRatio="602"/>
  </bookViews>
  <sheets>
    <sheet name="Лист1" sheetId="1" r:id="rId1"/>
  </sheets>
  <definedNames>
    <definedName name="_xlnm.Print_Area" localSheetId="0">Лист1!$A$12:$T$374</definedName>
  </definedNames>
  <calcPr calcId="125725"/>
</workbook>
</file>

<file path=xl/calcChain.xml><?xml version="1.0" encoding="utf-8"?>
<calcChain xmlns="http://schemas.openxmlformats.org/spreadsheetml/2006/main">
  <c r="S296" i="1"/>
  <c r="L296"/>
  <c r="T297"/>
  <c r="R296"/>
  <c r="R297"/>
  <c r="K296"/>
  <c r="K297"/>
  <c r="M297" s="1"/>
  <c r="S370"/>
  <c r="S368"/>
  <c r="S367"/>
  <c r="S366" s="1"/>
  <c r="S364"/>
  <c r="S361"/>
  <c r="S358"/>
  <c r="S355"/>
  <c r="S353"/>
  <c r="S350"/>
  <c r="S348"/>
  <c r="S346"/>
  <c r="S344"/>
  <c r="S342"/>
  <c r="S340"/>
  <c r="S338"/>
  <c r="S336"/>
  <c r="S334"/>
  <c r="S332"/>
  <c r="S330"/>
  <c r="S328"/>
  <c r="S326"/>
  <c r="S324"/>
  <c r="S322"/>
  <c r="S320"/>
  <c r="S318"/>
  <c r="S316"/>
  <c r="S314"/>
  <c r="S312"/>
  <c r="S309"/>
  <c r="S308" s="1"/>
  <c r="S307" s="1"/>
  <c r="S304"/>
  <c r="S301" s="1"/>
  <c r="S300" s="1"/>
  <c r="S302"/>
  <c r="S298"/>
  <c r="S293"/>
  <c r="S291"/>
  <c r="S287"/>
  <c r="S285"/>
  <c r="S282"/>
  <c r="S278"/>
  <c r="S276"/>
  <c r="S274"/>
  <c r="S271"/>
  <c r="S269"/>
  <c r="S267"/>
  <c r="S265"/>
  <c r="S263"/>
  <c r="S261"/>
  <c r="S259"/>
  <c r="S257"/>
  <c r="S255"/>
  <c r="S252"/>
  <c r="S250"/>
  <c r="S248"/>
  <c r="S246"/>
  <c r="S244"/>
  <c r="S242"/>
  <c r="S240"/>
  <c r="S238"/>
  <c r="S236"/>
  <c r="S234"/>
  <c r="S232"/>
  <c r="S230"/>
  <c r="S228"/>
  <c r="S226"/>
  <c r="S224"/>
  <c r="S222"/>
  <c r="S220"/>
  <c r="S218"/>
  <c r="S216"/>
  <c r="S214"/>
  <c r="S212"/>
  <c r="S210"/>
  <c r="S208"/>
  <c r="S206"/>
  <c r="S204"/>
  <c r="S195" s="1"/>
  <c r="S202"/>
  <c r="S200"/>
  <c r="S198"/>
  <c r="S196"/>
  <c r="S194" s="1"/>
  <c r="S191"/>
  <c r="S189"/>
  <c r="S187"/>
  <c r="S185"/>
  <c r="S183"/>
  <c r="S181"/>
  <c r="S179"/>
  <c r="S177"/>
  <c r="S168" s="1"/>
  <c r="S167" s="1"/>
  <c r="S175"/>
  <c r="S173"/>
  <c r="S171"/>
  <c r="S169"/>
  <c r="S165"/>
  <c r="S163"/>
  <c r="S161"/>
  <c r="S159"/>
  <c r="S157"/>
  <c r="S153"/>
  <c r="S151"/>
  <c r="S149"/>
  <c r="S147"/>
  <c r="S145"/>
  <c r="S143"/>
  <c r="S141"/>
  <c r="S139"/>
  <c r="S137"/>
  <c r="S135"/>
  <c r="S133"/>
  <c r="S131"/>
  <c r="S129"/>
  <c r="S127"/>
  <c r="S125"/>
  <c r="S123"/>
  <c r="S120"/>
  <c r="S118"/>
  <c r="S116"/>
  <c r="S114"/>
  <c r="S112"/>
  <c r="S110"/>
  <c r="S108"/>
  <c r="S106"/>
  <c r="S104"/>
  <c r="S102"/>
  <c r="S100"/>
  <c r="S98"/>
  <c r="S96"/>
  <c r="S94"/>
  <c r="S92"/>
  <c r="S90"/>
  <c r="S88"/>
  <c r="S86"/>
  <c r="S84"/>
  <c r="S82"/>
  <c r="S80"/>
  <c r="S78"/>
  <c r="S76"/>
  <c r="S73"/>
  <c r="S71"/>
  <c r="S69"/>
  <c r="S65"/>
  <c r="S63"/>
  <c r="S61"/>
  <c r="S59"/>
  <c r="S55"/>
  <c r="S53"/>
  <c r="S51"/>
  <c r="S49"/>
  <c r="S46"/>
  <c r="S44"/>
  <c r="S42"/>
  <c r="S40"/>
  <c r="S37"/>
  <c r="S33"/>
  <c r="S31"/>
  <c r="S30"/>
  <c r="S374" s="1"/>
  <c r="L370"/>
  <c r="L368"/>
  <c r="L364"/>
  <c r="L361"/>
  <c r="L358"/>
  <c r="L355"/>
  <c r="L353"/>
  <c r="L350"/>
  <c r="L348"/>
  <c r="L346"/>
  <c r="L344"/>
  <c r="L342"/>
  <c r="L340"/>
  <c r="L338"/>
  <c r="L336"/>
  <c r="L334"/>
  <c r="L332"/>
  <c r="L330"/>
  <c r="L328"/>
  <c r="L326"/>
  <c r="L324"/>
  <c r="L322"/>
  <c r="L320"/>
  <c r="L318"/>
  <c r="L316"/>
  <c r="L314"/>
  <c r="L312"/>
  <c r="L309"/>
  <c r="L308" s="1"/>
  <c r="L304"/>
  <c r="L302"/>
  <c r="L298"/>
  <c r="L293"/>
  <c r="L291"/>
  <c r="L287"/>
  <c r="L285"/>
  <c r="L282"/>
  <c r="L278"/>
  <c r="L276"/>
  <c r="L274"/>
  <c r="L271"/>
  <c r="L269"/>
  <c r="L267"/>
  <c r="L265"/>
  <c r="L263"/>
  <c r="L261"/>
  <c r="L259"/>
  <c r="L257"/>
  <c r="L255"/>
  <c r="L252"/>
  <c r="L250"/>
  <c r="L248"/>
  <c r="L246"/>
  <c r="L244"/>
  <c r="L242"/>
  <c r="L240"/>
  <c r="L238"/>
  <c r="L236"/>
  <c r="L234"/>
  <c r="L232"/>
  <c r="L230"/>
  <c r="L228"/>
  <c r="L226"/>
  <c r="L224"/>
  <c r="L222"/>
  <c r="L220"/>
  <c r="L218"/>
  <c r="L216"/>
  <c r="L214"/>
  <c r="L212"/>
  <c r="L210"/>
  <c r="L208"/>
  <c r="L206"/>
  <c r="L204"/>
  <c r="L202"/>
  <c r="L200"/>
  <c r="L198"/>
  <c r="L196"/>
  <c r="L194" s="1"/>
  <c r="L191"/>
  <c r="L189"/>
  <c r="L187"/>
  <c r="L185"/>
  <c r="L183"/>
  <c r="L181"/>
  <c r="L179"/>
  <c r="L177"/>
  <c r="L175"/>
  <c r="L173"/>
  <c r="L171"/>
  <c r="L169"/>
  <c r="L165"/>
  <c r="L163"/>
  <c r="L161"/>
  <c r="L159"/>
  <c r="L157"/>
  <c r="L153"/>
  <c r="L151"/>
  <c r="L149"/>
  <c r="L147"/>
  <c r="L145"/>
  <c r="L143"/>
  <c r="L141"/>
  <c r="L139"/>
  <c r="L137"/>
  <c r="L135"/>
  <c r="L133"/>
  <c r="L131"/>
  <c r="L129"/>
  <c r="L127"/>
  <c r="L125"/>
  <c r="L123"/>
  <c r="L120"/>
  <c r="L118"/>
  <c r="L116"/>
  <c r="L114"/>
  <c r="L112"/>
  <c r="L110"/>
  <c r="L108"/>
  <c r="L106"/>
  <c r="L104"/>
  <c r="L102"/>
  <c r="L100"/>
  <c r="L98"/>
  <c r="L96"/>
  <c r="L94"/>
  <c r="L92"/>
  <c r="L90"/>
  <c r="L88"/>
  <c r="L86"/>
  <c r="L84"/>
  <c r="L82"/>
  <c r="L80"/>
  <c r="L78"/>
  <c r="L76"/>
  <c r="L73"/>
  <c r="L71"/>
  <c r="L69"/>
  <c r="L65"/>
  <c r="L63"/>
  <c r="L61"/>
  <c r="L59"/>
  <c r="L55"/>
  <c r="L53"/>
  <c r="L51"/>
  <c r="L49"/>
  <c r="L46"/>
  <c r="L44"/>
  <c r="L42"/>
  <c r="L40"/>
  <c r="L37"/>
  <c r="L33"/>
  <c r="L31"/>
  <c r="L30"/>
  <c r="Q90"/>
  <c r="P90"/>
  <c r="R90" s="1"/>
  <c r="P91"/>
  <c r="R91" s="1"/>
  <c r="T91" s="1"/>
  <c r="K91"/>
  <c r="M91" s="1"/>
  <c r="J90"/>
  <c r="I90"/>
  <c r="K90" s="1"/>
  <c r="M90" s="1"/>
  <c r="I91"/>
  <c r="J258"/>
  <c r="J257" s="1"/>
  <c r="K257" s="1"/>
  <c r="Q257"/>
  <c r="P257"/>
  <c r="R257" s="1"/>
  <c r="P258"/>
  <c r="R258" s="1"/>
  <c r="T258" s="1"/>
  <c r="I257"/>
  <c r="I258"/>
  <c r="R229"/>
  <c r="T229" s="1"/>
  <c r="Q228"/>
  <c r="R228" s="1"/>
  <c r="T228" s="1"/>
  <c r="K228"/>
  <c r="K229"/>
  <c r="M229" s="1"/>
  <c r="J228"/>
  <c r="Q370"/>
  <c r="Q368"/>
  <c r="Q367" s="1"/>
  <c r="Q364"/>
  <c r="Q361"/>
  <c r="Q358"/>
  <c r="Q355"/>
  <c r="Q353"/>
  <c r="Q350"/>
  <c r="Q348"/>
  <c r="Q346"/>
  <c r="Q344"/>
  <c r="Q342"/>
  <c r="Q340"/>
  <c r="Q338"/>
  <c r="Q336"/>
  <c r="Q334"/>
  <c r="Q332"/>
  <c r="Q330"/>
  <c r="Q328"/>
  <c r="Q326"/>
  <c r="Q324"/>
  <c r="Q322"/>
  <c r="Q320"/>
  <c r="Q318"/>
  <c r="Q316"/>
  <c r="Q314"/>
  <c r="Q312"/>
  <c r="Q309"/>
  <c r="Q304"/>
  <c r="Q302"/>
  <c r="Q301" s="1"/>
  <c r="Q298"/>
  <c r="Q293"/>
  <c r="Q291"/>
  <c r="Q287"/>
  <c r="Q285"/>
  <c r="Q282"/>
  <c r="Q278"/>
  <c r="Q276"/>
  <c r="Q274"/>
  <c r="Q271"/>
  <c r="Q269"/>
  <c r="Q267"/>
  <c r="Q265"/>
  <c r="Q263"/>
  <c r="Q261"/>
  <c r="Q259"/>
  <c r="Q255"/>
  <c r="Q252"/>
  <c r="Q250"/>
  <c r="Q248"/>
  <c r="Q246"/>
  <c r="Q244"/>
  <c r="Q242"/>
  <c r="Q240"/>
  <c r="Q238"/>
  <c r="Q236"/>
  <c r="Q234"/>
  <c r="Q232"/>
  <c r="Q230"/>
  <c r="Q226"/>
  <c r="Q224"/>
  <c r="Q222"/>
  <c r="Q220"/>
  <c r="Q218"/>
  <c r="Q216"/>
  <c r="Q214"/>
  <c r="Q212"/>
  <c r="Q210"/>
  <c r="Q208"/>
  <c r="Q206"/>
  <c r="Q204"/>
  <c r="Q202"/>
  <c r="Q200"/>
  <c r="Q198"/>
  <c r="Q196"/>
  <c r="Q194" s="1"/>
  <c r="Q191"/>
  <c r="Q189"/>
  <c r="Q187"/>
  <c r="Q185"/>
  <c r="Q183"/>
  <c r="Q181"/>
  <c r="Q179"/>
  <c r="Q177"/>
  <c r="Q175"/>
  <c r="Q173"/>
  <c r="Q171"/>
  <c r="Q169"/>
  <c r="Q165"/>
  <c r="Q163"/>
  <c r="Q161"/>
  <c r="Q159"/>
  <c r="Q157"/>
  <c r="Q153"/>
  <c r="Q151"/>
  <c r="Q149"/>
  <c r="Q147"/>
  <c r="Q145"/>
  <c r="Q143"/>
  <c r="Q141"/>
  <c r="Q139"/>
  <c r="Q137"/>
  <c r="Q135"/>
  <c r="Q133"/>
  <c r="Q131"/>
  <c r="Q129"/>
  <c r="Q127"/>
  <c r="Q125"/>
  <c r="Q123"/>
  <c r="Q120"/>
  <c r="Q118"/>
  <c r="Q116"/>
  <c r="Q114"/>
  <c r="Q112"/>
  <c r="Q110"/>
  <c r="Q108"/>
  <c r="Q106"/>
  <c r="Q104"/>
  <c r="Q102"/>
  <c r="Q100"/>
  <c r="Q98"/>
  <c r="Q96"/>
  <c r="Q94"/>
  <c r="Q92"/>
  <c r="Q88"/>
  <c r="Q86"/>
  <c r="Q84"/>
  <c r="Q82"/>
  <c r="Q80"/>
  <c r="Q78"/>
  <c r="Q76"/>
  <c r="Q73"/>
  <c r="Q71"/>
  <c r="Q69"/>
  <c r="Q65"/>
  <c r="Q63"/>
  <c r="Q61"/>
  <c r="Q59"/>
  <c r="Q55"/>
  <c r="Q53"/>
  <c r="Q51"/>
  <c r="Q49"/>
  <c r="Q46"/>
  <c r="Q44"/>
  <c r="Q42"/>
  <c r="Q40"/>
  <c r="Q37"/>
  <c r="Q30" s="1"/>
  <c r="Q33"/>
  <c r="Q31"/>
  <c r="Q29" s="1"/>
  <c r="J370"/>
  <c r="J368"/>
  <c r="J364"/>
  <c r="J361"/>
  <c r="J358"/>
  <c r="J355"/>
  <c r="J353"/>
  <c r="J350"/>
  <c r="J348"/>
  <c r="J346"/>
  <c r="J344"/>
  <c r="J342"/>
  <c r="J340"/>
  <c r="J338"/>
  <c r="J336"/>
  <c r="J334"/>
  <c r="J332"/>
  <c r="J330"/>
  <c r="J328"/>
  <c r="J326"/>
  <c r="J324"/>
  <c r="J322"/>
  <c r="J320"/>
  <c r="J318"/>
  <c r="J316"/>
  <c r="J314"/>
  <c r="J312"/>
  <c r="J309"/>
  <c r="J304"/>
  <c r="J302"/>
  <c r="J298"/>
  <c r="J293"/>
  <c r="J291"/>
  <c r="J287"/>
  <c r="J285"/>
  <c r="J282"/>
  <c r="J278"/>
  <c r="J276"/>
  <c r="J274"/>
  <c r="J271"/>
  <c r="J269"/>
  <c r="J267"/>
  <c r="J265"/>
  <c r="J263"/>
  <c r="J261"/>
  <c r="J259"/>
  <c r="J255"/>
  <c r="J252"/>
  <c r="J250"/>
  <c r="J248"/>
  <c r="J246"/>
  <c r="J244"/>
  <c r="J242"/>
  <c r="J240"/>
  <c r="J238"/>
  <c r="J236"/>
  <c r="J234"/>
  <c r="J232"/>
  <c r="J230"/>
  <c r="J226"/>
  <c r="J224"/>
  <c r="J222"/>
  <c r="J220"/>
  <c r="J218"/>
  <c r="J216"/>
  <c r="J214"/>
  <c r="J212"/>
  <c r="J210"/>
  <c r="J208"/>
  <c r="J206"/>
  <c r="J204"/>
  <c r="J202"/>
  <c r="J200"/>
  <c r="J198"/>
  <c r="J196"/>
  <c r="J191"/>
  <c r="J189"/>
  <c r="J187"/>
  <c r="J185"/>
  <c r="J183"/>
  <c r="J181"/>
  <c r="J179"/>
  <c r="J177"/>
  <c r="J168" s="1"/>
  <c r="J175"/>
  <c r="J173"/>
  <c r="J171"/>
  <c r="J169"/>
  <c r="J165"/>
  <c r="J163"/>
  <c r="J161"/>
  <c r="J159"/>
  <c r="J157"/>
  <c r="J153"/>
  <c r="J151"/>
  <c r="J149"/>
  <c r="J147"/>
  <c r="J145"/>
  <c r="J143"/>
  <c r="J141"/>
  <c r="J139"/>
  <c r="J137"/>
  <c r="J135"/>
  <c r="J133"/>
  <c r="J131"/>
  <c r="J129"/>
  <c r="J127"/>
  <c r="J125"/>
  <c r="J123"/>
  <c r="J120"/>
  <c r="J118"/>
  <c r="J116"/>
  <c r="J114"/>
  <c r="J112"/>
  <c r="J110"/>
  <c r="J108"/>
  <c r="J106"/>
  <c r="J104"/>
  <c r="J102"/>
  <c r="J100"/>
  <c r="J98"/>
  <c r="J96"/>
  <c r="J94"/>
  <c r="J92"/>
  <c r="J88"/>
  <c r="J86"/>
  <c r="J84"/>
  <c r="J82"/>
  <c r="J80"/>
  <c r="J78"/>
  <c r="J76"/>
  <c r="J73"/>
  <c r="J71"/>
  <c r="J69"/>
  <c r="J65"/>
  <c r="J63"/>
  <c r="J61"/>
  <c r="J59"/>
  <c r="J55"/>
  <c r="J53"/>
  <c r="J51"/>
  <c r="J49"/>
  <c r="J46"/>
  <c r="J44"/>
  <c r="J42"/>
  <c r="J40"/>
  <c r="J37"/>
  <c r="J33"/>
  <c r="J31"/>
  <c r="K209"/>
  <c r="M209" s="1"/>
  <c r="K227"/>
  <c r="M227" s="1"/>
  <c r="K270"/>
  <c r="M270" s="1"/>
  <c r="H132"/>
  <c r="H131" s="1"/>
  <c r="I131" s="1"/>
  <c r="P226"/>
  <c r="P227"/>
  <c r="R227" s="1"/>
  <c r="T227" s="1"/>
  <c r="O226"/>
  <c r="I227"/>
  <c r="H226"/>
  <c r="I226" s="1"/>
  <c r="K226" s="1"/>
  <c r="M226" s="1"/>
  <c r="H101"/>
  <c r="P131"/>
  <c r="R131" s="1"/>
  <c r="P132"/>
  <c r="R132" s="1"/>
  <c r="T132" s="1"/>
  <c r="O131"/>
  <c r="P209"/>
  <c r="R209" s="1"/>
  <c r="T209" s="1"/>
  <c r="O208"/>
  <c r="P208" s="1"/>
  <c r="R208" s="1"/>
  <c r="T208" s="1"/>
  <c r="I209"/>
  <c r="H208"/>
  <c r="I208" s="1"/>
  <c r="P269"/>
  <c r="P270"/>
  <c r="R270" s="1"/>
  <c r="T270" s="1"/>
  <c r="O269"/>
  <c r="I270"/>
  <c r="H269"/>
  <c r="I269" s="1"/>
  <c r="K131" l="1"/>
  <c r="M131" s="1"/>
  <c r="J308"/>
  <c r="K208"/>
  <c r="M208" s="1"/>
  <c r="K269"/>
  <c r="M269" s="1"/>
  <c r="Q168"/>
  <c r="L374"/>
  <c r="Q156"/>
  <c r="R226"/>
  <c r="T226" s="1"/>
  <c r="L195"/>
  <c r="M228"/>
  <c r="T269"/>
  <c r="J367"/>
  <c r="Q195"/>
  <c r="L367"/>
  <c r="T296"/>
  <c r="K258"/>
  <c r="M258" s="1"/>
  <c r="M257"/>
  <c r="T90"/>
  <c r="T131"/>
  <c r="T257"/>
  <c r="M296"/>
  <c r="S193"/>
  <c r="S29"/>
  <c r="S156"/>
  <c r="L366"/>
  <c r="L307"/>
  <c r="L29"/>
  <c r="L156"/>
  <c r="L301"/>
  <c r="L168"/>
  <c r="J29"/>
  <c r="J194"/>
  <c r="Q374"/>
  <c r="R269"/>
  <c r="Q155"/>
  <c r="Q300"/>
  <c r="Q366"/>
  <c r="Q167"/>
  <c r="Q308"/>
  <c r="J195"/>
  <c r="J366"/>
  <c r="J167"/>
  <c r="J307"/>
  <c r="J301"/>
  <c r="J30"/>
  <c r="J156"/>
  <c r="I132"/>
  <c r="K132" s="1"/>
  <c r="M132" s="1"/>
  <c r="P268"/>
  <c r="R268" s="1"/>
  <c r="T268" s="1"/>
  <c r="O267"/>
  <c r="P267" s="1"/>
  <c r="R267" s="1"/>
  <c r="T267" s="1"/>
  <c r="I267"/>
  <c r="K267" s="1"/>
  <c r="M267" s="1"/>
  <c r="I268"/>
  <c r="K268" s="1"/>
  <c r="M268" s="1"/>
  <c r="H267"/>
  <c r="O370"/>
  <c r="O368"/>
  <c r="O367" s="1"/>
  <c r="O366" s="1"/>
  <c r="O364"/>
  <c r="O361"/>
  <c r="O358"/>
  <c r="O355"/>
  <c r="O353"/>
  <c r="O350"/>
  <c r="O348"/>
  <c r="O346"/>
  <c r="O344"/>
  <c r="O342"/>
  <c r="O340"/>
  <c r="O338"/>
  <c r="O336"/>
  <c r="O334"/>
  <c r="O332"/>
  <c r="O330"/>
  <c r="O328"/>
  <c r="O326"/>
  <c r="O324"/>
  <c r="O322"/>
  <c r="O320"/>
  <c r="O318"/>
  <c r="O316"/>
  <c r="O314"/>
  <c r="O312"/>
  <c r="O309"/>
  <c r="O304"/>
  <c r="O302"/>
  <c r="O301" s="1"/>
  <c r="O300" s="1"/>
  <c r="O298"/>
  <c r="O293"/>
  <c r="O291"/>
  <c r="O287"/>
  <c r="O285"/>
  <c r="O282"/>
  <c r="O278"/>
  <c r="O276"/>
  <c r="O274"/>
  <c r="O271"/>
  <c r="O265"/>
  <c r="O263"/>
  <c r="O261"/>
  <c r="O259"/>
  <c r="O255"/>
  <c r="O252"/>
  <c r="O250"/>
  <c r="O248"/>
  <c r="O246"/>
  <c r="O244"/>
  <c r="O242"/>
  <c r="O240"/>
  <c r="O238"/>
  <c r="O236"/>
  <c r="O234"/>
  <c r="O232"/>
  <c r="O230"/>
  <c r="O224"/>
  <c r="O222"/>
  <c r="O220"/>
  <c r="O218"/>
  <c r="O216"/>
  <c r="O214"/>
  <c r="O212"/>
  <c r="O210"/>
  <c r="O206"/>
  <c r="O204"/>
  <c r="O202"/>
  <c r="O200"/>
  <c r="O198"/>
  <c r="O196"/>
  <c r="O191"/>
  <c r="O189"/>
  <c r="O187"/>
  <c r="O185"/>
  <c r="O183"/>
  <c r="O181"/>
  <c r="O179"/>
  <c r="O177"/>
  <c r="O175"/>
  <c r="O173"/>
  <c r="O171"/>
  <c r="O169"/>
  <c r="O165"/>
  <c r="O163"/>
  <c r="O161"/>
  <c r="O159"/>
  <c r="O157"/>
  <c r="O153"/>
  <c r="O151"/>
  <c r="O149"/>
  <c r="O147"/>
  <c r="O145"/>
  <c r="O143"/>
  <c r="O141"/>
  <c r="O139"/>
  <c r="O137"/>
  <c r="O135"/>
  <c r="O133"/>
  <c r="O129"/>
  <c r="O127"/>
  <c r="O125"/>
  <c r="O123"/>
  <c r="O120"/>
  <c r="O118"/>
  <c r="O116"/>
  <c r="O114"/>
  <c r="O112"/>
  <c r="O110"/>
  <c r="O108"/>
  <c r="O106"/>
  <c r="O104"/>
  <c r="O102"/>
  <c r="O100"/>
  <c r="O98"/>
  <c r="O96"/>
  <c r="O94"/>
  <c r="O92"/>
  <c r="O88"/>
  <c r="O86"/>
  <c r="O84"/>
  <c r="O82"/>
  <c r="O80"/>
  <c r="O78"/>
  <c r="O76"/>
  <c r="O73"/>
  <c r="O71"/>
  <c r="O69"/>
  <c r="O65"/>
  <c r="O63"/>
  <c r="O61"/>
  <c r="O59"/>
  <c r="O55"/>
  <c r="O53"/>
  <c r="O51"/>
  <c r="O49"/>
  <c r="O46"/>
  <c r="O44"/>
  <c r="O42"/>
  <c r="O40"/>
  <c r="O37"/>
  <c r="O33"/>
  <c r="O31"/>
  <c r="H370"/>
  <c r="H368"/>
  <c r="H367" s="1"/>
  <c r="H366" s="1"/>
  <c r="H364"/>
  <c r="H361"/>
  <c r="H358"/>
  <c r="H355"/>
  <c r="H353"/>
  <c r="H350"/>
  <c r="H348"/>
  <c r="H346"/>
  <c r="H344"/>
  <c r="H342"/>
  <c r="H340"/>
  <c r="H338"/>
  <c r="H336"/>
  <c r="H334"/>
  <c r="H332"/>
  <c r="H330"/>
  <c r="H328"/>
  <c r="H326"/>
  <c r="H324"/>
  <c r="H322"/>
  <c r="H320"/>
  <c r="H318"/>
  <c r="H316"/>
  <c r="H314"/>
  <c r="H312"/>
  <c r="H309"/>
  <c r="H304"/>
  <c r="H302"/>
  <c r="H301" s="1"/>
  <c r="H300" s="1"/>
  <c r="H298"/>
  <c r="H293"/>
  <c r="H291"/>
  <c r="H287"/>
  <c r="H285"/>
  <c r="H282"/>
  <c r="H278"/>
  <c r="H276"/>
  <c r="H274"/>
  <c r="H271"/>
  <c r="H265"/>
  <c r="H263"/>
  <c r="H261"/>
  <c r="H259"/>
  <c r="H255"/>
  <c r="H252"/>
  <c r="H250"/>
  <c r="H248"/>
  <c r="H246"/>
  <c r="H244"/>
  <c r="H242"/>
  <c r="H240"/>
  <c r="H238"/>
  <c r="H236"/>
  <c r="H234"/>
  <c r="H232"/>
  <c r="H230"/>
  <c r="H224"/>
  <c r="H222"/>
  <c r="H220"/>
  <c r="H218"/>
  <c r="H216"/>
  <c r="H214"/>
  <c r="H212"/>
  <c r="H210"/>
  <c r="H206"/>
  <c r="H204"/>
  <c r="H202"/>
  <c r="H200"/>
  <c r="H198"/>
  <c r="H196"/>
  <c r="H191"/>
  <c r="H189"/>
  <c r="H187"/>
  <c r="H185"/>
  <c r="H183"/>
  <c r="H181"/>
  <c r="H179"/>
  <c r="H177"/>
  <c r="H168" s="1"/>
  <c r="H167" s="1"/>
  <c r="H175"/>
  <c r="H173"/>
  <c r="H171"/>
  <c r="H169"/>
  <c r="H165"/>
  <c r="H163"/>
  <c r="H161"/>
  <c r="H159"/>
  <c r="H157"/>
  <c r="H153"/>
  <c r="H151"/>
  <c r="H149"/>
  <c r="H147"/>
  <c r="H145"/>
  <c r="H143"/>
  <c r="H141"/>
  <c r="H139"/>
  <c r="H137"/>
  <c r="H135"/>
  <c r="H133"/>
  <c r="H129"/>
  <c r="H127"/>
  <c r="H125"/>
  <c r="H123"/>
  <c r="H120"/>
  <c r="H118"/>
  <c r="H116"/>
  <c r="H114"/>
  <c r="H112"/>
  <c r="H110"/>
  <c r="H108"/>
  <c r="H106"/>
  <c r="H104"/>
  <c r="H102"/>
  <c r="H100"/>
  <c r="H98"/>
  <c r="H96"/>
  <c r="H94"/>
  <c r="H92"/>
  <c r="H88"/>
  <c r="H86"/>
  <c r="H84"/>
  <c r="H82"/>
  <c r="H80"/>
  <c r="H78"/>
  <c r="H76"/>
  <c r="H73"/>
  <c r="H71"/>
  <c r="H69"/>
  <c r="H65"/>
  <c r="H63"/>
  <c r="H61"/>
  <c r="H59"/>
  <c r="H55"/>
  <c r="H53"/>
  <c r="H51"/>
  <c r="H49"/>
  <c r="H46"/>
  <c r="H44"/>
  <c r="H42"/>
  <c r="H40"/>
  <c r="H37"/>
  <c r="H33"/>
  <c r="H31"/>
  <c r="O195" l="1"/>
  <c r="O193" s="1"/>
  <c r="H156"/>
  <c r="H155" s="1"/>
  <c r="H308"/>
  <c r="H307" s="1"/>
  <c r="O29"/>
  <c r="O168"/>
  <c r="O167" s="1"/>
  <c r="H30"/>
  <c r="O156"/>
  <c r="O155" s="1"/>
  <c r="O308"/>
  <c r="O307" s="1"/>
  <c r="O194"/>
  <c r="H29"/>
  <c r="H194"/>
  <c r="H195"/>
  <c r="O30"/>
  <c r="S155"/>
  <c r="S373"/>
  <c r="S28"/>
  <c r="L193"/>
  <c r="L300"/>
  <c r="L167"/>
  <c r="L28"/>
  <c r="L373"/>
  <c r="L155"/>
  <c r="Q193"/>
  <c r="Q28"/>
  <c r="Q373"/>
  <c r="Q307"/>
  <c r="J193"/>
  <c r="J28"/>
  <c r="J374"/>
  <c r="J155"/>
  <c r="J373"/>
  <c r="J300"/>
  <c r="H373"/>
  <c r="O28"/>
  <c r="H28"/>
  <c r="R307" l="1"/>
  <c r="T307" s="1"/>
  <c r="R193"/>
  <c r="T193" s="1"/>
  <c r="T155"/>
  <c r="O374"/>
  <c r="H374"/>
  <c r="I374" s="1"/>
  <c r="K374" s="1"/>
  <c r="M374" s="1"/>
  <c r="S372"/>
  <c r="L372"/>
  <c r="Q372"/>
  <c r="R372" s="1"/>
  <c r="J372"/>
  <c r="O373"/>
  <c r="P373" s="1"/>
  <c r="R373" s="1"/>
  <c r="T373" s="1"/>
  <c r="H193"/>
  <c r="I193" s="1"/>
  <c r="K193" s="1"/>
  <c r="M193" s="1"/>
  <c r="O372"/>
  <c r="P372" s="1"/>
  <c r="P29"/>
  <c r="R29" s="1"/>
  <c r="T29" s="1"/>
  <c r="P30"/>
  <c r="R30" s="1"/>
  <c r="T30" s="1"/>
  <c r="P31"/>
  <c r="R31" s="1"/>
  <c r="T31" s="1"/>
  <c r="P32"/>
  <c r="R32" s="1"/>
  <c r="T32" s="1"/>
  <c r="P33"/>
  <c r="R33" s="1"/>
  <c r="T33" s="1"/>
  <c r="P34"/>
  <c r="R34" s="1"/>
  <c r="T34" s="1"/>
  <c r="P35"/>
  <c r="R35" s="1"/>
  <c r="T35" s="1"/>
  <c r="P36"/>
  <c r="R36" s="1"/>
  <c r="T36" s="1"/>
  <c r="P37"/>
  <c r="R37" s="1"/>
  <c r="T37" s="1"/>
  <c r="P38"/>
  <c r="R38" s="1"/>
  <c r="T38" s="1"/>
  <c r="P39"/>
  <c r="R39" s="1"/>
  <c r="T39" s="1"/>
  <c r="P40"/>
  <c r="R40" s="1"/>
  <c r="T40" s="1"/>
  <c r="P41"/>
  <c r="R41" s="1"/>
  <c r="T41" s="1"/>
  <c r="P42"/>
  <c r="R42" s="1"/>
  <c r="T42" s="1"/>
  <c r="P43"/>
  <c r="R43" s="1"/>
  <c r="T43" s="1"/>
  <c r="P44"/>
  <c r="R44" s="1"/>
  <c r="T44" s="1"/>
  <c r="P45"/>
  <c r="R45" s="1"/>
  <c r="T45" s="1"/>
  <c r="P46"/>
  <c r="R46" s="1"/>
  <c r="T46" s="1"/>
  <c r="P47"/>
  <c r="R47" s="1"/>
  <c r="T47" s="1"/>
  <c r="P48"/>
  <c r="R48" s="1"/>
  <c r="T48" s="1"/>
  <c r="P49"/>
  <c r="R49" s="1"/>
  <c r="T49" s="1"/>
  <c r="P50"/>
  <c r="R50" s="1"/>
  <c r="T50" s="1"/>
  <c r="P51"/>
  <c r="R51" s="1"/>
  <c r="T51" s="1"/>
  <c r="P52"/>
  <c r="R52" s="1"/>
  <c r="T52" s="1"/>
  <c r="P53"/>
  <c r="R53" s="1"/>
  <c r="T53" s="1"/>
  <c r="P54"/>
  <c r="R54" s="1"/>
  <c r="T54" s="1"/>
  <c r="P55"/>
  <c r="R55" s="1"/>
  <c r="T55" s="1"/>
  <c r="P56"/>
  <c r="R56" s="1"/>
  <c r="T56" s="1"/>
  <c r="P57"/>
  <c r="R57" s="1"/>
  <c r="T57" s="1"/>
  <c r="P58"/>
  <c r="R58" s="1"/>
  <c r="T58" s="1"/>
  <c r="P59"/>
  <c r="R59" s="1"/>
  <c r="T59" s="1"/>
  <c r="P60"/>
  <c r="R60" s="1"/>
  <c r="T60" s="1"/>
  <c r="P61"/>
  <c r="R61" s="1"/>
  <c r="T61" s="1"/>
  <c r="P62"/>
  <c r="R62" s="1"/>
  <c r="T62" s="1"/>
  <c r="P63"/>
  <c r="R63" s="1"/>
  <c r="T63" s="1"/>
  <c r="P64"/>
  <c r="R64" s="1"/>
  <c r="T64" s="1"/>
  <c r="P65"/>
  <c r="R65" s="1"/>
  <c r="T65" s="1"/>
  <c r="P66"/>
  <c r="R66" s="1"/>
  <c r="T66" s="1"/>
  <c r="P67"/>
  <c r="R67" s="1"/>
  <c r="T67" s="1"/>
  <c r="P68"/>
  <c r="R68" s="1"/>
  <c r="T68" s="1"/>
  <c r="P69"/>
  <c r="R69" s="1"/>
  <c r="T69" s="1"/>
  <c r="P70"/>
  <c r="R70" s="1"/>
  <c r="T70" s="1"/>
  <c r="P71"/>
  <c r="R71" s="1"/>
  <c r="T71" s="1"/>
  <c r="P72"/>
  <c r="R72" s="1"/>
  <c r="T72" s="1"/>
  <c r="P73"/>
  <c r="R73" s="1"/>
  <c r="T73" s="1"/>
  <c r="P74"/>
  <c r="R74" s="1"/>
  <c r="T74" s="1"/>
  <c r="P75"/>
  <c r="R75" s="1"/>
  <c r="T75" s="1"/>
  <c r="P76"/>
  <c r="R76" s="1"/>
  <c r="T76" s="1"/>
  <c r="P77"/>
  <c r="R77" s="1"/>
  <c r="T77" s="1"/>
  <c r="P78"/>
  <c r="R78" s="1"/>
  <c r="T78" s="1"/>
  <c r="P79"/>
  <c r="R79" s="1"/>
  <c r="T79" s="1"/>
  <c r="P80"/>
  <c r="R80" s="1"/>
  <c r="T80" s="1"/>
  <c r="P81"/>
  <c r="R81" s="1"/>
  <c r="T81" s="1"/>
  <c r="P82"/>
  <c r="R82" s="1"/>
  <c r="T82" s="1"/>
  <c r="P83"/>
  <c r="R83" s="1"/>
  <c r="T83" s="1"/>
  <c r="P84"/>
  <c r="R84" s="1"/>
  <c r="T84" s="1"/>
  <c r="P85"/>
  <c r="R85" s="1"/>
  <c r="T85" s="1"/>
  <c r="P86"/>
  <c r="R86" s="1"/>
  <c r="T86" s="1"/>
  <c r="P87"/>
  <c r="R87" s="1"/>
  <c r="T87" s="1"/>
  <c r="P88"/>
  <c r="R88" s="1"/>
  <c r="T88" s="1"/>
  <c r="P89"/>
  <c r="R89" s="1"/>
  <c r="T89" s="1"/>
  <c r="P92"/>
  <c r="R92" s="1"/>
  <c r="T92" s="1"/>
  <c r="P93"/>
  <c r="R93" s="1"/>
  <c r="T93" s="1"/>
  <c r="P94"/>
  <c r="R94" s="1"/>
  <c r="T94" s="1"/>
  <c r="P95"/>
  <c r="R95" s="1"/>
  <c r="T95" s="1"/>
  <c r="P96"/>
  <c r="R96" s="1"/>
  <c r="T96" s="1"/>
  <c r="P97"/>
  <c r="R97" s="1"/>
  <c r="T97" s="1"/>
  <c r="P98"/>
  <c r="R98" s="1"/>
  <c r="T98" s="1"/>
  <c r="P99"/>
  <c r="R99" s="1"/>
  <c r="T99" s="1"/>
  <c r="P100"/>
  <c r="R100" s="1"/>
  <c r="T100" s="1"/>
  <c r="P101"/>
  <c r="R101" s="1"/>
  <c r="T101" s="1"/>
  <c r="P102"/>
  <c r="R102" s="1"/>
  <c r="T102" s="1"/>
  <c r="P103"/>
  <c r="R103" s="1"/>
  <c r="T103" s="1"/>
  <c r="P104"/>
  <c r="R104" s="1"/>
  <c r="T104" s="1"/>
  <c r="P105"/>
  <c r="R105" s="1"/>
  <c r="T105" s="1"/>
  <c r="P106"/>
  <c r="R106" s="1"/>
  <c r="T106" s="1"/>
  <c r="P107"/>
  <c r="R107" s="1"/>
  <c r="T107" s="1"/>
  <c r="P108"/>
  <c r="R108" s="1"/>
  <c r="T108" s="1"/>
  <c r="P109"/>
  <c r="R109" s="1"/>
  <c r="T109" s="1"/>
  <c r="P110"/>
  <c r="R110" s="1"/>
  <c r="T110" s="1"/>
  <c r="P111"/>
  <c r="R111" s="1"/>
  <c r="T111" s="1"/>
  <c r="P112"/>
  <c r="R112" s="1"/>
  <c r="T112" s="1"/>
  <c r="P113"/>
  <c r="R113" s="1"/>
  <c r="T113" s="1"/>
  <c r="P114"/>
  <c r="R114" s="1"/>
  <c r="T114" s="1"/>
  <c r="P115"/>
  <c r="R115" s="1"/>
  <c r="T115" s="1"/>
  <c r="P116"/>
  <c r="R116" s="1"/>
  <c r="T116" s="1"/>
  <c r="P117"/>
  <c r="R117" s="1"/>
  <c r="T117" s="1"/>
  <c r="P118"/>
  <c r="R118" s="1"/>
  <c r="T118" s="1"/>
  <c r="P119"/>
  <c r="R119" s="1"/>
  <c r="T119" s="1"/>
  <c r="P120"/>
  <c r="R120" s="1"/>
  <c r="T120" s="1"/>
  <c r="P121"/>
  <c r="R121" s="1"/>
  <c r="T121" s="1"/>
  <c r="P122"/>
  <c r="R122" s="1"/>
  <c r="T122" s="1"/>
  <c r="P123"/>
  <c r="R123" s="1"/>
  <c r="T123" s="1"/>
  <c r="P124"/>
  <c r="R124" s="1"/>
  <c r="T124" s="1"/>
  <c r="P125"/>
  <c r="R125" s="1"/>
  <c r="T125" s="1"/>
  <c r="P126"/>
  <c r="R126" s="1"/>
  <c r="T126" s="1"/>
  <c r="P127"/>
  <c r="R127" s="1"/>
  <c r="T127" s="1"/>
  <c r="P128"/>
  <c r="R128" s="1"/>
  <c r="T128" s="1"/>
  <c r="P129"/>
  <c r="R129" s="1"/>
  <c r="T129" s="1"/>
  <c r="P130"/>
  <c r="R130" s="1"/>
  <c r="T130" s="1"/>
  <c r="P133"/>
  <c r="R133" s="1"/>
  <c r="T133" s="1"/>
  <c r="P134"/>
  <c r="R134" s="1"/>
  <c r="T134" s="1"/>
  <c r="P135"/>
  <c r="R135" s="1"/>
  <c r="T135" s="1"/>
  <c r="P136"/>
  <c r="R136" s="1"/>
  <c r="T136" s="1"/>
  <c r="P137"/>
  <c r="R137" s="1"/>
  <c r="T137" s="1"/>
  <c r="P138"/>
  <c r="R138" s="1"/>
  <c r="T138" s="1"/>
  <c r="P139"/>
  <c r="R139" s="1"/>
  <c r="T139" s="1"/>
  <c r="P140"/>
  <c r="R140" s="1"/>
  <c r="T140" s="1"/>
  <c r="P141"/>
  <c r="R141" s="1"/>
  <c r="T141" s="1"/>
  <c r="P142"/>
  <c r="R142" s="1"/>
  <c r="T142" s="1"/>
  <c r="P143"/>
  <c r="R143" s="1"/>
  <c r="T143" s="1"/>
  <c r="P144"/>
  <c r="R144" s="1"/>
  <c r="T144" s="1"/>
  <c r="P145"/>
  <c r="R145" s="1"/>
  <c r="T145" s="1"/>
  <c r="P146"/>
  <c r="R146" s="1"/>
  <c r="T146" s="1"/>
  <c r="P147"/>
  <c r="R147" s="1"/>
  <c r="T147" s="1"/>
  <c r="P148"/>
  <c r="R148" s="1"/>
  <c r="T148" s="1"/>
  <c r="P149"/>
  <c r="R149" s="1"/>
  <c r="T149" s="1"/>
  <c r="P150"/>
  <c r="R150" s="1"/>
  <c r="T150" s="1"/>
  <c r="P151"/>
  <c r="R151" s="1"/>
  <c r="T151" s="1"/>
  <c r="P152"/>
  <c r="R152" s="1"/>
  <c r="T152" s="1"/>
  <c r="P153"/>
  <c r="R153" s="1"/>
  <c r="T153" s="1"/>
  <c r="P154"/>
  <c r="R154" s="1"/>
  <c r="T154" s="1"/>
  <c r="P155"/>
  <c r="R155" s="1"/>
  <c r="P156"/>
  <c r="R156" s="1"/>
  <c r="T156" s="1"/>
  <c r="P157"/>
  <c r="R157" s="1"/>
  <c r="T157" s="1"/>
  <c r="P158"/>
  <c r="R158" s="1"/>
  <c r="T158" s="1"/>
  <c r="P159"/>
  <c r="R159" s="1"/>
  <c r="T159" s="1"/>
  <c r="P160"/>
  <c r="R160" s="1"/>
  <c r="T160" s="1"/>
  <c r="P161"/>
  <c r="R161" s="1"/>
  <c r="T161" s="1"/>
  <c r="P162"/>
  <c r="R162" s="1"/>
  <c r="T162" s="1"/>
  <c r="P163"/>
  <c r="R163" s="1"/>
  <c r="T163" s="1"/>
  <c r="P164"/>
  <c r="R164" s="1"/>
  <c r="T164" s="1"/>
  <c r="P165"/>
  <c r="R165" s="1"/>
  <c r="T165" s="1"/>
  <c r="P166"/>
  <c r="R166" s="1"/>
  <c r="T166" s="1"/>
  <c r="P167"/>
  <c r="R167" s="1"/>
  <c r="T167" s="1"/>
  <c r="P168"/>
  <c r="R168" s="1"/>
  <c r="T168" s="1"/>
  <c r="P169"/>
  <c r="R169" s="1"/>
  <c r="T169" s="1"/>
  <c r="P170"/>
  <c r="R170" s="1"/>
  <c r="T170" s="1"/>
  <c r="P171"/>
  <c r="R171" s="1"/>
  <c r="T171" s="1"/>
  <c r="P172"/>
  <c r="R172" s="1"/>
  <c r="T172" s="1"/>
  <c r="P173"/>
  <c r="R173" s="1"/>
  <c r="T173" s="1"/>
  <c r="P174"/>
  <c r="R174" s="1"/>
  <c r="T174" s="1"/>
  <c r="P175"/>
  <c r="R175" s="1"/>
  <c r="T175" s="1"/>
  <c r="P176"/>
  <c r="R176" s="1"/>
  <c r="T176" s="1"/>
  <c r="P177"/>
  <c r="R177" s="1"/>
  <c r="T177" s="1"/>
  <c r="P178"/>
  <c r="R178" s="1"/>
  <c r="T178" s="1"/>
  <c r="P179"/>
  <c r="R179" s="1"/>
  <c r="T179" s="1"/>
  <c r="P180"/>
  <c r="R180" s="1"/>
  <c r="T180" s="1"/>
  <c r="P181"/>
  <c r="R181" s="1"/>
  <c r="T181" s="1"/>
  <c r="P182"/>
  <c r="R182" s="1"/>
  <c r="T182" s="1"/>
  <c r="P183"/>
  <c r="R183" s="1"/>
  <c r="T183" s="1"/>
  <c r="P184"/>
  <c r="R184" s="1"/>
  <c r="T184" s="1"/>
  <c r="P185"/>
  <c r="R185" s="1"/>
  <c r="T185" s="1"/>
  <c r="P186"/>
  <c r="R186" s="1"/>
  <c r="T186" s="1"/>
  <c r="P187"/>
  <c r="R187" s="1"/>
  <c r="T187" s="1"/>
  <c r="P188"/>
  <c r="R188" s="1"/>
  <c r="T188" s="1"/>
  <c r="P189"/>
  <c r="R189" s="1"/>
  <c r="T189" s="1"/>
  <c r="P190"/>
  <c r="R190" s="1"/>
  <c r="T190" s="1"/>
  <c r="P191"/>
  <c r="R191" s="1"/>
  <c r="T191" s="1"/>
  <c r="P192"/>
  <c r="R192" s="1"/>
  <c r="T192" s="1"/>
  <c r="P193"/>
  <c r="P194"/>
  <c r="R194" s="1"/>
  <c r="T194" s="1"/>
  <c r="P195"/>
  <c r="R195" s="1"/>
  <c r="T195" s="1"/>
  <c r="P196"/>
  <c r="R196" s="1"/>
  <c r="T196" s="1"/>
  <c r="P197"/>
  <c r="R197" s="1"/>
  <c r="T197" s="1"/>
  <c r="P198"/>
  <c r="R198" s="1"/>
  <c r="T198" s="1"/>
  <c r="P199"/>
  <c r="R199" s="1"/>
  <c r="T199" s="1"/>
  <c r="P200"/>
  <c r="R200" s="1"/>
  <c r="T200" s="1"/>
  <c r="P201"/>
  <c r="R201" s="1"/>
  <c r="T201" s="1"/>
  <c r="P202"/>
  <c r="R202" s="1"/>
  <c r="T202" s="1"/>
  <c r="P203"/>
  <c r="R203" s="1"/>
  <c r="T203" s="1"/>
  <c r="P204"/>
  <c r="R204" s="1"/>
  <c r="T204" s="1"/>
  <c r="P205"/>
  <c r="R205" s="1"/>
  <c r="T205" s="1"/>
  <c r="P206"/>
  <c r="R206" s="1"/>
  <c r="T206" s="1"/>
  <c r="P207"/>
  <c r="R207" s="1"/>
  <c r="T207" s="1"/>
  <c r="P210"/>
  <c r="R210" s="1"/>
  <c r="T210" s="1"/>
  <c r="P211"/>
  <c r="R211" s="1"/>
  <c r="T211" s="1"/>
  <c r="P212"/>
  <c r="R212" s="1"/>
  <c r="T212" s="1"/>
  <c r="P213"/>
  <c r="R213" s="1"/>
  <c r="T213" s="1"/>
  <c r="P214"/>
  <c r="R214" s="1"/>
  <c r="T214" s="1"/>
  <c r="P215"/>
  <c r="R215" s="1"/>
  <c r="T215" s="1"/>
  <c r="P216"/>
  <c r="R216" s="1"/>
  <c r="T216" s="1"/>
  <c r="P217"/>
  <c r="R217" s="1"/>
  <c r="T217" s="1"/>
  <c r="P218"/>
  <c r="R218" s="1"/>
  <c r="T218" s="1"/>
  <c r="P219"/>
  <c r="R219" s="1"/>
  <c r="T219" s="1"/>
  <c r="P220"/>
  <c r="R220" s="1"/>
  <c r="T220" s="1"/>
  <c r="P221"/>
  <c r="R221" s="1"/>
  <c r="T221" s="1"/>
  <c r="P222"/>
  <c r="R222" s="1"/>
  <c r="T222" s="1"/>
  <c r="P223"/>
  <c r="R223" s="1"/>
  <c r="T223" s="1"/>
  <c r="P224"/>
  <c r="R224" s="1"/>
  <c r="T224" s="1"/>
  <c r="P225"/>
  <c r="R225" s="1"/>
  <c r="T225" s="1"/>
  <c r="P230"/>
  <c r="R230" s="1"/>
  <c r="T230" s="1"/>
  <c r="P231"/>
  <c r="R231" s="1"/>
  <c r="T231" s="1"/>
  <c r="P232"/>
  <c r="R232" s="1"/>
  <c r="T232" s="1"/>
  <c r="P233"/>
  <c r="R233" s="1"/>
  <c r="T233" s="1"/>
  <c r="P234"/>
  <c r="R234" s="1"/>
  <c r="T234" s="1"/>
  <c r="P235"/>
  <c r="R235" s="1"/>
  <c r="T235" s="1"/>
  <c r="P236"/>
  <c r="R236" s="1"/>
  <c r="T236" s="1"/>
  <c r="P237"/>
  <c r="R237" s="1"/>
  <c r="T237" s="1"/>
  <c r="P238"/>
  <c r="R238" s="1"/>
  <c r="T238" s="1"/>
  <c r="P239"/>
  <c r="R239" s="1"/>
  <c r="T239" s="1"/>
  <c r="P240"/>
  <c r="R240" s="1"/>
  <c r="T240" s="1"/>
  <c r="P241"/>
  <c r="R241" s="1"/>
  <c r="T241" s="1"/>
  <c r="P242"/>
  <c r="R242" s="1"/>
  <c r="T242" s="1"/>
  <c r="P243"/>
  <c r="R243" s="1"/>
  <c r="T243" s="1"/>
  <c r="P244"/>
  <c r="R244" s="1"/>
  <c r="T244" s="1"/>
  <c r="P245"/>
  <c r="R245" s="1"/>
  <c r="T245" s="1"/>
  <c r="P246"/>
  <c r="R246" s="1"/>
  <c r="T246" s="1"/>
  <c r="P247"/>
  <c r="R247" s="1"/>
  <c r="T247" s="1"/>
  <c r="P248"/>
  <c r="R248" s="1"/>
  <c r="T248" s="1"/>
  <c r="P249"/>
  <c r="R249" s="1"/>
  <c r="T249" s="1"/>
  <c r="P250"/>
  <c r="R250" s="1"/>
  <c r="T250" s="1"/>
  <c r="P251"/>
  <c r="R251" s="1"/>
  <c r="T251" s="1"/>
  <c r="P252"/>
  <c r="R252" s="1"/>
  <c r="T252" s="1"/>
  <c r="P253"/>
  <c r="R253" s="1"/>
  <c r="T253" s="1"/>
  <c r="P254"/>
  <c r="R254" s="1"/>
  <c r="T254" s="1"/>
  <c r="P255"/>
  <c r="R255" s="1"/>
  <c r="T255" s="1"/>
  <c r="P256"/>
  <c r="R256" s="1"/>
  <c r="T256" s="1"/>
  <c r="P259"/>
  <c r="R259" s="1"/>
  <c r="T259" s="1"/>
  <c r="P260"/>
  <c r="R260" s="1"/>
  <c r="T260" s="1"/>
  <c r="P261"/>
  <c r="R261" s="1"/>
  <c r="T261" s="1"/>
  <c r="P262"/>
  <c r="R262" s="1"/>
  <c r="T262" s="1"/>
  <c r="P263"/>
  <c r="R263" s="1"/>
  <c r="T263" s="1"/>
  <c r="P264"/>
  <c r="R264" s="1"/>
  <c r="T264" s="1"/>
  <c r="P265"/>
  <c r="R265" s="1"/>
  <c r="T265" s="1"/>
  <c r="P266"/>
  <c r="R266" s="1"/>
  <c r="T266" s="1"/>
  <c r="P271"/>
  <c r="R271" s="1"/>
  <c r="T271" s="1"/>
  <c r="P272"/>
  <c r="R272" s="1"/>
  <c r="T272" s="1"/>
  <c r="P273"/>
  <c r="R273" s="1"/>
  <c r="T273" s="1"/>
  <c r="P274"/>
  <c r="R274" s="1"/>
  <c r="T274" s="1"/>
  <c r="P275"/>
  <c r="R275" s="1"/>
  <c r="T275" s="1"/>
  <c r="P276"/>
  <c r="R276" s="1"/>
  <c r="T276" s="1"/>
  <c r="P277"/>
  <c r="R277" s="1"/>
  <c r="T277" s="1"/>
  <c r="P278"/>
  <c r="R278" s="1"/>
  <c r="T278" s="1"/>
  <c r="P279"/>
  <c r="R279" s="1"/>
  <c r="T279" s="1"/>
  <c r="P280"/>
  <c r="R280" s="1"/>
  <c r="T280" s="1"/>
  <c r="P281"/>
  <c r="R281" s="1"/>
  <c r="T281" s="1"/>
  <c r="P282"/>
  <c r="R282" s="1"/>
  <c r="T282" s="1"/>
  <c r="P283"/>
  <c r="R283" s="1"/>
  <c r="T283" s="1"/>
  <c r="P284"/>
  <c r="R284" s="1"/>
  <c r="T284" s="1"/>
  <c r="P285"/>
  <c r="R285" s="1"/>
  <c r="T285" s="1"/>
  <c r="P286"/>
  <c r="R286" s="1"/>
  <c r="T286" s="1"/>
  <c r="P287"/>
  <c r="R287" s="1"/>
  <c r="T287" s="1"/>
  <c r="P288"/>
  <c r="R288" s="1"/>
  <c r="T288" s="1"/>
  <c r="P289"/>
  <c r="R289" s="1"/>
  <c r="T289" s="1"/>
  <c r="P290"/>
  <c r="R290" s="1"/>
  <c r="T290" s="1"/>
  <c r="P291"/>
  <c r="R291" s="1"/>
  <c r="T291" s="1"/>
  <c r="P292"/>
  <c r="R292" s="1"/>
  <c r="T292" s="1"/>
  <c r="P293"/>
  <c r="R293" s="1"/>
  <c r="T293" s="1"/>
  <c r="P294"/>
  <c r="R294" s="1"/>
  <c r="T294" s="1"/>
  <c r="P295"/>
  <c r="R295" s="1"/>
  <c r="T295" s="1"/>
  <c r="P298"/>
  <c r="R298" s="1"/>
  <c r="T298" s="1"/>
  <c r="P299"/>
  <c r="R299" s="1"/>
  <c r="T299" s="1"/>
  <c r="P300"/>
  <c r="R300" s="1"/>
  <c r="T300" s="1"/>
  <c r="P301"/>
  <c r="R301" s="1"/>
  <c r="T301" s="1"/>
  <c r="P302"/>
  <c r="R302" s="1"/>
  <c r="T302" s="1"/>
  <c r="P303"/>
  <c r="R303" s="1"/>
  <c r="T303" s="1"/>
  <c r="P304"/>
  <c r="R304" s="1"/>
  <c r="T304" s="1"/>
  <c r="P305"/>
  <c r="R305" s="1"/>
  <c r="T305" s="1"/>
  <c r="P306"/>
  <c r="R306" s="1"/>
  <c r="T306" s="1"/>
  <c r="P307"/>
  <c r="P308"/>
  <c r="R308" s="1"/>
  <c r="T308" s="1"/>
  <c r="P309"/>
  <c r="R309" s="1"/>
  <c r="T309" s="1"/>
  <c r="P310"/>
  <c r="R310" s="1"/>
  <c r="T310" s="1"/>
  <c r="P311"/>
  <c r="R311" s="1"/>
  <c r="T311" s="1"/>
  <c r="P312"/>
  <c r="R312" s="1"/>
  <c r="T312" s="1"/>
  <c r="P313"/>
  <c r="R313" s="1"/>
  <c r="T313" s="1"/>
  <c r="P314"/>
  <c r="R314" s="1"/>
  <c r="T314" s="1"/>
  <c r="P315"/>
  <c r="R315" s="1"/>
  <c r="T315" s="1"/>
  <c r="P316"/>
  <c r="R316" s="1"/>
  <c r="T316" s="1"/>
  <c r="P317"/>
  <c r="R317" s="1"/>
  <c r="T317" s="1"/>
  <c r="P318"/>
  <c r="R318" s="1"/>
  <c r="T318" s="1"/>
  <c r="P319"/>
  <c r="R319" s="1"/>
  <c r="T319" s="1"/>
  <c r="P320"/>
  <c r="R320" s="1"/>
  <c r="T320" s="1"/>
  <c r="P321"/>
  <c r="R321" s="1"/>
  <c r="T321" s="1"/>
  <c r="P322"/>
  <c r="R322" s="1"/>
  <c r="T322" s="1"/>
  <c r="P323"/>
  <c r="R323" s="1"/>
  <c r="T323" s="1"/>
  <c r="P324"/>
  <c r="R324" s="1"/>
  <c r="T324" s="1"/>
  <c r="P325"/>
  <c r="R325" s="1"/>
  <c r="T325" s="1"/>
  <c r="P326"/>
  <c r="R326" s="1"/>
  <c r="T326" s="1"/>
  <c r="P327"/>
  <c r="R327" s="1"/>
  <c r="T327" s="1"/>
  <c r="P328"/>
  <c r="R328" s="1"/>
  <c r="T328" s="1"/>
  <c r="P329"/>
  <c r="R329" s="1"/>
  <c r="T329" s="1"/>
  <c r="P330"/>
  <c r="R330" s="1"/>
  <c r="T330" s="1"/>
  <c r="P331"/>
  <c r="R331" s="1"/>
  <c r="T331" s="1"/>
  <c r="P332"/>
  <c r="R332" s="1"/>
  <c r="T332" s="1"/>
  <c r="P333"/>
  <c r="R333" s="1"/>
  <c r="T333" s="1"/>
  <c r="P334"/>
  <c r="R334" s="1"/>
  <c r="T334" s="1"/>
  <c r="P335"/>
  <c r="R335" s="1"/>
  <c r="T335" s="1"/>
  <c r="P336"/>
  <c r="R336" s="1"/>
  <c r="T336" s="1"/>
  <c r="P337"/>
  <c r="R337" s="1"/>
  <c r="T337" s="1"/>
  <c r="P338"/>
  <c r="R338" s="1"/>
  <c r="T338" s="1"/>
  <c r="P339"/>
  <c r="R339" s="1"/>
  <c r="T339" s="1"/>
  <c r="P340"/>
  <c r="R340" s="1"/>
  <c r="T340" s="1"/>
  <c r="P341"/>
  <c r="R341" s="1"/>
  <c r="T341" s="1"/>
  <c r="P342"/>
  <c r="R342" s="1"/>
  <c r="T342" s="1"/>
  <c r="P343"/>
  <c r="R343" s="1"/>
  <c r="T343" s="1"/>
  <c r="P344"/>
  <c r="R344" s="1"/>
  <c r="T344" s="1"/>
  <c r="P345"/>
  <c r="R345" s="1"/>
  <c r="T345" s="1"/>
  <c r="P346"/>
  <c r="R346" s="1"/>
  <c r="T346" s="1"/>
  <c r="P347"/>
  <c r="R347" s="1"/>
  <c r="T347" s="1"/>
  <c r="P348"/>
  <c r="R348" s="1"/>
  <c r="T348" s="1"/>
  <c r="P349"/>
  <c r="R349" s="1"/>
  <c r="T349" s="1"/>
  <c r="P350"/>
  <c r="R350" s="1"/>
  <c r="T350" s="1"/>
  <c r="P351"/>
  <c r="R351" s="1"/>
  <c r="T351" s="1"/>
  <c r="P352"/>
  <c r="R352" s="1"/>
  <c r="T352" s="1"/>
  <c r="P353"/>
  <c r="R353" s="1"/>
  <c r="T353" s="1"/>
  <c r="P354"/>
  <c r="R354" s="1"/>
  <c r="T354" s="1"/>
  <c r="P355"/>
  <c r="R355" s="1"/>
  <c r="T355" s="1"/>
  <c r="P356"/>
  <c r="R356" s="1"/>
  <c r="T356" s="1"/>
  <c r="P357"/>
  <c r="R357" s="1"/>
  <c r="T357" s="1"/>
  <c r="P358"/>
  <c r="R358" s="1"/>
  <c r="T358" s="1"/>
  <c r="P359"/>
  <c r="R359" s="1"/>
  <c r="T359" s="1"/>
  <c r="P360"/>
  <c r="R360" s="1"/>
  <c r="T360" s="1"/>
  <c r="P361"/>
  <c r="R361" s="1"/>
  <c r="T361" s="1"/>
  <c r="P362"/>
  <c r="R362" s="1"/>
  <c r="T362" s="1"/>
  <c r="P363"/>
  <c r="R363" s="1"/>
  <c r="T363" s="1"/>
  <c r="P364"/>
  <c r="R364" s="1"/>
  <c r="T364" s="1"/>
  <c r="P365"/>
  <c r="R365" s="1"/>
  <c r="T365" s="1"/>
  <c r="P366"/>
  <c r="R366" s="1"/>
  <c r="T366" s="1"/>
  <c r="P367"/>
  <c r="R367" s="1"/>
  <c r="T367" s="1"/>
  <c r="P368"/>
  <c r="R368" s="1"/>
  <c r="T368" s="1"/>
  <c r="P369"/>
  <c r="R369" s="1"/>
  <c r="T369" s="1"/>
  <c r="P370"/>
  <c r="R370" s="1"/>
  <c r="T370" s="1"/>
  <c r="P371"/>
  <c r="R371" s="1"/>
  <c r="T371" s="1"/>
  <c r="P374"/>
  <c r="R374" s="1"/>
  <c r="T374" s="1"/>
  <c r="P28"/>
  <c r="R28" s="1"/>
  <c r="T28" s="1"/>
  <c r="I29"/>
  <c r="K29" s="1"/>
  <c r="M29" s="1"/>
  <c r="I30"/>
  <c r="K30" s="1"/>
  <c r="M30" s="1"/>
  <c r="I31"/>
  <c r="K31" s="1"/>
  <c r="M31" s="1"/>
  <c r="I32"/>
  <c r="K32" s="1"/>
  <c r="M32" s="1"/>
  <c r="I33"/>
  <c r="K33" s="1"/>
  <c r="M33" s="1"/>
  <c r="I34"/>
  <c r="K34" s="1"/>
  <c r="M34" s="1"/>
  <c r="I35"/>
  <c r="K35" s="1"/>
  <c r="M35" s="1"/>
  <c r="I36"/>
  <c r="K36" s="1"/>
  <c r="M36" s="1"/>
  <c r="I37"/>
  <c r="K37" s="1"/>
  <c r="M37" s="1"/>
  <c r="I38"/>
  <c r="K38" s="1"/>
  <c r="M38" s="1"/>
  <c r="I39"/>
  <c r="K39" s="1"/>
  <c r="M39" s="1"/>
  <c r="I40"/>
  <c r="K40" s="1"/>
  <c r="M40" s="1"/>
  <c r="I41"/>
  <c r="K41" s="1"/>
  <c r="M41" s="1"/>
  <c r="I42"/>
  <c r="K42" s="1"/>
  <c r="M42" s="1"/>
  <c r="I43"/>
  <c r="K43" s="1"/>
  <c r="M43" s="1"/>
  <c r="I44"/>
  <c r="K44" s="1"/>
  <c r="M44" s="1"/>
  <c r="I45"/>
  <c r="K45" s="1"/>
  <c r="M45" s="1"/>
  <c r="I46"/>
  <c r="K46" s="1"/>
  <c r="M46" s="1"/>
  <c r="I47"/>
  <c r="K47" s="1"/>
  <c r="M47" s="1"/>
  <c r="I48"/>
  <c r="K48" s="1"/>
  <c r="M48" s="1"/>
  <c r="I49"/>
  <c r="K49" s="1"/>
  <c r="M49" s="1"/>
  <c r="I50"/>
  <c r="K50" s="1"/>
  <c r="M50" s="1"/>
  <c r="I51"/>
  <c r="K51" s="1"/>
  <c r="M51" s="1"/>
  <c r="I52"/>
  <c r="K52" s="1"/>
  <c r="M52" s="1"/>
  <c r="I53"/>
  <c r="K53" s="1"/>
  <c r="M53" s="1"/>
  <c r="I54"/>
  <c r="K54" s="1"/>
  <c r="M54" s="1"/>
  <c r="I55"/>
  <c r="K55" s="1"/>
  <c r="M55" s="1"/>
  <c r="I56"/>
  <c r="K56" s="1"/>
  <c r="M56" s="1"/>
  <c r="I57"/>
  <c r="K57" s="1"/>
  <c r="M57" s="1"/>
  <c r="I58"/>
  <c r="K58" s="1"/>
  <c r="M58" s="1"/>
  <c r="I59"/>
  <c r="K59" s="1"/>
  <c r="M59" s="1"/>
  <c r="I60"/>
  <c r="K60" s="1"/>
  <c r="M60" s="1"/>
  <c r="I61"/>
  <c r="K61" s="1"/>
  <c r="M61" s="1"/>
  <c r="I62"/>
  <c r="K62" s="1"/>
  <c r="M62" s="1"/>
  <c r="I63"/>
  <c r="K63" s="1"/>
  <c r="M63" s="1"/>
  <c r="I64"/>
  <c r="K64" s="1"/>
  <c r="M64" s="1"/>
  <c r="I65"/>
  <c r="K65" s="1"/>
  <c r="M65" s="1"/>
  <c r="I66"/>
  <c r="K66" s="1"/>
  <c r="M66" s="1"/>
  <c r="I67"/>
  <c r="K67" s="1"/>
  <c r="M67" s="1"/>
  <c r="I68"/>
  <c r="K68" s="1"/>
  <c r="M68" s="1"/>
  <c r="I69"/>
  <c r="K69" s="1"/>
  <c r="M69" s="1"/>
  <c r="I70"/>
  <c r="K70" s="1"/>
  <c r="M70" s="1"/>
  <c r="I71"/>
  <c r="K71" s="1"/>
  <c r="M71" s="1"/>
  <c r="I72"/>
  <c r="K72" s="1"/>
  <c r="M72" s="1"/>
  <c r="I73"/>
  <c r="K73" s="1"/>
  <c r="M73" s="1"/>
  <c r="I74"/>
  <c r="K74" s="1"/>
  <c r="M74" s="1"/>
  <c r="I75"/>
  <c r="K75" s="1"/>
  <c r="M75" s="1"/>
  <c r="I76"/>
  <c r="K76" s="1"/>
  <c r="M76" s="1"/>
  <c r="I77"/>
  <c r="K77" s="1"/>
  <c r="M77" s="1"/>
  <c r="I78"/>
  <c r="K78" s="1"/>
  <c r="M78" s="1"/>
  <c r="I79"/>
  <c r="K79" s="1"/>
  <c r="M79" s="1"/>
  <c r="I80"/>
  <c r="K80" s="1"/>
  <c r="M80" s="1"/>
  <c r="I81"/>
  <c r="K81" s="1"/>
  <c r="M81" s="1"/>
  <c r="I82"/>
  <c r="K82" s="1"/>
  <c r="M82" s="1"/>
  <c r="I83"/>
  <c r="K83" s="1"/>
  <c r="M83" s="1"/>
  <c r="I84"/>
  <c r="K84" s="1"/>
  <c r="M84" s="1"/>
  <c r="I85"/>
  <c r="K85" s="1"/>
  <c r="M85" s="1"/>
  <c r="I86"/>
  <c r="K86" s="1"/>
  <c r="M86" s="1"/>
  <c r="I87"/>
  <c r="K87" s="1"/>
  <c r="M87" s="1"/>
  <c r="I88"/>
  <c r="K88" s="1"/>
  <c r="M88" s="1"/>
  <c r="I89"/>
  <c r="K89" s="1"/>
  <c r="M89" s="1"/>
  <c r="I92"/>
  <c r="K92" s="1"/>
  <c r="M92" s="1"/>
  <c r="I93"/>
  <c r="K93" s="1"/>
  <c r="M93" s="1"/>
  <c r="I94"/>
  <c r="K94" s="1"/>
  <c r="M94" s="1"/>
  <c r="I95"/>
  <c r="K95" s="1"/>
  <c r="M95" s="1"/>
  <c r="I96"/>
  <c r="K96" s="1"/>
  <c r="M96" s="1"/>
  <c r="I97"/>
  <c r="K97" s="1"/>
  <c r="M97" s="1"/>
  <c r="I98"/>
  <c r="K98" s="1"/>
  <c r="M98" s="1"/>
  <c r="I99"/>
  <c r="K99" s="1"/>
  <c r="M99" s="1"/>
  <c r="I100"/>
  <c r="K100" s="1"/>
  <c r="M100" s="1"/>
  <c r="I101"/>
  <c r="K101" s="1"/>
  <c r="M101" s="1"/>
  <c r="I102"/>
  <c r="K102" s="1"/>
  <c r="M102" s="1"/>
  <c r="I103"/>
  <c r="K103" s="1"/>
  <c r="M103" s="1"/>
  <c r="I104"/>
  <c r="K104" s="1"/>
  <c r="M104" s="1"/>
  <c r="I105"/>
  <c r="K105" s="1"/>
  <c r="M105" s="1"/>
  <c r="I106"/>
  <c r="K106" s="1"/>
  <c r="M106" s="1"/>
  <c r="I107"/>
  <c r="K107" s="1"/>
  <c r="M107" s="1"/>
  <c r="I108"/>
  <c r="K108" s="1"/>
  <c r="M108" s="1"/>
  <c r="I109"/>
  <c r="K109" s="1"/>
  <c r="M109" s="1"/>
  <c r="I110"/>
  <c r="K110" s="1"/>
  <c r="M110" s="1"/>
  <c r="I111"/>
  <c r="K111" s="1"/>
  <c r="M111" s="1"/>
  <c r="I112"/>
  <c r="K112" s="1"/>
  <c r="M112" s="1"/>
  <c r="I113"/>
  <c r="K113" s="1"/>
  <c r="M113" s="1"/>
  <c r="I114"/>
  <c r="K114" s="1"/>
  <c r="M114" s="1"/>
  <c r="I115"/>
  <c r="K115" s="1"/>
  <c r="M115" s="1"/>
  <c r="I116"/>
  <c r="K116" s="1"/>
  <c r="M116" s="1"/>
  <c r="I117"/>
  <c r="K117" s="1"/>
  <c r="M117" s="1"/>
  <c r="I118"/>
  <c r="K118" s="1"/>
  <c r="M118" s="1"/>
  <c r="I119"/>
  <c r="K119" s="1"/>
  <c r="M119" s="1"/>
  <c r="I120"/>
  <c r="K120" s="1"/>
  <c r="M120" s="1"/>
  <c r="I121"/>
  <c r="K121" s="1"/>
  <c r="M121" s="1"/>
  <c r="I122"/>
  <c r="K122" s="1"/>
  <c r="M122" s="1"/>
  <c r="I123"/>
  <c r="K123" s="1"/>
  <c r="M123" s="1"/>
  <c r="I124"/>
  <c r="K124" s="1"/>
  <c r="M124" s="1"/>
  <c r="I125"/>
  <c r="K125" s="1"/>
  <c r="M125" s="1"/>
  <c r="I126"/>
  <c r="K126" s="1"/>
  <c r="M126" s="1"/>
  <c r="I127"/>
  <c r="K127" s="1"/>
  <c r="M127" s="1"/>
  <c r="I128"/>
  <c r="K128" s="1"/>
  <c r="M128" s="1"/>
  <c r="I129"/>
  <c r="K129" s="1"/>
  <c r="M129" s="1"/>
  <c r="I130"/>
  <c r="K130" s="1"/>
  <c r="M130" s="1"/>
  <c r="I133"/>
  <c r="K133" s="1"/>
  <c r="M133" s="1"/>
  <c r="I134"/>
  <c r="K134" s="1"/>
  <c r="M134" s="1"/>
  <c r="I135"/>
  <c r="K135" s="1"/>
  <c r="M135" s="1"/>
  <c r="I136"/>
  <c r="K136" s="1"/>
  <c r="M136" s="1"/>
  <c r="I137"/>
  <c r="K137" s="1"/>
  <c r="M137" s="1"/>
  <c r="I138"/>
  <c r="K138" s="1"/>
  <c r="M138" s="1"/>
  <c r="I139"/>
  <c r="K139" s="1"/>
  <c r="M139" s="1"/>
  <c r="I140"/>
  <c r="K140" s="1"/>
  <c r="M140" s="1"/>
  <c r="I141"/>
  <c r="K141" s="1"/>
  <c r="M141" s="1"/>
  <c r="I142"/>
  <c r="K142" s="1"/>
  <c r="M142" s="1"/>
  <c r="I143"/>
  <c r="K143" s="1"/>
  <c r="M143" s="1"/>
  <c r="I144"/>
  <c r="K144" s="1"/>
  <c r="M144" s="1"/>
  <c r="I145"/>
  <c r="K145" s="1"/>
  <c r="M145" s="1"/>
  <c r="I146"/>
  <c r="K146" s="1"/>
  <c r="M146" s="1"/>
  <c r="I147"/>
  <c r="K147" s="1"/>
  <c r="M147" s="1"/>
  <c r="I148"/>
  <c r="K148" s="1"/>
  <c r="M148" s="1"/>
  <c r="I149"/>
  <c r="K149" s="1"/>
  <c r="M149" s="1"/>
  <c r="I150"/>
  <c r="K150" s="1"/>
  <c r="M150" s="1"/>
  <c r="I151"/>
  <c r="K151" s="1"/>
  <c r="M151" s="1"/>
  <c r="I152"/>
  <c r="K152" s="1"/>
  <c r="M152" s="1"/>
  <c r="I153"/>
  <c r="K153" s="1"/>
  <c r="M153" s="1"/>
  <c r="I154"/>
  <c r="K154" s="1"/>
  <c r="M154" s="1"/>
  <c r="I155"/>
  <c r="K155" s="1"/>
  <c r="M155" s="1"/>
  <c r="I156"/>
  <c r="K156" s="1"/>
  <c r="M156" s="1"/>
  <c r="I157"/>
  <c r="K157" s="1"/>
  <c r="M157" s="1"/>
  <c r="I158"/>
  <c r="K158" s="1"/>
  <c r="M158" s="1"/>
  <c r="I159"/>
  <c r="K159" s="1"/>
  <c r="M159" s="1"/>
  <c r="I160"/>
  <c r="K160" s="1"/>
  <c r="M160" s="1"/>
  <c r="I161"/>
  <c r="K161" s="1"/>
  <c r="M161" s="1"/>
  <c r="I162"/>
  <c r="K162" s="1"/>
  <c r="M162" s="1"/>
  <c r="I163"/>
  <c r="K163" s="1"/>
  <c r="M163" s="1"/>
  <c r="I164"/>
  <c r="K164" s="1"/>
  <c r="M164" s="1"/>
  <c r="I165"/>
  <c r="K165" s="1"/>
  <c r="M165" s="1"/>
  <c r="I166"/>
  <c r="K166" s="1"/>
  <c r="M166" s="1"/>
  <c r="I167"/>
  <c r="K167" s="1"/>
  <c r="M167" s="1"/>
  <c r="I168"/>
  <c r="K168" s="1"/>
  <c r="M168" s="1"/>
  <c r="I169"/>
  <c r="K169" s="1"/>
  <c r="M169" s="1"/>
  <c r="I170"/>
  <c r="K170" s="1"/>
  <c r="M170" s="1"/>
  <c r="I171"/>
  <c r="K171" s="1"/>
  <c r="M171" s="1"/>
  <c r="I172"/>
  <c r="K172" s="1"/>
  <c r="M172" s="1"/>
  <c r="I173"/>
  <c r="K173" s="1"/>
  <c r="M173" s="1"/>
  <c r="I174"/>
  <c r="K174" s="1"/>
  <c r="M174" s="1"/>
  <c r="I175"/>
  <c r="K175" s="1"/>
  <c r="M175" s="1"/>
  <c r="I176"/>
  <c r="K176" s="1"/>
  <c r="M176" s="1"/>
  <c r="I177"/>
  <c r="K177" s="1"/>
  <c r="M177" s="1"/>
  <c r="I178"/>
  <c r="K178" s="1"/>
  <c r="M178" s="1"/>
  <c r="I179"/>
  <c r="K179" s="1"/>
  <c r="M179" s="1"/>
  <c r="I180"/>
  <c r="K180" s="1"/>
  <c r="M180" s="1"/>
  <c r="I181"/>
  <c r="K181" s="1"/>
  <c r="M181" s="1"/>
  <c r="I182"/>
  <c r="K182" s="1"/>
  <c r="M182" s="1"/>
  <c r="I183"/>
  <c r="K183" s="1"/>
  <c r="M183" s="1"/>
  <c r="I184"/>
  <c r="K184" s="1"/>
  <c r="M184" s="1"/>
  <c r="I185"/>
  <c r="K185" s="1"/>
  <c r="M185" s="1"/>
  <c r="I186"/>
  <c r="K186" s="1"/>
  <c r="M186" s="1"/>
  <c r="I187"/>
  <c r="K187" s="1"/>
  <c r="M187" s="1"/>
  <c r="I188"/>
  <c r="K188" s="1"/>
  <c r="M188" s="1"/>
  <c r="I189"/>
  <c r="K189" s="1"/>
  <c r="M189" s="1"/>
  <c r="I190"/>
  <c r="K190" s="1"/>
  <c r="M190" s="1"/>
  <c r="I191"/>
  <c r="K191" s="1"/>
  <c r="M191" s="1"/>
  <c r="I192"/>
  <c r="K192" s="1"/>
  <c r="M192" s="1"/>
  <c r="I194"/>
  <c r="K194" s="1"/>
  <c r="M194" s="1"/>
  <c r="I195"/>
  <c r="K195" s="1"/>
  <c r="M195" s="1"/>
  <c r="I196"/>
  <c r="K196" s="1"/>
  <c r="M196" s="1"/>
  <c r="I197"/>
  <c r="K197" s="1"/>
  <c r="M197" s="1"/>
  <c r="I198"/>
  <c r="K198" s="1"/>
  <c r="M198" s="1"/>
  <c r="I199"/>
  <c r="K199" s="1"/>
  <c r="M199" s="1"/>
  <c r="I200"/>
  <c r="K200" s="1"/>
  <c r="M200" s="1"/>
  <c r="I201"/>
  <c r="K201" s="1"/>
  <c r="M201" s="1"/>
  <c r="I202"/>
  <c r="K202" s="1"/>
  <c r="M202" s="1"/>
  <c r="I203"/>
  <c r="K203" s="1"/>
  <c r="M203" s="1"/>
  <c r="I204"/>
  <c r="K204" s="1"/>
  <c r="M204" s="1"/>
  <c r="I205"/>
  <c r="K205" s="1"/>
  <c r="M205" s="1"/>
  <c r="I206"/>
  <c r="K206" s="1"/>
  <c r="M206" s="1"/>
  <c r="I207"/>
  <c r="K207" s="1"/>
  <c r="M207" s="1"/>
  <c r="I210"/>
  <c r="K210" s="1"/>
  <c r="M210" s="1"/>
  <c r="I211"/>
  <c r="K211" s="1"/>
  <c r="M211" s="1"/>
  <c r="I212"/>
  <c r="K212" s="1"/>
  <c r="M212" s="1"/>
  <c r="I213"/>
  <c r="K213" s="1"/>
  <c r="M213" s="1"/>
  <c r="I214"/>
  <c r="K214" s="1"/>
  <c r="M214" s="1"/>
  <c r="I215"/>
  <c r="K215" s="1"/>
  <c r="M215" s="1"/>
  <c r="I216"/>
  <c r="K216" s="1"/>
  <c r="M216" s="1"/>
  <c r="I217"/>
  <c r="K217" s="1"/>
  <c r="M217" s="1"/>
  <c r="I218"/>
  <c r="K218" s="1"/>
  <c r="M218" s="1"/>
  <c r="I219"/>
  <c r="K219" s="1"/>
  <c r="M219" s="1"/>
  <c r="I220"/>
  <c r="K220" s="1"/>
  <c r="M220" s="1"/>
  <c r="I221"/>
  <c r="K221" s="1"/>
  <c r="M221" s="1"/>
  <c r="I222"/>
  <c r="K222" s="1"/>
  <c r="M222" s="1"/>
  <c r="I223"/>
  <c r="K223" s="1"/>
  <c r="M223" s="1"/>
  <c r="I224"/>
  <c r="K224" s="1"/>
  <c r="M224" s="1"/>
  <c r="I225"/>
  <c r="K225" s="1"/>
  <c r="M225" s="1"/>
  <c r="I230"/>
  <c r="K230" s="1"/>
  <c r="M230" s="1"/>
  <c r="I231"/>
  <c r="K231" s="1"/>
  <c r="M231" s="1"/>
  <c r="I232"/>
  <c r="K232" s="1"/>
  <c r="M232" s="1"/>
  <c r="I233"/>
  <c r="K233" s="1"/>
  <c r="M233" s="1"/>
  <c r="I234"/>
  <c r="K234" s="1"/>
  <c r="M234" s="1"/>
  <c r="I235"/>
  <c r="K235" s="1"/>
  <c r="M235" s="1"/>
  <c r="I236"/>
  <c r="K236" s="1"/>
  <c r="M236" s="1"/>
  <c r="I237"/>
  <c r="K237" s="1"/>
  <c r="M237" s="1"/>
  <c r="I238"/>
  <c r="K238" s="1"/>
  <c r="M238" s="1"/>
  <c r="I239"/>
  <c r="K239" s="1"/>
  <c r="M239" s="1"/>
  <c r="I240"/>
  <c r="K240" s="1"/>
  <c r="M240" s="1"/>
  <c r="I241"/>
  <c r="K241" s="1"/>
  <c r="M241" s="1"/>
  <c r="I242"/>
  <c r="K242" s="1"/>
  <c r="M242" s="1"/>
  <c r="I243"/>
  <c r="K243" s="1"/>
  <c r="M243" s="1"/>
  <c r="I244"/>
  <c r="K244" s="1"/>
  <c r="M244" s="1"/>
  <c r="I245"/>
  <c r="K245" s="1"/>
  <c r="M245" s="1"/>
  <c r="I246"/>
  <c r="K246" s="1"/>
  <c r="M246" s="1"/>
  <c r="I247"/>
  <c r="K247" s="1"/>
  <c r="M247" s="1"/>
  <c r="I248"/>
  <c r="K248" s="1"/>
  <c r="M248" s="1"/>
  <c r="I249"/>
  <c r="K249" s="1"/>
  <c r="M249" s="1"/>
  <c r="I250"/>
  <c r="K250" s="1"/>
  <c r="M250" s="1"/>
  <c r="I251"/>
  <c r="K251" s="1"/>
  <c r="M251" s="1"/>
  <c r="I252"/>
  <c r="K252" s="1"/>
  <c r="M252" s="1"/>
  <c r="I253"/>
  <c r="K253" s="1"/>
  <c r="M253" s="1"/>
  <c r="I254"/>
  <c r="K254" s="1"/>
  <c r="M254" s="1"/>
  <c r="I255"/>
  <c r="K255" s="1"/>
  <c r="M255" s="1"/>
  <c r="I256"/>
  <c r="K256" s="1"/>
  <c r="M256" s="1"/>
  <c r="I259"/>
  <c r="K259" s="1"/>
  <c r="M259" s="1"/>
  <c r="I260"/>
  <c r="K260" s="1"/>
  <c r="M260" s="1"/>
  <c r="I261"/>
  <c r="K261" s="1"/>
  <c r="M261" s="1"/>
  <c r="I262"/>
  <c r="K262" s="1"/>
  <c r="M262" s="1"/>
  <c r="I263"/>
  <c r="K263" s="1"/>
  <c r="M263" s="1"/>
  <c r="I264"/>
  <c r="K264" s="1"/>
  <c r="M264" s="1"/>
  <c r="I265"/>
  <c r="K265" s="1"/>
  <c r="M265" s="1"/>
  <c r="I266"/>
  <c r="K266" s="1"/>
  <c r="M266" s="1"/>
  <c r="I271"/>
  <c r="K271" s="1"/>
  <c r="M271" s="1"/>
  <c r="I272"/>
  <c r="K272" s="1"/>
  <c r="M272" s="1"/>
  <c r="I273"/>
  <c r="K273" s="1"/>
  <c r="M273" s="1"/>
  <c r="I274"/>
  <c r="K274" s="1"/>
  <c r="M274" s="1"/>
  <c r="I275"/>
  <c r="K275" s="1"/>
  <c r="M275" s="1"/>
  <c r="I276"/>
  <c r="K276" s="1"/>
  <c r="M276" s="1"/>
  <c r="I277"/>
  <c r="K277" s="1"/>
  <c r="M277" s="1"/>
  <c r="I278"/>
  <c r="K278" s="1"/>
  <c r="M278" s="1"/>
  <c r="I279"/>
  <c r="K279" s="1"/>
  <c r="M279" s="1"/>
  <c r="I280"/>
  <c r="K280" s="1"/>
  <c r="M280" s="1"/>
  <c r="I281"/>
  <c r="K281" s="1"/>
  <c r="M281" s="1"/>
  <c r="I282"/>
  <c r="K282" s="1"/>
  <c r="M282" s="1"/>
  <c r="I283"/>
  <c r="K283" s="1"/>
  <c r="M283" s="1"/>
  <c r="I284"/>
  <c r="K284" s="1"/>
  <c r="M284" s="1"/>
  <c r="I285"/>
  <c r="K285" s="1"/>
  <c r="M285" s="1"/>
  <c r="I286"/>
  <c r="K286" s="1"/>
  <c r="M286" s="1"/>
  <c r="I287"/>
  <c r="K287" s="1"/>
  <c r="M287" s="1"/>
  <c r="I288"/>
  <c r="K288" s="1"/>
  <c r="M288" s="1"/>
  <c r="I289"/>
  <c r="K289" s="1"/>
  <c r="M289" s="1"/>
  <c r="I290"/>
  <c r="K290" s="1"/>
  <c r="M290" s="1"/>
  <c r="I291"/>
  <c r="K291" s="1"/>
  <c r="M291" s="1"/>
  <c r="I292"/>
  <c r="K292" s="1"/>
  <c r="M292" s="1"/>
  <c r="I293"/>
  <c r="K293" s="1"/>
  <c r="M293" s="1"/>
  <c r="I294"/>
  <c r="K294" s="1"/>
  <c r="M294" s="1"/>
  <c r="I295"/>
  <c r="K295" s="1"/>
  <c r="M295" s="1"/>
  <c r="I298"/>
  <c r="K298" s="1"/>
  <c r="M298" s="1"/>
  <c r="I299"/>
  <c r="K299" s="1"/>
  <c r="M299" s="1"/>
  <c r="I300"/>
  <c r="K300" s="1"/>
  <c r="M300" s="1"/>
  <c r="I301"/>
  <c r="K301" s="1"/>
  <c r="M301" s="1"/>
  <c r="I302"/>
  <c r="K302" s="1"/>
  <c r="M302" s="1"/>
  <c r="I303"/>
  <c r="K303" s="1"/>
  <c r="M303" s="1"/>
  <c r="I304"/>
  <c r="K304" s="1"/>
  <c r="M304" s="1"/>
  <c r="I305"/>
  <c r="K305" s="1"/>
  <c r="M305" s="1"/>
  <c r="I306"/>
  <c r="K306" s="1"/>
  <c r="M306" s="1"/>
  <c r="I307"/>
  <c r="K307" s="1"/>
  <c r="M307" s="1"/>
  <c r="I308"/>
  <c r="K308" s="1"/>
  <c r="M308" s="1"/>
  <c r="I309"/>
  <c r="K309" s="1"/>
  <c r="M309" s="1"/>
  <c r="I310"/>
  <c r="K310" s="1"/>
  <c r="M310" s="1"/>
  <c r="I311"/>
  <c r="K311" s="1"/>
  <c r="M311" s="1"/>
  <c r="I312"/>
  <c r="K312" s="1"/>
  <c r="M312" s="1"/>
  <c r="I313"/>
  <c r="K313" s="1"/>
  <c r="M313" s="1"/>
  <c r="I314"/>
  <c r="K314" s="1"/>
  <c r="M314" s="1"/>
  <c r="I315"/>
  <c r="K315" s="1"/>
  <c r="M315" s="1"/>
  <c r="I316"/>
  <c r="K316" s="1"/>
  <c r="M316" s="1"/>
  <c r="I317"/>
  <c r="K317" s="1"/>
  <c r="M317" s="1"/>
  <c r="I318"/>
  <c r="K318" s="1"/>
  <c r="M318" s="1"/>
  <c r="I319"/>
  <c r="K319" s="1"/>
  <c r="M319" s="1"/>
  <c r="I320"/>
  <c r="K320" s="1"/>
  <c r="M320" s="1"/>
  <c r="I321"/>
  <c r="K321" s="1"/>
  <c r="M321" s="1"/>
  <c r="I322"/>
  <c r="K322" s="1"/>
  <c r="M322" s="1"/>
  <c r="I323"/>
  <c r="K323" s="1"/>
  <c r="M323" s="1"/>
  <c r="I324"/>
  <c r="K324" s="1"/>
  <c r="M324" s="1"/>
  <c r="I325"/>
  <c r="K325" s="1"/>
  <c r="M325" s="1"/>
  <c r="I326"/>
  <c r="K326" s="1"/>
  <c r="M326" s="1"/>
  <c r="I327"/>
  <c r="K327" s="1"/>
  <c r="M327" s="1"/>
  <c r="I328"/>
  <c r="K328" s="1"/>
  <c r="M328" s="1"/>
  <c r="I329"/>
  <c r="K329" s="1"/>
  <c r="M329" s="1"/>
  <c r="I330"/>
  <c r="K330" s="1"/>
  <c r="M330" s="1"/>
  <c r="I331"/>
  <c r="K331" s="1"/>
  <c r="M331" s="1"/>
  <c r="I332"/>
  <c r="K332" s="1"/>
  <c r="M332" s="1"/>
  <c r="I333"/>
  <c r="K333" s="1"/>
  <c r="M333" s="1"/>
  <c r="I334"/>
  <c r="K334" s="1"/>
  <c r="M334" s="1"/>
  <c r="I335"/>
  <c r="K335" s="1"/>
  <c r="M335" s="1"/>
  <c r="I336"/>
  <c r="K336" s="1"/>
  <c r="M336" s="1"/>
  <c r="I337"/>
  <c r="K337" s="1"/>
  <c r="M337" s="1"/>
  <c r="I338"/>
  <c r="K338" s="1"/>
  <c r="M338" s="1"/>
  <c r="I339"/>
  <c r="K339" s="1"/>
  <c r="M339" s="1"/>
  <c r="I340"/>
  <c r="K340" s="1"/>
  <c r="M340" s="1"/>
  <c r="I341"/>
  <c r="K341" s="1"/>
  <c r="M341" s="1"/>
  <c r="I342"/>
  <c r="K342" s="1"/>
  <c r="M342" s="1"/>
  <c r="I343"/>
  <c r="K343" s="1"/>
  <c r="M343" s="1"/>
  <c r="I344"/>
  <c r="K344" s="1"/>
  <c r="M344" s="1"/>
  <c r="I345"/>
  <c r="K345" s="1"/>
  <c r="M345" s="1"/>
  <c r="I346"/>
  <c r="K346" s="1"/>
  <c r="M346" s="1"/>
  <c r="I347"/>
  <c r="K347" s="1"/>
  <c r="M347" s="1"/>
  <c r="I348"/>
  <c r="K348" s="1"/>
  <c r="M348" s="1"/>
  <c r="I349"/>
  <c r="K349" s="1"/>
  <c r="M349" s="1"/>
  <c r="I350"/>
  <c r="K350" s="1"/>
  <c r="M350" s="1"/>
  <c r="I351"/>
  <c r="K351" s="1"/>
  <c r="M351" s="1"/>
  <c r="I352"/>
  <c r="K352" s="1"/>
  <c r="M352" s="1"/>
  <c r="I353"/>
  <c r="K353" s="1"/>
  <c r="M353" s="1"/>
  <c r="I354"/>
  <c r="K354" s="1"/>
  <c r="M354" s="1"/>
  <c r="I355"/>
  <c r="K355" s="1"/>
  <c r="M355" s="1"/>
  <c r="I356"/>
  <c r="K356" s="1"/>
  <c r="M356" s="1"/>
  <c r="I357"/>
  <c r="K357" s="1"/>
  <c r="M357" s="1"/>
  <c r="I358"/>
  <c r="K358" s="1"/>
  <c r="M358" s="1"/>
  <c r="I359"/>
  <c r="K359" s="1"/>
  <c r="M359" s="1"/>
  <c r="I360"/>
  <c r="K360" s="1"/>
  <c r="M360" s="1"/>
  <c r="I361"/>
  <c r="K361" s="1"/>
  <c r="M361" s="1"/>
  <c r="I362"/>
  <c r="K362" s="1"/>
  <c r="M362" s="1"/>
  <c r="I363"/>
  <c r="K363" s="1"/>
  <c r="M363" s="1"/>
  <c r="I364"/>
  <c r="K364" s="1"/>
  <c r="M364" s="1"/>
  <c r="I365"/>
  <c r="K365" s="1"/>
  <c r="M365" s="1"/>
  <c r="I366"/>
  <c r="K366" s="1"/>
  <c r="M366" s="1"/>
  <c r="I367"/>
  <c r="K367" s="1"/>
  <c r="M367" s="1"/>
  <c r="I368"/>
  <c r="K368" s="1"/>
  <c r="M368" s="1"/>
  <c r="I369"/>
  <c r="K369" s="1"/>
  <c r="M369" s="1"/>
  <c r="I370"/>
  <c r="K370" s="1"/>
  <c r="M370" s="1"/>
  <c r="I371"/>
  <c r="K371" s="1"/>
  <c r="M371" s="1"/>
  <c r="I373"/>
  <c r="K373" s="1"/>
  <c r="M373" s="1"/>
  <c r="I28"/>
  <c r="K28" s="1"/>
  <c r="M28" s="1"/>
  <c r="T372" l="1"/>
  <c r="H372"/>
  <c r="I372" s="1"/>
  <c r="K372" s="1"/>
  <c r="M372" s="1"/>
</calcChain>
</file>

<file path=xl/sharedStrings.xml><?xml version="1.0" encoding="utf-8"?>
<sst xmlns="http://schemas.openxmlformats.org/spreadsheetml/2006/main" count="1629" uniqueCount="325">
  <si>
    <t xml:space="preserve">Целевая статья
</t>
  </si>
  <si>
    <t>Вид расхода</t>
  </si>
  <si>
    <t xml:space="preserve">Наименование
</t>
  </si>
  <si>
    <t>О56</t>
  </si>
  <si>
    <t>О62</t>
  </si>
  <si>
    <t>О50</t>
  </si>
  <si>
    <t xml:space="preserve">Финансовый отдел администрации г. Тейково
</t>
  </si>
  <si>
    <t>По расходным обязательствам городского округа</t>
  </si>
  <si>
    <t>О64</t>
  </si>
  <si>
    <t xml:space="preserve">Отдел социальной сферы администрации   городского округа  Тейково Ивановской области
</t>
  </si>
  <si>
    <t>О63</t>
  </si>
  <si>
    <t>О61</t>
  </si>
  <si>
    <t xml:space="preserve">По расходным обязательствам городского округа
</t>
  </si>
  <si>
    <t xml:space="preserve">По расходным обязательствам на переданные государственные полномочия
</t>
  </si>
  <si>
    <t xml:space="preserve">Всего, в том числе
</t>
  </si>
  <si>
    <t>Отдел образования администрации г. Тейково</t>
  </si>
  <si>
    <t xml:space="preserve">Комитет по управлению муниципальным имуществом и земельным отношениям администрации городского округа Тейково Ивановской области
</t>
  </si>
  <si>
    <t xml:space="preserve">администрация городского округа  Тейково Ивановской области
</t>
  </si>
  <si>
    <t xml:space="preserve">Раздел
</t>
  </si>
  <si>
    <t>О1</t>
  </si>
  <si>
    <t>О3</t>
  </si>
  <si>
    <t>О4</t>
  </si>
  <si>
    <t>О5</t>
  </si>
  <si>
    <t>О7</t>
  </si>
  <si>
    <t>О8</t>
  </si>
  <si>
    <t>О2</t>
  </si>
  <si>
    <t>Подраздел</t>
  </si>
  <si>
    <t>О9</t>
  </si>
  <si>
    <t>О6</t>
  </si>
  <si>
    <t>40 9 00 00500</t>
  </si>
  <si>
    <t>Обеспечение функций  исполнительно-
распорядительного  органа местного самоуправления</t>
  </si>
  <si>
    <t>Закупка товаров, работ и услуг для 
обеспечения государственных (муниципальных) нужд</t>
  </si>
  <si>
    <t>Осуществление полномочий по созданию и организации деятельности комиссий по делам несовершеннолетних и защите их прав</t>
  </si>
  <si>
    <t>Уплата взноса в Ассоциацию «Совет муниципальных образований Ивановской области»</t>
  </si>
  <si>
    <t>02 6 01 90090</t>
  </si>
  <si>
    <t>Осуществление отдельных государственных полномочий в сфере административных правонарушений</t>
  </si>
  <si>
    <t>42 9 00 51200</t>
  </si>
  <si>
    <t>07 1 01 00550</t>
  </si>
  <si>
    <t xml:space="preserve">Ремонт, капитальный ремонт автомобильных дорог местного значения и сооружений на них  </t>
  </si>
  <si>
    <t>05 2 01 00490</t>
  </si>
  <si>
    <t>Иные бюджетные ассигнования</t>
  </si>
  <si>
    <t>40 9 00 00660</t>
  </si>
  <si>
    <t>40 9 00 00670</t>
  </si>
  <si>
    <t>Дополнительное образование детей в сфере культуры и искусства</t>
  </si>
  <si>
    <t>Предоставление субсидий бюджетным, автономным учреждениям и иным некоммерческим организациям</t>
  </si>
  <si>
    <t>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t>
  </si>
  <si>
    <t>Организация культурного досуга в коллективах самодеятельного народного творчества</t>
  </si>
  <si>
    <t>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t>
  </si>
  <si>
    <t>03 1 01 00350</t>
  </si>
  <si>
    <t>Софинансирование расходов,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t>
  </si>
  <si>
    <t>03 1 01 80340</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</si>
  <si>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учреждениях культуры</t>
  </si>
  <si>
    <t>Осуществление библиотечного, библиографического и информационного обслуживания пользователей библиотеки</t>
  </si>
  <si>
    <t xml:space="preserve">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t>
  </si>
  <si>
    <t>03 3 01 00390</t>
  </si>
  <si>
    <t>03 3 01 80340</t>
  </si>
  <si>
    <t>03 3 02 00440</t>
  </si>
  <si>
    <t>Организация и проведение мероприятий, связанных с государственными праздниками, юбилейными и памятными датами</t>
  </si>
  <si>
    <t>03 4 01 20080</t>
  </si>
  <si>
    <t>03 5 01 00430</t>
  </si>
  <si>
    <t>Организация физкультурных мероприятий, 
спортивных мероприятий, направленных на популяризацию массовых видов спорта</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</si>
  <si>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</si>
  <si>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Дошкольное образование детей. Присмотр и уход за детьми</t>
  </si>
  <si>
    <t xml:space="preserve">Укрепление материально-технической базы дошкольных образовательных организаций </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</si>
  <si>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бюджетных дошкольных образовательных организациях</t>
  </si>
  <si>
    <t>01 1 01 00010</t>
  </si>
  <si>
    <t>01 1 01 00020</t>
  </si>
  <si>
    <t>01 1 01 00030</t>
  </si>
  <si>
    <t>01 1 01 00040</t>
  </si>
  <si>
    <t>01 1 01 80170</t>
  </si>
  <si>
    <t>Осуществление переданных органам местного самоуправления государственных полномочий Ивановской области по присмотру и уходу за детьми-сиротами и детьми, оставшимися без попечения родителей, детьми-инвалидами в муниципальных дошкольных образовательных организациях и детьми, нуждающимися в длительном лечении, в муниципальных дошкольных образовательных организациях, осуществляющих оздоровление</t>
  </si>
  <si>
    <t>01 4 01 80100</t>
  </si>
  <si>
    <t>Осуществление переданных органам местного самоуправления государственных полномочий Ивановской области  по выплате компенсации части родительской платы за присмотр и уход за детьми в образовательных организациях, реализующих образовательную программу дошкольного образования</t>
  </si>
  <si>
    <t>01 4 01 80110</t>
  </si>
  <si>
    <t>01 6 01 00240</t>
  </si>
  <si>
    <t>Проведение  муниципальных мероприятий в сфере образования для учащихся и педагогических работников</t>
  </si>
  <si>
    <t>01 5 01 20120</t>
  </si>
  <si>
    <t xml:space="preserve">Проведение  муниципальных семинаров, конференций, форумов, выставок по проблемам внедрения современной модели образования </t>
  </si>
  <si>
    <t>01 5 02 20130</t>
  </si>
  <si>
    <t>01 5 03 20140</t>
  </si>
  <si>
    <t>01 4 01 S0190</t>
  </si>
  <si>
    <t>01 4 01 80200</t>
  </si>
  <si>
    <t>Предоставление  общедоступного  бесплатного начального общего, основного общего, среднего (полного) общего образования по основным общеобразовательным программам</t>
  </si>
  <si>
    <t>Укрепление материально-технической базы общеобразовательных организаций</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</si>
  <si>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бюджетных общеобразовательных организациях</t>
  </si>
  <si>
    <t>Организация  временной занятости детей и подростков в бюджетных общеобразовательных организациях</t>
  </si>
  <si>
    <t>01 2 01 00060</t>
  </si>
  <si>
    <t>01 2 01 00080</t>
  </si>
  <si>
    <t>01 2 01 00090</t>
  </si>
  <si>
    <t>01 2 01 00100</t>
  </si>
  <si>
    <t>01 2 01 80150</t>
  </si>
  <si>
    <t>Дополнительное образование детей</t>
  </si>
  <si>
    <t>01 3 01 00110</t>
  </si>
  <si>
    <t>Укрепление материально-технической базы муниципальных  организаций дополнительного образования детей</t>
  </si>
  <si>
    <t>Организация  временной занятости детей и подростков в организациях дополнительного образования детей</t>
  </si>
  <si>
    <t>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t>
  </si>
  <si>
    <t>01 3 01 00170</t>
  </si>
  <si>
    <t>01 3 01 00190</t>
  </si>
  <si>
    <t>01 3 01 81420</t>
  </si>
  <si>
    <t>Поэтапное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t>
  </si>
  <si>
    <t>01 3 01 81440</t>
  </si>
  <si>
    <t>Оказание финансовой поддержки городским социально -  ориентированным организациям</t>
  </si>
  <si>
    <t>02 1 01 60010</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</si>
  <si>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</si>
  <si>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Организация  дополнительного материального обеспечения граждан, удостоенных звания «Почетный гражданин города Тейково»</t>
  </si>
  <si>
    <t>Социальное обеспечение и иные выплаты населению</t>
  </si>
  <si>
    <t>Организация и проведение совещаний, круглых столов, семинаров, встреч руководителей ОМС с жителями города</t>
  </si>
  <si>
    <t>Организация и проведение мероприятий, связанных с профессиональными праздниками</t>
  </si>
  <si>
    <t>02 5 01 20050</t>
  </si>
  <si>
    <t>Оказание адресной материальной помощи жителям города, находящимся в трудной жизненной ситуации</t>
  </si>
  <si>
    <t>Организация и проведение мероприятий, направленных на поддержку отдельных категорий граждан</t>
  </si>
  <si>
    <t>02 2 02 20030</t>
  </si>
  <si>
    <t>Оказание психолого-педагогической помощи семьям и несовершеннолетним гражданам путем применения процедуры медиации</t>
  </si>
  <si>
    <t>02 2 01 20020</t>
  </si>
  <si>
    <t>Подготовка, переподготовка и повышение
 квалификации лиц, замещающих выборные муниципальные должности, а также профессиональная подготовка, переподготовка и повышение квалификации муниципальных служащих</t>
  </si>
  <si>
    <t>Расходы на создание системы видеонаблюдения</t>
  </si>
  <si>
    <t>Субсидии юридическим лицам и индивидуальным предпринимателям на ремонт и содержание объектов внешнего благоустройства и мест захоронения</t>
  </si>
  <si>
    <t>Капитальные вложения в объекты  государственной (муниципальной) собственности</t>
  </si>
  <si>
    <t>тыс. руб.</t>
  </si>
  <si>
    <t xml:space="preserve">Обеспечение деятельности муниципального 
 учреждения «Аварийно-диспетчерская служба»  </t>
  </si>
  <si>
    <t>Обеспечение деятельности муниципального казенного учреждения «Централизованная бухгалтерия бюджетного учета»</t>
  </si>
  <si>
    <t>Проведение ежегодных муниципальных
 конкурсов «Лучшая школа года», «Лучший сад года»</t>
  </si>
  <si>
    <t>Обеспечение выполнения функций муниципального  учреждения Централизованная бухгалтерия  Отдела образования администрации г.Тейково Ивановской области</t>
  </si>
  <si>
    <t>02 3 01 26030</t>
  </si>
  <si>
    <t>41 9 00 26010</t>
  </si>
  <si>
    <t>41 9 00 26020</t>
  </si>
  <si>
    <t>Код главного распорядителя</t>
  </si>
  <si>
    <t>Обеспечение  мероприятий по формированию современной городской среды</t>
  </si>
  <si>
    <t>Проведение государственной  экспертизы сметных объемов работ по благоустройству дворовых территорий и территории массового посещения жителей города</t>
  </si>
  <si>
    <t>Выплата компенсации уплаченного земельного налога председателям уличных комитетов и территориальных общественных советов (ТОС) либо их супруге (супругу)</t>
  </si>
  <si>
    <t>05 2 01 S0510</t>
  </si>
  <si>
    <t>05 4 01 L4970</t>
  </si>
  <si>
    <t>Снос жилых домов и хозяйственных построек</t>
  </si>
  <si>
    <t>Актуализация схемы теплоснабжения городского округа Тейково Ивановской области</t>
  </si>
  <si>
    <t>41 9 00 90120</t>
  </si>
  <si>
    <t>41 9 00 90130</t>
  </si>
  <si>
    <t>Организация  мероприятий, носящих общегородской и межмуниципальный характер</t>
  </si>
  <si>
    <t>01 7 01 20100</t>
  </si>
  <si>
    <t xml:space="preserve">01 7 02 20200 </t>
  </si>
  <si>
    <t>01 7 03 S3110</t>
  </si>
  <si>
    <t>Развитие системы подготовки спортивного резерва</t>
  </si>
  <si>
    <t>01 3 01 00220</t>
  </si>
  <si>
    <t xml:space="preserve">Возмещение затрат на финансовое обеспечение получения дошкольного образования в частных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t>
  </si>
  <si>
    <t>01 1 01 85500</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</si>
  <si>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организациях  дополнительного образования детей в сфере культуры и искусства</t>
  </si>
  <si>
    <t>01 2 01 53031</t>
  </si>
  <si>
    <t>Участие мужской команды «ФК Тейково» в чемпионате Ивановской области по футболу</t>
  </si>
  <si>
    <t>01 4 01 00270</t>
  </si>
  <si>
    <t>01 4 01 L3041</t>
  </si>
  <si>
    <t>05 1 01 60020</t>
  </si>
  <si>
    <t>Субсидирование на поддержку субъектов малого и среднего предпринимательства</t>
  </si>
  <si>
    <t>06 1 01 60210</t>
  </si>
  <si>
    <t>Музейно-выставочная деятельность</t>
  </si>
  <si>
    <t>03 2 01 00480</t>
  </si>
  <si>
    <t xml:space="preserve">к решению городской Думы 
</t>
  </si>
  <si>
    <t>городского округа Тейково</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</si>
  <si>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на приобретение учебников и учебных пособий, средств обучения, игр, игрушек (за исключением расходов на содержание зданий и оплату коммунальных услуг)</t>
  </si>
  <si>
    <t>01 3 E2 54910</t>
  </si>
  <si>
    <t xml:space="preserve">городская Дума городского округа Тейково Ивановской области
</t>
  </si>
  <si>
    <t>03 2 01 80340</t>
  </si>
  <si>
    <t>Ивановской области</t>
  </si>
  <si>
    <t>03 2 02 00460</t>
  </si>
  <si>
    <t>Реализация мероприятий по модернизации объектов коммунальной инфраструктуры</t>
  </si>
  <si>
    <t>Проведение лесоустроительных работ</t>
  </si>
  <si>
    <t>Разработка и утверждение лесохозяйственного регламента</t>
  </si>
  <si>
    <t>40 9 00 00710</t>
  </si>
  <si>
    <t>40 9 00 00720</t>
  </si>
  <si>
    <t>2024 год</t>
  </si>
  <si>
    <t>05 2 01 10490</t>
  </si>
  <si>
    <t>01 2 01 10060</t>
  </si>
  <si>
    <t>03 3 01 05191</t>
  </si>
  <si>
    <t>Реализация программ формирования современной городской среды</t>
  </si>
  <si>
    <t>Составление технического проекта разработки месторождения подземных вод</t>
  </si>
  <si>
    <t>Реализация мероприятий по профилактике терроризма и экстремизма</t>
  </si>
  <si>
    <t>01 8 01 20300</t>
  </si>
  <si>
    <t xml:space="preserve">Реализация мероприятий по укреплению пожарной безопасности муниципальных дошкольных образовательных организаций </t>
  </si>
  <si>
    <t>Реализация  мероприятий по укреплению пожарной безопасности общеобразовательных организаций</t>
  </si>
  <si>
    <t>40 1 00 90010</t>
  </si>
  <si>
    <t>О65</t>
  </si>
  <si>
    <t xml:space="preserve">контрольно-счетная комиссия городского округа Тейково Ивановской области
</t>
  </si>
  <si>
    <t xml:space="preserve"> Приложение № 6 </t>
  </si>
  <si>
    <t>01 3 01 11420</t>
  </si>
  <si>
    <t>01 3 01 11440</t>
  </si>
  <si>
    <t>03 1 01 10340</t>
  </si>
  <si>
    <t>03 3 01 10340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</si>
  <si>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(организация бесплатного горячего питания обучающихся, получающих начальное общее образование в муниципальных образовательных организациях)</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</si>
  <si>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на приобретение учебников и учебных пособий, средств обучения, игр, игрушек (за исключением расходов на содержание зданий и оплату коммунальных услуг)</t>
  </si>
  <si>
    <t>Софинансирование расходов, связанных с поэтапным доведением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t>
  </si>
  <si>
    <t>Софинансирование расходов,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t>
  </si>
  <si>
    <t>Софинансирование расходов по организации отдыха детей в каникулярное время в части организации двухразового питания в лагерях дневного пребывания</t>
  </si>
  <si>
    <t>Осуществление переданных государственных полномочий по организации двухразового питания в лагерях дневного пребывания детей-сирот и детей, находящихся в трудной жизненной ситуации</t>
  </si>
  <si>
    <t>Организация целевой подготовки педагогов для работы в муниципальных образовательных организациях Ивановской области</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</si>
  <si>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</si>
  <si>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t>
  </si>
  <si>
    <t xml:space="preserve">Благоустройство </t>
  </si>
  <si>
    <t>Софинансирование расходов,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t>
  </si>
  <si>
    <t>Проектирование строительства (реконструкции), капитального ремонта, строительство (реконструкцию), капитальный ремонт, ремонт  и содержание автомобильных дорог общего пользования местного значения, в том числе на формирование муниципальных дорожных фондов</t>
  </si>
  <si>
    <t xml:space="preserve">от 17.12.2021 № 135  </t>
  </si>
  <si>
    <t>03 3 01 L5191</t>
  </si>
  <si>
    <t>Проведение изыскательских работ по определению возможности строительства Центра культурного развития</t>
  </si>
  <si>
    <t>Разработка проектно-сметной документации Центра культурного развития</t>
  </si>
  <si>
    <t>Государственная поддержка отрасли культуры (на реализацию мероприятий по модернизации библиотек в части комплектования книжных фондов библиотек муниципальных образований)</t>
  </si>
  <si>
    <t xml:space="preserve">от 27.05.2022 №  </t>
  </si>
  <si>
    <t>Обеспечение функционирования
главы городского округа Тейково Ивановской области</t>
  </si>
  <si>
    <t>41 9 00 90330</t>
  </si>
  <si>
    <t>41 9 00 80360</t>
  </si>
  <si>
    <t xml:space="preserve">Проведение муниципальных выборов в представительный орган городского округа Тейково Ивановской области </t>
  </si>
  <si>
    <t>Организация предоставления государственных и муниципальных услуг на базе муниципального бюджетного учреждения городского округа Тейково Ивановской области «Многофункциональный центр предоставления государственных и муниципальных услуг»</t>
  </si>
  <si>
    <t>41 9 00 90320</t>
  </si>
  <si>
    <t>41 9 00 82910</t>
  </si>
  <si>
    <t>Деятельность по оказанию поддержки гражданам и их объединениям, участвующим в охране общественного порядка, создание условий для деятельности народных дружин</t>
  </si>
  <si>
    <t>08 2 01 40060</t>
  </si>
  <si>
    <t>41 9 00 90340</t>
  </si>
  <si>
    <t>41 9 00 80350</t>
  </si>
  <si>
    <t>Информатизация городского округа Тейково Ивановской области</t>
  </si>
  <si>
    <t>41 9 00 90360</t>
  </si>
  <si>
    <t>Улучшение условий и охраны труда в администрации городского округа Тейково Ивановской области, структурных подразделениях администрации</t>
  </si>
  <si>
    <t>41 9 00 90370</t>
  </si>
  <si>
    <t>Расходы на исполнение судебных актов, предусматривающих обращение взыскания на средства бюджета городского округа Тейково Ивановской области по денежным обязательствам муниципальных казенных учреждений</t>
  </si>
  <si>
    <t>Мероприятия по предупреждению и ликвидации  последствий чрезвычайных ситуаций природного и техногенного характера</t>
  </si>
  <si>
    <t>07 3 01 00560</t>
  </si>
  <si>
    <t>05 4 02 80370</t>
  </si>
  <si>
    <t>Субсидии организациям коммунального 
комплекса на возмещение недополученных доходов, возникающих из-за разницы между экономически обоснованным  тарифом и размером платы населения за одну помывку в общем отделении бань городского округа Тейково Ивановской области, установленным органом местного самоуправления</t>
  </si>
  <si>
    <t>05 1 02 40200</t>
  </si>
  <si>
    <t>05 4 01 60070</t>
  </si>
  <si>
    <t>05 4 01 S2000</t>
  </si>
  <si>
    <t>08 1 01 40040</t>
  </si>
  <si>
    <t>41 9 00 90310</t>
  </si>
  <si>
    <t>41 9 00 90350</t>
  </si>
  <si>
    <t>Информирование населения о деятельности органов местного самоуправления городского округа Тейково Ивановской области</t>
  </si>
  <si>
    <t>02 7 01 20090</t>
  </si>
  <si>
    <t>Расходы на обеспечение деятельности муниципального казенного учреждения  городского округа Тейково Ивановской области «Служба заказчика»</t>
  </si>
  <si>
    <t>03 8 01 00150</t>
  </si>
  <si>
    <t>03 8 02 00160</t>
  </si>
  <si>
    <t>Организация пенсионного обеспечения лиц, замещавших выборные муниципальные должности на постоянной основе и должности муниципальной службы городского округа Тейково Ивановской области</t>
  </si>
  <si>
    <t>02 4 01 26050</t>
  </si>
  <si>
    <t>02 5 02 20070</t>
  </si>
  <si>
    <t>Предоставление социальных выплат молодым семьям на приобретение (строительство) жилого помещения</t>
  </si>
  <si>
    <t>05 5 01 R0820</t>
  </si>
  <si>
    <t>Резервный фонд администрации городского округа Тейково Ивановской области</t>
  </si>
  <si>
    <t>07 2 01 00570</t>
  </si>
  <si>
    <t>Обеспечение выполнения функций по оценке недвижимости, признанию прав и регулированию отношений по государственной и муниципальной собственности</t>
  </si>
  <si>
    <t>09 1 01 90030</t>
  </si>
  <si>
    <t>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нежилых помещений, расположенных в них</t>
  </si>
  <si>
    <t>09 1 02 90040</t>
  </si>
  <si>
    <t>Оплата услуг управляющим организациям, товариществам собственников жилья, товариществам собственников недвижимости, жилищным кооперативам или иным специализированным потребительским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в целях возмещения затрат за содержание муниципальных нежилых помещений, включающих плату за услуги, работы по управлению многоквартирными домами, за содержание и текущий ремонт общего имущества многоквартирных домов, за коммунальные ресурсы, потребляемые при использовании и содержании общего имущества многоквартирных домов</t>
  </si>
  <si>
    <t>09 1 03 90050</t>
  </si>
  <si>
    <t>Предоставление субсидии управляющим организациям, товариществам собственников жилья, жилищным, жилищно-строительным, иным специализированным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а также ресурсоснабжающим организациям, осуществляющим поставку ресурсов на коммунальные услуги населению, в целях возмещения затрат по содержанию общего имущества многоквартирных домов и предоставлению коммунальных услуг до заселения в установленном порядке жилых помещений муниципального жилищного фонда</t>
  </si>
  <si>
    <t>09 2 01 90060</t>
  </si>
  <si>
    <t>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жилых помещений, расположенных в них</t>
  </si>
  <si>
    <t>09 2 02 90070</t>
  </si>
  <si>
    <t>Оплата услуг по доставке квитанций за наем жилого помещения муниципального жилищного фонда</t>
  </si>
  <si>
    <t>09 2 03 90080</t>
  </si>
  <si>
    <t>Адресная поддержка учащихся 1-11 классов при организации питания в образовательных организациях городского округа Тейково Ивановской области</t>
  </si>
  <si>
    <t>Поддержка молодых специалистов   муниципальных учреждений социальной сферы  городского округа Тейково Ивановской области</t>
  </si>
  <si>
    <t>Обеспечение функционирования  Председателя городской Думы городского округа Тейково Ивановской области</t>
  </si>
  <si>
    <t>Обеспечение функций  представительного органа городского округа Тейково Ивановской области</t>
  </si>
  <si>
    <t>03 6 01 00120</t>
  </si>
  <si>
    <t>03 6 01 11430</t>
  </si>
  <si>
    <t>03 6 01 81430</t>
  </si>
  <si>
    <t>03 6 01 00130</t>
  </si>
  <si>
    <t>03 1 02 00420</t>
  </si>
  <si>
    <t>Комплектование книжных фондов библиотек городского округа Тейково Ивановской области</t>
  </si>
  <si>
    <t>03 7 01 00140</t>
  </si>
  <si>
    <t>04 1 01 20150</t>
  </si>
  <si>
    <t>Организация  участия спортсменов городского округа Тейково Ивановской области в выездных мероприятиях</t>
  </si>
  <si>
    <t>04 1 02 20160</t>
  </si>
  <si>
    <t>04 1 03 20170</t>
  </si>
  <si>
    <t>Информационное обслуживание населения городского округа Тейково Ивановской области</t>
  </si>
  <si>
    <t>Обеспечение деятельности председателя контрольно-счётной комиссии городского округа Тейково Ивановской области</t>
  </si>
  <si>
    <t>Обеспечение деятельности аппарата контрольно-счётной комиссии городского округа Тейково Ивановской области</t>
  </si>
  <si>
    <t>Обеспечение функционирования модели персонифицированного финансирования дополнительного образования детей</t>
  </si>
  <si>
    <t xml:space="preserve"> Иные бюджетные ассигнования</t>
  </si>
  <si>
    <t>01 3 02 00410</t>
  </si>
  <si>
    <t>Оформление права муниципальной собственности на земельные участки под автомобильными дорогами</t>
  </si>
  <si>
    <t>09 1 04 90090</t>
  </si>
  <si>
    <t>05 8 01 05550</t>
  </si>
  <si>
    <t>05 8 02 20300</t>
  </si>
  <si>
    <t>05 8 F2 55550</t>
  </si>
  <si>
    <t>05 Б 01 30500</t>
  </si>
  <si>
    <t>05 Б 02 30600</t>
  </si>
  <si>
    <t>05 9 01 30200</t>
  </si>
  <si>
    <t>2025 год</t>
  </si>
  <si>
    <t>03 2 01 10340</t>
  </si>
  <si>
    <t>01 3 01 00180</t>
  </si>
  <si>
    <t>Укрепление материально-технической базы организаций дополнительного образования по наказам избирателей депутатам Ивановской областной Думы</t>
  </si>
  <si>
    <t>Софинансирование расходов по 
обеспечению функционирования многофункциональных центров предоставления государственных и муниципальных услуг</t>
  </si>
  <si>
    <t>05 4 01 60080</t>
  </si>
  <si>
    <t>Финансовое обеспечение дорожной деятельности на автомобильных дорогах общего пользования местного значения</t>
  </si>
  <si>
    <t>05 2 01 S8600</t>
  </si>
  <si>
    <t xml:space="preserve">05 1 03 S6800 </t>
  </si>
  <si>
    <t>Организация благоустройства территорий в рамках поддержки местных инициатив (инициативных проектов)</t>
  </si>
  <si>
    <t>Осуществление строительного контроля за реализацией инициативных проектов</t>
  </si>
  <si>
    <t>05 8 03 20800</t>
  </si>
  <si>
    <t>05 8 F2 S5100</t>
  </si>
  <si>
    <t>Проведение комплексных кадастровых работ на территории городского округа Тейково Ивановской области</t>
  </si>
  <si>
    <t>09 3 01 90110</t>
  </si>
  <si>
    <t>Предоставление субсидий на реализацию мероприятий по организации водоотведения в границах городского округа Тейково Ивановской области</t>
  </si>
  <si>
    <t>05 1 04 40180</t>
  </si>
  <si>
    <t>Благоустройство</t>
  </si>
  <si>
    <t xml:space="preserve">к решению городской Думы </t>
  </si>
  <si>
    <t>01 4 01 89700</t>
  </si>
  <si>
    <t xml:space="preserve"> Ведомственная структура
расходов бюджета города Тейково  на 2024-2025 годы</t>
  </si>
  <si>
    <t xml:space="preserve">Приложение № 6  </t>
  </si>
  <si>
    <t xml:space="preserve">от 16.12.2022 № 127  </t>
  </si>
  <si>
    <t>Изменения на 27.01.2023</t>
  </si>
  <si>
    <t xml:space="preserve">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
</t>
  </si>
  <si>
    <t>Осуществление переданных органам местного самоуправления государственных полномочий Ивановской области по предоставлению бесплатного горячего питания обучающимся, получающим основное общее и среднее общее образование в муниципальных образовательных организациях, из числа детей, пасынков и падчериц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t>
  </si>
  <si>
    <t>Капитальный ремонт объектов дошкольного образования в рамках реализации социально значимого проекта «Создание безопасных условий пребывания в дошкольных образовательных организациях, дошкольных группах в муниципальных общеобразовательных организациях»</t>
  </si>
  <si>
    <t>01 1 02 S8900</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</si>
  <si>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(ежемесячное денежное вознаграждение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</si>
  <si>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(ежемесячное денежное вознаграждение за классное руководство педагогическим работникам муниципальных общеобразовательных организаций)</t>
  </si>
  <si>
    <t>01 2 01 L3031</t>
  </si>
  <si>
    <t>03 8 A1 55132</t>
  </si>
  <si>
    <t>Изменения на 28.02.2023</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</si>
  <si>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(проведение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t>
  </si>
  <si>
    <t>Развитие сети учреждений культурно-досугового типа (создание центров культурного развития в городах с числом жителей до 300 тысяч человек)</t>
  </si>
  <si>
    <t>01 2 EВ 51792</t>
  </si>
  <si>
    <t>01 3 E2 51710</t>
  </si>
  <si>
    <t>Строительство артезианских глубинных скважин</t>
  </si>
  <si>
    <t>05 1 02 40230</t>
  </si>
  <si>
    <t>Изменения на 21.04.2023</t>
  </si>
  <si>
    <t>Возмещение расходов, связанных с уменьшением размера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пасынками и падчерицами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t>
  </si>
  <si>
    <t>01 4 01 81010</t>
  </si>
  <si>
    <t xml:space="preserve">от 21.04.2023 № 34 </t>
  </si>
</sst>
</file>

<file path=xl/styles.xml><?xml version="1.0" encoding="utf-8"?>
<styleSheet xmlns="http://schemas.openxmlformats.org/spreadsheetml/2006/main">
  <numFmts count="1">
    <numFmt numFmtId="164" formatCode="#,##0.00000"/>
  </numFmts>
  <fonts count="27">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2"/>
      <name val="Times New Roman"/>
      <family val="1"/>
      <charset val="204"/>
    </font>
    <font>
      <sz val="10"/>
      <name val="Times New Roman"/>
      <family val="1"/>
      <charset val="204"/>
    </font>
    <font>
      <b/>
      <sz val="10"/>
      <name val="Times New Roman"/>
      <family val="1"/>
      <charset val="204"/>
    </font>
    <font>
      <b/>
      <sz val="11"/>
      <name val="Times New Roman"/>
      <family val="1"/>
      <charset val="204"/>
    </font>
    <font>
      <sz val="10"/>
      <color rgb="FF000000"/>
      <name val="Times New Roman"/>
      <family val="1"/>
      <charset val="204"/>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b/>
      <sz val="18"/>
      <name val="Times New Roman"/>
      <family val="1"/>
      <charset val="204"/>
    </font>
    <font>
      <b/>
      <sz val="12"/>
      <name val="Times New Roman"/>
      <family val="1"/>
      <charset val="204"/>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65">
    <xf numFmtId="0" fontId="0" fillId="0" borderId="0"/>
    <xf numFmtId="0" fontId="9" fillId="0" borderId="0" applyNumberFormat="0" applyFill="0" applyBorder="0" applyAlignment="0" applyProtection="0"/>
    <xf numFmtId="0" fontId="10" fillId="0" borderId="2" applyNumberFormat="0" applyFill="0" applyAlignment="0" applyProtection="0"/>
    <xf numFmtId="0" fontId="11" fillId="0" borderId="3" applyNumberFormat="0" applyFill="0" applyAlignment="0" applyProtection="0"/>
    <xf numFmtId="0" fontId="12" fillId="0" borderId="4"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5" fillId="4" borderId="0" applyNumberFormat="0" applyBorder="0" applyAlignment="0" applyProtection="0"/>
    <xf numFmtId="0" fontId="16" fillId="5" borderId="5" applyNumberFormat="0" applyAlignment="0" applyProtection="0"/>
    <xf numFmtId="0" fontId="17" fillId="6" borderId="6" applyNumberFormat="0" applyAlignment="0" applyProtection="0"/>
    <xf numFmtId="0" fontId="18" fillId="6" borderId="5" applyNumberFormat="0" applyAlignment="0" applyProtection="0"/>
    <xf numFmtId="0" fontId="19" fillId="0" borderId="7" applyNumberFormat="0" applyFill="0" applyAlignment="0" applyProtection="0"/>
    <xf numFmtId="0" fontId="20" fillId="7" borderId="8" applyNumberFormat="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10" applyNumberFormat="0" applyFill="0" applyAlignment="0" applyProtection="0"/>
    <xf numFmtId="0" fontId="24"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4" fillId="32" borderId="0" applyNumberFormat="0" applyBorder="0" applyAlignment="0" applyProtection="0"/>
    <xf numFmtId="0" fontId="3" fillId="0" borderId="0"/>
    <xf numFmtId="0" fontId="3" fillId="8" borderId="9" applyNumberFormat="0" applyFont="0" applyAlignment="0" applyProtection="0"/>
    <xf numFmtId="0" fontId="2" fillId="26" borderId="0" applyNumberFormat="0" applyBorder="0" applyAlignment="0" applyProtection="0"/>
    <xf numFmtId="0" fontId="2" fillId="22" borderId="0" applyNumberFormat="0" applyBorder="0" applyAlignment="0" applyProtection="0"/>
    <xf numFmtId="0" fontId="2" fillId="10" borderId="0" applyNumberFormat="0" applyBorder="0" applyAlignment="0" applyProtection="0"/>
    <xf numFmtId="0" fontId="2" fillId="31"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9"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8" borderId="0" applyNumberFormat="0" applyBorder="0" applyAlignment="0" applyProtection="0"/>
    <xf numFmtId="0" fontId="2" fillId="26" borderId="0" applyNumberFormat="0" applyBorder="0" applyAlignment="0" applyProtection="0"/>
    <xf numFmtId="0" fontId="2" fillId="18"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0" borderId="0"/>
    <xf numFmtId="0" fontId="2" fillId="19" borderId="0" applyNumberFormat="0" applyBorder="0" applyAlignment="0" applyProtection="0"/>
    <xf numFmtId="0" fontId="2" fillId="23"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27"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0" borderId="0" applyNumberFormat="0" applyBorder="0" applyAlignment="0" applyProtection="0"/>
    <xf numFmtId="0" fontId="2" fillId="3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9"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10" borderId="0" applyNumberFormat="0" applyBorder="0" applyAlignment="0" applyProtection="0"/>
    <xf numFmtId="0" fontId="2" fillId="8" borderId="9" applyNumberFormat="0" applyFont="0" applyAlignment="0" applyProtection="0"/>
    <xf numFmtId="0" fontId="2" fillId="22" borderId="0" applyNumberFormat="0" applyBorder="0" applyAlignment="0" applyProtection="0"/>
    <xf numFmtId="0" fontId="2" fillId="15" borderId="0" applyNumberFormat="0" applyBorder="0" applyAlignment="0" applyProtection="0"/>
    <xf numFmtId="0" fontId="2" fillId="0" borderId="0"/>
    <xf numFmtId="0" fontId="2" fillId="27" borderId="0" applyNumberFormat="0" applyBorder="0" applyAlignment="0" applyProtection="0"/>
    <xf numFmtId="0" fontId="2" fillId="14" borderId="0" applyNumberFormat="0" applyBorder="0" applyAlignment="0" applyProtection="0"/>
    <xf numFmtId="0" fontId="2" fillId="26" borderId="0" applyNumberFormat="0" applyBorder="0" applyAlignment="0" applyProtection="0"/>
    <xf numFmtId="0" fontId="2" fillId="31" borderId="0" applyNumberFormat="0" applyBorder="0" applyAlignment="0" applyProtection="0"/>
    <xf numFmtId="0" fontId="2" fillId="8" borderId="9" applyNumberFormat="0" applyFont="0" applyAlignment="0" applyProtection="0"/>
    <xf numFmtId="0" fontId="2" fillId="19" borderId="0" applyNumberFormat="0" applyBorder="0" applyAlignment="0" applyProtection="0"/>
    <xf numFmtId="0" fontId="2" fillId="30"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0" borderId="0"/>
    <xf numFmtId="0" fontId="2" fillId="23" borderId="0" applyNumberFormat="0" applyBorder="0" applyAlignment="0" applyProtection="0"/>
    <xf numFmtId="0" fontId="2" fillId="15" borderId="0" applyNumberFormat="0" applyBorder="0" applyAlignment="0" applyProtection="0"/>
    <xf numFmtId="0" fontId="2" fillId="22" borderId="0" applyNumberFormat="0" applyBorder="0" applyAlignment="0" applyProtection="0"/>
    <xf numFmtId="0" fontId="2" fillId="14" borderId="0" applyNumberFormat="0" applyBorder="0" applyAlignment="0" applyProtection="0"/>
    <xf numFmtId="0" fontId="2" fillId="8" borderId="9" applyNumberFormat="0" applyFont="0" applyAlignment="0" applyProtection="0"/>
    <xf numFmtId="0" fontId="2" fillId="8" borderId="9" applyNumberFormat="0" applyFont="0" applyAlignment="0" applyProtection="0"/>
    <xf numFmtId="0" fontId="2" fillId="0" borderId="0"/>
    <xf numFmtId="0" fontId="2" fillId="27" borderId="0" applyNumberFormat="0" applyBorder="0" applyAlignment="0" applyProtection="0"/>
    <xf numFmtId="0" fontId="2" fillId="19" borderId="0" applyNumberFormat="0" applyBorder="0" applyAlignment="0" applyProtection="0"/>
    <xf numFmtId="0" fontId="2" fillId="0" borderId="0"/>
    <xf numFmtId="0" fontId="2" fillId="26"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1" borderId="0" applyNumberFormat="0" applyBorder="0" applyAlignment="0" applyProtection="0"/>
    <xf numFmtId="0" fontId="2" fillId="8" borderId="9" applyNumberFormat="0" applyFont="0" applyAlignment="0" applyProtection="0"/>
    <xf numFmtId="0" fontId="2" fillId="10" borderId="0" applyNumberFormat="0" applyBorder="0" applyAlignment="0" applyProtection="0"/>
    <xf numFmtId="0" fontId="2" fillId="30" borderId="0" applyNumberFormat="0" applyBorder="0" applyAlignment="0" applyProtection="0"/>
    <xf numFmtId="0" fontId="2" fillId="27"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4" borderId="0" applyNumberFormat="0" applyBorder="0" applyAlignment="0" applyProtection="0"/>
    <xf numFmtId="0" fontId="2" fillId="31" borderId="0" applyNumberFormat="0" applyBorder="0" applyAlignment="0" applyProtection="0"/>
    <xf numFmtId="0" fontId="2" fillId="26"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0" borderId="0" applyNumberFormat="0" applyBorder="0" applyAlignment="0" applyProtection="0"/>
    <xf numFmtId="0" fontId="2" fillId="23" borderId="0" applyNumberFormat="0" applyBorder="0" applyAlignment="0" applyProtection="0"/>
    <xf numFmtId="0" fontId="2" fillId="14"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5" borderId="0" applyNumberFormat="0" applyBorder="0" applyAlignment="0" applyProtection="0"/>
    <xf numFmtId="0" fontId="2" fillId="23"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8" borderId="0" applyNumberFormat="0" applyBorder="0" applyAlignment="0" applyProtection="0"/>
    <xf numFmtId="0" fontId="2" fillId="10"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22" borderId="0" applyNumberFormat="0" applyBorder="0" applyAlignment="0" applyProtection="0"/>
    <xf numFmtId="0" fontId="2" fillId="3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23"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22" borderId="0" applyNumberFormat="0" applyBorder="0" applyAlignment="0" applyProtection="0"/>
    <xf numFmtId="0" fontId="2" fillId="11" borderId="0" applyNumberFormat="0" applyBorder="0" applyAlignment="0" applyProtection="0"/>
    <xf numFmtId="0" fontId="2" fillId="26" borderId="0" applyNumberFormat="0" applyBorder="0" applyAlignment="0" applyProtection="0"/>
    <xf numFmtId="0" fontId="2" fillId="10"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1" borderId="0" applyNumberFormat="0" applyBorder="0" applyAlignment="0" applyProtection="0"/>
    <xf numFmtId="0" fontId="2" fillId="19" borderId="0" applyNumberFormat="0" applyBorder="0" applyAlignment="0" applyProtection="0"/>
    <xf numFmtId="0" fontId="2" fillId="31" borderId="0" applyNumberFormat="0" applyBorder="0" applyAlignment="0" applyProtection="0"/>
    <xf numFmtId="0" fontId="2" fillId="14" borderId="0" applyNumberFormat="0" applyBorder="0" applyAlignment="0" applyProtection="0"/>
    <xf numFmtId="0" fontId="2" fillId="27" borderId="0" applyNumberFormat="0" applyBorder="0" applyAlignment="0" applyProtection="0"/>
    <xf numFmtId="0" fontId="2" fillId="10"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30"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8" borderId="0" applyNumberFormat="0" applyBorder="0" applyAlignment="0" applyProtection="0"/>
    <xf numFmtId="0" fontId="1" fillId="26" borderId="0" applyNumberFormat="0" applyBorder="0" applyAlignment="0" applyProtection="0"/>
    <xf numFmtId="0" fontId="1" fillId="18"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0" borderId="0"/>
    <xf numFmtId="0" fontId="1" fillId="19" borderId="0" applyNumberFormat="0" applyBorder="0" applyAlignment="0" applyProtection="0"/>
    <xf numFmtId="0" fontId="1" fillId="23"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14" borderId="0" applyNumberFormat="0" applyBorder="0" applyAlignment="0" applyProtection="0"/>
    <xf numFmtId="0" fontId="1" fillId="8" borderId="9" applyNumberFormat="0" applyFont="0" applyAlignment="0" applyProtection="0"/>
    <xf numFmtId="0" fontId="1" fillId="8" borderId="9" applyNumberFormat="0" applyFont="0" applyAlignment="0" applyProtection="0"/>
    <xf numFmtId="0" fontId="1" fillId="0" borderId="0"/>
    <xf numFmtId="0" fontId="1" fillId="27" borderId="0" applyNumberFormat="0" applyBorder="0" applyAlignment="0" applyProtection="0"/>
    <xf numFmtId="0" fontId="1" fillId="19" borderId="0" applyNumberFormat="0" applyBorder="0" applyAlignment="0" applyProtection="0"/>
    <xf numFmtId="0" fontId="1" fillId="0" borderId="0"/>
    <xf numFmtId="0" fontId="1" fillId="26"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1" fillId="8" borderId="9" applyNumberFormat="0" applyFont="0" applyAlignment="0" applyProtection="0"/>
    <xf numFmtId="0" fontId="1" fillId="10"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23"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8" borderId="0" applyNumberFormat="0" applyBorder="0" applyAlignment="0" applyProtection="0"/>
    <xf numFmtId="0" fontId="1" fillId="10"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22" borderId="0" applyNumberFormat="0" applyBorder="0" applyAlignment="0" applyProtection="0"/>
    <xf numFmtId="0" fontId="1" fillId="30" borderId="0" applyNumberFormat="0" applyBorder="0" applyAlignment="0" applyProtection="0"/>
  </cellStyleXfs>
  <cellXfs count="26">
    <xf numFmtId="0" fontId="0" fillId="0" borderId="0" xfId="0"/>
    <xf numFmtId="0" fontId="5" fillId="33" borderId="1" xfId="0" applyFont="1" applyFill="1" applyBorder="1" applyAlignment="1">
      <alignment horizontal="center" vertical="top" wrapText="1"/>
    </xf>
    <xf numFmtId="0" fontId="5" fillId="33" borderId="1" xfId="0" applyFont="1" applyFill="1" applyBorder="1" applyAlignment="1">
      <alignment horizontal="right" vertical="top" wrapText="1"/>
    </xf>
    <xf numFmtId="0" fontId="5" fillId="33" borderId="1" xfId="0" applyFont="1" applyFill="1" applyBorder="1" applyAlignment="1">
      <alignment horizontal="left" vertical="top" wrapText="1"/>
    </xf>
    <xf numFmtId="0" fontId="4" fillId="33" borderId="0" xfId="0" applyFont="1" applyFill="1" applyAlignment="1">
      <alignment vertical="top"/>
    </xf>
    <xf numFmtId="164" fontId="6" fillId="33" borderId="1" xfId="0" applyNumberFormat="1" applyFont="1" applyFill="1" applyBorder="1" applyAlignment="1">
      <alignment vertical="top"/>
    </xf>
    <xf numFmtId="0" fontId="5" fillId="33" borderId="1" xfId="0" applyFont="1" applyFill="1" applyBorder="1" applyAlignment="1">
      <alignment horizontal="center" vertical="top"/>
    </xf>
    <xf numFmtId="0" fontId="6" fillId="33" borderId="1" xfId="0" applyFont="1" applyFill="1" applyBorder="1" applyAlignment="1">
      <alignment horizontal="left" vertical="top" wrapText="1"/>
    </xf>
    <xf numFmtId="0" fontId="6" fillId="33" borderId="1" xfId="0" applyFont="1" applyFill="1" applyBorder="1" applyAlignment="1">
      <alignment horizontal="right" vertical="top" wrapText="1"/>
    </xf>
    <xf numFmtId="0" fontId="5" fillId="33" borderId="1" xfId="0" applyFont="1" applyFill="1" applyBorder="1" applyAlignment="1">
      <alignment horizontal="right" vertical="top"/>
    </xf>
    <xf numFmtId="0" fontId="5" fillId="33" borderId="1" xfId="0" applyFont="1" applyFill="1" applyBorder="1" applyAlignment="1">
      <alignment vertical="top" wrapText="1"/>
    </xf>
    <xf numFmtId="0" fontId="5" fillId="33" borderId="13" xfId="0" applyFont="1" applyFill="1" applyBorder="1" applyAlignment="1">
      <alignment horizontal="left" vertical="top" wrapText="1"/>
    </xf>
    <xf numFmtId="0" fontId="5" fillId="33" borderId="1" xfId="0" applyNumberFormat="1" applyFont="1" applyFill="1" applyBorder="1" applyAlignment="1">
      <alignment horizontal="left" vertical="top" wrapText="1"/>
    </xf>
    <xf numFmtId="0" fontId="8" fillId="33" borderId="1" xfId="0" applyFont="1" applyFill="1" applyBorder="1" applyAlignment="1">
      <alignment horizontal="left" vertical="top" wrapText="1"/>
    </xf>
    <xf numFmtId="0" fontId="6" fillId="33" borderId="1" xfId="0" applyFont="1" applyFill="1" applyBorder="1" applyAlignment="1">
      <alignment vertical="top" wrapText="1"/>
    </xf>
    <xf numFmtId="0" fontId="4" fillId="33" borderId="0" xfId="0" applyFont="1" applyFill="1" applyAlignment="1">
      <alignment horizontal="right" vertical="top" wrapText="1"/>
    </xf>
    <xf numFmtId="0" fontId="26" fillId="33" borderId="12" xfId="0" applyFont="1" applyFill="1" applyBorder="1" applyAlignment="1">
      <alignment horizontal="center" vertical="top" wrapText="1"/>
    </xf>
    <xf numFmtId="0" fontId="26" fillId="33" borderId="13" xfId="0" applyFont="1" applyFill="1" applyBorder="1" applyAlignment="1">
      <alignment horizontal="center" vertical="top" wrapText="1"/>
    </xf>
    <xf numFmtId="0" fontId="26" fillId="33" borderId="12" xfId="0" applyFont="1" applyFill="1" applyBorder="1" applyAlignment="1">
      <alignment horizontal="center" vertical="top"/>
    </xf>
    <xf numFmtId="0" fontId="26" fillId="33" borderId="13" xfId="0" applyFont="1" applyFill="1" applyBorder="1" applyAlignment="1">
      <alignment horizontal="center" vertical="top"/>
    </xf>
    <xf numFmtId="0" fontId="4" fillId="33" borderId="0" xfId="0" applyFont="1" applyFill="1" applyAlignment="1">
      <alignment horizontal="right" vertical="top"/>
    </xf>
    <xf numFmtId="0" fontId="4" fillId="33" borderId="0" xfId="0" applyFont="1" applyFill="1" applyAlignment="1">
      <alignment horizontal="center" vertical="top" wrapText="1"/>
    </xf>
    <xf numFmtId="0" fontId="4" fillId="33" borderId="0" xfId="0" applyFont="1" applyFill="1" applyAlignment="1">
      <alignment horizontal="right" vertical="top" wrapText="1"/>
    </xf>
    <xf numFmtId="0" fontId="6" fillId="33" borderId="1" xfId="0" applyFont="1" applyFill="1" applyBorder="1" applyAlignment="1">
      <alignment horizontal="center" vertical="top" wrapText="1"/>
    </xf>
    <xf numFmtId="0" fontId="7" fillId="33" borderId="11" xfId="0" applyFont="1" applyFill="1" applyBorder="1" applyAlignment="1">
      <alignment horizontal="right" vertical="distributed" wrapText="1"/>
    </xf>
    <xf numFmtId="0" fontId="25" fillId="33" borderId="0" xfId="0" applyFont="1" applyFill="1" applyAlignment="1">
      <alignment horizontal="center" vertical="distributed" wrapText="1"/>
    </xf>
  </cellXfs>
  <cellStyles count="565">
    <cellStyle name="20% - Акцент1" xfId="18" builtinId="30" customBuiltin="1"/>
    <cellStyle name="20% - Акцент1 10" xfId="45"/>
    <cellStyle name="20% - Акцент1 11" xfId="309"/>
    <cellStyle name="20% - Акцент1 12" xfId="323"/>
    <cellStyle name="20% - Акцент1 2" xfId="50"/>
    <cellStyle name="20% - Акцент1 2 10" xfId="317"/>
    <cellStyle name="20% - Акцент1 2 11" xfId="350"/>
    <cellStyle name="20% - Акцент1 2 2" xfId="83"/>
    <cellStyle name="20% - Акцент1 2 2 2" xfId="375"/>
    <cellStyle name="20% - Акцент1 2 3" xfId="155"/>
    <cellStyle name="20% - Акцент1 2 3 2" xfId="427"/>
    <cellStyle name="20% - Акцент1 2 4" xfId="188"/>
    <cellStyle name="20% - Акцент1 2 4 2" xfId="460"/>
    <cellStyle name="20% - Акцент1 2 5" xfId="224"/>
    <cellStyle name="20% - Акцент1 2 5 2" xfId="496"/>
    <cellStyle name="20% - Акцент1 2 6" xfId="251"/>
    <cellStyle name="20% - Акцент1 2 6 2" xfId="523"/>
    <cellStyle name="20% - Акцент1 2 7" xfId="93"/>
    <cellStyle name="20% - Акцент1 2 7 2" xfId="360"/>
    <cellStyle name="20% - Акцент1 2 8" xfId="75"/>
    <cellStyle name="20% - Акцент1 2 8 2" xfId="342"/>
    <cellStyle name="20% - Акцент1 2 9" xfId="293"/>
    <cellStyle name="20% - Акцент1 3" xfId="135"/>
    <cellStyle name="20% - Акцент1 3 2" xfId="199"/>
    <cellStyle name="20% - Акцент1 3 2 2" xfId="471"/>
    <cellStyle name="20% - Акцент1 3 3" xfId="235"/>
    <cellStyle name="20% - Акцент1 3 3 2" xfId="507"/>
    <cellStyle name="20% - Акцент1 3 4" xfId="407"/>
    <cellStyle name="20% - Акцент1 4" xfId="105"/>
    <cellStyle name="20% - Акцент1 4 2" xfId="374"/>
    <cellStyle name="20% - Акцент1 5" xfId="168"/>
    <cellStyle name="20% - Акцент1 5 2" xfId="440"/>
    <cellStyle name="20% - Акцент1 6" xfId="179"/>
    <cellStyle name="20% - Акцент1 6 2" xfId="451"/>
    <cellStyle name="20% - Акцент1 7" xfId="77"/>
    <cellStyle name="20% - Акцент1 7 2" xfId="344"/>
    <cellStyle name="20% - Акцент1 8" xfId="283"/>
    <cellStyle name="20% - Акцент1 8 2" xfId="555"/>
    <cellStyle name="20% - Акцент1 9" xfId="271"/>
    <cellStyle name="20% - Акцент1 9 2" xfId="543"/>
    <cellStyle name="20% - Акцент2" xfId="22" builtinId="34" customBuiltin="1"/>
    <cellStyle name="20% - Акцент2 10" xfId="56"/>
    <cellStyle name="20% - Акцент2 11" xfId="311"/>
    <cellStyle name="20% - Акцент2 12" xfId="325"/>
    <cellStyle name="20% - Акцент2 2" xfId="54"/>
    <cellStyle name="20% - Акцент2 2 10" xfId="315"/>
    <cellStyle name="20% - Акцент2 2 11" xfId="354"/>
    <cellStyle name="20% - Акцент2 2 2" xfId="87"/>
    <cellStyle name="20% - Акцент2 2 2 2" xfId="379"/>
    <cellStyle name="20% - Акцент2 2 3" xfId="157"/>
    <cellStyle name="20% - Акцент2 2 3 2" xfId="429"/>
    <cellStyle name="20% - Акцент2 2 4" xfId="190"/>
    <cellStyle name="20% - Акцент2 2 4 2" xfId="462"/>
    <cellStyle name="20% - Акцент2 2 5" xfId="226"/>
    <cellStyle name="20% - Акцент2 2 5 2" xfId="498"/>
    <cellStyle name="20% - Акцент2 2 6" xfId="253"/>
    <cellStyle name="20% - Акцент2 2 6 2" xfId="525"/>
    <cellStyle name="20% - Акцент2 2 7" xfId="275"/>
    <cellStyle name="20% - Акцент2 2 7 2" xfId="547"/>
    <cellStyle name="20% - Акцент2 2 8" xfId="273"/>
    <cellStyle name="20% - Акцент2 2 8 2" xfId="545"/>
    <cellStyle name="20% - Акцент2 2 9" xfId="295"/>
    <cellStyle name="20% - Акцент2 3" xfId="123"/>
    <cellStyle name="20% - Акцент2 3 2" xfId="187"/>
    <cellStyle name="20% - Акцент2 3 2 2" xfId="459"/>
    <cellStyle name="20% - Акцент2 3 3" xfId="223"/>
    <cellStyle name="20% - Акцент2 3 3 2" xfId="495"/>
    <cellStyle name="20% - Акцент2 3 4" xfId="395"/>
    <cellStyle name="20% - Акцент2 4" xfId="111"/>
    <cellStyle name="20% - Акцент2 4 2" xfId="381"/>
    <cellStyle name="20% - Акцент2 5" xfId="170"/>
    <cellStyle name="20% - Акцент2 5 2" xfId="442"/>
    <cellStyle name="20% - Акцент2 6" xfId="167"/>
    <cellStyle name="20% - Акцент2 6 2" xfId="439"/>
    <cellStyle name="20% - Акцент2 7" xfId="90"/>
    <cellStyle name="20% - Акцент2 7 2" xfId="357"/>
    <cellStyle name="20% - Акцент2 8" xfId="263"/>
    <cellStyle name="20% - Акцент2 8 2" xfId="535"/>
    <cellStyle name="20% - Акцент2 9" xfId="266"/>
    <cellStyle name="20% - Акцент2 9 2" xfId="538"/>
    <cellStyle name="20% - Акцент3" xfId="26" builtinId="38" customBuiltin="1"/>
    <cellStyle name="20% - Акцент3 10" xfId="64"/>
    <cellStyle name="20% - Акцент3 11" xfId="319"/>
    <cellStyle name="20% - Акцент3 12" xfId="327"/>
    <cellStyle name="20% - Акцент3 2" xfId="57"/>
    <cellStyle name="20% - Акцент3 2 10" xfId="322"/>
    <cellStyle name="20% - Акцент3 2 11" xfId="358"/>
    <cellStyle name="20% - Акцент3 2 2" xfId="91"/>
    <cellStyle name="20% - Акцент3 2 2 2" xfId="382"/>
    <cellStyle name="20% - Акцент3 2 3" xfId="159"/>
    <cellStyle name="20% - Акцент3 2 3 2" xfId="431"/>
    <cellStyle name="20% - Акцент3 2 4" xfId="193"/>
    <cellStyle name="20% - Акцент3 2 4 2" xfId="465"/>
    <cellStyle name="20% - Акцент3 2 5" xfId="229"/>
    <cellStyle name="20% - Акцент3 2 5 2" xfId="501"/>
    <cellStyle name="20% - Акцент3 2 6" xfId="255"/>
    <cellStyle name="20% - Акцент3 2 6 2" xfId="527"/>
    <cellStyle name="20% - Акцент3 2 7" xfId="282"/>
    <cellStyle name="20% - Акцент3 2 7 2" xfId="554"/>
    <cellStyle name="20% - Акцент3 2 8" xfId="277"/>
    <cellStyle name="20% - Акцент3 2 8 2" xfId="549"/>
    <cellStyle name="20% - Акцент3 2 9" xfId="298"/>
    <cellStyle name="20% - Акцент3 3" xfId="131"/>
    <cellStyle name="20% - Акцент3 3 2" xfId="195"/>
    <cellStyle name="20% - Акцент3 3 2 2" xfId="467"/>
    <cellStyle name="20% - Акцент3 3 3" xfId="231"/>
    <cellStyle name="20% - Акцент3 3 3 2" xfId="503"/>
    <cellStyle name="20% - Акцент3 3 4" xfId="403"/>
    <cellStyle name="20% - Акцент3 4" xfId="117"/>
    <cellStyle name="20% - Акцент3 4 2" xfId="389"/>
    <cellStyle name="20% - Акцент3 5" xfId="173"/>
    <cellStyle name="20% - Акцент3 5 2" xfId="445"/>
    <cellStyle name="20% - Акцент3 6" xfId="175"/>
    <cellStyle name="20% - Акцент3 6 2" xfId="447"/>
    <cellStyle name="20% - Акцент3 7" xfId="100"/>
    <cellStyle name="20% - Акцент3 7 2" xfId="367"/>
    <cellStyle name="20% - Акцент3 8" xfId="72"/>
    <cellStyle name="20% - Акцент3 8 2" xfId="339"/>
    <cellStyle name="20% - Акцент3 9" xfId="70"/>
    <cellStyle name="20% - Акцент3 9 2" xfId="337"/>
    <cellStyle name="20% - Акцент4" xfId="30" builtinId="42" customBuiltin="1"/>
    <cellStyle name="20% - Акцент4 10" xfId="52"/>
    <cellStyle name="20% - Акцент4 11" xfId="44"/>
    <cellStyle name="20% - Акцент4 12" xfId="329"/>
    <cellStyle name="20% - Акцент4 2" xfId="59"/>
    <cellStyle name="20% - Акцент4 2 10" xfId="306"/>
    <cellStyle name="20% - Акцент4 2 11" xfId="362"/>
    <cellStyle name="20% - Акцент4 2 2" xfId="95"/>
    <cellStyle name="20% - Акцент4 2 2 2" xfId="384"/>
    <cellStyle name="20% - Акцент4 2 3" xfId="161"/>
    <cellStyle name="20% - Акцент4 2 3 2" xfId="433"/>
    <cellStyle name="20% - Акцент4 2 4" xfId="197"/>
    <cellStyle name="20% - Акцент4 2 4 2" xfId="469"/>
    <cellStyle name="20% - Акцент4 2 5" xfId="233"/>
    <cellStyle name="20% - Акцент4 2 5 2" xfId="505"/>
    <cellStyle name="20% - Акцент4 2 6" xfId="257"/>
    <cellStyle name="20% - Акцент4 2 6 2" xfId="529"/>
    <cellStyle name="20% - Акцент4 2 7" xfId="288"/>
    <cellStyle name="20% - Акцент4 2 7 2" xfId="560"/>
    <cellStyle name="20% - Акцент4 2 8" xfId="291"/>
    <cellStyle name="20% - Акцент4 2 8 2" xfId="563"/>
    <cellStyle name="20% - Акцент4 2 9" xfId="300"/>
    <cellStyle name="20% - Акцент4 3" xfId="140"/>
    <cellStyle name="20% - Акцент4 3 2" xfId="207"/>
    <cellStyle name="20% - Акцент4 3 2 2" xfId="479"/>
    <cellStyle name="20% - Акцент4 3 3" xfId="243"/>
    <cellStyle name="20% - Акцент4 3 3 2" xfId="515"/>
    <cellStyle name="20% - Акцент4 3 4" xfId="412"/>
    <cellStyle name="20% - Акцент4 4" xfId="107"/>
    <cellStyle name="20% - Акцент4 4 2" xfId="377"/>
    <cellStyle name="20% - Акцент4 5" xfId="177"/>
    <cellStyle name="20% - Акцент4 5 2" xfId="449"/>
    <cellStyle name="20% - Акцент4 6" xfId="215"/>
    <cellStyle name="20% - Акцент4 6 2" xfId="487"/>
    <cellStyle name="20% - Акцент4 7" xfId="85"/>
    <cellStyle name="20% - Акцент4 7 2" xfId="352"/>
    <cellStyle name="20% - Акцент4 8" xfId="122"/>
    <cellStyle name="20% - Акцент4 8 2" xfId="394"/>
    <cellStyle name="20% - Акцент4 9" xfId="285"/>
    <cellStyle name="20% - Акцент4 9 2" xfId="557"/>
    <cellStyle name="20% - Акцент5" xfId="34" builtinId="46" customBuiltin="1"/>
    <cellStyle name="20% - Акцент5 10" xfId="112"/>
    <cellStyle name="20% - Акцент5 11" xfId="43"/>
    <cellStyle name="20% - Акцент5 12" xfId="331"/>
    <cellStyle name="20% - Акцент5 2" xfId="62"/>
    <cellStyle name="20% - Акцент5 2 10" xfId="308"/>
    <cellStyle name="20% - Акцент5 2 11" xfId="365"/>
    <cellStyle name="20% - Акцент5 2 2" xfId="98"/>
    <cellStyle name="20% - Акцент5 2 2 2" xfId="387"/>
    <cellStyle name="20% - Акцент5 2 3" xfId="163"/>
    <cellStyle name="20% - Акцент5 2 3 2" xfId="435"/>
    <cellStyle name="20% - Акцент5 2 4" xfId="200"/>
    <cellStyle name="20% - Акцент5 2 4 2" xfId="472"/>
    <cellStyle name="20% - Акцент5 2 5" xfId="236"/>
    <cellStyle name="20% - Акцент5 2 5 2" xfId="508"/>
    <cellStyle name="20% - Акцент5 2 6" xfId="259"/>
    <cellStyle name="20% - Акцент5 2 6 2" xfId="531"/>
    <cellStyle name="20% - Акцент5 2 7" xfId="265"/>
    <cellStyle name="20% - Акцент5 2 7 2" xfId="537"/>
    <cellStyle name="20% - Акцент5 2 8" xfId="286"/>
    <cellStyle name="20% - Акцент5 2 8 2" xfId="558"/>
    <cellStyle name="20% - Акцент5 2 9" xfId="302"/>
    <cellStyle name="20% - Акцент5 3" xfId="142"/>
    <cellStyle name="20% - Акцент5 3 2" xfId="209"/>
    <cellStyle name="20% - Акцент5 3 2 2" xfId="481"/>
    <cellStyle name="20% - Акцент5 3 3" xfId="245"/>
    <cellStyle name="20% - Акцент5 3 3 2" xfId="517"/>
    <cellStyle name="20% - Акцент5 3 4" xfId="414"/>
    <cellStyle name="20% - Акцент5 4" xfId="149"/>
    <cellStyle name="20% - Акцент5 4 2" xfId="421"/>
    <cellStyle name="20% - Акцент5 5" xfId="180"/>
    <cellStyle name="20% - Акцент5 5 2" xfId="452"/>
    <cellStyle name="20% - Акцент5 6" xfId="217"/>
    <cellStyle name="20% - Акцент5 6 2" xfId="489"/>
    <cellStyle name="20% - Акцент5 7" xfId="130"/>
    <cellStyle name="20% - Акцент5 7 2" xfId="402"/>
    <cellStyle name="20% - Акцент5 8" xfId="71"/>
    <cellStyle name="20% - Акцент5 8 2" xfId="338"/>
    <cellStyle name="20% - Акцент5 9" xfId="289"/>
    <cellStyle name="20% - Акцент5 9 2" xfId="561"/>
    <cellStyle name="20% - Акцент6" xfId="38" builtinId="50" customBuiltin="1"/>
    <cellStyle name="20% - Акцент6 10" xfId="116"/>
    <cellStyle name="20% - Акцент6 11" xfId="49"/>
    <cellStyle name="20% - Акцент6 12" xfId="333"/>
    <cellStyle name="20% - Акцент6 2" xfId="66"/>
    <cellStyle name="20% - Акцент6 2 10" xfId="320"/>
    <cellStyle name="20% - Акцент6 2 11" xfId="369"/>
    <cellStyle name="20% - Акцент6 2 2" xfId="102"/>
    <cellStyle name="20% - Акцент6 2 2 2" xfId="391"/>
    <cellStyle name="20% - Акцент6 2 3" xfId="165"/>
    <cellStyle name="20% - Акцент6 2 3 2" xfId="437"/>
    <cellStyle name="20% - Акцент6 2 4" xfId="202"/>
    <cellStyle name="20% - Акцент6 2 4 2" xfId="474"/>
    <cellStyle name="20% - Акцент6 2 5" xfId="238"/>
    <cellStyle name="20% - Акцент6 2 5 2" xfId="510"/>
    <cellStyle name="20% - Акцент6 2 6" xfId="261"/>
    <cellStyle name="20% - Акцент6 2 6 2" xfId="533"/>
    <cellStyle name="20% - Акцент6 2 7" xfId="290"/>
    <cellStyle name="20% - Акцент6 2 7 2" xfId="562"/>
    <cellStyle name="20% - Акцент6 2 8" xfId="292"/>
    <cellStyle name="20% - Акцент6 2 8 2" xfId="564"/>
    <cellStyle name="20% - Акцент6 2 9" xfId="304"/>
    <cellStyle name="20% - Акцент6 3" xfId="144"/>
    <cellStyle name="20% - Акцент6 3 2" xfId="211"/>
    <cellStyle name="20% - Акцент6 3 2 2" xfId="483"/>
    <cellStyle name="20% - Акцент6 3 3" xfId="247"/>
    <cellStyle name="20% - Акцент6 3 3 2" xfId="519"/>
    <cellStyle name="20% - Акцент6 3 4" xfId="416"/>
    <cellStyle name="20% - Акцент6 4" xfId="151"/>
    <cellStyle name="20% - Акцент6 4 2" xfId="423"/>
    <cellStyle name="20% - Акцент6 5" xfId="182"/>
    <cellStyle name="20% - Акцент6 5 2" xfId="454"/>
    <cellStyle name="20% - Акцент6 6" xfId="219"/>
    <cellStyle name="20% - Акцент6 6 2" xfId="491"/>
    <cellStyle name="20% - Акцент6 7" xfId="136"/>
    <cellStyle name="20% - Акцент6 7 2" xfId="408"/>
    <cellStyle name="20% - Акцент6 8" xfId="104"/>
    <cellStyle name="20% - Акцент6 8 2" xfId="371"/>
    <cellStyle name="20% - Акцент6 9" xfId="81"/>
    <cellStyle name="20% - Акцент6 9 2" xfId="348"/>
    <cellStyle name="40% - Акцент1" xfId="19" builtinId="31" customBuiltin="1"/>
    <cellStyle name="40% - Акцент1 10" xfId="65"/>
    <cellStyle name="40% - Акцент1 11" xfId="307"/>
    <cellStyle name="40% - Акцент1 12" xfId="324"/>
    <cellStyle name="40% - Акцент1 2" xfId="51"/>
    <cellStyle name="40% - Акцент1 2 10" xfId="312"/>
    <cellStyle name="40% - Акцент1 2 11" xfId="351"/>
    <cellStyle name="40% - Акцент1 2 2" xfId="84"/>
    <cellStyle name="40% - Акцент1 2 2 2" xfId="376"/>
    <cellStyle name="40% - Акцент1 2 3" xfId="156"/>
    <cellStyle name="40% - Акцент1 2 3 2" xfId="428"/>
    <cellStyle name="40% - Акцент1 2 4" xfId="189"/>
    <cellStyle name="40% - Акцент1 2 4 2" xfId="461"/>
    <cellStyle name="40% - Акцент1 2 5" xfId="225"/>
    <cellStyle name="40% - Акцент1 2 5 2" xfId="497"/>
    <cellStyle name="40% - Акцент1 2 6" xfId="252"/>
    <cellStyle name="40% - Акцент1 2 6 2" xfId="524"/>
    <cellStyle name="40% - Акцент1 2 7" xfId="82"/>
    <cellStyle name="40% - Акцент1 2 7 2" xfId="349"/>
    <cellStyle name="40% - Акцент1 2 8" xfId="76"/>
    <cellStyle name="40% - Акцент1 2 8 2" xfId="343"/>
    <cellStyle name="40% - Акцент1 2 9" xfId="294"/>
    <cellStyle name="40% - Акцент1 3" xfId="132"/>
    <cellStyle name="40% - Акцент1 3 2" xfId="196"/>
    <cellStyle name="40% - Акцент1 3 2 2" xfId="468"/>
    <cellStyle name="40% - Акцент1 3 3" xfId="232"/>
    <cellStyle name="40% - Акцент1 3 3 2" xfId="504"/>
    <cellStyle name="40% - Акцент1 3 4" xfId="404"/>
    <cellStyle name="40% - Акцент1 4" xfId="118"/>
    <cellStyle name="40% - Акцент1 4 2" xfId="390"/>
    <cellStyle name="40% - Акцент1 5" xfId="169"/>
    <cellStyle name="40% - Акцент1 5 2" xfId="441"/>
    <cellStyle name="40% - Акцент1 6" xfId="176"/>
    <cellStyle name="40% - Акцент1 6 2" xfId="448"/>
    <cellStyle name="40% - Акцент1 7" xfId="101"/>
    <cellStyle name="40% - Акцент1 7 2" xfId="368"/>
    <cellStyle name="40% - Акцент1 8" xfId="268"/>
    <cellStyle name="40% - Акцент1 8 2" xfId="540"/>
    <cellStyle name="40% - Акцент1 9" xfId="274"/>
    <cellStyle name="40% - Акцент1 9 2" xfId="546"/>
    <cellStyle name="40% - Акцент2" xfId="23" builtinId="35" customBuiltin="1"/>
    <cellStyle name="40% - Акцент2 10" xfId="53"/>
    <cellStyle name="40% - Акцент2 11" xfId="321"/>
    <cellStyle name="40% - Акцент2 12" xfId="326"/>
    <cellStyle name="40% - Акцент2 2" xfId="55"/>
    <cellStyle name="40% - Акцент2 2 10" xfId="310"/>
    <cellStyle name="40% - Акцент2 2 11" xfId="355"/>
    <cellStyle name="40% - Акцент2 2 2" xfId="88"/>
    <cellStyle name="40% - Акцент2 2 2 2" xfId="380"/>
    <cellStyle name="40% - Акцент2 2 3" xfId="158"/>
    <cellStyle name="40% - Акцент2 2 3 2" xfId="430"/>
    <cellStyle name="40% - Акцент2 2 4" xfId="191"/>
    <cellStyle name="40% - Акцент2 2 4 2" xfId="463"/>
    <cellStyle name="40% - Акцент2 2 5" xfId="227"/>
    <cellStyle name="40% - Акцент2 2 5 2" xfId="499"/>
    <cellStyle name="40% - Акцент2 2 6" xfId="254"/>
    <cellStyle name="40% - Акцент2 2 6 2" xfId="526"/>
    <cellStyle name="40% - Акцент2 2 7" xfId="269"/>
    <cellStyle name="40% - Акцент2 2 7 2" xfId="541"/>
    <cellStyle name="40% - Акцент2 2 8" xfId="278"/>
    <cellStyle name="40% - Акцент2 2 8 2" xfId="550"/>
    <cellStyle name="40% - Акцент2 2 9" xfId="296"/>
    <cellStyle name="40% - Акцент2 3" xfId="139"/>
    <cellStyle name="40% - Акцент2 3 2" xfId="204"/>
    <cellStyle name="40% - Акцент2 3 2 2" xfId="476"/>
    <cellStyle name="40% - Акцент2 3 3" xfId="240"/>
    <cellStyle name="40% - Акцент2 3 3 2" xfId="512"/>
    <cellStyle name="40% - Акцент2 3 4" xfId="411"/>
    <cellStyle name="40% - Акцент2 4" xfId="108"/>
    <cellStyle name="40% - Акцент2 4 2" xfId="378"/>
    <cellStyle name="40% - Акцент2 5" xfId="171"/>
    <cellStyle name="40% - Акцент2 5 2" xfId="443"/>
    <cellStyle name="40% - Акцент2 6" xfId="184"/>
    <cellStyle name="40% - Акцент2 6 2" xfId="456"/>
    <cellStyle name="40% - Акцент2 7" xfId="86"/>
    <cellStyle name="40% - Акцент2 7 2" xfId="353"/>
    <cellStyle name="40% - Акцент2 8" xfId="74"/>
    <cellStyle name="40% - Акцент2 8 2" xfId="341"/>
    <cellStyle name="40% - Акцент2 9" xfId="121"/>
    <cellStyle name="40% - Акцент2 9 2" xfId="393"/>
    <cellStyle name="40% - Акцент3" xfId="27" builtinId="39" customBuiltin="1"/>
    <cellStyle name="40% - Акцент3 10" xfId="61"/>
    <cellStyle name="40% - Акцент3 11" xfId="313"/>
    <cellStyle name="40% - Акцент3 12" xfId="328"/>
    <cellStyle name="40% - Акцент3 2" xfId="58"/>
    <cellStyle name="40% - Акцент3 2 10" xfId="318"/>
    <cellStyle name="40% - Акцент3 2 11" xfId="359"/>
    <cellStyle name="40% - Акцент3 2 2" xfId="92"/>
    <cellStyle name="40% - Акцент3 2 2 2" xfId="383"/>
    <cellStyle name="40% - Акцент3 2 3" xfId="160"/>
    <cellStyle name="40% - Акцент3 2 3 2" xfId="432"/>
    <cellStyle name="40% - Акцент3 2 4" xfId="194"/>
    <cellStyle name="40% - Акцент3 2 4 2" xfId="466"/>
    <cellStyle name="40% - Акцент3 2 5" xfId="230"/>
    <cellStyle name="40% - Акцент3 2 5 2" xfId="502"/>
    <cellStyle name="40% - Акцент3 2 6" xfId="256"/>
    <cellStyle name="40% - Акцент3 2 6 2" xfId="528"/>
    <cellStyle name="40% - Акцент3 2 7" xfId="267"/>
    <cellStyle name="40% - Акцент3 2 7 2" xfId="539"/>
    <cellStyle name="40% - Акцент3 2 8" xfId="276"/>
    <cellStyle name="40% - Акцент3 2 8 2" xfId="548"/>
    <cellStyle name="40% - Акцент3 2 9" xfId="299"/>
    <cellStyle name="40% - Акцент3 3" xfId="128"/>
    <cellStyle name="40% - Акцент3 3 2" xfId="192"/>
    <cellStyle name="40% - Акцент3 3 2 2" xfId="464"/>
    <cellStyle name="40% - Акцент3 3 3" xfId="228"/>
    <cellStyle name="40% - Акцент3 3 3 2" xfId="500"/>
    <cellStyle name="40% - Акцент3 3 4" xfId="400"/>
    <cellStyle name="40% - Акцент3 4" xfId="115"/>
    <cellStyle name="40% - Акцент3 4 2" xfId="386"/>
    <cellStyle name="40% - Акцент3 5" xfId="174"/>
    <cellStyle name="40% - Акцент3 5 2" xfId="446"/>
    <cellStyle name="40% - Акцент3 6" xfId="172"/>
    <cellStyle name="40% - Акцент3 6 2" xfId="444"/>
    <cellStyle name="40% - Акцент3 7" xfId="97"/>
    <cellStyle name="40% - Акцент3 7 2" xfId="364"/>
    <cellStyle name="40% - Акцент3 8" xfId="79"/>
    <cellStyle name="40% - Акцент3 8 2" xfId="346"/>
    <cellStyle name="40% - Акцент3 9" xfId="270"/>
    <cellStyle name="40% - Акцент3 9 2" xfId="542"/>
    <cellStyle name="40% - Акцент4" xfId="31" builtinId="43" customBuiltin="1"/>
    <cellStyle name="40% - Акцент4 10" xfId="120"/>
    <cellStyle name="40% - Акцент4 11" xfId="47"/>
    <cellStyle name="40% - Акцент4 12" xfId="330"/>
    <cellStyle name="40% - Акцент4 2" xfId="60"/>
    <cellStyle name="40% - Акцент4 2 10" xfId="297"/>
    <cellStyle name="40% - Акцент4 2 11" xfId="363"/>
    <cellStyle name="40% - Акцент4 2 2" xfId="96"/>
    <cellStyle name="40% - Акцент4 2 2 2" xfId="385"/>
    <cellStyle name="40% - Акцент4 2 3" xfId="162"/>
    <cellStyle name="40% - Акцент4 2 3 2" xfId="434"/>
    <cellStyle name="40% - Акцент4 2 4" xfId="198"/>
    <cellStyle name="40% - Акцент4 2 4 2" xfId="470"/>
    <cellStyle name="40% - Акцент4 2 5" xfId="234"/>
    <cellStyle name="40% - Акцент4 2 5 2" xfId="506"/>
    <cellStyle name="40% - Акцент4 2 6" xfId="258"/>
    <cellStyle name="40% - Акцент4 2 6 2" xfId="530"/>
    <cellStyle name="40% - Акцент4 2 7" xfId="279"/>
    <cellStyle name="40% - Акцент4 2 7 2" xfId="551"/>
    <cellStyle name="40% - Акцент4 2 8" xfId="272"/>
    <cellStyle name="40% - Акцент4 2 8 2" xfId="544"/>
    <cellStyle name="40% - Акцент4 2 9" xfId="301"/>
    <cellStyle name="40% - Акцент4 3" xfId="141"/>
    <cellStyle name="40% - Акцент4 3 2" xfId="208"/>
    <cellStyle name="40% - Акцент4 3 2 2" xfId="480"/>
    <cellStyle name="40% - Акцент4 3 3" xfId="244"/>
    <cellStyle name="40% - Акцент4 3 3 2" xfId="516"/>
    <cellStyle name="40% - Акцент4 3 4" xfId="413"/>
    <cellStyle name="40% - Акцент4 4" xfId="148"/>
    <cellStyle name="40% - Акцент4 4 2" xfId="420"/>
    <cellStyle name="40% - Акцент4 5" xfId="178"/>
    <cellStyle name="40% - Акцент4 5 2" xfId="450"/>
    <cellStyle name="40% - Акцент4 6" xfId="216"/>
    <cellStyle name="40% - Акцент4 6 2" xfId="488"/>
    <cellStyle name="40% - Акцент4 7" xfId="138"/>
    <cellStyle name="40% - Акцент4 7 2" xfId="410"/>
    <cellStyle name="40% - Акцент4 8" xfId="80"/>
    <cellStyle name="40% - Акцент4 8 2" xfId="347"/>
    <cellStyle name="40% - Акцент4 9" xfId="73"/>
    <cellStyle name="40% - Акцент4 9 2" xfId="340"/>
    <cellStyle name="40% - Акцент5" xfId="35" builtinId="47" customBuiltin="1"/>
    <cellStyle name="40% - Акцент5 10" xfId="110"/>
    <cellStyle name="40% - Акцент5 11" xfId="48"/>
    <cellStyle name="40% - Акцент5 12" xfId="332"/>
    <cellStyle name="40% - Акцент5 2" xfId="63"/>
    <cellStyle name="40% - Акцент5 2 10" xfId="316"/>
    <cellStyle name="40% - Акцент5 2 11" xfId="366"/>
    <cellStyle name="40% - Акцент5 2 2" xfId="99"/>
    <cellStyle name="40% - Акцент5 2 2 2" xfId="388"/>
    <cellStyle name="40% - Акцент5 2 3" xfId="164"/>
    <cellStyle name="40% - Акцент5 2 3 2" xfId="436"/>
    <cellStyle name="40% - Акцент5 2 4" xfId="201"/>
    <cellStyle name="40% - Акцент5 2 4 2" xfId="473"/>
    <cellStyle name="40% - Акцент5 2 5" xfId="237"/>
    <cellStyle name="40% - Акцент5 2 5 2" xfId="509"/>
    <cellStyle name="40% - Акцент5 2 6" xfId="260"/>
    <cellStyle name="40% - Акцент5 2 6 2" xfId="532"/>
    <cellStyle name="40% - Акцент5 2 7" xfId="284"/>
    <cellStyle name="40% - Акцент5 2 7 2" xfId="556"/>
    <cellStyle name="40% - Акцент5 2 8" xfId="287"/>
    <cellStyle name="40% - Акцент5 2 8 2" xfId="559"/>
    <cellStyle name="40% - Акцент5 2 9" xfId="303"/>
    <cellStyle name="40% - Акцент5 3" xfId="143"/>
    <cellStyle name="40% - Акцент5 3 2" xfId="210"/>
    <cellStyle name="40% - Акцент5 3 2 2" xfId="482"/>
    <cellStyle name="40% - Акцент5 3 3" xfId="246"/>
    <cellStyle name="40% - Акцент5 3 3 2" xfId="518"/>
    <cellStyle name="40% - Акцент5 3 4" xfId="415"/>
    <cellStyle name="40% - Акцент5 4" xfId="150"/>
    <cellStyle name="40% - Акцент5 4 2" xfId="422"/>
    <cellStyle name="40% - Акцент5 5" xfId="181"/>
    <cellStyle name="40% - Акцент5 5 2" xfId="453"/>
    <cellStyle name="40% - Акцент5 6" xfId="218"/>
    <cellStyle name="40% - Акцент5 6 2" xfId="490"/>
    <cellStyle name="40% - Акцент5 7" xfId="127"/>
    <cellStyle name="40% - Акцент5 7 2" xfId="399"/>
    <cellStyle name="40% - Акцент5 8" xfId="137"/>
    <cellStyle name="40% - Акцент5 8 2" xfId="409"/>
    <cellStyle name="40% - Акцент5 9" xfId="89"/>
    <cellStyle name="40% - Акцент5 9 2" xfId="356"/>
    <cellStyle name="40% - Акцент6" xfId="39" builtinId="51" customBuiltin="1"/>
    <cellStyle name="40% - Акцент6 10" xfId="113"/>
    <cellStyle name="40% - Акцент6 11" xfId="46"/>
    <cellStyle name="40% - Акцент6 12" xfId="334"/>
    <cellStyle name="40% - Акцент6 2" xfId="67"/>
    <cellStyle name="40% - Акцент6 2 10" xfId="314"/>
    <cellStyle name="40% - Акцент6 2 11" xfId="370"/>
    <cellStyle name="40% - Акцент6 2 2" xfId="103"/>
    <cellStyle name="40% - Акцент6 2 2 2" xfId="392"/>
    <cellStyle name="40% - Акцент6 2 3" xfId="166"/>
    <cellStyle name="40% - Акцент6 2 3 2" xfId="438"/>
    <cellStyle name="40% - Акцент6 2 4" xfId="203"/>
    <cellStyle name="40% - Акцент6 2 4 2" xfId="475"/>
    <cellStyle name="40% - Акцент6 2 5" xfId="239"/>
    <cellStyle name="40% - Акцент6 2 5 2" xfId="511"/>
    <cellStyle name="40% - Акцент6 2 6" xfId="262"/>
    <cellStyle name="40% - Акцент6 2 6 2" xfId="534"/>
    <cellStyle name="40% - Акцент6 2 7" xfId="281"/>
    <cellStyle name="40% - Акцент6 2 7 2" xfId="553"/>
    <cellStyle name="40% - Акцент6 2 8" xfId="264"/>
    <cellStyle name="40% - Акцент6 2 8 2" xfId="536"/>
    <cellStyle name="40% - Акцент6 2 9" xfId="305"/>
    <cellStyle name="40% - Акцент6 3" xfId="145"/>
    <cellStyle name="40% - Акцент6 3 2" xfId="212"/>
    <cellStyle name="40% - Акцент6 3 2 2" xfId="484"/>
    <cellStyle name="40% - Акцент6 3 3" xfId="248"/>
    <cellStyle name="40% - Акцент6 3 3 2" xfId="520"/>
    <cellStyle name="40% - Акцент6 3 4" xfId="417"/>
    <cellStyle name="40% - Акцент6 4" xfId="152"/>
    <cellStyle name="40% - Акцент6 4 2" xfId="424"/>
    <cellStyle name="40% - Акцент6 5" xfId="183"/>
    <cellStyle name="40% - Акцент6 5 2" xfId="455"/>
    <cellStyle name="40% - Акцент6 6" xfId="220"/>
    <cellStyle name="40% - Акцент6 6 2" xfId="492"/>
    <cellStyle name="40% - Акцент6 7" xfId="133"/>
    <cellStyle name="40% - Акцент6 7 2" xfId="405"/>
    <cellStyle name="40% - Акцент6 8" xfId="94"/>
    <cellStyle name="40% - Акцент6 8 2" xfId="361"/>
    <cellStyle name="40% - Акцент6 9" xfId="280"/>
    <cellStyle name="40% - Акцент6 9 2" xfId="552"/>
    <cellStyle name="60% - Акцент1" xfId="20" builtinId="32" customBuiltin="1"/>
    <cellStyle name="60% - Акцент2" xfId="24" builtinId="36" customBuiltin="1"/>
    <cellStyle name="60% - Акцент3" xfId="28" builtinId="40" customBuiltin="1"/>
    <cellStyle name="60% - Акцент4" xfId="32" builtinId="44" customBuiltin="1"/>
    <cellStyle name="60% - Акцент5" xfId="36" builtinId="48" customBuiltin="1"/>
    <cellStyle name="60% - Акцент6" xfId="40" builtinId="52" customBuiltin="1"/>
    <cellStyle name="Акцент1" xfId="17" builtinId="29" customBuiltin="1"/>
    <cellStyle name="Акцент2" xfId="21" builtinId="33" customBuiltin="1"/>
    <cellStyle name="Акцент3" xfId="25" builtinId="37" customBuiltin="1"/>
    <cellStyle name="Акцент4" xfId="29" builtinId="41" customBuiltin="1"/>
    <cellStyle name="Акцент5" xfId="33" builtinId="45" customBuiltin="1"/>
    <cellStyle name="Акцент6" xfId="37" builtinId="49" customBuiltin="1"/>
    <cellStyle name="Ввод " xfId="9" builtinId="20" customBuiltin="1"/>
    <cellStyle name="Вывод" xfId="10" builtinId="21" customBuiltin="1"/>
    <cellStyle name="Вычисление" xfId="11" builtinId="22" customBuiltin="1"/>
    <cellStyle name="Заголовок 1" xfId="2" builtinId="16" customBuiltin="1"/>
    <cellStyle name="Заголовок 2" xfId="3" builtinId="17" customBuiltin="1"/>
    <cellStyle name="Заголовок 3" xfId="4" builtinId="18" customBuiltin="1"/>
    <cellStyle name="Заголовок 4" xfId="5" builtinId="19" customBuiltin="1"/>
    <cellStyle name="Итог" xfId="16" builtinId="25" customBuiltin="1"/>
    <cellStyle name="Контрольная ячейка" xfId="13" builtinId="23" customBuiltin="1"/>
    <cellStyle name="Название" xfId="1" builtinId="15" customBuiltin="1"/>
    <cellStyle name="Нейтральный" xfId="8" builtinId="28" customBuiltin="1"/>
    <cellStyle name="Обычный" xfId="0" builtinId="0"/>
    <cellStyle name="Обычный 2" xfId="41"/>
    <cellStyle name="Обычный 2 10" xfId="109"/>
    <cellStyle name="Обычный 2 11" xfId="119"/>
    <cellStyle name="Обычный 2 12" xfId="335"/>
    <cellStyle name="Обычный 2 2" xfId="68"/>
    <cellStyle name="Обычный 2 2 2" xfId="205"/>
    <cellStyle name="Обычный 2 2 2 2" xfId="477"/>
    <cellStyle name="Обычный 2 2 3" xfId="241"/>
    <cellStyle name="Обычный 2 2 3 2" xfId="513"/>
    <cellStyle name="Обычный 2 2 4" xfId="372"/>
    <cellStyle name="Обычный 2 3" xfId="146"/>
    <cellStyle name="Обычный 2 3 2" xfId="213"/>
    <cellStyle name="Обычный 2 3 2 2" xfId="485"/>
    <cellStyle name="Обычный 2 3 3" xfId="249"/>
    <cellStyle name="Обычный 2 3 3 2" xfId="521"/>
    <cellStyle name="Обычный 2 3 4" xfId="418"/>
    <cellStyle name="Обычный 2 4" xfId="153"/>
    <cellStyle name="Обычный 2 4 2" xfId="425"/>
    <cellStyle name="Обычный 2 5" xfId="185"/>
    <cellStyle name="Обычный 2 5 2" xfId="457"/>
    <cellStyle name="Обычный 2 6" xfId="221"/>
    <cellStyle name="Обычный 2 6 2" xfId="493"/>
    <cellStyle name="Обычный 2 7" xfId="126"/>
    <cellStyle name="Обычный 2 7 2" xfId="398"/>
    <cellStyle name="Обычный 2 8" xfId="129"/>
    <cellStyle name="Обычный 2 8 2" xfId="401"/>
    <cellStyle name="Обычный 2 9" xfId="78"/>
    <cellStyle name="Обычный 2 9 2" xfId="345"/>
    <cellStyle name="Плохой" xfId="7" builtinId="27" customBuiltin="1"/>
    <cellStyle name="Пояснение" xfId="15" builtinId="53" customBuiltin="1"/>
    <cellStyle name="Примечание 2" xfId="42"/>
    <cellStyle name="Примечание 2 10" xfId="106"/>
    <cellStyle name="Примечание 2 11" xfId="114"/>
    <cellStyle name="Примечание 2 12" xfId="336"/>
    <cellStyle name="Примечание 2 2" xfId="69"/>
    <cellStyle name="Примечание 2 2 2" xfId="206"/>
    <cellStyle name="Примечание 2 2 2 2" xfId="478"/>
    <cellStyle name="Примечание 2 2 3" xfId="242"/>
    <cellStyle name="Примечание 2 2 3 2" xfId="514"/>
    <cellStyle name="Примечание 2 2 4" xfId="373"/>
    <cellStyle name="Примечание 2 3" xfId="147"/>
    <cellStyle name="Примечание 2 3 2" xfId="214"/>
    <cellStyle name="Примечание 2 3 2 2" xfId="486"/>
    <cellStyle name="Примечание 2 3 3" xfId="250"/>
    <cellStyle name="Примечание 2 3 3 2" xfId="522"/>
    <cellStyle name="Примечание 2 3 4" xfId="419"/>
    <cellStyle name="Примечание 2 4" xfId="154"/>
    <cellStyle name="Примечание 2 4 2" xfId="426"/>
    <cellStyle name="Примечание 2 5" xfId="186"/>
    <cellStyle name="Примечание 2 5 2" xfId="458"/>
    <cellStyle name="Примечание 2 6" xfId="222"/>
    <cellStyle name="Примечание 2 6 2" xfId="494"/>
    <cellStyle name="Примечание 2 7" xfId="124"/>
    <cellStyle name="Примечание 2 7 2" xfId="396"/>
    <cellStyle name="Примечание 2 8" xfId="125"/>
    <cellStyle name="Примечание 2 8 2" xfId="397"/>
    <cellStyle name="Примечание 2 9" xfId="134"/>
    <cellStyle name="Примечание 2 9 2" xfId="406"/>
    <cellStyle name="Связанная ячейка" xfId="12" builtinId="24" customBuiltin="1"/>
    <cellStyle name="Текст предупреждения" xfId="14" builtinId="11" customBuiltin="1"/>
    <cellStyle name="Хороший" xfId="6"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Лист1"/>
  <dimension ref="A1:T375"/>
  <sheetViews>
    <sheetView tabSelected="1" topLeftCell="A12" workbookViewId="0">
      <selection activeCell="A14" sqref="A14:T14"/>
    </sheetView>
  </sheetViews>
  <sheetFormatPr defaultRowHeight="56.45" customHeight="1"/>
  <cols>
    <col min="1" max="1" width="40.140625" style="4" customWidth="1"/>
    <col min="2" max="2" width="5.42578125" style="4" customWidth="1"/>
    <col min="3" max="3" width="6" style="4" customWidth="1"/>
    <col min="4" max="4" width="6.28515625" style="4" customWidth="1"/>
    <col min="5" max="5" width="14.28515625" style="4" customWidth="1"/>
    <col min="6" max="6" width="4.85546875" style="4" customWidth="1"/>
    <col min="7" max="8" width="15.85546875" style="4" hidden="1" customWidth="1"/>
    <col min="9" max="12" width="16.28515625" style="4" hidden="1" customWidth="1"/>
    <col min="13" max="13" width="16.28515625" style="4" customWidth="1"/>
    <col min="14" max="16" width="16" style="4" hidden="1" customWidth="1"/>
    <col min="17" max="17" width="16.5703125" style="4" hidden="1" customWidth="1"/>
    <col min="18" max="18" width="14.140625" style="4" hidden="1" customWidth="1"/>
    <col min="19" max="19" width="16.5703125" style="4" hidden="1" customWidth="1"/>
    <col min="20" max="20" width="16.140625" style="4" customWidth="1"/>
    <col min="21" max="16384" width="9.140625" style="4"/>
  </cols>
  <sheetData>
    <row r="1" spans="1:20" ht="18" hidden="1" customHeight="1">
      <c r="A1" s="20" t="s">
        <v>180</v>
      </c>
      <c r="B1" s="20"/>
      <c r="C1" s="20"/>
      <c r="D1" s="20"/>
      <c r="E1" s="20"/>
      <c r="F1" s="20"/>
    </row>
    <row r="2" spans="1:20" ht="22.5" hidden="1" customHeight="1">
      <c r="A2" s="22" t="s">
        <v>154</v>
      </c>
      <c r="B2" s="22"/>
      <c r="C2" s="22"/>
      <c r="D2" s="22"/>
      <c r="E2" s="22"/>
      <c r="F2" s="22"/>
    </row>
    <row r="3" spans="1:20" ht="21" hidden="1" customHeight="1">
      <c r="A3" s="22" t="s">
        <v>155</v>
      </c>
      <c r="B3" s="22"/>
      <c r="C3" s="22"/>
      <c r="D3" s="22"/>
      <c r="E3" s="22"/>
      <c r="F3" s="22"/>
    </row>
    <row r="4" spans="1:20" ht="21" hidden="1" customHeight="1">
      <c r="A4" s="22" t="s">
        <v>160</v>
      </c>
      <c r="B4" s="22"/>
      <c r="C4" s="22"/>
      <c r="D4" s="22"/>
      <c r="E4" s="22"/>
      <c r="F4" s="22"/>
    </row>
    <row r="5" spans="1:20" ht="20.25" hidden="1" customHeight="1">
      <c r="A5" s="22" t="s">
        <v>202</v>
      </c>
      <c r="B5" s="22"/>
      <c r="C5" s="22"/>
      <c r="D5" s="22"/>
      <c r="E5" s="22"/>
      <c r="F5" s="22"/>
    </row>
    <row r="6" spans="1:20" ht="20.25" hidden="1" customHeight="1">
      <c r="A6" s="20" t="s">
        <v>180</v>
      </c>
      <c r="B6" s="20"/>
      <c r="C6" s="20"/>
      <c r="D6" s="20"/>
      <c r="E6" s="20"/>
      <c r="F6" s="20"/>
    </row>
    <row r="7" spans="1:20" ht="20.25" hidden="1" customHeight="1">
      <c r="A7" s="22" t="s">
        <v>154</v>
      </c>
      <c r="B7" s="22"/>
      <c r="C7" s="22"/>
      <c r="D7" s="22"/>
      <c r="E7" s="22"/>
      <c r="F7" s="22"/>
    </row>
    <row r="8" spans="1:20" ht="20.25" hidden="1" customHeight="1">
      <c r="A8" s="22" t="s">
        <v>155</v>
      </c>
      <c r="B8" s="22"/>
      <c r="C8" s="22"/>
      <c r="D8" s="22"/>
      <c r="E8" s="22"/>
      <c r="F8" s="22"/>
    </row>
    <row r="9" spans="1:20" ht="20.25" hidden="1" customHeight="1">
      <c r="A9" s="22" t="s">
        <v>160</v>
      </c>
      <c r="B9" s="22"/>
      <c r="C9" s="22"/>
      <c r="D9" s="22"/>
      <c r="E9" s="22"/>
      <c r="F9" s="22"/>
    </row>
    <row r="10" spans="1:20" ht="20.25" hidden="1" customHeight="1">
      <c r="A10" s="22" t="s">
        <v>197</v>
      </c>
      <c r="B10" s="22"/>
      <c r="C10" s="22"/>
      <c r="D10" s="22"/>
      <c r="E10" s="22"/>
      <c r="F10" s="22"/>
    </row>
    <row r="11" spans="1:20" ht="20.25" hidden="1" customHeight="1">
      <c r="A11" s="21"/>
      <c r="B11" s="21"/>
      <c r="C11" s="21"/>
      <c r="D11" s="21"/>
      <c r="E11" s="21"/>
      <c r="F11" s="21"/>
    </row>
    <row r="12" spans="1:20" ht="20.25" customHeight="1">
      <c r="A12" s="22" t="s">
        <v>303</v>
      </c>
      <c r="B12" s="22"/>
      <c r="C12" s="22"/>
      <c r="D12" s="22"/>
      <c r="E12" s="22"/>
      <c r="F12" s="22"/>
      <c r="G12" s="22"/>
      <c r="H12" s="22"/>
      <c r="I12" s="22"/>
      <c r="J12" s="22"/>
      <c r="K12" s="22"/>
      <c r="L12" s="22"/>
      <c r="M12" s="22"/>
      <c r="N12" s="22"/>
      <c r="O12" s="22"/>
      <c r="P12" s="22"/>
      <c r="Q12" s="22"/>
      <c r="R12" s="22"/>
      <c r="S12" s="22"/>
      <c r="T12" s="22"/>
    </row>
    <row r="13" spans="1:20" ht="20.25" customHeight="1">
      <c r="A13" s="22" t="s">
        <v>300</v>
      </c>
      <c r="B13" s="22"/>
      <c r="C13" s="22"/>
      <c r="D13" s="22"/>
      <c r="E13" s="22"/>
      <c r="F13" s="22"/>
      <c r="G13" s="22"/>
      <c r="H13" s="22"/>
      <c r="I13" s="22"/>
      <c r="J13" s="22"/>
      <c r="K13" s="22"/>
      <c r="L13" s="22"/>
      <c r="M13" s="22"/>
      <c r="N13" s="22"/>
      <c r="O13" s="22"/>
      <c r="P13" s="22"/>
      <c r="Q13" s="22"/>
      <c r="R13" s="22"/>
      <c r="S13" s="22"/>
      <c r="T13" s="22"/>
    </row>
    <row r="14" spans="1:20" ht="20.25" customHeight="1">
      <c r="A14" s="22" t="s">
        <v>155</v>
      </c>
      <c r="B14" s="22"/>
      <c r="C14" s="22"/>
      <c r="D14" s="22"/>
      <c r="E14" s="22"/>
      <c r="F14" s="22"/>
      <c r="G14" s="22"/>
      <c r="H14" s="22"/>
      <c r="I14" s="22"/>
      <c r="J14" s="22"/>
      <c r="K14" s="22"/>
      <c r="L14" s="22"/>
      <c r="M14" s="22"/>
      <c r="N14" s="22"/>
      <c r="O14" s="22"/>
      <c r="P14" s="22"/>
      <c r="Q14" s="22"/>
      <c r="R14" s="22"/>
      <c r="S14" s="22"/>
      <c r="T14" s="22"/>
    </row>
    <row r="15" spans="1:20" ht="20.25" customHeight="1">
      <c r="A15" s="22" t="s">
        <v>160</v>
      </c>
      <c r="B15" s="22"/>
      <c r="C15" s="22"/>
      <c r="D15" s="22"/>
      <c r="E15" s="22"/>
      <c r="F15" s="22"/>
      <c r="G15" s="22"/>
      <c r="H15" s="22"/>
      <c r="I15" s="22"/>
      <c r="J15" s="22"/>
      <c r="K15" s="22"/>
      <c r="L15" s="22"/>
      <c r="M15" s="22"/>
      <c r="N15" s="22"/>
      <c r="O15" s="22"/>
      <c r="P15" s="22"/>
      <c r="Q15" s="22"/>
      <c r="R15" s="22"/>
      <c r="S15" s="22"/>
      <c r="T15" s="22"/>
    </row>
    <row r="16" spans="1:20" ht="20.25" customHeight="1">
      <c r="A16" s="22" t="s">
        <v>324</v>
      </c>
      <c r="B16" s="22"/>
      <c r="C16" s="22"/>
      <c r="D16" s="22"/>
      <c r="E16" s="22"/>
      <c r="F16" s="22"/>
      <c r="G16" s="22"/>
      <c r="H16" s="22"/>
      <c r="I16" s="22"/>
      <c r="J16" s="22"/>
      <c r="K16" s="22"/>
      <c r="L16" s="22"/>
      <c r="M16" s="22"/>
      <c r="N16" s="22"/>
      <c r="O16" s="22"/>
      <c r="P16" s="22"/>
      <c r="Q16" s="22"/>
      <c r="R16" s="22"/>
      <c r="S16" s="22"/>
      <c r="T16" s="22"/>
    </row>
    <row r="17" spans="1:20" ht="20.25" customHeight="1">
      <c r="A17" s="15"/>
      <c r="B17" s="15"/>
      <c r="C17" s="15"/>
      <c r="D17" s="15"/>
      <c r="E17" s="15"/>
      <c r="F17" s="15"/>
      <c r="G17" s="15"/>
      <c r="H17" s="15"/>
      <c r="I17" s="15"/>
      <c r="J17" s="15"/>
      <c r="K17" s="15"/>
      <c r="L17" s="15"/>
      <c r="M17" s="15"/>
      <c r="N17" s="15"/>
      <c r="O17" s="15"/>
      <c r="P17" s="15"/>
      <c r="Q17" s="15"/>
      <c r="R17" s="15"/>
      <c r="S17" s="15"/>
      <c r="T17" s="15"/>
    </row>
    <row r="18" spans="1:20" ht="20.25" customHeight="1">
      <c r="A18" s="22" t="s">
        <v>303</v>
      </c>
      <c r="B18" s="22"/>
      <c r="C18" s="22"/>
      <c r="D18" s="22"/>
      <c r="E18" s="22"/>
      <c r="F18" s="22"/>
      <c r="G18" s="22"/>
      <c r="H18" s="22"/>
      <c r="I18" s="22"/>
      <c r="J18" s="22"/>
      <c r="K18" s="22"/>
      <c r="L18" s="22"/>
      <c r="M18" s="22"/>
      <c r="N18" s="22"/>
      <c r="O18" s="22"/>
      <c r="P18" s="22"/>
      <c r="Q18" s="22"/>
      <c r="R18" s="22"/>
      <c r="S18" s="22"/>
      <c r="T18" s="22"/>
    </row>
    <row r="19" spans="1:20" ht="20.25" customHeight="1">
      <c r="A19" s="22" t="s">
        <v>300</v>
      </c>
      <c r="B19" s="22"/>
      <c r="C19" s="22"/>
      <c r="D19" s="22"/>
      <c r="E19" s="22"/>
      <c r="F19" s="22"/>
      <c r="G19" s="22"/>
      <c r="H19" s="22"/>
      <c r="I19" s="22"/>
      <c r="J19" s="22"/>
      <c r="K19" s="22"/>
      <c r="L19" s="22"/>
      <c r="M19" s="22"/>
      <c r="N19" s="22"/>
      <c r="O19" s="22"/>
      <c r="P19" s="22"/>
      <c r="Q19" s="22"/>
      <c r="R19" s="22"/>
      <c r="S19" s="22"/>
      <c r="T19" s="22"/>
    </row>
    <row r="20" spans="1:20" ht="20.25" customHeight="1">
      <c r="A20" s="22" t="s">
        <v>155</v>
      </c>
      <c r="B20" s="22"/>
      <c r="C20" s="22"/>
      <c r="D20" s="22"/>
      <c r="E20" s="22"/>
      <c r="F20" s="22"/>
      <c r="G20" s="22"/>
      <c r="H20" s="22"/>
      <c r="I20" s="22"/>
      <c r="J20" s="22"/>
      <c r="K20" s="22"/>
      <c r="L20" s="22"/>
      <c r="M20" s="22"/>
      <c r="N20" s="22"/>
      <c r="O20" s="22"/>
      <c r="P20" s="22"/>
      <c r="Q20" s="22"/>
      <c r="R20" s="22"/>
      <c r="S20" s="22"/>
      <c r="T20" s="22"/>
    </row>
    <row r="21" spans="1:20" ht="20.25" customHeight="1">
      <c r="A21" s="22" t="s">
        <v>160</v>
      </c>
      <c r="B21" s="22"/>
      <c r="C21" s="22"/>
      <c r="D21" s="22"/>
      <c r="E21" s="22"/>
      <c r="F21" s="22"/>
      <c r="G21" s="22"/>
      <c r="H21" s="22"/>
      <c r="I21" s="22"/>
      <c r="J21" s="22"/>
      <c r="K21" s="22"/>
      <c r="L21" s="22"/>
      <c r="M21" s="22"/>
      <c r="N21" s="22"/>
      <c r="O21" s="22"/>
      <c r="P21" s="22"/>
      <c r="Q21" s="22"/>
      <c r="R21" s="22"/>
      <c r="S21" s="22"/>
      <c r="T21" s="22"/>
    </row>
    <row r="22" spans="1:20" ht="20.25" customHeight="1">
      <c r="A22" s="22" t="s">
        <v>304</v>
      </c>
      <c r="B22" s="22"/>
      <c r="C22" s="22"/>
      <c r="D22" s="22"/>
      <c r="E22" s="22"/>
      <c r="F22" s="22"/>
      <c r="G22" s="22"/>
      <c r="H22" s="22"/>
      <c r="I22" s="22"/>
      <c r="J22" s="22"/>
      <c r="K22" s="22"/>
      <c r="L22" s="22"/>
      <c r="M22" s="22"/>
      <c r="N22" s="22"/>
      <c r="O22" s="22"/>
      <c r="P22" s="22"/>
      <c r="Q22" s="22"/>
      <c r="R22" s="22"/>
      <c r="S22" s="22"/>
      <c r="T22" s="22"/>
    </row>
    <row r="23" spans="1:20" ht="48.75" customHeight="1">
      <c r="A23" s="25" t="s">
        <v>302</v>
      </c>
      <c r="B23" s="25"/>
      <c r="C23" s="25"/>
      <c r="D23" s="25"/>
      <c r="E23" s="25"/>
      <c r="F23" s="25"/>
      <c r="G23" s="25"/>
      <c r="H23" s="25"/>
      <c r="I23" s="25"/>
      <c r="J23" s="25"/>
      <c r="K23" s="25"/>
      <c r="L23" s="25"/>
      <c r="M23" s="25"/>
      <c r="N23" s="25"/>
      <c r="O23" s="25"/>
      <c r="P23" s="25"/>
      <c r="Q23" s="25"/>
      <c r="R23" s="25"/>
      <c r="S23" s="25"/>
      <c r="T23" s="25"/>
    </row>
    <row r="24" spans="1:20" ht="16.5" customHeight="1">
      <c r="A24" s="25"/>
      <c r="B24" s="25"/>
      <c r="C24" s="25"/>
      <c r="D24" s="25"/>
      <c r="E24" s="25"/>
      <c r="F24" s="25"/>
      <c r="G24" s="25"/>
      <c r="H24" s="25"/>
      <c r="I24" s="25"/>
      <c r="J24" s="25"/>
      <c r="K24" s="25"/>
      <c r="L24" s="25"/>
      <c r="M24" s="25"/>
      <c r="N24" s="25"/>
      <c r="O24" s="25"/>
      <c r="P24" s="25"/>
      <c r="Q24" s="25"/>
      <c r="R24" s="25"/>
      <c r="S24" s="25"/>
      <c r="T24" s="25"/>
    </row>
    <row r="25" spans="1:20" ht="18.75" customHeight="1">
      <c r="A25" s="24" t="s">
        <v>118</v>
      </c>
      <c r="B25" s="24"/>
      <c r="C25" s="24"/>
      <c r="D25" s="24"/>
      <c r="E25" s="24"/>
      <c r="F25" s="24"/>
      <c r="G25" s="24"/>
      <c r="H25" s="24"/>
      <c r="I25" s="24"/>
      <c r="J25" s="24"/>
      <c r="K25" s="24"/>
      <c r="L25" s="24"/>
      <c r="M25" s="24"/>
      <c r="N25" s="24"/>
      <c r="O25" s="24"/>
      <c r="P25" s="24"/>
      <c r="Q25" s="24"/>
      <c r="R25" s="24"/>
      <c r="S25" s="24"/>
      <c r="T25" s="24"/>
    </row>
    <row r="26" spans="1:20" ht="30" customHeight="1">
      <c r="A26" s="23" t="s">
        <v>2</v>
      </c>
      <c r="B26" s="23" t="s">
        <v>126</v>
      </c>
      <c r="C26" s="23" t="s">
        <v>18</v>
      </c>
      <c r="D26" s="23" t="s">
        <v>26</v>
      </c>
      <c r="E26" s="23" t="s">
        <v>0</v>
      </c>
      <c r="F26" s="23" t="s">
        <v>1</v>
      </c>
      <c r="G26" s="18" t="s">
        <v>167</v>
      </c>
      <c r="H26" s="16" t="s">
        <v>305</v>
      </c>
      <c r="I26" s="18" t="s">
        <v>167</v>
      </c>
      <c r="J26" s="16" t="s">
        <v>314</v>
      </c>
      <c r="K26" s="18" t="s">
        <v>167</v>
      </c>
      <c r="L26" s="16" t="s">
        <v>321</v>
      </c>
      <c r="M26" s="18" t="s">
        <v>167</v>
      </c>
      <c r="N26" s="18" t="s">
        <v>282</v>
      </c>
      <c r="O26" s="16" t="s">
        <v>305</v>
      </c>
      <c r="P26" s="18" t="s">
        <v>282</v>
      </c>
      <c r="Q26" s="16" t="s">
        <v>314</v>
      </c>
      <c r="R26" s="18" t="s">
        <v>282</v>
      </c>
      <c r="S26" s="16" t="s">
        <v>321</v>
      </c>
      <c r="T26" s="18" t="s">
        <v>282</v>
      </c>
    </row>
    <row r="27" spans="1:20" ht="78.75" customHeight="1">
      <c r="A27" s="23"/>
      <c r="B27" s="23"/>
      <c r="C27" s="23"/>
      <c r="D27" s="23"/>
      <c r="E27" s="23"/>
      <c r="F27" s="23"/>
      <c r="G27" s="19"/>
      <c r="H27" s="17"/>
      <c r="I27" s="19"/>
      <c r="J27" s="17"/>
      <c r="K27" s="19"/>
      <c r="L27" s="17"/>
      <c r="M27" s="19"/>
      <c r="N27" s="19"/>
      <c r="O27" s="17"/>
      <c r="P27" s="19"/>
      <c r="Q27" s="17"/>
      <c r="R27" s="19"/>
      <c r="S27" s="17"/>
      <c r="T27" s="19"/>
    </row>
    <row r="28" spans="1:20" ht="38.25">
      <c r="A28" s="7" t="s">
        <v>17</v>
      </c>
      <c r="B28" s="8" t="s">
        <v>5</v>
      </c>
      <c r="C28" s="8"/>
      <c r="D28" s="8"/>
      <c r="E28" s="2"/>
      <c r="F28" s="2"/>
      <c r="G28" s="5">
        <v>86793.240439999994</v>
      </c>
      <c r="H28" s="5">
        <f>H29+H30</f>
        <v>86407.951220000003</v>
      </c>
      <c r="I28" s="5">
        <f>G28+H28</f>
        <v>173201.19166000001</v>
      </c>
      <c r="J28" s="5">
        <f>J29+J30</f>
        <v>1754.8682899999999</v>
      </c>
      <c r="K28" s="5">
        <f>I28+J28</f>
        <v>174956.05995000002</v>
      </c>
      <c r="L28" s="5">
        <f>L29+L30</f>
        <v>0</v>
      </c>
      <c r="M28" s="5">
        <f>K28+L28</f>
        <v>174956.05995000002</v>
      </c>
      <c r="N28" s="5">
        <v>78279.468369999988</v>
      </c>
      <c r="O28" s="5">
        <f>O29+O30</f>
        <v>0</v>
      </c>
      <c r="P28" s="5">
        <f>N28+O28</f>
        <v>78279.468369999988</v>
      </c>
      <c r="Q28" s="5">
        <f>Q29+Q30</f>
        <v>0</v>
      </c>
      <c r="R28" s="5">
        <f>P28+Q28</f>
        <v>78279.468369999988</v>
      </c>
      <c r="S28" s="5">
        <f>S29+S30</f>
        <v>0</v>
      </c>
      <c r="T28" s="5">
        <f>R28+S28</f>
        <v>78279.468369999988</v>
      </c>
    </row>
    <row r="29" spans="1:20" ht="38.25">
      <c r="A29" s="3" t="s">
        <v>12</v>
      </c>
      <c r="B29" s="2" t="s">
        <v>5</v>
      </c>
      <c r="C29" s="2"/>
      <c r="D29" s="2"/>
      <c r="E29" s="2"/>
      <c r="F29" s="2"/>
      <c r="G29" s="5">
        <v>80997.103689999989</v>
      </c>
      <c r="H29" s="5">
        <f>H31+H33+H42+H44+H51+H53+H55+H61+H63+H65+H69+H73+H76+H78+H82+H84+H86+H88+H96+H98+H102+H104+H106+H110+H114+H116+H120+H123+H125+H127+H129+H133+H135+H137+H139+H141+H143+H145+H147+H149+H153+H46+H49+H118+H100+H80+H92+H112+H108+H94+H131</f>
        <v>86407.951220000003</v>
      </c>
      <c r="I29" s="5">
        <f t="shared" ref="I29:I91" si="0">G29+H29</f>
        <v>167405.05491000001</v>
      </c>
      <c r="J29" s="5">
        <f>J31+J33+J42+J44+J51+J53+J55+J61+J63+J65+J69+J73+J76+J78+J82+J84+J86+J88+J96+J98+J102+J104+J106+J110+J114+J116+J120+J123+J125+J127+J129+J133+J135+J137+J139+J141+J143+J145+J147+J149+J153+J46+J49+J118+J100+J80+J92+J112+J108+J94+J131+J90</f>
        <v>1754.8682899999999</v>
      </c>
      <c r="K29" s="5">
        <f t="shared" ref="K29:K94" si="1">I29+J29</f>
        <v>169159.92320000002</v>
      </c>
      <c r="L29" s="5">
        <f>L31+L33+L42+L44+L51+L53+L55+L61+L63+L65+L69+L73+L76+L78+L82+L84+L86+L88+L96+L98+L102+L104+L106+L110+L114+L116+L120+L123+L125+L127+L129+L133+L135+L137+L139+L141+L143+L145+L147+L149+L153+L46+L49+L118+L100+L80+L92+L112+L108+L94+L131+L90</f>
        <v>0</v>
      </c>
      <c r="M29" s="5">
        <f t="shared" ref="M29:M92" si="2">K29+L29</f>
        <v>169159.92320000002</v>
      </c>
      <c r="N29" s="5">
        <v>72483.450989999983</v>
      </c>
      <c r="O29" s="5">
        <f>O31+O33+O42+O44+O51+O53+O55+O61+O63+O65+O69+O73+O76+O78+O82+O84+O86+O88+O96+O98+O102+O104+O106+O110+O114+O116+O120+O123+O125+O127+O129+O133+O135+O137+O139+O141+O143+O145+O147+O149+O153+O46+O49+O118+O100+O80+O92+O112+O108+O94+O131</f>
        <v>0</v>
      </c>
      <c r="P29" s="5">
        <f t="shared" ref="P29:P91" si="3">N29+O29</f>
        <v>72483.450989999983</v>
      </c>
      <c r="Q29" s="5">
        <f>Q31+Q33+Q42+Q44+Q51+Q53+Q55+Q61+Q63+Q65+Q69+Q73+Q76+Q78+Q82+Q84+Q86+Q88+Q96+Q98+Q102+Q104+Q106+Q110+Q114+Q116+Q120+Q123+Q125+Q127+Q129+Q133+Q135+Q137+Q139+Q141+Q143+Q145+Q147+Q149+Q153+Q46+Q49+Q118+Q100+Q80+Q92+Q112+Q108+Q94+Q131+Q90</f>
        <v>0</v>
      </c>
      <c r="R29" s="5">
        <f t="shared" ref="R29:R94" si="4">P29+Q29</f>
        <v>72483.450989999983</v>
      </c>
      <c r="S29" s="5">
        <f>S31+S33+S42+S44+S51+S53+S55+S61+S63+S65+S69+S73+S76+S78+S82+S84+S86+S88+S96+S98+S102+S104+S106+S110+S114+S116+S120+S123+S125+S127+S129+S133+S135+S137+S139+S141+S143+S145+S147+S149+S153+S46+S49+S118+S100+S80+S92+S112+S108+S94+S131+S90</f>
        <v>0</v>
      </c>
      <c r="T29" s="5">
        <f t="shared" ref="T29:T92" si="5">R29+S29</f>
        <v>72483.450989999983</v>
      </c>
    </row>
    <row r="30" spans="1:20" ht="38.25">
      <c r="A30" s="3" t="s">
        <v>13</v>
      </c>
      <c r="B30" s="2" t="s">
        <v>5</v>
      </c>
      <c r="C30" s="2"/>
      <c r="D30" s="2"/>
      <c r="E30" s="2"/>
      <c r="F30" s="2"/>
      <c r="G30" s="5">
        <v>5796.1367499999988</v>
      </c>
      <c r="H30" s="5">
        <f>H37+H40+H59+H71+H151</f>
        <v>0</v>
      </c>
      <c r="I30" s="5">
        <f t="shared" si="0"/>
        <v>5796.1367499999988</v>
      </c>
      <c r="J30" s="5">
        <f>J37+J40+J59+J71+J151</f>
        <v>0</v>
      </c>
      <c r="K30" s="5">
        <f t="shared" si="1"/>
        <v>5796.1367499999988</v>
      </c>
      <c r="L30" s="5">
        <f>L37+L40+L59+L71+L151</f>
        <v>0</v>
      </c>
      <c r="M30" s="5">
        <f t="shared" si="2"/>
        <v>5796.1367499999988</v>
      </c>
      <c r="N30" s="5">
        <v>5796.0173799999993</v>
      </c>
      <c r="O30" s="5">
        <f>O37+O40+O59+O71+O151</f>
        <v>0</v>
      </c>
      <c r="P30" s="5">
        <f t="shared" si="3"/>
        <v>5796.0173799999993</v>
      </c>
      <c r="Q30" s="5">
        <f>Q37+Q40+Q59+Q71+Q151</f>
        <v>0</v>
      </c>
      <c r="R30" s="5">
        <f t="shared" si="4"/>
        <v>5796.0173799999993</v>
      </c>
      <c r="S30" s="5">
        <f>S37+S40+S59+S71+S151</f>
        <v>0</v>
      </c>
      <c r="T30" s="5">
        <f t="shared" si="5"/>
        <v>5796.0173799999993</v>
      </c>
    </row>
    <row r="31" spans="1:20" ht="38.25">
      <c r="A31" s="3" t="s">
        <v>203</v>
      </c>
      <c r="B31" s="2" t="s">
        <v>5</v>
      </c>
      <c r="C31" s="2" t="s">
        <v>19</v>
      </c>
      <c r="D31" s="2" t="s">
        <v>25</v>
      </c>
      <c r="E31" s="1" t="s">
        <v>29</v>
      </c>
      <c r="F31" s="2"/>
      <c r="G31" s="5">
        <v>1550.8719999999998</v>
      </c>
      <c r="H31" s="5">
        <f>H32</f>
        <v>0</v>
      </c>
      <c r="I31" s="5">
        <f t="shared" si="0"/>
        <v>1550.8719999999998</v>
      </c>
      <c r="J31" s="5">
        <f>J32</f>
        <v>0</v>
      </c>
      <c r="K31" s="5">
        <f t="shared" si="1"/>
        <v>1550.8719999999998</v>
      </c>
      <c r="L31" s="5">
        <f>L32</f>
        <v>0</v>
      </c>
      <c r="M31" s="5">
        <f t="shared" si="2"/>
        <v>1550.8719999999998</v>
      </c>
      <c r="N31" s="5">
        <v>1550.8719999999998</v>
      </c>
      <c r="O31" s="5">
        <f>O32</f>
        <v>0</v>
      </c>
      <c r="P31" s="5">
        <f t="shared" si="3"/>
        <v>1550.8719999999998</v>
      </c>
      <c r="Q31" s="5">
        <f>Q32</f>
        <v>0</v>
      </c>
      <c r="R31" s="5">
        <f t="shared" si="4"/>
        <v>1550.8719999999998</v>
      </c>
      <c r="S31" s="5">
        <f>S32</f>
        <v>0</v>
      </c>
      <c r="T31" s="5">
        <f t="shared" si="5"/>
        <v>1550.8719999999998</v>
      </c>
    </row>
    <row r="32" spans="1:20" ht="76.5">
      <c r="A32" s="3" t="s">
        <v>61</v>
      </c>
      <c r="B32" s="2" t="s">
        <v>5</v>
      </c>
      <c r="C32" s="2" t="s">
        <v>19</v>
      </c>
      <c r="D32" s="2" t="s">
        <v>25</v>
      </c>
      <c r="E32" s="1" t="s">
        <v>29</v>
      </c>
      <c r="F32" s="2">
        <v>100</v>
      </c>
      <c r="G32" s="5">
        <v>1550.8719999999998</v>
      </c>
      <c r="H32" s="5">
        <v>0</v>
      </c>
      <c r="I32" s="5">
        <f t="shared" si="0"/>
        <v>1550.8719999999998</v>
      </c>
      <c r="J32" s="5">
        <v>0</v>
      </c>
      <c r="K32" s="5">
        <f t="shared" si="1"/>
        <v>1550.8719999999998</v>
      </c>
      <c r="L32" s="5">
        <v>0</v>
      </c>
      <c r="M32" s="5">
        <f t="shared" si="2"/>
        <v>1550.8719999999998</v>
      </c>
      <c r="N32" s="5">
        <v>1550.8719999999998</v>
      </c>
      <c r="O32" s="5">
        <v>0</v>
      </c>
      <c r="P32" s="5">
        <f t="shared" si="3"/>
        <v>1550.8719999999998</v>
      </c>
      <c r="Q32" s="5">
        <v>0</v>
      </c>
      <c r="R32" s="5">
        <f t="shared" si="4"/>
        <v>1550.8719999999998</v>
      </c>
      <c r="S32" s="5">
        <v>0</v>
      </c>
      <c r="T32" s="5">
        <f t="shared" si="5"/>
        <v>1550.8719999999998</v>
      </c>
    </row>
    <row r="33" spans="1:20" ht="38.25">
      <c r="A33" s="3" t="s">
        <v>30</v>
      </c>
      <c r="B33" s="2" t="s">
        <v>5</v>
      </c>
      <c r="C33" s="2" t="s">
        <v>19</v>
      </c>
      <c r="D33" s="2" t="s">
        <v>21</v>
      </c>
      <c r="E33" s="1" t="s">
        <v>204</v>
      </c>
      <c r="F33" s="2"/>
      <c r="G33" s="5">
        <v>16676.754939999999</v>
      </c>
      <c r="H33" s="5">
        <f>H34+H35+H36</f>
        <v>0</v>
      </c>
      <c r="I33" s="5">
        <f t="shared" si="0"/>
        <v>16676.754939999999</v>
      </c>
      <c r="J33" s="5">
        <f>J34+J35+J36</f>
        <v>0</v>
      </c>
      <c r="K33" s="5">
        <f t="shared" si="1"/>
        <v>16676.754939999999</v>
      </c>
      <c r="L33" s="5">
        <f>L34+L35+L36</f>
        <v>0</v>
      </c>
      <c r="M33" s="5">
        <f t="shared" si="2"/>
        <v>16676.754939999999</v>
      </c>
      <c r="N33" s="5">
        <v>16676.754939999999</v>
      </c>
      <c r="O33" s="5">
        <f>O34+O35+O36</f>
        <v>0</v>
      </c>
      <c r="P33" s="5">
        <f t="shared" si="3"/>
        <v>16676.754939999999</v>
      </c>
      <c r="Q33" s="5">
        <f>Q34+Q35+Q36</f>
        <v>0</v>
      </c>
      <c r="R33" s="5">
        <f t="shared" si="4"/>
        <v>16676.754939999999</v>
      </c>
      <c r="S33" s="5">
        <f>S34+S35+S36</f>
        <v>0</v>
      </c>
      <c r="T33" s="5">
        <f t="shared" si="5"/>
        <v>16676.754939999999</v>
      </c>
    </row>
    <row r="34" spans="1:20" ht="76.5">
      <c r="A34" s="3" t="s">
        <v>61</v>
      </c>
      <c r="B34" s="2" t="s">
        <v>5</v>
      </c>
      <c r="C34" s="2" t="s">
        <v>19</v>
      </c>
      <c r="D34" s="2" t="s">
        <v>21</v>
      </c>
      <c r="E34" s="1" t="s">
        <v>204</v>
      </c>
      <c r="F34" s="2">
        <v>100</v>
      </c>
      <c r="G34" s="5">
        <v>16471.428939999998</v>
      </c>
      <c r="H34" s="5">
        <v>0</v>
      </c>
      <c r="I34" s="5">
        <f t="shared" si="0"/>
        <v>16471.428939999998</v>
      </c>
      <c r="J34" s="5">
        <v>0</v>
      </c>
      <c r="K34" s="5">
        <f t="shared" si="1"/>
        <v>16471.428939999998</v>
      </c>
      <c r="L34" s="5">
        <v>0</v>
      </c>
      <c r="M34" s="5">
        <f t="shared" si="2"/>
        <v>16471.428939999998</v>
      </c>
      <c r="N34" s="5">
        <v>16471.428939999998</v>
      </c>
      <c r="O34" s="5">
        <v>0</v>
      </c>
      <c r="P34" s="5">
        <f t="shared" si="3"/>
        <v>16471.428939999998</v>
      </c>
      <c r="Q34" s="5">
        <v>0</v>
      </c>
      <c r="R34" s="5">
        <f t="shared" si="4"/>
        <v>16471.428939999998</v>
      </c>
      <c r="S34" s="5">
        <v>0</v>
      </c>
      <c r="T34" s="5">
        <f t="shared" si="5"/>
        <v>16471.428939999998</v>
      </c>
    </row>
    <row r="35" spans="1:20" ht="38.25">
      <c r="A35" s="3" t="s">
        <v>31</v>
      </c>
      <c r="B35" s="2" t="s">
        <v>5</v>
      </c>
      <c r="C35" s="2" t="s">
        <v>19</v>
      </c>
      <c r="D35" s="2" t="s">
        <v>21</v>
      </c>
      <c r="E35" s="1" t="s">
        <v>204</v>
      </c>
      <c r="F35" s="2">
        <v>200</v>
      </c>
      <c r="G35" s="5">
        <v>204.32600000000002</v>
      </c>
      <c r="H35" s="5">
        <v>0</v>
      </c>
      <c r="I35" s="5">
        <f t="shared" si="0"/>
        <v>204.32600000000002</v>
      </c>
      <c r="J35" s="5">
        <v>0</v>
      </c>
      <c r="K35" s="5">
        <f t="shared" si="1"/>
        <v>204.32600000000002</v>
      </c>
      <c r="L35" s="5">
        <v>0</v>
      </c>
      <c r="M35" s="5">
        <f t="shared" si="2"/>
        <v>204.32600000000002</v>
      </c>
      <c r="N35" s="5">
        <v>204.32600000000002</v>
      </c>
      <c r="O35" s="5">
        <v>0</v>
      </c>
      <c r="P35" s="5">
        <f t="shared" si="3"/>
        <v>204.32600000000002</v>
      </c>
      <c r="Q35" s="5">
        <v>0</v>
      </c>
      <c r="R35" s="5">
        <f t="shared" si="4"/>
        <v>204.32600000000002</v>
      </c>
      <c r="S35" s="5">
        <v>0</v>
      </c>
      <c r="T35" s="5">
        <f t="shared" si="5"/>
        <v>204.32600000000002</v>
      </c>
    </row>
    <row r="36" spans="1:20" ht="15.75">
      <c r="A36" s="3" t="s">
        <v>40</v>
      </c>
      <c r="B36" s="2" t="s">
        <v>5</v>
      </c>
      <c r="C36" s="2" t="s">
        <v>19</v>
      </c>
      <c r="D36" s="2" t="s">
        <v>21</v>
      </c>
      <c r="E36" s="1" t="s">
        <v>204</v>
      </c>
      <c r="F36" s="2">
        <v>800</v>
      </c>
      <c r="G36" s="5">
        <v>1</v>
      </c>
      <c r="H36" s="5">
        <v>0</v>
      </c>
      <c r="I36" s="5">
        <f t="shared" si="0"/>
        <v>1</v>
      </c>
      <c r="J36" s="5">
        <v>0</v>
      </c>
      <c r="K36" s="5">
        <f t="shared" si="1"/>
        <v>1</v>
      </c>
      <c r="L36" s="5">
        <v>0</v>
      </c>
      <c r="M36" s="5">
        <f t="shared" si="2"/>
        <v>1</v>
      </c>
      <c r="N36" s="5">
        <v>1</v>
      </c>
      <c r="O36" s="5">
        <v>0</v>
      </c>
      <c r="P36" s="5">
        <f t="shared" si="3"/>
        <v>1</v>
      </c>
      <c r="Q36" s="5">
        <v>0</v>
      </c>
      <c r="R36" s="5">
        <f t="shared" si="4"/>
        <v>1</v>
      </c>
      <c r="S36" s="5">
        <v>0</v>
      </c>
      <c r="T36" s="5">
        <f t="shared" si="5"/>
        <v>1</v>
      </c>
    </row>
    <row r="37" spans="1:20" ht="38.25">
      <c r="A37" s="3" t="s">
        <v>32</v>
      </c>
      <c r="B37" s="2" t="s">
        <v>5</v>
      </c>
      <c r="C37" s="2" t="s">
        <v>19</v>
      </c>
      <c r="D37" s="2" t="s">
        <v>21</v>
      </c>
      <c r="E37" s="1" t="s">
        <v>205</v>
      </c>
      <c r="F37" s="2"/>
      <c r="G37" s="5">
        <v>1217.4910500000001</v>
      </c>
      <c r="H37" s="5">
        <f>H38+H39</f>
        <v>0</v>
      </c>
      <c r="I37" s="5">
        <f t="shared" si="0"/>
        <v>1217.4910500000001</v>
      </c>
      <c r="J37" s="5">
        <f>J38+J39</f>
        <v>0</v>
      </c>
      <c r="K37" s="5">
        <f t="shared" si="1"/>
        <v>1217.4910500000001</v>
      </c>
      <c r="L37" s="5">
        <f>L38+L39</f>
        <v>0</v>
      </c>
      <c r="M37" s="5">
        <f t="shared" si="2"/>
        <v>1217.4910500000001</v>
      </c>
      <c r="N37" s="5">
        <v>1217.4910500000001</v>
      </c>
      <c r="O37" s="5">
        <f>O38+O39</f>
        <v>0</v>
      </c>
      <c r="P37" s="5">
        <f t="shared" si="3"/>
        <v>1217.4910500000001</v>
      </c>
      <c r="Q37" s="5">
        <f>Q38+Q39</f>
        <v>0</v>
      </c>
      <c r="R37" s="5">
        <f t="shared" si="4"/>
        <v>1217.4910500000001</v>
      </c>
      <c r="S37" s="5">
        <f>S38+S39</f>
        <v>0</v>
      </c>
      <c r="T37" s="5">
        <f t="shared" si="5"/>
        <v>1217.4910500000001</v>
      </c>
    </row>
    <row r="38" spans="1:20" ht="76.5">
      <c r="A38" s="3" t="s">
        <v>61</v>
      </c>
      <c r="B38" s="2" t="s">
        <v>5</v>
      </c>
      <c r="C38" s="2" t="s">
        <v>19</v>
      </c>
      <c r="D38" s="2" t="s">
        <v>21</v>
      </c>
      <c r="E38" s="1" t="s">
        <v>205</v>
      </c>
      <c r="F38" s="2">
        <v>100</v>
      </c>
      <c r="G38" s="5">
        <v>1109.1329999999998</v>
      </c>
      <c r="H38" s="5">
        <v>0</v>
      </c>
      <c r="I38" s="5">
        <f t="shared" si="0"/>
        <v>1109.1329999999998</v>
      </c>
      <c r="J38" s="5">
        <v>0</v>
      </c>
      <c r="K38" s="5">
        <f t="shared" si="1"/>
        <v>1109.1329999999998</v>
      </c>
      <c r="L38" s="5">
        <v>0</v>
      </c>
      <c r="M38" s="5">
        <f t="shared" si="2"/>
        <v>1109.1329999999998</v>
      </c>
      <c r="N38" s="5">
        <v>1109.1329999999998</v>
      </c>
      <c r="O38" s="5">
        <v>0</v>
      </c>
      <c r="P38" s="5">
        <f t="shared" si="3"/>
        <v>1109.1329999999998</v>
      </c>
      <c r="Q38" s="5">
        <v>0</v>
      </c>
      <c r="R38" s="5">
        <f t="shared" si="4"/>
        <v>1109.1329999999998</v>
      </c>
      <c r="S38" s="5">
        <v>0</v>
      </c>
      <c r="T38" s="5">
        <f t="shared" si="5"/>
        <v>1109.1329999999998</v>
      </c>
    </row>
    <row r="39" spans="1:20" ht="38.25">
      <c r="A39" s="3" t="s">
        <v>31</v>
      </c>
      <c r="B39" s="2" t="s">
        <v>5</v>
      </c>
      <c r="C39" s="2" t="s">
        <v>19</v>
      </c>
      <c r="D39" s="2" t="s">
        <v>21</v>
      </c>
      <c r="E39" s="1" t="s">
        <v>205</v>
      </c>
      <c r="F39" s="2">
        <v>200</v>
      </c>
      <c r="G39" s="5">
        <v>108.35805000000002</v>
      </c>
      <c r="H39" s="5">
        <v>0</v>
      </c>
      <c r="I39" s="5">
        <f t="shared" si="0"/>
        <v>108.35805000000002</v>
      </c>
      <c r="J39" s="5">
        <v>0</v>
      </c>
      <c r="K39" s="5">
        <f t="shared" si="1"/>
        <v>108.35805000000002</v>
      </c>
      <c r="L39" s="5">
        <v>0</v>
      </c>
      <c r="M39" s="5">
        <f t="shared" si="2"/>
        <v>108.35805000000002</v>
      </c>
      <c r="N39" s="5">
        <v>108.35805000000002</v>
      </c>
      <c r="O39" s="5">
        <v>0</v>
      </c>
      <c r="P39" s="5">
        <f t="shared" si="3"/>
        <v>108.35805000000002</v>
      </c>
      <c r="Q39" s="5">
        <v>0</v>
      </c>
      <c r="R39" s="5">
        <f t="shared" si="4"/>
        <v>108.35805000000002</v>
      </c>
      <c r="S39" s="5">
        <v>0</v>
      </c>
      <c r="T39" s="5">
        <f t="shared" si="5"/>
        <v>108.35805000000002</v>
      </c>
    </row>
    <row r="40" spans="1:20" ht="51">
      <c r="A40" s="3" t="s">
        <v>192</v>
      </c>
      <c r="B40" s="9" t="s">
        <v>5</v>
      </c>
      <c r="C40" s="2" t="s">
        <v>19</v>
      </c>
      <c r="D40" s="2" t="s">
        <v>22</v>
      </c>
      <c r="E40" s="1" t="s">
        <v>36</v>
      </c>
      <c r="F40" s="9"/>
      <c r="G40" s="5">
        <v>1.0389999999999999</v>
      </c>
      <c r="H40" s="5">
        <f>H41</f>
        <v>0</v>
      </c>
      <c r="I40" s="5">
        <f t="shared" si="0"/>
        <v>1.0389999999999999</v>
      </c>
      <c r="J40" s="5">
        <f>J41</f>
        <v>0</v>
      </c>
      <c r="K40" s="5">
        <f t="shared" si="1"/>
        <v>1.0389999999999999</v>
      </c>
      <c r="L40" s="5">
        <f>L41</f>
        <v>0</v>
      </c>
      <c r="M40" s="5">
        <f t="shared" si="2"/>
        <v>1.0389999999999999</v>
      </c>
      <c r="N40" s="5">
        <v>0.91962999999999995</v>
      </c>
      <c r="O40" s="5">
        <f>O41</f>
        <v>0</v>
      </c>
      <c r="P40" s="5">
        <f t="shared" si="3"/>
        <v>0.91962999999999995</v>
      </c>
      <c r="Q40" s="5">
        <f>Q41</f>
        <v>0</v>
      </c>
      <c r="R40" s="5">
        <f t="shared" si="4"/>
        <v>0.91962999999999995</v>
      </c>
      <c r="S40" s="5">
        <f>S41</f>
        <v>0</v>
      </c>
      <c r="T40" s="5">
        <f t="shared" si="5"/>
        <v>0.91962999999999995</v>
      </c>
    </row>
    <row r="41" spans="1:20" ht="38.25">
      <c r="A41" s="3" t="s">
        <v>31</v>
      </c>
      <c r="B41" s="9" t="s">
        <v>5</v>
      </c>
      <c r="C41" s="9" t="s">
        <v>19</v>
      </c>
      <c r="D41" s="2" t="s">
        <v>22</v>
      </c>
      <c r="E41" s="1" t="s">
        <v>36</v>
      </c>
      <c r="F41" s="2">
        <v>200</v>
      </c>
      <c r="G41" s="5">
        <v>1.0389999999999999</v>
      </c>
      <c r="H41" s="5">
        <v>0</v>
      </c>
      <c r="I41" s="5">
        <f t="shared" si="0"/>
        <v>1.0389999999999999</v>
      </c>
      <c r="J41" s="5">
        <v>0</v>
      </c>
      <c r="K41" s="5">
        <f t="shared" si="1"/>
        <v>1.0389999999999999</v>
      </c>
      <c r="L41" s="5">
        <v>0</v>
      </c>
      <c r="M41" s="5">
        <f t="shared" si="2"/>
        <v>1.0389999999999999</v>
      </c>
      <c r="N41" s="5">
        <v>0.91962999999999995</v>
      </c>
      <c r="O41" s="5">
        <v>0</v>
      </c>
      <c r="P41" s="5">
        <f t="shared" si="3"/>
        <v>0.91962999999999995</v>
      </c>
      <c r="Q41" s="5">
        <v>0</v>
      </c>
      <c r="R41" s="5">
        <f t="shared" si="4"/>
        <v>0.91962999999999995</v>
      </c>
      <c r="S41" s="5">
        <v>0</v>
      </c>
      <c r="T41" s="5">
        <f t="shared" si="5"/>
        <v>0.91962999999999995</v>
      </c>
    </row>
    <row r="42" spans="1:20" ht="38.25">
      <c r="A42" s="3" t="s">
        <v>206</v>
      </c>
      <c r="B42" s="2" t="s">
        <v>5</v>
      </c>
      <c r="C42" s="2" t="s">
        <v>19</v>
      </c>
      <c r="D42" s="2" t="s">
        <v>23</v>
      </c>
      <c r="E42" s="1" t="s">
        <v>177</v>
      </c>
      <c r="F42" s="2"/>
      <c r="G42" s="5">
        <v>0</v>
      </c>
      <c r="H42" s="5">
        <f>H43</f>
        <v>0</v>
      </c>
      <c r="I42" s="5">
        <f t="shared" si="0"/>
        <v>0</v>
      </c>
      <c r="J42" s="5">
        <f>J43</f>
        <v>0</v>
      </c>
      <c r="K42" s="5">
        <f t="shared" si="1"/>
        <v>0</v>
      </c>
      <c r="L42" s="5">
        <f>L43</f>
        <v>0</v>
      </c>
      <c r="M42" s="5">
        <f t="shared" si="2"/>
        <v>0</v>
      </c>
      <c r="N42" s="5">
        <v>0</v>
      </c>
      <c r="O42" s="5">
        <f>O43</f>
        <v>0</v>
      </c>
      <c r="P42" s="5">
        <f t="shared" si="3"/>
        <v>0</v>
      </c>
      <c r="Q42" s="5">
        <f>Q43</f>
        <v>0</v>
      </c>
      <c r="R42" s="5">
        <f t="shared" si="4"/>
        <v>0</v>
      </c>
      <c r="S42" s="5">
        <f>S43</f>
        <v>0</v>
      </c>
      <c r="T42" s="5">
        <f t="shared" si="5"/>
        <v>0</v>
      </c>
    </row>
    <row r="43" spans="1:20" ht="38.25">
      <c r="A43" s="10" t="s">
        <v>31</v>
      </c>
      <c r="B43" s="2" t="s">
        <v>5</v>
      </c>
      <c r="C43" s="2" t="s">
        <v>19</v>
      </c>
      <c r="D43" s="2" t="s">
        <v>23</v>
      </c>
      <c r="E43" s="1" t="s">
        <v>177</v>
      </c>
      <c r="F43" s="2">
        <v>200</v>
      </c>
      <c r="G43" s="5">
        <v>0</v>
      </c>
      <c r="H43" s="5">
        <v>0</v>
      </c>
      <c r="I43" s="5">
        <f t="shared" si="0"/>
        <v>0</v>
      </c>
      <c r="J43" s="5">
        <v>0</v>
      </c>
      <c r="K43" s="5">
        <f t="shared" si="1"/>
        <v>0</v>
      </c>
      <c r="L43" s="5">
        <v>0</v>
      </c>
      <c r="M43" s="5">
        <f t="shared" si="2"/>
        <v>0</v>
      </c>
      <c r="N43" s="5">
        <v>0</v>
      </c>
      <c r="O43" s="5">
        <v>0</v>
      </c>
      <c r="P43" s="5">
        <f t="shared" si="3"/>
        <v>0</v>
      </c>
      <c r="Q43" s="5">
        <v>0</v>
      </c>
      <c r="R43" s="5">
        <f t="shared" si="4"/>
        <v>0</v>
      </c>
      <c r="S43" s="5">
        <v>0</v>
      </c>
      <c r="T43" s="5">
        <f t="shared" si="5"/>
        <v>0</v>
      </c>
    </row>
    <row r="44" spans="1:20" ht="38.25">
      <c r="A44" s="3" t="s">
        <v>33</v>
      </c>
      <c r="B44" s="2" t="s">
        <v>5</v>
      </c>
      <c r="C44" s="2" t="s">
        <v>19</v>
      </c>
      <c r="D44" s="2">
        <v>13</v>
      </c>
      <c r="E44" s="1" t="s">
        <v>34</v>
      </c>
      <c r="F44" s="2"/>
      <c r="G44" s="5">
        <v>94.869</v>
      </c>
      <c r="H44" s="5">
        <f>H45</f>
        <v>0</v>
      </c>
      <c r="I44" s="5">
        <f t="shared" si="0"/>
        <v>94.869</v>
      </c>
      <c r="J44" s="5">
        <f>J45</f>
        <v>0</v>
      </c>
      <c r="K44" s="5">
        <f t="shared" si="1"/>
        <v>94.869</v>
      </c>
      <c r="L44" s="5">
        <f>L45</f>
        <v>0</v>
      </c>
      <c r="M44" s="5">
        <f t="shared" si="2"/>
        <v>94.869</v>
      </c>
      <c r="N44" s="5">
        <v>94.869</v>
      </c>
      <c r="O44" s="5">
        <f>O45</f>
        <v>0</v>
      </c>
      <c r="P44" s="5">
        <f t="shared" si="3"/>
        <v>94.869</v>
      </c>
      <c r="Q44" s="5">
        <f>Q45</f>
        <v>0</v>
      </c>
      <c r="R44" s="5">
        <f t="shared" si="4"/>
        <v>94.869</v>
      </c>
      <c r="S44" s="5">
        <f>S45</f>
        <v>0</v>
      </c>
      <c r="T44" s="5">
        <f t="shared" si="5"/>
        <v>94.869</v>
      </c>
    </row>
    <row r="45" spans="1:20" ht="15.75">
      <c r="A45" s="3" t="s">
        <v>40</v>
      </c>
      <c r="B45" s="2" t="s">
        <v>5</v>
      </c>
      <c r="C45" s="2" t="s">
        <v>19</v>
      </c>
      <c r="D45" s="2">
        <v>13</v>
      </c>
      <c r="E45" s="1" t="s">
        <v>34</v>
      </c>
      <c r="F45" s="2">
        <v>800</v>
      </c>
      <c r="G45" s="5">
        <v>94.869</v>
      </c>
      <c r="H45" s="5">
        <v>0</v>
      </c>
      <c r="I45" s="5">
        <f t="shared" si="0"/>
        <v>94.869</v>
      </c>
      <c r="J45" s="5">
        <v>0</v>
      </c>
      <c r="K45" s="5">
        <f t="shared" si="1"/>
        <v>94.869</v>
      </c>
      <c r="L45" s="5">
        <v>0</v>
      </c>
      <c r="M45" s="5">
        <f t="shared" si="2"/>
        <v>94.869</v>
      </c>
      <c r="N45" s="5">
        <v>94.869</v>
      </c>
      <c r="O45" s="5">
        <v>0</v>
      </c>
      <c r="P45" s="5">
        <f t="shared" si="3"/>
        <v>94.869</v>
      </c>
      <c r="Q45" s="5">
        <v>0</v>
      </c>
      <c r="R45" s="5">
        <f t="shared" si="4"/>
        <v>94.869</v>
      </c>
      <c r="S45" s="5">
        <v>0</v>
      </c>
      <c r="T45" s="5">
        <f t="shared" si="5"/>
        <v>94.869</v>
      </c>
    </row>
    <row r="46" spans="1:20" ht="51">
      <c r="A46" s="3" t="s">
        <v>210</v>
      </c>
      <c r="B46" s="2" t="s">
        <v>5</v>
      </c>
      <c r="C46" s="2" t="s">
        <v>19</v>
      </c>
      <c r="D46" s="2">
        <v>13</v>
      </c>
      <c r="E46" s="1" t="s">
        <v>211</v>
      </c>
      <c r="F46" s="2"/>
      <c r="G46" s="5">
        <v>25</v>
      </c>
      <c r="H46" s="5">
        <f>H47+H48</f>
        <v>0</v>
      </c>
      <c r="I46" s="5">
        <f t="shared" si="0"/>
        <v>25</v>
      </c>
      <c r="J46" s="5">
        <f>J47+J48</f>
        <v>0</v>
      </c>
      <c r="K46" s="5">
        <f t="shared" si="1"/>
        <v>25</v>
      </c>
      <c r="L46" s="5">
        <f>L47+L48</f>
        <v>0</v>
      </c>
      <c r="M46" s="5">
        <f t="shared" si="2"/>
        <v>25</v>
      </c>
      <c r="N46" s="5">
        <v>25</v>
      </c>
      <c r="O46" s="5">
        <f>O47+O48</f>
        <v>0</v>
      </c>
      <c r="P46" s="5">
        <f t="shared" si="3"/>
        <v>25</v>
      </c>
      <c r="Q46" s="5">
        <f>Q47+Q48</f>
        <v>0</v>
      </c>
      <c r="R46" s="5">
        <f t="shared" si="4"/>
        <v>25</v>
      </c>
      <c r="S46" s="5">
        <f>S47+S48</f>
        <v>0</v>
      </c>
      <c r="T46" s="5">
        <f t="shared" si="5"/>
        <v>25</v>
      </c>
    </row>
    <row r="47" spans="1:20" ht="76.5">
      <c r="A47" s="3" t="s">
        <v>61</v>
      </c>
      <c r="B47" s="2" t="s">
        <v>5</v>
      </c>
      <c r="C47" s="2" t="s">
        <v>19</v>
      </c>
      <c r="D47" s="2">
        <v>13</v>
      </c>
      <c r="E47" s="1" t="s">
        <v>211</v>
      </c>
      <c r="F47" s="2">
        <v>100</v>
      </c>
      <c r="G47" s="5">
        <v>23.5</v>
      </c>
      <c r="H47" s="5">
        <v>0</v>
      </c>
      <c r="I47" s="5">
        <f t="shared" si="0"/>
        <v>23.5</v>
      </c>
      <c r="J47" s="5">
        <v>0</v>
      </c>
      <c r="K47" s="5">
        <f t="shared" si="1"/>
        <v>23.5</v>
      </c>
      <c r="L47" s="5">
        <v>0</v>
      </c>
      <c r="M47" s="5">
        <f t="shared" si="2"/>
        <v>23.5</v>
      </c>
      <c r="N47" s="5">
        <v>23.5</v>
      </c>
      <c r="O47" s="5">
        <v>0</v>
      </c>
      <c r="P47" s="5">
        <f t="shared" si="3"/>
        <v>23.5</v>
      </c>
      <c r="Q47" s="5">
        <v>0</v>
      </c>
      <c r="R47" s="5">
        <f t="shared" si="4"/>
        <v>23.5</v>
      </c>
      <c r="S47" s="5">
        <v>0</v>
      </c>
      <c r="T47" s="5">
        <f t="shared" si="5"/>
        <v>23.5</v>
      </c>
    </row>
    <row r="48" spans="1:20" ht="38.25">
      <c r="A48" s="3" t="s">
        <v>31</v>
      </c>
      <c r="B48" s="2" t="s">
        <v>5</v>
      </c>
      <c r="C48" s="2" t="s">
        <v>19</v>
      </c>
      <c r="D48" s="2">
        <v>13</v>
      </c>
      <c r="E48" s="1" t="s">
        <v>211</v>
      </c>
      <c r="F48" s="2">
        <v>200</v>
      </c>
      <c r="G48" s="5">
        <v>1.5</v>
      </c>
      <c r="H48" s="5">
        <v>0</v>
      </c>
      <c r="I48" s="5">
        <f t="shared" si="0"/>
        <v>1.5</v>
      </c>
      <c r="J48" s="5">
        <v>0</v>
      </c>
      <c r="K48" s="5">
        <f t="shared" si="1"/>
        <v>1.5</v>
      </c>
      <c r="L48" s="5">
        <v>0</v>
      </c>
      <c r="M48" s="5">
        <f t="shared" si="2"/>
        <v>1.5</v>
      </c>
      <c r="N48" s="5">
        <v>1.5</v>
      </c>
      <c r="O48" s="5">
        <v>0</v>
      </c>
      <c r="P48" s="5">
        <f t="shared" si="3"/>
        <v>1.5</v>
      </c>
      <c r="Q48" s="5">
        <v>0</v>
      </c>
      <c r="R48" s="5">
        <f t="shared" si="4"/>
        <v>1.5</v>
      </c>
      <c r="S48" s="5">
        <v>0</v>
      </c>
      <c r="T48" s="5">
        <f t="shared" si="5"/>
        <v>1.5</v>
      </c>
    </row>
    <row r="49" spans="1:20" ht="76.5">
      <c r="A49" s="3" t="s">
        <v>218</v>
      </c>
      <c r="B49" s="9" t="s">
        <v>5</v>
      </c>
      <c r="C49" s="2" t="s">
        <v>19</v>
      </c>
      <c r="D49" s="2">
        <v>13</v>
      </c>
      <c r="E49" s="6" t="s">
        <v>135</v>
      </c>
      <c r="F49" s="2"/>
      <c r="G49" s="5">
        <v>0</v>
      </c>
      <c r="H49" s="5">
        <f>H50</f>
        <v>0</v>
      </c>
      <c r="I49" s="5">
        <f t="shared" si="0"/>
        <v>0</v>
      </c>
      <c r="J49" s="5">
        <f>J50</f>
        <v>0</v>
      </c>
      <c r="K49" s="5">
        <f t="shared" si="1"/>
        <v>0</v>
      </c>
      <c r="L49" s="5">
        <f>L50</f>
        <v>0</v>
      </c>
      <c r="M49" s="5">
        <f t="shared" si="2"/>
        <v>0</v>
      </c>
      <c r="N49" s="5">
        <v>0</v>
      </c>
      <c r="O49" s="5">
        <f>O50</f>
        <v>0</v>
      </c>
      <c r="P49" s="5">
        <f t="shared" si="3"/>
        <v>0</v>
      </c>
      <c r="Q49" s="5">
        <f>Q50</f>
        <v>0</v>
      </c>
      <c r="R49" s="5">
        <f t="shared" si="4"/>
        <v>0</v>
      </c>
      <c r="S49" s="5">
        <f>S50</f>
        <v>0</v>
      </c>
      <c r="T49" s="5">
        <f t="shared" si="5"/>
        <v>0</v>
      </c>
    </row>
    <row r="50" spans="1:20" ht="15.75">
      <c r="A50" s="3" t="s">
        <v>40</v>
      </c>
      <c r="B50" s="9" t="s">
        <v>5</v>
      </c>
      <c r="C50" s="2" t="s">
        <v>19</v>
      </c>
      <c r="D50" s="2">
        <v>13</v>
      </c>
      <c r="E50" s="6" t="s">
        <v>135</v>
      </c>
      <c r="F50" s="2">
        <v>800</v>
      </c>
      <c r="G50" s="5">
        <v>0</v>
      </c>
      <c r="H50" s="5">
        <v>0</v>
      </c>
      <c r="I50" s="5">
        <f t="shared" si="0"/>
        <v>0</v>
      </c>
      <c r="J50" s="5">
        <v>0</v>
      </c>
      <c r="K50" s="5">
        <f t="shared" si="1"/>
        <v>0</v>
      </c>
      <c r="L50" s="5">
        <v>0</v>
      </c>
      <c r="M50" s="5">
        <f t="shared" si="2"/>
        <v>0</v>
      </c>
      <c r="N50" s="5">
        <v>0</v>
      </c>
      <c r="O50" s="5">
        <v>0</v>
      </c>
      <c r="P50" s="5">
        <f t="shared" si="3"/>
        <v>0</v>
      </c>
      <c r="Q50" s="5">
        <v>0</v>
      </c>
      <c r="R50" s="5">
        <f t="shared" si="4"/>
        <v>0</v>
      </c>
      <c r="S50" s="5">
        <v>0</v>
      </c>
      <c r="T50" s="5">
        <f t="shared" si="5"/>
        <v>0</v>
      </c>
    </row>
    <row r="51" spans="1:20" ht="82.5" customHeight="1">
      <c r="A51" s="3" t="s">
        <v>207</v>
      </c>
      <c r="B51" s="2" t="s">
        <v>5</v>
      </c>
      <c r="C51" s="2" t="s">
        <v>19</v>
      </c>
      <c r="D51" s="2">
        <v>13</v>
      </c>
      <c r="E51" s="1" t="s">
        <v>208</v>
      </c>
      <c r="F51" s="2"/>
      <c r="G51" s="5">
        <v>3303.45075</v>
      </c>
      <c r="H51" s="5">
        <f>H52</f>
        <v>0</v>
      </c>
      <c r="I51" s="5">
        <f t="shared" si="0"/>
        <v>3303.45075</v>
      </c>
      <c r="J51" s="5">
        <f>J52</f>
        <v>0</v>
      </c>
      <c r="K51" s="5">
        <f t="shared" si="1"/>
        <v>3303.45075</v>
      </c>
      <c r="L51" s="5">
        <f>L52</f>
        <v>0</v>
      </c>
      <c r="M51" s="5">
        <f t="shared" si="2"/>
        <v>3303.45075</v>
      </c>
      <c r="N51" s="5">
        <v>3303.45075</v>
      </c>
      <c r="O51" s="5">
        <f>O52</f>
        <v>0</v>
      </c>
      <c r="P51" s="5">
        <f t="shared" si="3"/>
        <v>3303.45075</v>
      </c>
      <c r="Q51" s="5">
        <f>Q52</f>
        <v>0</v>
      </c>
      <c r="R51" s="5">
        <f t="shared" si="4"/>
        <v>3303.45075</v>
      </c>
      <c r="S51" s="5">
        <f>S52</f>
        <v>0</v>
      </c>
      <c r="T51" s="5">
        <f t="shared" si="5"/>
        <v>3303.45075</v>
      </c>
    </row>
    <row r="52" spans="1:20" ht="38.25">
      <c r="A52" s="3" t="s">
        <v>44</v>
      </c>
      <c r="B52" s="2" t="s">
        <v>5</v>
      </c>
      <c r="C52" s="2" t="s">
        <v>19</v>
      </c>
      <c r="D52" s="2">
        <v>13</v>
      </c>
      <c r="E52" s="1" t="s">
        <v>208</v>
      </c>
      <c r="F52" s="2">
        <v>600</v>
      </c>
      <c r="G52" s="5">
        <v>3303.45075</v>
      </c>
      <c r="H52" s="5">
        <v>0</v>
      </c>
      <c r="I52" s="5">
        <f t="shared" si="0"/>
        <v>3303.45075</v>
      </c>
      <c r="J52" s="5">
        <v>0</v>
      </c>
      <c r="K52" s="5">
        <f t="shared" si="1"/>
        <v>3303.45075</v>
      </c>
      <c r="L52" s="5">
        <v>0</v>
      </c>
      <c r="M52" s="5">
        <f t="shared" si="2"/>
        <v>3303.45075</v>
      </c>
      <c r="N52" s="5">
        <v>3303.45075</v>
      </c>
      <c r="O52" s="5">
        <v>0</v>
      </c>
      <c r="P52" s="5">
        <f t="shared" si="3"/>
        <v>3303.45075</v>
      </c>
      <c r="Q52" s="5">
        <v>0</v>
      </c>
      <c r="R52" s="5">
        <f t="shared" si="4"/>
        <v>3303.45075</v>
      </c>
      <c r="S52" s="5">
        <v>0</v>
      </c>
      <c r="T52" s="5">
        <f t="shared" si="5"/>
        <v>3303.45075</v>
      </c>
    </row>
    <row r="53" spans="1:20" ht="54.75" customHeight="1">
      <c r="A53" s="3" t="s">
        <v>286</v>
      </c>
      <c r="B53" s="2" t="s">
        <v>5</v>
      </c>
      <c r="C53" s="2" t="s">
        <v>19</v>
      </c>
      <c r="D53" s="2">
        <v>13</v>
      </c>
      <c r="E53" s="1" t="s">
        <v>209</v>
      </c>
      <c r="F53" s="2"/>
      <c r="G53" s="5">
        <v>0</v>
      </c>
      <c r="H53" s="5">
        <f>H54</f>
        <v>0</v>
      </c>
      <c r="I53" s="5">
        <f t="shared" si="0"/>
        <v>0</v>
      </c>
      <c r="J53" s="5">
        <f>J54</f>
        <v>0</v>
      </c>
      <c r="K53" s="5">
        <f t="shared" si="1"/>
        <v>0</v>
      </c>
      <c r="L53" s="5">
        <f>L54</f>
        <v>0</v>
      </c>
      <c r="M53" s="5">
        <f t="shared" si="2"/>
        <v>0</v>
      </c>
      <c r="N53" s="5">
        <v>0</v>
      </c>
      <c r="O53" s="5">
        <f>O54</f>
        <v>0</v>
      </c>
      <c r="P53" s="5">
        <f t="shared" si="3"/>
        <v>0</v>
      </c>
      <c r="Q53" s="5">
        <f>Q54</f>
        <v>0</v>
      </c>
      <c r="R53" s="5">
        <f t="shared" si="4"/>
        <v>0</v>
      </c>
      <c r="S53" s="5">
        <f>S54</f>
        <v>0</v>
      </c>
      <c r="T53" s="5">
        <f t="shared" si="5"/>
        <v>0</v>
      </c>
    </row>
    <row r="54" spans="1:20" ht="38.25">
      <c r="A54" s="3" t="s">
        <v>44</v>
      </c>
      <c r="B54" s="2" t="s">
        <v>5</v>
      </c>
      <c r="C54" s="2" t="s">
        <v>19</v>
      </c>
      <c r="D54" s="2">
        <v>13</v>
      </c>
      <c r="E54" s="1" t="s">
        <v>209</v>
      </c>
      <c r="F54" s="2">
        <v>600</v>
      </c>
      <c r="G54" s="5">
        <v>0</v>
      </c>
      <c r="H54" s="5">
        <v>0</v>
      </c>
      <c r="I54" s="5">
        <f t="shared" si="0"/>
        <v>0</v>
      </c>
      <c r="J54" s="5">
        <v>0</v>
      </c>
      <c r="K54" s="5">
        <f t="shared" si="1"/>
        <v>0</v>
      </c>
      <c r="L54" s="5">
        <v>0</v>
      </c>
      <c r="M54" s="5">
        <f t="shared" si="2"/>
        <v>0</v>
      </c>
      <c r="N54" s="5">
        <v>0</v>
      </c>
      <c r="O54" s="5">
        <v>0</v>
      </c>
      <c r="P54" s="5">
        <f t="shared" si="3"/>
        <v>0</v>
      </c>
      <c r="Q54" s="5">
        <v>0</v>
      </c>
      <c r="R54" s="5">
        <f t="shared" si="4"/>
        <v>0</v>
      </c>
      <c r="S54" s="5">
        <v>0</v>
      </c>
      <c r="T54" s="5">
        <f t="shared" si="5"/>
        <v>0</v>
      </c>
    </row>
    <row r="55" spans="1:20" ht="38.25">
      <c r="A55" s="3" t="s">
        <v>120</v>
      </c>
      <c r="B55" s="2" t="s">
        <v>5</v>
      </c>
      <c r="C55" s="2" t="s">
        <v>19</v>
      </c>
      <c r="D55" s="2">
        <v>13</v>
      </c>
      <c r="E55" s="1" t="s">
        <v>212</v>
      </c>
      <c r="F55" s="2"/>
      <c r="G55" s="5">
        <v>12369.271039999998</v>
      </c>
      <c r="H55" s="5">
        <f>H56+H57+H58</f>
        <v>0</v>
      </c>
      <c r="I55" s="5">
        <f t="shared" si="0"/>
        <v>12369.271039999998</v>
      </c>
      <c r="J55" s="5">
        <f>J56+J57+J58</f>
        <v>-45.131709999999998</v>
      </c>
      <c r="K55" s="5">
        <f t="shared" si="1"/>
        <v>12324.139329999998</v>
      </c>
      <c r="L55" s="5">
        <f>L56+L57+L58</f>
        <v>0</v>
      </c>
      <c r="M55" s="5">
        <f t="shared" si="2"/>
        <v>12324.139329999998</v>
      </c>
      <c r="N55" s="5">
        <v>12369.271039999998</v>
      </c>
      <c r="O55" s="5">
        <f>O56+O57+O58</f>
        <v>0</v>
      </c>
      <c r="P55" s="5">
        <f t="shared" si="3"/>
        <v>12369.271039999998</v>
      </c>
      <c r="Q55" s="5">
        <f>Q56+Q57+Q58</f>
        <v>0</v>
      </c>
      <c r="R55" s="5">
        <f t="shared" si="4"/>
        <v>12369.271039999998</v>
      </c>
      <c r="S55" s="5">
        <f>S56+S57+S58</f>
        <v>0</v>
      </c>
      <c r="T55" s="5">
        <f t="shared" si="5"/>
        <v>12369.271039999998</v>
      </c>
    </row>
    <row r="56" spans="1:20" ht="76.5">
      <c r="A56" s="3" t="s">
        <v>61</v>
      </c>
      <c r="B56" s="2" t="s">
        <v>5</v>
      </c>
      <c r="C56" s="2" t="s">
        <v>19</v>
      </c>
      <c r="D56" s="2">
        <v>13</v>
      </c>
      <c r="E56" s="1" t="s">
        <v>212</v>
      </c>
      <c r="F56" s="2">
        <v>100</v>
      </c>
      <c r="G56" s="5">
        <v>7288.3578499999985</v>
      </c>
      <c r="H56" s="5">
        <v>0</v>
      </c>
      <c r="I56" s="5">
        <f t="shared" si="0"/>
        <v>7288.3578499999985</v>
      </c>
      <c r="J56" s="5">
        <v>0</v>
      </c>
      <c r="K56" s="5">
        <f t="shared" si="1"/>
        <v>7288.3578499999985</v>
      </c>
      <c r="L56" s="5">
        <v>0</v>
      </c>
      <c r="M56" s="5">
        <f t="shared" si="2"/>
        <v>7288.3578499999985</v>
      </c>
      <c r="N56" s="5">
        <v>7288.3578499999985</v>
      </c>
      <c r="O56" s="5">
        <v>0</v>
      </c>
      <c r="P56" s="5">
        <f t="shared" si="3"/>
        <v>7288.3578499999985</v>
      </c>
      <c r="Q56" s="5">
        <v>0</v>
      </c>
      <c r="R56" s="5">
        <f t="shared" si="4"/>
        <v>7288.3578499999985</v>
      </c>
      <c r="S56" s="5">
        <v>0</v>
      </c>
      <c r="T56" s="5">
        <f t="shared" si="5"/>
        <v>7288.3578499999985</v>
      </c>
    </row>
    <row r="57" spans="1:20" ht="38.25">
      <c r="A57" s="3" t="s">
        <v>31</v>
      </c>
      <c r="B57" s="2" t="s">
        <v>5</v>
      </c>
      <c r="C57" s="2" t="s">
        <v>19</v>
      </c>
      <c r="D57" s="2">
        <v>13</v>
      </c>
      <c r="E57" s="1" t="s">
        <v>212</v>
      </c>
      <c r="F57" s="2">
        <v>200</v>
      </c>
      <c r="G57" s="5">
        <v>5015.8121899999996</v>
      </c>
      <c r="H57" s="5">
        <v>0</v>
      </c>
      <c r="I57" s="5">
        <f t="shared" si="0"/>
        <v>5015.8121899999996</v>
      </c>
      <c r="J57" s="5">
        <v>0</v>
      </c>
      <c r="K57" s="5">
        <f t="shared" si="1"/>
        <v>5015.8121899999996</v>
      </c>
      <c r="L57" s="5">
        <v>0</v>
      </c>
      <c r="M57" s="5">
        <f t="shared" si="2"/>
        <v>5015.8121899999996</v>
      </c>
      <c r="N57" s="5">
        <v>5015.8121899999996</v>
      </c>
      <c r="O57" s="5">
        <v>0</v>
      </c>
      <c r="P57" s="5">
        <f t="shared" si="3"/>
        <v>5015.8121899999996</v>
      </c>
      <c r="Q57" s="5">
        <v>0</v>
      </c>
      <c r="R57" s="5">
        <f t="shared" si="4"/>
        <v>5015.8121899999996</v>
      </c>
      <c r="S57" s="5">
        <v>0</v>
      </c>
      <c r="T57" s="5">
        <f t="shared" si="5"/>
        <v>5015.8121899999996</v>
      </c>
    </row>
    <row r="58" spans="1:20" ht="15.75">
      <c r="A58" s="3" t="s">
        <v>40</v>
      </c>
      <c r="B58" s="2" t="s">
        <v>5</v>
      </c>
      <c r="C58" s="2" t="s">
        <v>19</v>
      </c>
      <c r="D58" s="2">
        <v>13</v>
      </c>
      <c r="E58" s="1" t="s">
        <v>212</v>
      </c>
      <c r="F58" s="2">
        <v>800</v>
      </c>
      <c r="G58" s="5">
        <v>65.100999999999985</v>
      </c>
      <c r="H58" s="5">
        <v>0</v>
      </c>
      <c r="I58" s="5">
        <f t="shared" si="0"/>
        <v>65.100999999999985</v>
      </c>
      <c r="J58" s="5">
        <v>-45.131709999999998</v>
      </c>
      <c r="K58" s="5">
        <f t="shared" si="1"/>
        <v>19.969289999999987</v>
      </c>
      <c r="L58" s="5"/>
      <c r="M58" s="5">
        <f t="shared" si="2"/>
        <v>19.969289999999987</v>
      </c>
      <c r="N58" s="5">
        <v>65.100999999999985</v>
      </c>
      <c r="O58" s="5">
        <v>0</v>
      </c>
      <c r="P58" s="5">
        <f t="shared" si="3"/>
        <v>65.100999999999985</v>
      </c>
      <c r="Q58" s="5">
        <v>0</v>
      </c>
      <c r="R58" s="5">
        <f t="shared" si="4"/>
        <v>65.100999999999985</v>
      </c>
      <c r="S58" s="5">
        <v>0</v>
      </c>
      <c r="T58" s="5">
        <f t="shared" si="5"/>
        <v>65.100999999999985</v>
      </c>
    </row>
    <row r="59" spans="1:20" ht="38.25">
      <c r="A59" s="3" t="s">
        <v>35</v>
      </c>
      <c r="B59" s="2" t="s">
        <v>5</v>
      </c>
      <c r="C59" s="2" t="s">
        <v>19</v>
      </c>
      <c r="D59" s="2">
        <v>13</v>
      </c>
      <c r="E59" s="1" t="s">
        <v>213</v>
      </c>
      <c r="F59" s="2"/>
      <c r="G59" s="5">
        <v>15.900499999999997</v>
      </c>
      <c r="H59" s="5">
        <f>H60</f>
        <v>0</v>
      </c>
      <c r="I59" s="5">
        <f t="shared" si="0"/>
        <v>15.900499999999997</v>
      </c>
      <c r="J59" s="5">
        <f>J60</f>
        <v>0</v>
      </c>
      <c r="K59" s="5">
        <f t="shared" si="1"/>
        <v>15.900499999999997</v>
      </c>
      <c r="L59" s="5">
        <f>L60</f>
        <v>0</v>
      </c>
      <c r="M59" s="5">
        <f t="shared" si="2"/>
        <v>15.900499999999997</v>
      </c>
      <c r="N59" s="5">
        <v>15.900499999999997</v>
      </c>
      <c r="O59" s="5">
        <f>O60</f>
        <v>0</v>
      </c>
      <c r="P59" s="5">
        <f t="shared" si="3"/>
        <v>15.900499999999997</v>
      </c>
      <c r="Q59" s="5">
        <f>Q60</f>
        <v>0</v>
      </c>
      <c r="R59" s="5">
        <f t="shared" si="4"/>
        <v>15.900499999999997</v>
      </c>
      <c r="S59" s="5">
        <f>S60</f>
        <v>0</v>
      </c>
      <c r="T59" s="5">
        <f t="shared" si="5"/>
        <v>15.900499999999997</v>
      </c>
    </row>
    <row r="60" spans="1:20" ht="38.25">
      <c r="A60" s="3" t="s">
        <v>31</v>
      </c>
      <c r="B60" s="2" t="s">
        <v>5</v>
      </c>
      <c r="C60" s="2" t="s">
        <v>19</v>
      </c>
      <c r="D60" s="2">
        <v>13</v>
      </c>
      <c r="E60" s="1" t="s">
        <v>213</v>
      </c>
      <c r="F60" s="2">
        <v>200</v>
      </c>
      <c r="G60" s="5">
        <v>15.900499999999997</v>
      </c>
      <c r="H60" s="5">
        <v>0</v>
      </c>
      <c r="I60" s="5">
        <f t="shared" si="0"/>
        <v>15.900499999999997</v>
      </c>
      <c r="J60" s="5">
        <v>0</v>
      </c>
      <c r="K60" s="5">
        <f t="shared" si="1"/>
        <v>15.900499999999997</v>
      </c>
      <c r="L60" s="5">
        <v>0</v>
      </c>
      <c r="M60" s="5">
        <f t="shared" si="2"/>
        <v>15.900499999999997</v>
      </c>
      <c r="N60" s="5">
        <v>15.900499999999997</v>
      </c>
      <c r="O60" s="5">
        <v>0</v>
      </c>
      <c r="P60" s="5">
        <f t="shared" si="3"/>
        <v>15.900499999999997</v>
      </c>
      <c r="Q60" s="5">
        <v>0</v>
      </c>
      <c r="R60" s="5">
        <f t="shared" si="4"/>
        <v>15.900499999999997</v>
      </c>
      <c r="S60" s="5">
        <v>0</v>
      </c>
      <c r="T60" s="5">
        <f t="shared" si="5"/>
        <v>15.900499999999997</v>
      </c>
    </row>
    <row r="61" spans="1:20" ht="25.5">
      <c r="A61" s="3" t="s">
        <v>214</v>
      </c>
      <c r="B61" s="9" t="s">
        <v>5</v>
      </c>
      <c r="C61" s="9" t="s">
        <v>19</v>
      </c>
      <c r="D61" s="2">
        <v>13</v>
      </c>
      <c r="E61" s="1" t="s">
        <v>215</v>
      </c>
      <c r="F61" s="2"/>
      <c r="G61" s="5">
        <v>450.14100000000002</v>
      </c>
      <c r="H61" s="5">
        <f>H62</f>
        <v>0</v>
      </c>
      <c r="I61" s="5">
        <f t="shared" si="0"/>
        <v>450.14100000000002</v>
      </c>
      <c r="J61" s="5">
        <f>J62</f>
        <v>0</v>
      </c>
      <c r="K61" s="5">
        <f t="shared" si="1"/>
        <v>450.14100000000002</v>
      </c>
      <c r="L61" s="5">
        <f>L62</f>
        <v>0</v>
      </c>
      <c r="M61" s="5">
        <f t="shared" si="2"/>
        <v>450.14100000000002</v>
      </c>
      <c r="N61" s="5">
        <v>450.14100000000002</v>
      </c>
      <c r="O61" s="5">
        <f>O62</f>
        <v>0</v>
      </c>
      <c r="P61" s="5">
        <f t="shared" si="3"/>
        <v>450.14100000000002</v>
      </c>
      <c r="Q61" s="5">
        <f>Q62</f>
        <v>0</v>
      </c>
      <c r="R61" s="5">
        <f t="shared" si="4"/>
        <v>450.14100000000002</v>
      </c>
      <c r="S61" s="5">
        <f>S62</f>
        <v>0</v>
      </c>
      <c r="T61" s="5">
        <f t="shared" si="5"/>
        <v>450.14100000000002</v>
      </c>
    </row>
    <row r="62" spans="1:20" ht="38.25">
      <c r="A62" s="3" t="s">
        <v>31</v>
      </c>
      <c r="B62" s="9" t="s">
        <v>5</v>
      </c>
      <c r="C62" s="9" t="s">
        <v>19</v>
      </c>
      <c r="D62" s="2">
        <v>13</v>
      </c>
      <c r="E62" s="1" t="s">
        <v>215</v>
      </c>
      <c r="F62" s="2">
        <v>200</v>
      </c>
      <c r="G62" s="5">
        <v>450.14100000000002</v>
      </c>
      <c r="H62" s="5">
        <v>0</v>
      </c>
      <c r="I62" s="5">
        <f t="shared" si="0"/>
        <v>450.14100000000002</v>
      </c>
      <c r="J62" s="5">
        <v>0</v>
      </c>
      <c r="K62" s="5">
        <f t="shared" si="1"/>
        <v>450.14100000000002</v>
      </c>
      <c r="L62" s="5">
        <v>0</v>
      </c>
      <c r="M62" s="5">
        <f t="shared" si="2"/>
        <v>450.14100000000002</v>
      </c>
      <c r="N62" s="5">
        <v>450.14100000000002</v>
      </c>
      <c r="O62" s="5">
        <v>0</v>
      </c>
      <c r="P62" s="5">
        <f t="shared" si="3"/>
        <v>450.14100000000002</v>
      </c>
      <c r="Q62" s="5">
        <v>0</v>
      </c>
      <c r="R62" s="5">
        <f t="shared" si="4"/>
        <v>450.14100000000002</v>
      </c>
      <c r="S62" s="5">
        <v>0</v>
      </c>
      <c r="T62" s="5">
        <f t="shared" si="5"/>
        <v>450.14100000000002</v>
      </c>
    </row>
    <row r="63" spans="1:20" ht="51">
      <c r="A63" s="3" t="s">
        <v>216</v>
      </c>
      <c r="B63" s="9" t="s">
        <v>5</v>
      </c>
      <c r="C63" s="9" t="s">
        <v>19</v>
      </c>
      <c r="D63" s="2">
        <v>13</v>
      </c>
      <c r="E63" s="1" t="s">
        <v>217</v>
      </c>
      <c r="F63" s="2"/>
      <c r="G63" s="5">
        <v>0</v>
      </c>
      <c r="H63" s="5">
        <f>H64</f>
        <v>0</v>
      </c>
      <c r="I63" s="5">
        <f t="shared" si="0"/>
        <v>0</v>
      </c>
      <c r="J63" s="5">
        <f>J64</f>
        <v>0</v>
      </c>
      <c r="K63" s="5">
        <f t="shared" si="1"/>
        <v>0</v>
      </c>
      <c r="L63" s="5">
        <f>L64</f>
        <v>0</v>
      </c>
      <c r="M63" s="5">
        <f t="shared" si="2"/>
        <v>0</v>
      </c>
      <c r="N63" s="5">
        <v>0</v>
      </c>
      <c r="O63" s="5">
        <f>O64</f>
        <v>0</v>
      </c>
      <c r="P63" s="5">
        <f t="shared" si="3"/>
        <v>0</v>
      </c>
      <c r="Q63" s="5">
        <f>Q64</f>
        <v>0</v>
      </c>
      <c r="R63" s="5">
        <f t="shared" si="4"/>
        <v>0</v>
      </c>
      <c r="S63" s="5">
        <f>S64</f>
        <v>0</v>
      </c>
      <c r="T63" s="5">
        <f t="shared" si="5"/>
        <v>0</v>
      </c>
    </row>
    <row r="64" spans="1:20" ht="38.25">
      <c r="A64" s="3" t="s">
        <v>31</v>
      </c>
      <c r="B64" s="9" t="s">
        <v>5</v>
      </c>
      <c r="C64" s="9" t="s">
        <v>19</v>
      </c>
      <c r="D64" s="2">
        <v>13</v>
      </c>
      <c r="E64" s="1" t="s">
        <v>217</v>
      </c>
      <c r="F64" s="2">
        <v>200</v>
      </c>
      <c r="G64" s="5">
        <v>0</v>
      </c>
      <c r="H64" s="5">
        <v>0</v>
      </c>
      <c r="I64" s="5">
        <f t="shared" si="0"/>
        <v>0</v>
      </c>
      <c r="J64" s="5">
        <v>0</v>
      </c>
      <c r="K64" s="5">
        <f t="shared" si="1"/>
        <v>0</v>
      </c>
      <c r="L64" s="5">
        <v>0</v>
      </c>
      <c r="M64" s="5">
        <f t="shared" si="2"/>
        <v>0</v>
      </c>
      <c r="N64" s="5">
        <v>0</v>
      </c>
      <c r="O64" s="5">
        <v>0</v>
      </c>
      <c r="P64" s="5">
        <f t="shared" si="3"/>
        <v>0</v>
      </c>
      <c r="Q64" s="5">
        <v>0</v>
      </c>
      <c r="R64" s="5">
        <f t="shared" si="4"/>
        <v>0</v>
      </c>
      <c r="S64" s="5">
        <v>0</v>
      </c>
      <c r="T64" s="5">
        <f t="shared" si="5"/>
        <v>0</v>
      </c>
    </row>
    <row r="65" spans="1:20" ht="33" customHeight="1">
      <c r="A65" s="3" t="s">
        <v>119</v>
      </c>
      <c r="B65" s="2" t="s">
        <v>5</v>
      </c>
      <c r="C65" s="2" t="s">
        <v>20</v>
      </c>
      <c r="D65" s="2" t="s">
        <v>27</v>
      </c>
      <c r="E65" s="1" t="s">
        <v>37</v>
      </c>
      <c r="F65" s="2"/>
      <c r="G65" s="5">
        <v>1786.2876000000001</v>
      </c>
      <c r="H65" s="5">
        <f>H66+H67+H68</f>
        <v>0</v>
      </c>
      <c r="I65" s="5">
        <f t="shared" si="0"/>
        <v>1786.2876000000001</v>
      </c>
      <c r="J65" s="5">
        <f>J66+J67+J68</f>
        <v>0</v>
      </c>
      <c r="K65" s="5">
        <f t="shared" si="1"/>
        <v>1786.2876000000001</v>
      </c>
      <c r="L65" s="5">
        <f>L66+L67+L68</f>
        <v>0</v>
      </c>
      <c r="M65" s="5">
        <f t="shared" si="2"/>
        <v>1786.2876000000001</v>
      </c>
      <c r="N65" s="5">
        <v>1786.2876000000001</v>
      </c>
      <c r="O65" s="5">
        <f>O66+O67+O68</f>
        <v>0</v>
      </c>
      <c r="P65" s="5">
        <f t="shared" si="3"/>
        <v>1786.2876000000001</v>
      </c>
      <c r="Q65" s="5">
        <f>Q66+Q67+Q68</f>
        <v>0</v>
      </c>
      <c r="R65" s="5">
        <f t="shared" si="4"/>
        <v>1786.2876000000001</v>
      </c>
      <c r="S65" s="5">
        <f>S66+S67+S68</f>
        <v>0</v>
      </c>
      <c r="T65" s="5">
        <f t="shared" si="5"/>
        <v>1786.2876000000001</v>
      </c>
    </row>
    <row r="66" spans="1:20" ht="76.5">
      <c r="A66" s="3" t="s">
        <v>61</v>
      </c>
      <c r="B66" s="2" t="s">
        <v>5</v>
      </c>
      <c r="C66" s="2" t="s">
        <v>20</v>
      </c>
      <c r="D66" s="2" t="s">
        <v>27</v>
      </c>
      <c r="E66" s="1" t="s">
        <v>37</v>
      </c>
      <c r="F66" s="2">
        <v>100</v>
      </c>
      <c r="G66" s="5">
        <v>1298.4326000000001</v>
      </c>
      <c r="H66" s="5">
        <v>0</v>
      </c>
      <c r="I66" s="5">
        <f t="shared" si="0"/>
        <v>1298.4326000000001</v>
      </c>
      <c r="J66" s="5">
        <v>0</v>
      </c>
      <c r="K66" s="5">
        <f t="shared" si="1"/>
        <v>1298.4326000000001</v>
      </c>
      <c r="L66" s="5">
        <v>0</v>
      </c>
      <c r="M66" s="5">
        <f t="shared" si="2"/>
        <v>1298.4326000000001</v>
      </c>
      <c r="N66" s="5">
        <v>1298.4326000000001</v>
      </c>
      <c r="O66" s="5">
        <v>0</v>
      </c>
      <c r="P66" s="5">
        <f t="shared" si="3"/>
        <v>1298.4326000000001</v>
      </c>
      <c r="Q66" s="5">
        <v>0</v>
      </c>
      <c r="R66" s="5">
        <f t="shared" si="4"/>
        <v>1298.4326000000001</v>
      </c>
      <c r="S66" s="5">
        <v>0</v>
      </c>
      <c r="T66" s="5">
        <f t="shared" si="5"/>
        <v>1298.4326000000001</v>
      </c>
    </row>
    <row r="67" spans="1:20" ht="38.25">
      <c r="A67" s="3" t="s">
        <v>31</v>
      </c>
      <c r="B67" s="2" t="s">
        <v>5</v>
      </c>
      <c r="C67" s="2" t="s">
        <v>20</v>
      </c>
      <c r="D67" s="2" t="s">
        <v>27</v>
      </c>
      <c r="E67" s="1" t="s">
        <v>37</v>
      </c>
      <c r="F67" s="2">
        <v>200</v>
      </c>
      <c r="G67" s="5">
        <v>487.75500000000005</v>
      </c>
      <c r="H67" s="5">
        <v>0</v>
      </c>
      <c r="I67" s="5">
        <f t="shared" si="0"/>
        <v>487.75500000000005</v>
      </c>
      <c r="J67" s="5">
        <v>0</v>
      </c>
      <c r="K67" s="5">
        <f t="shared" si="1"/>
        <v>487.75500000000005</v>
      </c>
      <c r="L67" s="5">
        <v>0</v>
      </c>
      <c r="M67" s="5">
        <f t="shared" si="2"/>
        <v>487.75500000000005</v>
      </c>
      <c r="N67" s="5">
        <v>487.75500000000005</v>
      </c>
      <c r="O67" s="5">
        <v>0</v>
      </c>
      <c r="P67" s="5">
        <f t="shared" si="3"/>
        <v>487.75500000000005</v>
      </c>
      <c r="Q67" s="5">
        <v>0</v>
      </c>
      <c r="R67" s="5">
        <f t="shared" si="4"/>
        <v>487.75500000000005</v>
      </c>
      <c r="S67" s="5">
        <v>0</v>
      </c>
      <c r="T67" s="5">
        <f t="shared" si="5"/>
        <v>487.75500000000005</v>
      </c>
    </row>
    <row r="68" spans="1:20" ht="15.75">
      <c r="A68" s="3" t="s">
        <v>40</v>
      </c>
      <c r="B68" s="2" t="s">
        <v>5</v>
      </c>
      <c r="C68" s="2" t="s">
        <v>20</v>
      </c>
      <c r="D68" s="2" t="s">
        <v>27</v>
      </c>
      <c r="E68" s="1" t="s">
        <v>37</v>
      </c>
      <c r="F68" s="2">
        <v>800</v>
      </c>
      <c r="G68" s="5">
        <v>0.10000000000000009</v>
      </c>
      <c r="H68" s="5">
        <v>0</v>
      </c>
      <c r="I68" s="5">
        <f t="shared" si="0"/>
        <v>0.10000000000000009</v>
      </c>
      <c r="J68" s="5">
        <v>0</v>
      </c>
      <c r="K68" s="5">
        <f t="shared" si="1"/>
        <v>0.10000000000000009</v>
      </c>
      <c r="L68" s="5">
        <v>0</v>
      </c>
      <c r="M68" s="5">
        <f t="shared" si="2"/>
        <v>0.10000000000000009</v>
      </c>
      <c r="N68" s="5">
        <v>0.10000000000000009</v>
      </c>
      <c r="O68" s="5">
        <v>0</v>
      </c>
      <c r="P68" s="5">
        <f t="shared" si="3"/>
        <v>0.10000000000000009</v>
      </c>
      <c r="Q68" s="5">
        <v>0</v>
      </c>
      <c r="R68" s="5">
        <f t="shared" si="4"/>
        <v>0.10000000000000009</v>
      </c>
      <c r="S68" s="5">
        <v>0</v>
      </c>
      <c r="T68" s="5">
        <f t="shared" si="5"/>
        <v>0.10000000000000009</v>
      </c>
    </row>
    <row r="69" spans="1:20" ht="38.25">
      <c r="A69" s="3" t="s">
        <v>219</v>
      </c>
      <c r="B69" s="2" t="s">
        <v>5</v>
      </c>
      <c r="C69" s="2" t="s">
        <v>20</v>
      </c>
      <c r="D69" s="2" t="s">
        <v>27</v>
      </c>
      <c r="E69" s="1" t="s">
        <v>220</v>
      </c>
      <c r="F69" s="2"/>
      <c r="G69" s="5">
        <v>0</v>
      </c>
      <c r="H69" s="5">
        <f>H70</f>
        <v>0</v>
      </c>
      <c r="I69" s="5">
        <f t="shared" si="0"/>
        <v>0</v>
      </c>
      <c r="J69" s="5">
        <f>J70</f>
        <v>0</v>
      </c>
      <c r="K69" s="5">
        <f t="shared" si="1"/>
        <v>0</v>
      </c>
      <c r="L69" s="5">
        <f>L70</f>
        <v>0</v>
      </c>
      <c r="M69" s="5">
        <f t="shared" si="2"/>
        <v>0</v>
      </c>
      <c r="N69" s="5">
        <v>0</v>
      </c>
      <c r="O69" s="5">
        <f>O70</f>
        <v>0</v>
      </c>
      <c r="P69" s="5">
        <f t="shared" si="3"/>
        <v>0</v>
      </c>
      <c r="Q69" s="5">
        <f>Q70</f>
        <v>0</v>
      </c>
      <c r="R69" s="5">
        <f t="shared" si="4"/>
        <v>0</v>
      </c>
      <c r="S69" s="5">
        <f>S70</f>
        <v>0</v>
      </c>
      <c r="T69" s="5">
        <f t="shared" si="5"/>
        <v>0</v>
      </c>
    </row>
    <row r="70" spans="1:20" ht="38.25">
      <c r="A70" s="3" t="s">
        <v>31</v>
      </c>
      <c r="B70" s="2" t="s">
        <v>5</v>
      </c>
      <c r="C70" s="2" t="s">
        <v>20</v>
      </c>
      <c r="D70" s="2" t="s">
        <v>27</v>
      </c>
      <c r="E70" s="1" t="s">
        <v>220</v>
      </c>
      <c r="F70" s="2">
        <v>200</v>
      </c>
      <c r="G70" s="5">
        <v>0</v>
      </c>
      <c r="H70" s="5">
        <v>0</v>
      </c>
      <c r="I70" s="5">
        <f t="shared" si="0"/>
        <v>0</v>
      </c>
      <c r="J70" s="5">
        <v>0</v>
      </c>
      <c r="K70" s="5">
        <f t="shared" si="1"/>
        <v>0</v>
      </c>
      <c r="L70" s="5">
        <v>0</v>
      </c>
      <c r="M70" s="5">
        <f t="shared" si="2"/>
        <v>0</v>
      </c>
      <c r="N70" s="5">
        <v>0</v>
      </c>
      <c r="O70" s="5">
        <v>0</v>
      </c>
      <c r="P70" s="5">
        <f t="shared" si="3"/>
        <v>0</v>
      </c>
      <c r="Q70" s="5">
        <v>0</v>
      </c>
      <c r="R70" s="5">
        <f t="shared" si="4"/>
        <v>0</v>
      </c>
      <c r="S70" s="5">
        <v>0</v>
      </c>
      <c r="T70" s="5">
        <f t="shared" si="5"/>
        <v>0</v>
      </c>
    </row>
    <row r="71" spans="1:20" ht="63.75">
      <c r="A71" s="3" t="s">
        <v>193</v>
      </c>
      <c r="B71" s="2" t="s">
        <v>5</v>
      </c>
      <c r="C71" s="2" t="s">
        <v>21</v>
      </c>
      <c r="D71" s="2" t="s">
        <v>22</v>
      </c>
      <c r="E71" s="1" t="s">
        <v>221</v>
      </c>
      <c r="F71" s="2"/>
      <c r="G71" s="5">
        <v>42.542320000000011</v>
      </c>
      <c r="H71" s="5">
        <f>H72</f>
        <v>0</v>
      </c>
      <c r="I71" s="5">
        <f t="shared" si="0"/>
        <v>42.542320000000011</v>
      </c>
      <c r="J71" s="5">
        <f>J72</f>
        <v>0</v>
      </c>
      <c r="K71" s="5">
        <f t="shared" si="1"/>
        <v>42.542320000000011</v>
      </c>
      <c r="L71" s="5">
        <f>L72</f>
        <v>0</v>
      </c>
      <c r="M71" s="5">
        <f t="shared" si="2"/>
        <v>42.542320000000011</v>
      </c>
      <c r="N71" s="5">
        <v>42.542320000000011</v>
      </c>
      <c r="O71" s="5">
        <f>O72</f>
        <v>0</v>
      </c>
      <c r="P71" s="5">
        <f t="shared" si="3"/>
        <v>42.542320000000011</v>
      </c>
      <c r="Q71" s="5">
        <f>Q72</f>
        <v>0</v>
      </c>
      <c r="R71" s="5">
        <f t="shared" si="4"/>
        <v>42.542320000000011</v>
      </c>
      <c r="S71" s="5">
        <f>S72</f>
        <v>0</v>
      </c>
      <c r="T71" s="5">
        <f t="shared" si="5"/>
        <v>42.542320000000011</v>
      </c>
    </row>
    <row r="72" spans="1:20" ht="38.25">
      <c r="A72" s="3" t="s">
        <v>44</v>
      </c>
      <c r="B72" s="2" t="s">
        <v>5</v>
      </c>
      <c r="C72" s="2" t="s">
        <v>21</v>
      </c>
      <c r="D72" s="2" t="s">
        <v>22</v>
      </c>
      <c r="E72" s="1" t="s">
        <v>221</v>
      </c>
      <c r="F72" s="2">
        <v>600</v>
      </c>
      <c r="G72" s="5">
        <v>42.542319999999997</v>
      </c>
      <c r="H72" s="5">
        <v>0</v>
      </c>
      <c r="I72" s="5">
        <f t="shared" si="0"/>
        <v>42.542319999999997</v>
      </c>
      <c r="J72" s="5">
        <v>0</v>
      </c>
      <c r="K72" s="5">
        <f t="shared" si="1"/>
        <v>42.542319999999997</v>
      </c>
      <c r="L72" s="5">
        <v>0</v>
      </c>
      <c r="M72" s="5">
        <f t="shared" si="2"/>
        <v>42.542319999999997</v>
      </c>
      <c r="N72" s="5">
        <v>42.542319999999997</v>
      </c>
      <c r="O72" s="5">
        <v>0</v>
      </c>
      <c r="P72" s="5">
        <f t="shared" si="3"/>
        <v>42.542319999999997</v>
      </c>
      <c r="Q72" s="5">
        <v>0</v>
      </c>
      <c r="R72" s="5">
        <f t="shared" si="4"/>
        <v>42.542319999999997</v>
      </c>
      <c r="S72" s="5">
        <v>0</v>
      </c>
      <c r="T72" s="5">
        <f t="shared" si="5"/>
        <v>42.542319999999997</v>
      </c>
    </row>
    <row r="73" spans="1:20" ht="25.5">
      <c r="A73" s="3" t="s">
        <v>38</v>
      </c>
      <c r="B73" s="2" t="s">
        <v>5</v>
      </c>
      <c r="C73" s="2" t="s">
        <v>21</v>
      </c>
      <c r="D73" s="2" t="s">
        <v>27</v>
      </c>
      <c r="E73" s="1" t="s">
        <v>168</v>
      </c>
      <c r="F73" s="2"/>
      <c r="G73" s="5">
        <v>400</v>
      </c>
      <c r="H73" s="5">
        <f>H75+H74</f>
        <v>0</v>
      </c>
      <c r="I73" s="5">
        <f t="shared" si="0"/>
        <v>400</v>
      </c>
      <c r="J73" s="5">
        <f>J75+J74</f>
        <v>0</v>
      </c>
      <c r="K73" s="5">
        <f t="shared" si="1"/>
        <v>400</v>
      </c>
      <c r="L73" s="5">
        <f>L75+L74</f>
        <v>0</v>
      </c>
      <c r="M73" s="5">
        <f t="shared" si="2"/>
        <v>400</v>
      </c>
      <c r="N73" s="5">
        <v>0</v>
      </c>
      <c r="O73" s="5">
        <f>O75+O74</f>
        <v>0</v>
      </c>
      <c r="P73" s="5">
        <f t="shared" si="3"/>
        <v>0</v>
      </c>
      <c r="Q73" s="5">
        <f>Q75+Q74</f>
        <v>0</v>
      </c>
      <c r="R73" s="5">
        <f t="shared" si="4"/>
        <v>0</v>
      </c>
      <c r="S73" s="5">
        <f>S75+S74</f>
        <v>0</v>
      </c>
      <c r="T73" s="5">
        <f t="shared" si="5"/>
        <v>0</v>
      </c>
    </row>
    <row r="74" spans="1:20" ht="38.25">
      <c r="A74" s="3" t="s">
        <v>31</v>
      </c>
      <c r="B74" s="2" t="s">
        <v>5</v>
      </c>
      <c r="C74" s="2" t="s">
        <v>21</v>
      </c>
      <c r="D74" s="2" t="s">
        <v>27</v>
      </c>
      <c r="E74" s="1" t="s">
        <v>168</v>
      </c>
      <c r="F74" s="2">
        <v>200</v>
      </c>
      <c r="G74" s="5">
        <v>400</v>
      </c>
      <c r="H74" s="5">
        <v>0</v>
      </c>
      <c r="I74" s="5">
        <f t="shared" si="0"/>
        <v>400</v>
      </c>
      <c r="J74" s="5">
        <v>0</v>
      </c>
      <c r="K74" s="5">
        <f t="shared" si="1"/>
        <v>400</v>
      </c>
      <c r="L74" s="5">
        <v>0</v>
      </c>
      <c r="M74" s="5">
        <f t="shared" si="2"/>
        <v>400</v>
      </c>
      <c r="N74" s="5">
        <v>0</v>
      </c>
      <c r="O74" s="5">
        <v>0</v>
      </c>
      <c r="P74" s="5">
        <f t="shared" si="3"/>
        <v>0</v>
      </c>
      <c r="Q74" s="5">
        <v>0</v>
      </c>
      <c r="R74" s="5">
        <f t="shared" si="4"/>
        <v>0</v>
      </c>
      <c r="S74" s="5">
        <v>0</v>
      </c>
      <c r="T74" s="5">
        <f t="shared" si="5"/>
        <v>0</v>
      </c>
    </row>
    <row r="75" spans="1:20" ht="38.25">
      <c r="A75" s="3" t="s">
        <v>44</v>
      </c>
      <c r="B75" s="2" t="s">
        <v>5</v>
      </c>
      <c r="C75" s="2" t="s">
        <v>21</v>
      </c>
      <c r="D75" s="2" t="s">
        <v>27</v>
      </c>
      <c r="E75" s="1" t="s">
        <v>168</v>
      </c>
      <c r="F75" s="2">
        <v>600</v>
      </c>
      <c r="G75" s="5">
        <v>0</v>
      </c>
      <c r="H75" s="5">
        <v>0</v>
      </c>
      <c r="I75" s="5">
        <f t="shared" si="0"/>
        <v>0</v>
      </c>
      <c r="J75" s="5">
        <v>0</v>
      </c>
      <c r="K75" s="5">
        <f t="shared" si="1"/>
        <v>0</v>
      </c>
      <c r="L75" s="5">
        <v>0</v>
      </c>
      <c r="M75" s="5">
        <f t="shared" si="2"/>
        <v>0</v>
      </c>
      <c r="N75" s="5">
        <v>0</v>
      </c>
      <c r="O75" s="5">
        <v>0</v>
      </c>
      <c r="P75" s="5">
        <f t="shared" si="3"/>
        <v>0</v>
      </c>
      <c r="Q75" s="5">
        <v>0</v>
      </c>
      <c r="R75" s="5">
        <f t="shared" si="4"/>
        <v>0</v>
      </c>
      <c r="S75" s="5">
        <v>0</v>
      </c>
      <c r="T75" s="5">
        <f t="shared" si="5"/>
        <v>0</v>
      </c>
    </row>
    <row r="76" spans="1:20" ht="25.5">
      <c r="A76" s="3" t="s">
        <v>38</v>
      </c>
      <c r="B76" s="2" t="s">
        <v>5</v>
      </c>
      <c r="C76" s="2" t="s">
        <v>21</v>
      </c>
      <c r="D76" s="2" t="s">
        <v>27</v>
      </c>
      <c r="E76" s="1" t="s">
        <v>39</v>
      </c>
      <c r="F76" s="2"/>
      <c r="G76" s="5">
        <v>13371</v>
      </c>
      <c r="H76" s="5">
        <f>H77</f>
        <v>0</v>
      </c>
      <c r="I76" s="5">
        <f t="shared" si="0"/>
        <v>13371</v>
      </c>
      <c r="J76" s="5">
        <f>J77</f>
        <v>0</v>
      </c>
      <c r="K76" s="5">
        <f t="shared" si="1"/>
        <v>13371</v>
      </c>
      <c r="L76" s="5">
        <f>L77</f>
        <v>0</v>
      </c>
      <c r="M76" s="5">
        <f t="shared" si="2"/>
        <v>13371</v>
      </c>
      <c r="N76" s="5">
        <v>13371</v>
      </c>
      <c r="O76" s="5">
        <f>O77</f>
        <v>0</v>
      </c>
      <c r="P76" s="5">
        <f t="shared" si="3"/>
        <v>13371</v>
      </c>
      <c r="Q76" s="5">
        <f>Q77</f>
        <v>0</v>
      </c>
      <c r="R76" s="5">
        <f t="shared" si="4"/>
        <v>13371</v>
      </c>
      <c r="S76" s="5">
        <f>S77</f>
        <v>0</v>
      </c>
      <c r="T76" s="5">
        <f t="shared" si="5"/>
        <v>13371</v>
      </c>
    </row>
    <row r="77" spans="1:20" ht="38.25">
      <c r="A77" s="3" t="s">
        <v>44</v>
      </c>
      <c r="B77" s="2" t="s">
        <v>5</v>
      </c>
      <c r="C77" s="2" t="s">
        <v>21</v>
      </c>
      <c r="D77" s="2" t="s">
        <v>27</v>
      </c>
      <c r="E77" s="1" t="s">
        <v>39</v>
      </c>
      <c r="F77" s="2">
        <v>600</v>
      </c>
      <c r="G77" s="5">
        <v>13371</v>
      </c>
      <c r="H77" s="5">
        <v>0</v>
      </c>
      <c r="I77" s="5">
        <f t="shared" si="0"/>
        <v>13371</v>
      </c>
      <c r="J77" s="5">
        <v>0</v>
      </c>
      <c r="K77" s="5">
        <f t="shared" si="1"/>
        <v>13371</v>
      </c>
      <c r="L77" s="5">
        <v>0</v>
      </c>
      <c r="M77" s="5">
        <f t="shared" si="2"/>
        <v>13371</v>
      </c>
      <c r="N77" s="5">
        <v>13371</v>
      </c>
      <c r="O77" s="5">
        <v>0</v>
      </c>
      <c r="P77" s="5">
        <f t="shared" si="3"/>
        <v>13371</v>
      </c>
      <c r="Q77" s="5">
        <v>0</v>
      </c>
      <c r="R77" s="5">
        <f t="shared" si="4"/>
        <v>13371</v>
      </c>
      <c r="S77" s="5">
        <v>0</v>
      </c>
      <c r="T77" s="5">
        <f t="shared" si="5"/>
        <v>13371</v>
      </c>
    </row>
    <row r="78" spans="1:20" ht="89.25">
      <c r="A78" s="3" t="s">
        <v>196</v>
      </c>
      <c r="B78" s="2" t="s">
        <v>5</v>
      </c>
      <c r="C78" s="2" t="s">
        <v>21</v>
      </c>
      <c r="D78" s="2" t="s">
        <v>27</v>
      </c>
      <c r="E78" s="1" t="s">
        <v>130</v>
      </c>
      <c r="F78" s="2"/>
      <c r="G78" s="5">
        <v>2627.5</v>
      </c>
      <c r="H78" s="5">
        <f>H79</f>
        <v>0</v>
      </c>
      <c r="I78" s="5">
        <f t="shared" si="0"/>
        <v>2627.5</v>
      </c>
      <c r="J78" s="5">
        <f>J79</f>
        <v>0</v>
      </c>
      <c r="K78" s="5">
        <f t="shared" si="1"/>
        <v>2627.5</v>
      </c>
      <c r="L78" s="5">
        <f>L79</f>
        <v>0</v>
      </c>
      <c r="M78" s="5">
        <f t="shared" si="2"/>
        <v>2627.5</v>
      </c>
      <c r="N78" s="5">
        <v>2726.3</v>
      </c>
      <c r="O78" s="5">
        <f>O79</f>
        <v>0</v>
      </c>
      <c r="P78" s="5">
        <f t="shared" si="3"/>
        <v>2726.3</v>
      </c>
      <c r="Q78" s="5">
        <f>Q79</f>
        <v>0</v>
      </c>
      <c r="R78" s="5">
        <f t="shared" si="4"/>
        <v>2726.3</v>
      </c>
      <c r="S78" s="5">
        <f>S79</f>
        <v>0</v>
      </c>
      <c r="T78" s="5">
        <f t="shared" si="5"/>
        <v>2726.3</v>
      </c>
    </row>
    <row r="79" spans="1:20" ht="38.25">
      <c r="A79" s="3" t="s">
        <v>44</v>
      </c>
      <c r="B79" s="2" t="s">
        <v>5</v>
      </c>
      <c r="C79" s="2" t="s">
        <v>21</v>
      </c>
      <c r="D79" s="2" t="s">
        <v>27</v>
      </c>
      <c r="E79" s="1" t="s">
        <v>130</v>
      </c>
      <c r="F79" s="2">
        <v>600</v>
      </c>
      <c r="G79" s="5">
        <v>2627.5</v>
      </c>
      <c r="H79" s="5">
        <v>0</v>
      </c>
      <c r="I79" s="5">
        <f t="shared" si="0"/>
        <v>2627.5</v>
      </c>
      <c r="J79" s="5">
        <v>0</v>
      </c>
      <c r="K79" s="5">
        <f t="shared" si="1"/>
        <v>2627.5</v>
      </c>
      <c r="L79" s="5">
        <v>0</v>
      </c>
      <c r="M79" s="5">
        <f t="shared" si="2"/>
        <v>2627.5</v>
      </c>
      <c r="N79" s="5">
        <v>2726.3</v>
      </c>
      <c r="O79" s="5">
        <v>0</v>
      </c>
      <c r="P79" s="5">
        <f t="shared" si="3"/>
        <v>2726.3</v>
      </c>
      <c r="Q79" s="5">
        <v>0</v>
      </c>
      <c r="R79" s="5">
        <f t="shared" si="4"/>
        <v>2726.3</v>
      </c>
      <c r="S79" s="5">
        <v>0</v>
      </c>
      <c r="T79" s="5">
        <f t="shared" si="5"/>
        <v>2726.3</v>
      </c>
    </row>
    <row r="80" spans="1:20" ht="38.25">
      <c r="A80" s="3" t="s">
        <v>288</v>
      </c>
      <c r="B80" s="2" t="s">
        <v>5</v>
      </c>
      <c r="C80" s="2" t="s">
        <v>21</v>
      </c>
      <c r="D80" s="2" t="s">
        <v>27</v>
      </c>
      <c r="E80" s="1" t="s">
        <v>289</v>
      </c>
      <c r="F80" s="2"/>
      <c r="G80" s="5">
        <v>0</v>
      </c>
      <c r="H80" s="5">
        <f>H81</f>
        <v>0</v>
      </c>
      <c r="I80" s="5">
        <f t="shared" si="0"/>
        <v>0</v>
      </c>
      <c r="J80" s="5">
        <f>J81</f>
        <v>0</v>
      </c>
      <c r="K80" s="5">
        <f t="shared" si="1"/>
        <v>0</v>
      </c>
      <c r="L80" s="5">
        <f>L81</f>
        <v>0</v>
      </c>
      <c r="M80" s="5">
        <f t="shared" si="2"/>
        <v>0</v>
      </c>
      <c r="N80" s="5">
        <v>0</v>
      </c>
      <c r="O80" s="5">
        <f>O81</f>
        <v>0</v>
      </c>
      <c r="P80" s="5">
        <f t="shared" si="3"/>
        <v>0</v>
      </c>
      <c r="Q80" s="5">
        <f>Q81</f>
        <v>0</v>
      </c>
      <c r="R80" s="5">
        <f t="shared" si="4"/>
        <v>0</v>
      </c>
      <c r="S80" s="5">
        <f>S81</f>
        <v>0</v>
      </c>
      <c r="T80" s="5">
        <f t="shared" si="5"/>
        <v>0</v>
      </c>
    </row>
    <row r="81" spans="1:20" ht="38.25">
      <c r="A81" s="3" t="s">
        <v>44</v>
      </c>
      <c r="B81" s="2" t="s">
        <v>5</v>
      </c>
      <c r="C81" s="2" t="s">
        <v>21</v>
      </c>
      <c r="D81" s="2" t="s">
        <v>27</v>
      </c>
      <c r="E81" s="1" t="s">
        <v>289</v>
      </c>
      <c r="F81" s="2">
        <v>600</v>
      </c>
      <c r="G81" s="5">
        <v>0</v>
      </c>
      <c r="H81" s="5">
        <v>0</v>
      </c>
      <c r="I81" s="5">
        <f t="shared" si="0"/>
        <v>0</v>
      </c>
      <c r="J81" s="5">
        <v>0</v>
      </c>
      <c r="K81" s="5">
        <f t="shared" si="1"/>
        <v>0</v>
      </c>
      <c r="L81" s="5">
        <v>0</v>
      </c>
      <c r="M81" s="5">
        <f t="shared" si="2"/>
        <v>0</v>
      </c>
      <c r="N81" s="5">
        <v>0</v>
      </c>
      <c r="O81" s="5">
        <v>0</v>
      </c>
      <c r="P81" s="5">
        <f t="shared" si="3"/>
        <v>0</v>
      </c>
      <c r="Q81" s="5">
        <v>0</v>
      </c>
      <c r="R81" s="5">
        <f t="shared" si="4"/>
        <v>0</v>
      </c>
      <c r="S81" s="5">
        <v>0</v>
      </c>
      <c r="T81" s="5">
        <f t="shared" si="5"/>
        <v>0</v>
      </c>
    </row>
    <row r="82" spans="1:20" ht="25.5">
      <c r="A82" s="3" t="s">
        <v>150</v>
      </c>
      <c r="B82" s="2" t="s">
        <v>5</v>
      </c>
      <c r="C82" s="2" t="s">
        <v>21</v>
      </c>
      <c r="D82" s="2">
        <v>12</v>
      </c>
      <c r="E82" s="1" t="s">
        <v>151</v>
      </c>
      <c r="F82" s="2"/>
      <c r="G82" s="5">
        <v>556.92700000000013</v>
      </c>
      <c r="H82" s="5">
        <f>H83</f>
        <v>0</v>
      </c>
      <c r="I82" s="5">
        <f t="shared" si="0"/>
        <v>556.92700000000013</v>
      </c>
      <c r="J82" s="5">
        <f>J83</f>
        <v>0</v>
      </c>
      <c r="K82" s="5">
        <f t="shared" si="1"/>
        <v>556.92700000000013</v>
      </c>
      <c r="L82" s="5">
        <f>L83</f>
        <v>0</v>
      </c>
      <c r="M82" s="5">
        <f t="shared" si="2"/>
        <v>556.92700000000013</v>
      </c>
      <c r="N82" s="5">
        <v>556.92700000000013</v>
      </c>
      <c r="O82" s="5">
        <f>O83</f>
        <v>0</v>
      </c>
      <c r="P82" s="5">
        <f t="shared" si="3"/>
        <v>556.92700000000013</v>
      </c>
      <c r="Q82" s="5">
        <f>Q83</f>
        <v>0</v>
      </c>
      <c r="R82" s="5">
        <f t="shared" si="4"/>
        <v>556.92700000000013</v>
      </c>
      <c r="S82" s="5">
        <f>S83</f>
        <v>0</v>
      </c>
      <c r="T82" s="5">
        <f t="shared" si="5"/>
        <v>556.92700000000013</v>
      </c>
    </row>
    <row r="83" spans="1:20" ht="15.75">
      <c r="A83" s="3" t="s">
        <v>40</v>
      </c>
      <c r="B83" s="2" t="s">
        <v>5</v>
      </c>
      <c r="C83" s="2" t="s">
        <v>21</v>
      </c>
      <c r="D83" s="2">
        <v>12</v>
      </c>
      <c r="E83" s="1" t="s">
        <v>151</v>
      </c>
      <c r="F83" s="2">
        <v>800</v>
      </c>
      <c r="G83" s="5">
        <v>556.92700000000013</v>
      </c>
      <c r="H83" s="5">
        <v>0</v>
      </c>
      <c r="I83" s="5">
        <f t="shared" si="0"/>
        <v>556.92700000000013</v>
      </c>
      <c r="J83" s="5">
        <v>0</v>
      </c>
      <c r="K83" s="5">
        <f t="shared" si="1"/>
        <v>556.92700000000013</v>
      </c>
      <c r="L83" s="5">
        <v>0</v>
      </c>
      <c r="M83" s="5">
        <f t="shared" si="2"/>
        <v>556.92700000000013</v>
      </c>
      <c r="N83" s="5">
        <v>556.92700000000013</v>
      </c>
      <c r="O83" s="5">
        <v>0</v>
      </c>
      <c r="P83" s="5">
        <f t="shared" si="3"/>
        <v>556.92700000000013</v>
      </c>
      <c r="Q83" s="5">
        <v>0</v>
      </c>
      <c r="R83" s="5">
        <f t="shared" si="4"/>
        <v>556.92700000000013</v>
      </c>
      <c r="S83" s="5">
        <v>0</v>
      </c>
      <c r="T83" s="5">
        <f t="shared" si="5"/>
        <v>556.92700000000013</v>
      </c>
    </row>
    <row r="84" spans="1:20" ht="15.75">
      <c r="A84" s="3" t="s">
        <v>132</v>
      </c>
      <c r="B84" s="2" t="s">
        <v>5</v>
      </c>
      <c r="C84" s="2" t="s">
        <v>22</v>
      </c>
      <c r="D84" s="2" t="s">
        <v>19</v>
      </c>
      <c r="E84" s="1" t="s">
        <v>281</v>
      </c>
      <c r="F84" s="2"/>
      <c r="G84" s="5">
        <v>0</v>
      </c>
      <c r="H84" s="5">
        <f>H85</f>
        <v>0</v>
      </c>
      <c r="I84" s="5">
        <f t="shared" si="0"/>
        <v>0</v>
      </c>
      <c r="J84" s="5">
        <f>J85</f>
        <v>0</v>
      </c>
      <c r="K84" s="5">
        <f t="shared" si="1"/>
        <v>0</v>
      </c>
      <c r="L84" s="5">
        <f>L85</f>
        <v>0</v>
      </c>
      <c r="M84" s="5">
        <f t="shared" si="2"/>
        <v>0</v>
      </c>
      <c r="N84" s="5">
        <v>0</v>
      </c>
      <c r="O84" s="5">
        <f>O85</f>
        <v>0</v>
      </c>
      <c r="P84" s="5">
        <f t="shared" si="3"/>
        <v>0</v>
      </c>
      <c r="Q84" s="5">
        <f>Q85</f>
        <v>0</v>
      </c>
      <c r="R84" s="5">
        <f t="shared" si="4"/>
        <v>0</v>
      </c>
      <c r="S84" s="5">
        <f>S85</f>
        <v>0</v>
      </c>
      <c r="T84" s="5">
        <f t="shared" si="5"/>
        <v>0</v>
      </c>
    </row>
    <row r="85" spans="1:20" ht="38.25">
      <c r="A85" s="3" t="s">
        <v>31</v>
      </c>
      <c r="B85" s="2" t="s">
        <v>5</v>
      </c>
      <c r="C85" s="2" t="s">
        <v>22</v>
      </c>
      <c r="D85" s="2" t="s">
        <v>19</v>
      </c>
      <c r="E85" s="1" t="s">
        <v>281</v>
      </c>
      <c r="F85" s="2">
        <v>200</v>
      </c>
      <c r="G85" s="5">
        <v>0</v>
      </c>
      <c r="H85" s="5">
        <v>0</v>
      </c>
      <c r="I85" s="5">
        <f t="shared" si="0"/>
        <v>0</v>
      </c>
      <c r="J85" s="5">
        <v>0</v>
      </c>
      <c r="K85" s="5">
        <f t="shared" si="1"/>
        <v>0</v>
      </c>
      <c r="L85" s="5">
        <v>0</v>
      </c>
      <c r="M85" s="5">
        <f t="shared" si="2"/>
        <v>0</v>
      </c>
      <c r="N85" s="5">
        <v>0</v>
      </c>
      <c r="O85" s="5">
        <v>0</v>
      </c>
      <c r="P85" s="5">
        <f t="shared" si="3"/>
        <v>0</v>
      </c>
      <c r="Q85" s="5">
        <v>0</v>
      </c>
      <c r="R85" s="5">
        <f t="shared" si="4"/>
        <v>0</v>
      </c>
      <c r="S85" s="5">
        <v>0</v>
      </c>
      <c r="T85" s="5">
        <f t="shared" si="5"/>
        <v>0</v>
      </c>
    </row>
    <row r="86" spans="1:20" ht="102">
      <c r="A86" s="3" t="s">
        <v>222</v>
      </c>
      <c r="B86" s="2" t="s">
        <v>5</v>
      </c>
      <c r="C86" s="2" t="s">
        <v>22</v>
      </c>
      <c r="D86" s="2" t="s">
        <v>25</v>
      </c>
      <c r="E86" s="6" t="s">
        <v>149</v>
      </c>
      <c r="F86" s="2"/>
      <c r="G86" s="5">
        <v>1928.7799999999997</v>
      </c>
      <c r="H86" s="5">
        <f>H87</f>
        <v>0</v>
      </c>
      <c r="I86" s="5">
        <f t="shared" si="0"/>
        <v>1928.7799999999997</v>
      </c>
      <c r="J86" s="5">
        <f>J87</f>
        <v>0</v>
      </c>
      <c r="K86" s="5">
        <f t="shared" si="1"/>
        <v>1928.7799999999997</v>
      </c>
      <c r="L86" s="5">
        <f>L87</f>
        <v>0</v>
      </c>
      <c r="M86" s="5">
        <f t="shared" si="2"/>
        <v>1928.7799999999997</v>
      </c>
      <c r="N86" s="5">
        <v>1928.7799999999997</v>
      </c>
      <c r="O86" s="5">
        <f>O87</f>
        <v>0</v>
      </c>
      <c r="P86" s="5">
        <f t="shared" si="3"/>
        <v>1928.7799999999997</v>
      </c>
      <c r="Q86" s="5">
        <f>Q87</f>
        <v>0</v>
      </c>
      <c r="R86" s="5">
        <f t="shared" si="4"/>
        <v>1928.7799999999997</v>
      </c>
      <c r="S86" s="5">
        <f>S87</f>
        <v>0</v>
      </c>
      <c r="T86" s="5">
        <f t="shared" si="5"/>
        <v>1928.7799999999997</v>
      </c>
    </row>
    <row r="87" spans="1:20" ht="15.75">
      <c r="A87" s="3" t="s">
        <v>40</v>
      </c>
      <c r="B87" s="2" t="s">
        <v>5</v>
      </c>
      <c r="C87" s="2" t="s">
        <v>22</v>
      </c>
      <c r="D87" s="2" t="s">
        <v>25</v>
      </c>
      <c r="E87" s="6" t="s">
        <v>149</v>
      </c>
      <c r="F87" s="2">
        <v>800</v>
      </c>
      <c r="G87" s="5">
        <v>1928.7799999999997</v>
      </c>
      <c r="H87" s="5">
        <v>0</v>
      </c>
      <c r="I87" s="5">
        <f t="shared" si="0"/>
        <v>1928.7799999999997</v>
      </c>
      <c r="J87" s="5">
        <v>0</v>
      </c>
      <c r="K87" s="5">
        <f t="shared" si="1"/>
        <v>1928.7799999999997</v>
      </c>
      <c r="L87" s="5">
        <v>0</v>
      </c>
      <c r="M87" s="5">
        <f t="shared" si="2"/>
        <v>1928.7799999999997</v>
      </c>
      <c r="N87" s="5">
        <v>1928.7799999999997</v>
      </c>
      <c r="O87" s="5">
        <v>0</v>
      </c>
      <c r="P87" s="5">
        <f t="shared" si="3"/>
        <v>1928.7799999999997</v>
      </c>
      <c r="Q87" s="5">
        <v>0</v>
      </c>
      <c r="R87" s="5">
        <f t="shared" si="4"/>
        <v>1928.7799999999997</v>
      </c>
      <c r="S87" s="5">
        <v>0</v>
      </c>
      <c r="T87" s="5">
        <f t="shared" si="5"/>
        <v>1928.7799999999997</v>
      </c>
    </row>
    <row r="88" spans="1:20" ht="25.5">
      <c r="A88" s="3" t="s">
        <v>172</v>
      </c>
      <c r="B88" s="2" t="s">
        <v>5</v>
      </c>
      <c r="C88" s="2" t="s">
        <v>22</v>
      </c>
      <c r="D88" s="2" t="s">
        <v>25</v>
      </c>
      <c r="E88" s="1" t="s">
        <v>223</v>
      </c>
      <c r="F88" s="2"/>
      <c r="G88" s="5">
        <v>155</v>
      </c>
      <c r="H88" s="5">
        <f>H89</f>
        <v>0</v>
      </c>
      <c r="I88" s="5">
        <f t="shared" si="0"/>
        <v>155</v>
      </c>
      <c r="J88" s="5">
        <f>J89</f>
        <v>0</v>
      </c>
      <c r="K88" s="5">
        <f t="shared" si="1"/>
        <v>155</v>
      </c>
      <c r="L88" s="5">
        <f>L89</f>
        <v>0</v>
      </c>
      <c r="M88" s="5">
        <f t="shared" si="2"/>
        <v>155</v>
      </c>
      <c r="N88" s="5">
        <v>155</v>
      </c>
      <c r="O88" s="5">
        <f>O89</f>
        <v>0</v>
      </c>
      <c r="P88" s="5">
        <f t="shared" si="3"/>
        <v>155</v>
      </c>
      <c r="Q88" s="5">
        <f>Q89</f>
        <v>0</v>
      </c>
      <c r="R88" s="5">
        <f t="shared" si="4"/>
        <v>155</v>
      </c>
      <c r="S88" s="5">
        <f>S89</f>
        <v>0</v>
      </c>
      <c r="T88" s="5">
        <f t="shared" si="5"/>
        <v>155</v>
      </c>
    </row>
    <row r="89" spans="1:20" ht="39.75" customHeight="1">
      <c r="A89" s="3" t="s">
        <v>31</v>
      </c>
      <c r="B89" s="2" t="s">
        <v>5</v>
      </c>
      <c r="C89" s="2" t="s">
        <v>22</v>
      </c>
      <c r="D89" s="2" t="s">
        <v>25</v>
      </c>
      <c r="E89" s="1" t="s">
        <v>223</v>
      </c>
      <c r="F89" s="2">
        <v>200</v>
      </c>
      <c r="G89" s="5">
        <v>155</v>
      </c>
      <c r="H89" s="5">
        <v>0</v>
      </c>
      <c r="I89" s="5">
        <f t="shared" si="0"/>
        <v>155</v>
      </c>
      <c r="J89" s="5">
        <v>0</v>
      </c>
      <c r="K89" s="5">
        <f t="shared" si="1"/>
        <v>155</v>
      </c>
      <c r="L89" s="5">
        <v>0</v>
      </c>
      <c r="M89" s="5">
        <f t="shared" si="2"/>
        <v>155</v>
      </c>
      <c r="N89" s="5">
        <v>155</v>
      </c>
      <c r="O89" s="5">
        <v>0</v>
      </c>
      <c r="P89" s="5">
        <f t="shared" si="3"/>
        <v>155</v>
      </c>
      <c r="Q89" s="5">
        <v>0</v>
      </c>
      <c r="R89" s="5">
        <f t="shared" si="4"/>
        <v>155</v>
      </c>
      <c r="S89" s="5">
        <v>0</v>
      </c>
      <c r="T89" s="5">
        <f t="shared" si="5"/>
        <v>155</v>
      </c>
    </row>
    <row r="90" spans="1:20" ht="22.5" customHeight="1">
      <c r="A90" s="3" t="s">
        <v>319</v>
      </c>
      <c r="B90" s="2" t="s">
        <v>5</v>
      </c>
      <c r="C90" s="2" t="s">
        <v>22</v>
      </c>
      <c r="D90" s="2" t="s">
        <v>25</v>
      </c>
      <c r="E90" s="1" t="s">
        <v>320</v>
      </c>
      <c r="F90" s="2"/>
      <c r="G90" s="5"/>
      <c r="H90" s="5"/>
      <c r="I90" s="5">
        <f t="shared" si="0"/>
        <v>0</v>
      </c>
      <c r="J90" s="5">
        <f>J91</f>
        <v>0</v>
      </c>
      <c r="K90" s="5">
        <f t="shared" si="1"/>
        <v>0</v>
      </c>
      <c r="L90" s="5">
        <f>L91</f>
        <v>0</v>
      </c>
      <c r="M90" s="5">
        <f t="shared" si="2"/>
        <v>0</v>
      </c>
      <c r="N90" s="5"/>
      <c r="O90" s="5"/>
      <c r="P90" s="5">
        <f t="shared" si="3"/>
        <v>0</v>
      </c>
      <c r="Q90" s="5">
        <f>Q91</f>
        <v>0</v>
      </c>
      <c r="R90" s="5">
        <f t="shared" si="4"/>
        <v>0</v>
      </c>
      <c r="S90" s="5">
        <f>S91</f>
        <v>0</v>
      </c>
      <c r="T90" s="5">
        <f t="shared" si="5"/>
        <v>0</v>
      </c>
    </row>
    <row r="91" spans="1:20" ht="39.75" customHeight="1">
      <c r="A91" s="3" t="s">
        <v>117</v>
      </c>
      <c r="B91" s="2" t="s">
        <v>5</v>
      </c>
      <c r="C91" s="2" t="s">
        <v>22</v>
      </c>
      <c r="D91" s="2" t="s">
        <v>25</v>
      </c>
      <c r="E91" s="1" t="s">
        <v>320</v>
      </c>
      <c r="F91" s="2">
        <v>400</v>
      </c>
      <c r="G91" s="5"/>
      <c r="H91" s="5"/>
      <c r="I91" s="5">
        <f t="shared" si="0"/>
        <v>0</v>
      </c>
      <c r="J91" s="5"/>
      <c r="K91" s="5">
        <f t="shared" si="1"/>
        <v>0</v>
      </c>
      <c r="L91" s="5"/>
      <c r="M91" s="5">
        <f t="shared" si="2"/>
        <v>0</v>
      </c>
      <c r="N91" s="5"/>
      <c r="O91" s="5"/>
      <c r="P91" s="5">
        <f t="shared" si="3"/>
        <v>0</v>
      </c>
      <c r="Q91" s="5"/>
      <c r="R91" s="5">
        <f t="shared" si="4"/>
        <v>0</v>
      </c>
      <c r="S91" s="5"/>
      <c r="T91" s="5">
        <f t="shared" si="5"/>
        <v>0</v>
      </c>
    </row>
    <row r="92" spans="1:20" ht="32.25" customHeight="1">
      <c r="A92" s="3" t="s">
        <v>162</v>
      </c>
      <c r="B92" s="2" t="s">
        <v>5</v>
      </c>
      <c r="C92" s="2" t="s">
        <v>22</v>
      </c>
      <c r="D92" s="2" t="s">
        <v>25</v>
      </c>
      <c r="E92" s="1" t="s">
        <v>290</v>
      </c>
      <c r="F92" s="2"/>
      <c r="G92" s="5">
        <v>0</v>
      </c>
      <c r="H92" s="5">
        <f>H93</f>
        <v>0</v>
      </c>
      <c r="I92" s="5">
        <f t="shared" ref="I92:I157" si="6">G92+H92</f>
        <v>0</v>
      </c>
      <c r="J92" s="5">
        <f>J93</f>
        <v>0</v>
      </c>
      <c r="K92" s="5">
        <f t="shared" si="1"/>
        <v>0</v>
      </c>
      <c r="L92" s="5">
        <f>L93</f>
        <v>0</v>
      </c>
      <c r="M92" s="5">
        <f t="shared" si="2"/>
        <v>0</v>
      </c>
      <c r="N92" s="5">
        <v>0</v>
      </c>
      <c r="O92" s="5">
        <f>O93</f>
        <v>0</v>
      </c>
      <c r="P92" s="5">
        <f t="shared" ref="P92:P157" si="7">N92+O92</f>
        <v>0</v>
      </c>
      <c r="Q92" s="5">
        <f>Q93</f>
        <v>0</v>
      </c>
      <c r="R92" s="5">
        <f t="shared" si="4"/>
        <v>0</v>
      </c>
      <c r="S92" s="5">
        <f>S93</f>
        <v>0</v>
      </c>
      <c r="T92" s="5">
        <f t="shared" si="5"/>
        <v>0</v>
      </c>
    </row>
    <row r="93" spans="1:20" ht="39.75" customHeight="1">
      <c r="A93" s="10" t="s">
        <v>31</v>
      </c>
      <c r="B93" s="2" t="s">
        <v>5</v>
      </c>
      <c r="C93" s="2" t="s">
        <v>22</v>
      </c>
      <c r="D93" s="2" t="s">
        <v>25</v>
      </c>
      <c r="E93" s="1" t="s">
        <v>290</v>
      </c>
      <c r="F93" s="2">
        <v>200</v>
      </c>
      <c r="G93" s="5">
        <v>0</v>
      </c>
      <c r="H93" s="5">
        <v>0</v>
      </c>
      <c r="I93" s="5">
        <f t="shared" si="6"/>
        <v>0</v>
      </c>
      <c r="J93" s="5">
        <v>0</v>
      </c>
      <c r="K93" s="5">
        <f t="shared" si="1"/>
        <v>0</v>
      </c>
      <c r="L93" s="5">
        <v>0</v>
      </c>
      <c r="M93" s="5">
        <f t="shared" ref="M93:M156" si="8">K93+L93</f>
        <v>0</v>
      </c>
      <c r="N93" s="5">
        <v>0</v>
      </c>
      <c r="O93" s="5">
        <v>0</v>
      </c>
      <c r="P93" s="5">
        <f t="shared" si="7"/>
        <v>0</v>
      </c>
      <c r="Q93" s="5">
        <v>0</v>
      </c>
      <c r="R93" s="5">
        <f t="shared" si="4"/>
        <v>0</v>
      </c>
      <c r="S93" s="5">
        <v>0</v>
      </c>
      <c r="T93" s="5">
        <f t="shared" ref="T93:T156" si="9">R93+S93</f>
        <v>0</v>
      </c>
    </row>
    <row r="94" spans="1:20" ht="56.25" customHeight="1">
      <c r="A94" s="3" t="s">
        <v>297</v>
      </c>
      <c r="B94" s="2" t="s">
        <v>5</v>
      </c>
      <c r="C94" s="2" t="s">
        <v>22</v>
      </c>
      <c r="D94" s="2" t="s">
        <v>25</v>
      </c>
      <c r="E94" s="1" t="s">
        <v>298</v>
      </c>
      <c r="F94" s="2"/>
      <c r="G94" s="5">
        <v>0</v>
      </c>
      <c r="H94" s="5">
        <f>H95</f>
        <v>0</v>
      </c>
      <c r="I94" s="5">
        <f t="shared" si="6"/>
        <v>0</v>
      </c>
      <c r="J94" s="5">
        <f>J95</f>
        <v>0</v>
      </c>
      <c r="K94" s="5">
        <f t="shared" si="1"/>
        <v>0</v>
      </c>
      <c r="L94" s="5">
        <f>L95</f>
        <v>0</v>
      </c>
      <c r="M94" s="5">
        <f t="shared" si="8"/>
        <v>0</v>
      </c>
      <c r="N94" s="5">
        <v>0</v>
      </c>
      <c r="O94" s="5">
        <f>O95</f>
        <v>0</v>
      </c>
      <c r="P94" s="5">
        <f t="shared" si="7"/>
        <v>0</v>
      </c>
      <c r="Q94" s="5">
        <f>Q95</f>
        <v>0</v>
      </c>
      <c r="R94" s="5">
        <f t="shared" si="4"/>
        <v>0</v>
      </c>
      <c r="S94" s="5">
        <f>S95</f>
        <v>0</v>
      </c>
      <c r="T94" s="5">
        <f t="shared" si="9"/>
        <v>0</v>
      </c>
    </row>
    <row r="95" spans="1:20" ht="17.25" customHeight="1">
      <c r="A95" s="3" t="s">
        <v>40</v>
      </c>
      <c r="B95" s="2" t="s">
        <v>5</v>
      </c>
      <c r="C95" s="2" t="s">
        <v>22</v>
      </c>
      <c r="D95" s="2" t="s">
        <v>25</v>
      </c>
      <c r="E95" s="1" t="s">
        <v>298</v>
      </c>
      <c r="F95" s="2">
        <v>800</v>
      </c>
      <c r="G95" s="5">
        <v>0</v>
      </c>
      <c r="H95" s="5">
        <v>0</v>
      </c>
      <c r="I95" s="5">
        <f t="shared" si="6"/>
        <v>0</v>
      </c>
      <c r="J95" s="5">
        <v>0</v>
      </c>
      <c r="K95" s="5">
        <f t="shared" ref="K95:K158" si="10">I95+J95</f>
        <v>0</v>
      </c>
      <c r="L95" s="5">
        <v>0</v>
      </c>
      <c r="M95" s="5">
        <f t="shared" si="8"/>
        <v>0</v>
      </c>
      <c r="N95" s="5">
        <v>0</v>
      </c>
      <c r="O95" s="5">
        <v>0</v>
      </c>
      <c r="P95" s="5">
        <f t="shared" si="7"/>
        <v>0</v>
      </c>
      <c r="Q95" s="5">
        <v>0</v>
      </c>
      <c r="R95" s="5">
        <f t="shared" ref="R95:R158" si="11">P95+Q95</f>
        <v>0</v>
      </c>
      <c r="S95" s="5">
        <v>0</v>
      </c>
      <c r="T95" s="5">
        <f t="shared" si="9"/>
        <v>0</v>
      </c>
    </row>
    <row r="96" spans="1:20" ht="34.5" customHeight="1">
      <c r="A96" s="3" t="s">
        <v>133</v>
      </c>
      <c r="B96" s="2" t="s">
        <v>5</v>
      </c>
      <c r="C96" s="2" t="s">
        <v>22</v>
      </c>
      <c r="D96" s="2" t="s">
        <v>25</v>
      </c>
      <c r="E96" s="1" t="s">
        <v>134</v>
      </c>
      <c r="F96" s="2"/>
      <c r="G96" s="5">
        <v>0</v>
      </c>
      <c r="H96" s="5">
        <f>H97</f>
        <v>0</v>
      </c>
      <c r="I96" s="5">
        <f t="shared" si="6"/>
        <v>0</v>
      </c>
      <c r="J96" s="5">
        <f>J97</f>
        <v>0</v>
      </c>
      <c r="K96" s="5">
        <f t="shared" si="10"/>
        <v>0</v>
      </c>
      <c r="L96" s="5">
        <f>L97</f>
        <v>0</v>
      </c>
      <c r="M96" s="5">
        <f t="shared" si="8"/>
        <v>0</v>
      </c>
      <c r="N96" s="5">
        <v>0</v>
      </c>
      <c r="O96" s="5">
        <f>O97</f>
        <v>0</v>
      </c>
      <c r="P96" s="5">
        <f t="shared" si="7"/>
        <v>0</v>
      </c>
      <c r="Q96" s="5">
        <f>Q97</f>
        <v>0</v>
      </c>
      <c r="R96" s="5">
        <f t="shared" si="11"/>
        <v>0</v>
      </c>
      <c r="S96" s="5">
        <f>S97</f>
        <v>0</v>
      </c>
      <c r="T96" s="5">
        <f t="shared" si="9"/>
        <v>0</v>
      </c>
    </row>
    <row r="97" spans="1:20" ht="38.25">
      <c r="A97" s="3" t="s">
        <v>31</v>
      </c>
      <c r="B97" s="2" t="s">
        <v>5</v>
      </c>
      <c r="C97" s="2" t="s">
        <v>22</v>
      </c>
      <c r="D97" s="2" t="s">
        <v>25</v>
      </c>
      <c r="E97" s="1" t="s">
        <v>134</v>
      </c>
      <c r="F97" s="2">
        <v>200</v>
      </c>
      <c r="G97" s="5">
        <v>0</v>
      </c>
      <c r="H97" s="5">
        <v>0</v>
      </c>
      <c r="I97" s="5">
        <f t="shared" si="6"/>
        <v>0</v>
      </c>
      <c r="J97" s="5">
        <v>0</v>
      </c>
      <c r="K97" s="5">
        <f t="shared" si="10"/>
        <v>0</v>
      </c>
      <c r="L97" s="5">
        <v>0</v>
      </c>
      <c r="M97" s="5">
        <f t="shared" si="8"/>
        <v>0</v>
      </c>
      <c r="N97" s="5">
        <v>0</v>
      </c>
      <c r="O97" s="5">
        <v>0</v>
      </c>
      <c r="P97" s="5">
        <f t="shared" si="7"/>
        <v>0</v>
      </c>
      <c r="Q97" s="5">
        <v>0</v>
      </c>
      <c r="R97" s="5">
        <f t="shared" si="11"/>
        <v>0</v>
      </c>
      <c r="S97" s="5">
        <v>0</v>
      </c>
      <c r="T97" s="5">
        <f t="shared" si="9"/>
        <v>0</v>
      </c>
    </row>
    <row r="98" spans="1:20" ht="51">
      <c r="A98" s="3" t="s">
        <v>116</v>
      </c>
      <c r="B98" s="2" t="s">
        <v>5</v>
      </c>
      <c r="C98" s="2" t="s">
        <v>22</v>
      </c>
      <c r="D98" s="2" t="s">
        <v>20</v>
      </c>
      <c r="E98" s="6" t="s">
        <v>224</v>
      </c>
      <c r="F98" s="2"/>
      <c r="G98" s="5">
        <v>3250.7780000000021</v>
      </c>
      <c r="H98" s="5">
        <f>H99</f>
        <v>0</v>
      </c>
      <c r="I98" s="5">
        <f t="shared" si="6"/>
        <v>3250.7780000000021</v>
      </c>
      <c r="J98" s="5">
        <f>J99</f>
        <v>0</v>
      </c>
      <c r="K98" s="5">
        <f t="shared" si="10"/>
        <v>3250.7780000000021</v>
      </c>
      <c r="L98" s="5">
        <f>L99</f>
        <v>0</v>
      </c>
      <c r="M98" s="5">
        <f t="shared" si="8"/>
        <v>3250.7780000000021</v>
      </c>
      <c r="N98" s="5">
        <v>3250.7780000000021</v>
      </c>
      <c r="O98" s="5">
        <f>O99</f>
        <v>0</v>
      </c>
      <c r="P98" s="5">
        <f t="shared" si="7"/>
        <v>3250.7780000000021</v>
      </c>
      <c r="Q98" s="5">
        <f>Q99</f>
        <v>0</v>
      </c>
      <c r="R98" s="5">
        <f t="shared" si="11"/>
        <v>3250.7780000000021</v>
      </c>
      <c r="S98" s="5">
        <f>S99</f>
        <v>0</v>
      </c>
      <c r="T98" s="5">
        <f t="shared" si="9"/>
        <v>3250.7780000000021</v>
      </c>
    </row>
    <row r="99" spans="1:20" ht="15.75">
      <c r="A99" s="3" t="s">
        <v>40</v>
      </c>
      <c r="B99" s="2" t="s">
        <v>5</v>
      </c>
      <c r="C99" s="2" t="s">
        <v>22</v>
      </c>
      <c r="D99" s="2" t="s">
        <v>20</v>
      </c>
      <c r="E99" s="6" t="s">
        <v>224</v>
      </c>
      <c r="F99" s="2">
        <v>800</v>
      </c>
      <c r="G99" s="5">
        <v>3250.7780000000021</v>
      </c>
      <c r="H99" s="5">
        <v>0</v>
      </c>
      <c r="I99" s="5">
        <f t="shared" si="6"/>
        <v>3250.7780000000021</v>
      </c>
      <c r="J99" s="5">
        <v>0</v>
      </c>
      <c r="K99" s="5">
        <f t="shared" si="10"/>
        <v>3250.7780000000021</v>
      </c>
      <c r="L99" s="5">
        <v>0</v>
      </c>
      <c r="M99" s="5">
        <f t="shared" si="8"/>
        <v>3250.7780000000021</v>
      </c>
      <c r="N99" s="5">
        <v>3250.7780000000021</v>
      </c>
      <c r="O99" s="5">
        <v>0</v>
      </c>
      <c r="P99" s="5">
        <f t="shared" si="7"/>
        <v>3250.7780000000021</v>
      </c>
      <c r="Q99" s="5">
        <v>0</v>
      </c>
      <c r="R99" s="5">
        <f t="shared" si="11"/>
        <v>3250.7780000000021</v>
      </c>
      <c r="S99" s="5">
        <v>0</v>
      </c>
      <c r="T99" s="5">
        <f t="shared" si="9"/>
        <v>3250.7780000000021</v>
      </c>
    </row>
    <row r="100" spans="1:20" ht="15.75">
      <c r="A100" s="3" t="s">
        <v>299</v>
      </c>
      <c r="B100" s="2" t="s">
        <v>5</v>
      </c>
      <c r="C100" s="2" t="s">
        <v>22</v>
      </c>
      <c r="D100" s="2" t="s">
        <v>20</v>
      </c>
      <c r="E100" s="6" t="s">
        <v>287</v>
      </c>
      <c r="F100" s="2"/>
      <c r="G100" s="5">
        <v>16746.3253</v>
      </c>
      <c r="H100" s="5">
        <f>H101</f>
        <v>-1.1396900000000001</v>
      </c>
      <c r="I100" s="5">
        <f t="shared" si="6"/>
        <v>16745.18561</v>
      </c>
      <c r="J100" s="5">
        <f>J101</f>
        <v>0</v>
      </c>
      <c r="K100" s="5">
        <f t="shared" si="10"/>
        <v>16745.18561</v>
      </c>
      <c r="L100" s="5">
        <f>L101</f>
        <v>0</v>
      </c>
      <c r="M100" s="5">
        <f t="shared" si="8"/>
        <v>16745.18561</v>
      </c>
      <c r="N100" s="5">
        <v>8533.8726000000006</v>
      </c>
      <c r="O100" s="5">
        <f>O101</f>
        <v>0</v>
      </c>
      <c r="P100" s="5">
        <f t="shared" si="7"/>
        <v>8533.8726000000006</v>
      </c>
      <c r="Q100" s="5">
        <f>Q101</f>
        <v>0</v>
      </c>
      <c r="R100" s="5">
        <f t="shared" si="11"/>
        <v>8533.8726000000006</v>
      </c>
      <c r="S100" s="5">
        <f>S101</f>
        <v>0</v>
      </c>
      <c r="T100" s="5">
        <f t="shared" si="9"/>
        <v>8533.8726000000006</v>
      </c>
    </row>
    <row r="101" spans="1:20" ht="38.25">
      <c r="A101" s="3" t="s">
        <v>44</v>
      </c>
      <c r="B101" s="2" t="s">
        <v>5</v>
      </c>
      <c r="C101" s="2" t="s">
        <v>22</v>
      </c>
      <c r="D101" s="2" t="s">
        <v>20</v>
      </c>
      <c r="E101" s="6" t="s">
        <v>287</v>
      </c>
      <c r="F101" s="2">
        <v>600</v>
      </c>
      <c r="G101" s="5">
        <v>16746.3253</v>
      </c>
      <c r="H101" s="5">
        <f>-1.169+0.03006-0.00077+0.00002</f>
        <v>-1.1396900000000001</v>
      </c>
      <c r="I101" s="5">
        <f t="shared" si="6"/>
        <v>16745.18561</v>
      </c>
      <c r="J101" s="5"/>
      <c r="K101" s="5">
        <f t="shared" si="10"/>
        <v>16745.18561</v>
      </c>
      <c r="L101" s="5"/>
      <c r="M101" s="5">
        <f t="shared" si="8"/>
        <v>16745.18561</v>
      </c>
      <c r="N101" s="5">
        <v>8533.8726000000006</v>
      </c>
      <c r="O101" s="5">
        <v>0</v>
      </c>
      <c r="P101" s="5">
        <f t="shared" si="7"/>
        <v>8533.8726000000006</v>
      </c>
      <c r="Q101" s="5">
        <v>0</v>
      </c>
      <c r="R101" s="5">
        <f t="shared" si="11"/>
        <v>8533.8726000000006</v>
      </c>
      <c r="S101" s="5">
        <v>0</v>
      </c>
      <c r="T101" s="5">
        <f t="shared" si="9"/>
        <v>8533.8726000000006</v>
      </c>
    </row>
    <row r="102" spans="1:20" ht="15.75">
      <c r="A102" s="3" t="s">
        <v>194</v>
      </c>
      <c r="B102" s="2" t="s">
        <v>5</v>
      </c>
      <c r="C102" s="2" t="s">
        <v>22</v>
      </c>
      <c r="D102" s="2" t="s">
        <v>20</v>
      </c>
      <c r="E102" s="6" t="s">
        <v>225</v>
      </c>
      <c r="F102" s="2"/>
      <c r="G102" s="5">
        <v>0</v>
      </c>
      <c r="H102" s="5">
        <f>H103</f>
        <v>0</v>
      </c>
      <c r="I102" s="5">
        <f t="shared" si="6"/>
        <v>0</v>
      </c>
      <c r="J102" s="5">
        <f>J103</f>
        <v>0</v>
      </c>
      <c r="K102" s="5">
        <f t="shared" si="10"/>
        <v>0</v>
      </c>
      <c r="L102" s="5">
        <f>L103</f>
        <v>0</v>
      </c>
      <c r="M102" s="5">
        <f t="shared" si="8"/>
        <v>0</v>
      </c>
      <c r="N102" s="5">
        <v>0</v>
      </c>
      <c r="O102" s="5">
        <f>O103</f>
        <v>0</v>
      </c>
      <c r="P102" s="5">
        <f t="shared" si="7"/>
        <v>0</v>
      </c>
      <c r="Q102" s="5">
        <f>Q103</f>
        <v>0</v>
      </c>
      <c r="R102" s="5">
        <f t="shared" si="11"/>
        <v>0</v>
      </c>
      <c r="S102" s="5">
        <f>S103</f>
        <v>0</v>
      </c>
      <c r="T102" s="5">
        <f t="shared" si="9"/>
        <v>0</v>
      </c>
    </row>
    <row r="103" spans="1:20" ht="38.25">
      <c r="A103" s="3" t="s">
        <v>31</v>
      </c>
      <c r="B103" s="2" t="s">
        <v>5</v>
      </c>
      <c r="C103" s="2" t="s">
        <v>22</v>
      </c>
      <c r="D103" s="2" t="s">
        <v>20</v>
      </c>
      <c r="E103" s="6" t="s">
        <v>225</v>
      </c>
      <c r="F103" s="2">
        <v>200</v>
      </c>
      <c r="G103" s="5">
        <v>0</v>
      </c>
      <c r="H103" s="5">
        <v>0</v>
      </c>
      <c r="I103" s="5">
        <f t="shared" si="6"/>
        <v>0</v>
      </c>
      <c r="J103" s="5">
        <v>0</v>
      </c>
      <c r="K103" s="5">
        <f t="shared" si="10"/>
        <v>0</v>
      </c>
      <c r="L103" s="5">
        <v>0</v>
      </c>
      <c r="M103" s="5">
        <f t="shared" si="8"/>
        <v>0</v>
      </c>
      <c r="N103" s="5">
        <v>0</v>
      </c>
      <c r="O103" s="5">
        <v>0</v>
      </c>
      <c r="P103" s="5">
        <f t="shared" si="7"/>
        <v>0</v>
      </c>
      <c r="Q103" s="5">
        <v>0</v>
      </c>
      <c r="R103" s="5">
        <f t="shared" si="11"/>
        <v>0</v>
      </c>
      <c r="S103" s="5">
        <v>0</v>
      </c>
      <c r="T103" s="5">
        <f t="shared" si="9"/>
        <v>0</v>
      </c>
    </row>
    <row r="104" spans="1:20" ht="25.5">
      <c r="A104" s="3" t="s">
        <v>127</v>
      </c>
      <c r="B104" s="2" t="s">
        <v>5</v>
      </c>
      <c r="C104" s="2" t="s">
        <v>22</v>
      </c>
      <c r="D104" s="2" t="s">
        <v>20</v>
      </c>
      <c r="E104" s="1" t="s">
        <v>276</v>
      </c>
      <c r="F104" s="2"/>
      <c r="G104" s="5">
        <v>575.67999999999995</v>
      </c>
      <c r="H104" s="5">
        <f>H105</f>
        <v>0</v>
      </c>
      <c r="I104" s="5">
        <f t="shared" si="6"/>
        <v>575.67999999999995</v>
      </c>
      <c r="J104" s="5">
        <f>J105</f>
        <v>0</v>
      </c>
      <c r="K104" s="5">
        <f t="shared" si="10"/>
        <v>575.67999999999995</v>
      </c>
      <c r="L104" s="5">
        <f>L105</f>
        <v>0</v>
      </c>
      <c r="M104" s="5">
        <f t="shared" si="8"/>
        <v>575.67999999999995</v>
      </c>
      <c r="N104" s="5">
        <v>575.67999999999995</v>
      </c>
      <c r="O104" s="5">
        <f>O105</f>
        <v>0</v>
      </c>
      <c r="P104" s="5">
        <f t="shared" si="7"/>
        <v>575.67999999999995</v>
      </c>
      <c r="Q104" s="5">
        <f>Q105</f>
        <v>0</v>
      </c>
      <c r="R104" s="5">
        <f t="shared" si="11"/>
        <v>575.67999999999995</v>
      </c>
      <c r="S104" s="5">
        <f>S105</f>
        <v>0</v>
      </c>
      <c r="T104" s="5">
        <f t="shared" si="9"/>
        <v>575.67999999999995</v>
      </c>
    </row>
    <row r="105" spans="1:20" ht="38.25">
      <c r="A105" s="3" t="s">
        <v>31</v>
      </c>
      <c r="B105" s="2" t="s">
        <v>5</v>
      </c>
      <c r="C105" s="2" t="s">
        <v>22</v>
      </c>
      <c r="D105" s="2" t="s">
        <v>20</v>
      </c>
      <c r="E105" s="1" t="s">
        <v>276</v>
      </c>
      <c r="F105" s="2">
        <v>200</v>
      </c>
      <c r="G105" s="5">
        <v>575.67999999999995</v>
      </c>
      <c r="H105" s="5">
        <v>0</v>
      </c>
      <c r="I105" s="5">
        <f t="shared" si="6"/>
        <v>575.67999999999995</v>
      </c>
      <c r="J105" s="5">
        <v>0</v>
      </c>
      <c r="K105" s="5">
        <f t="shared" si="10"/>
        <v>575.67999999999995</v>
      </c>
      <c r="L105" s="5">
        <v>0</v>
      </c>
      <c r="M105" s="5">
        <f t="shared" si="8"/>
        <v>575.67999999999995</v>
      </c>
      <c r="N105" s="5">
        <v>575.67999999999995</v>
      </c>
      <c r="O105" s="5">
        <v>0</v>
      </c>
      <c r="P105" s="5">
        <f t="shared" si="7"/>
        <v>575.67999999999995</v>
      </c>
      <c r="Q105" s="5">
        <v>0</v>
      </c>
      <c r="R105" s="5">
        <f t="shared" si="11"/>
        <v>575.67999999999995</v>
      </c>
      <c r="S105" s="5">
        <v>0</v>
      </c>
      <c r="T105" s="5">
        <f t="shared" si="9"/>
        <v>575.67999999999995</v>
      </c>
    </row>
    <row r="106" spans="1:20" ht="51">
      <c r="A106" s="3" t="s">
        <v>128</v>
      </c>
      <c r="B106" s="2" t="s">
        <v>5</v>
      </c>
      <c r="C106" s="2" t="s">
        <v>22</v>
      </c>
      <c r="D106" s="2" t="s">
        <v>20</v>
      </c>
      <c r="E106" s="1" t="s">
        <v>277</v>
      </c>
      <c r="F106" s="2"/>
      <c r="G106" s="5">
        <v>260.70299999999997</v>
      </c>
      <c r="H106" s="5">
        <f>H107</f>
        <v>0</v>
      </c>
      <c r="I106" s="5">
        <f t="shared" si="6"/>
        <v>260.70299999999997</v>
      </c>
      <c r="J106" s="5">
        <f>J107</f>
        <v>0</v>
      </c>
      <c r="K106" s="5">
        <f t="shared" si="10"/>
        <v>260.70299999999997</v>
      </c>
      <c r="L106" s="5">
        <f>L107</f>
        <v>0</v>
      </c>
      <c r="M106" s="5">
        <f t="shared" si="8"/>
        <v>260.70299999999997</v>
      </c>
      <c r="N106" s="5">
        <v>260.70299999999997</v>
      </c>
      <c r="O106" s="5">
        <f>O107</f>
        <v>0</v>
      </c>
      <c r="P106" s="5">
        <f t="shared" si="7"/>
        <v>260.70299999999997</v>
      </c>
      <c r="Q106" s="5">
        <f>Q107</f>
        <v>0</v>
      </c>
      <c r="R106" s="5">
        <f t="shared" si="11"/>
        <v>260.70299999999997</v>
      </c>
      <c r="S106" s="5">
        <f>S107</f>
        <v>0</v>
      </c>
      <c r="T106" s="5">
        <f t="shared" si="9"/>
        <v>260.70299999999997</v>
      </c>
    </row>
    <row r="107" spans="1:20" ht="38.25">
      <c r="A107" s="3" t="s">
        <v>31</v>
      </c>
      <c r="B107" s="2" t="s">
        <v>5</v>
      </c>
      <c r="C107" s="2" t="s">
        <v>22</v>
      </c>
      <c r="D107" s="2" t="s">
        <v>20</v>
      </c>
      <c r="E107" s="1" t="s">
        <v>277</v>
      </c>
      <c r="F107" s="2">
        <v>200</v>
      </c>
      <c r="G107" s="5">
        <v>260.70299999999997</v>
      </c>
      <c r="H107" s="5">
        <v>0</v>
      </c>
      <c r="I107" s="5">
        <f t="shared" si="6"/>
        <v>260.70299999999997</v>
      </c>
      <c r="J107" s="5">
        <v>0</v>
      </c>
      <c r="K107" s="5">
        <f t="shared" si="10"/>
        <v>260.70299999999997</v>
      </c>
      <c r="L107" s="5">
        <v>0</v>
      </c>
      <c r="M107" s="5">
        <f t="shared" si="8"/>
        <v>260.70299999999997</v>
      </c>
      <c r="N107" s="5">
        <v>260.70299999999997</v>
      </c>
      <c r="O107" s="5">
        <v>0</v>
      </c>
      <c r="P107" s="5">
        <f t="shared" si="7"/>
        <v>260.70299999999997</v>
      </c>
      <c r="Q107" s="5">
        <v>0</v>
      </c>
      <c r="R107" s="5">
        <f t="shared" si="11"/>
        <v>260.70299999999997</v>
      </c>
      <c r="S107" s="5">
        <v>0</v>
      </c>
      <c r="T107" s="5">
        <f t="shared" si="9"/>
        <v>260.70299999999997</v>
      </c>
    </row>
    <row r="108" spans="1:20" ht="25.5">
      <c r="A108" s="11" t="s">
        <v>292</v>
      </c>
      <c r="B108" s="2" t="s">
        <v>5</v>
      </c>
      <c r="C108" s="2" t="s">
        <v>22</v>
      </c>
      <c r="D108" s="2" t="s">
        <v>20</v>
      </c>
      <c r="E108" s="1" t="s">
        <v>293</v>
      </c>
      <c r="F108" s="2"/>
      <c r="G108" s="5">
        <v>0</v>
      </c>
      <c r="H108" s="5">
        <f>H109</f>
        <v>0</v>
      </c>
      <c r="I108" s="5">
        <f t="shared" si="6"/>
        <v>0</v>
      </c>
      <c r="J108" s="5">
        <f>J109</f>
        <v>0</v>
      </c>
      <c r="K108" s="5">
        <f t="shared" si="10"/>
        <v>0</v>
      </c>
      <c r="L108" s="5">
        <f>L109</f>
        <v>0</v>
      </c>
      <c r="M108" s="5">
        <f t="shared" si="8"/>
        <v>0</v>
      </c>
      <c r="N108" s="5">
        <v>0</v>
      </c>
      <c r="O108" s="5">
        <f>O109</f>
        <v>0</v>
      </c>
      <c r="P108" s="5">
        <f t="shared" si="7"/>
        <v>0</v>
      </c>
      <c r="Q108" s="5">
        <f>Q109</f>
        <v>0</v>
      </c>
      <c r="R108" s="5">
        <f t="shared" si="11"/>
        <v>0</v>
      </c>
      <c r="S108" s="5">
        <f>S109</f>
        <v>0</v>
      </c>
      <c r="T108" s="5">
        <f t="shared" si="9"/>
        <v>0</v>
      </c>
    </row>
    <row r="109" spans="1:20" ht="38.25">
      <c r="A109" s="3" t="s">
        <v>31</v>
      </c>
      <c r="B109" s="2" t="s">
        <v>5</v>
      </c>
      <c r="C109" s="2" t="s">
        <v>22</v>
      </c>
      <c r="D109" s="2" t="s">
        <v>20</v>
      </c>
      <c r="E109" s="1" t="s">
        <v>293</v>
      </c>
      <c r="F109" s="2">
        <v>200</v>
      </c>
      <c r="G109" s="5">
        <v>0</v>
      </c>
      <c r="H109" s="5">
        <v>0</v>
      </c>
      <c r="I109" s="5">
        <f t="shared" si="6"/>
        <v>0</v>
      </c>
      <c r="J109" s="5">
        <v>0</v>
      </c>
      <c r="K109" s="5">
        <f t="shared" si="10"/>
        <v>0</v>
      </c>
      <c r="L109" s="5">
        <v>0</v>
      </c>
      <c r="M109" s="5">
        <f t="shared" si="8"/>
        <v>0</v>
      </c>
      <c r="N109" s="5">
        <v>0</v>
      </c>
      <c r="O109" s="5">
        <v>0</v>
      </c>
      <c r="P109" s="5">
        <f t="shared" si="7"/>
        <v>0</v>
      </c>
      <c r="Q109" s="5">
        <v>0</v>
      </c>
      <c r="R109" s="5">
        <f t="shared" si="11"/>
        <v>0</v>
      </c>
      <c r="S109" s="5">
        <v>0</v>
      </c>
      <c r="T109" s="5">
        <f t="shared" si="9"/>
        <v>0</v>
      </c>
    </row>
    <row r="110" spans="1:20" ht="25.5">
      <c r="A110" s="3" t="s">
        <v>171</v>
      </c>
      <c r="B110" s="2" t="s">
        <v>5</v>
      </c>
      <c r="C110" s="2" t="s">
        <v>22</v>
      </c>
      <c r="D110" s="2" t="s">
        <v>20</v>
      </c>
      <c r="E110" s="1" t="s">
        <v>278</v>
      </c>
      <c r="F110" s="2"/>
      <c r="G110" s="5">
        <v>0</v>
      </c>
      <c r="H110" s="5">
        <f>H111</f>
        <v>0</v>
      </c>
      <c r="I110" s="5">
        <f t="shared" si="6"/>
        <v>0</v>
      </c>
      <c r="J110" s="5">
        <f>J111</f>
        <v>0</v>
      </c>
      <c r="K110" s="5">
        <f t="shared" si="10"/>
        <v>0</v>
      </c>
      <c r="L110" s="5">
        <f>L111</f>
        <v>0</v>
      </c>
      <c r="M110" s="5">
        <f t="shared" si="8"/>
        <v>0</v>
      </c>
      <c r="N110" s="5">
        <v>0</v>
      </c>
      <c r="O110" s="5">
        <f>O111</f>
        <v>0</v>
      </c>
      <c r="P110" s="5">
        <f t="shared" si="7"/>
        <v>0</v>
      </c>
      <c r="Q110" s="5">
        <f>Q111</f>
        <v>0</v>
      </c>
      <c r="R110" s="5">
        <f t="shared" si="11"/>
        <v>0</v>
      </c>
      <c r="S110" s="5">
        <f>S111</f>
        <v>0</v>
      </c>
      <c r="T110" s="5">
        <f t="shared" si="9"/>
        <v>0</v>
      </c>
    </row>
    <row r="111" spans="1:20" ht="38.25">
      <c r="A111" s="3" t="s">
        <v>31</v>
      </c>
      <c r="B111" s="2" t="s">
        <v>5</v>
      </c>
      <c r="C111" s="2" t="s">
        <v>22</v>
      </c>
      <c r="D111" s="2" t="s">
        <v>20</v>
      </c>
      <c r="E111" s="1" t="s">
        <v>278</v>
      </c>
      <c r="F111" s="2">
        <v>200</v>
      </c>
      <c r="G111" s="5">
        <v>0</v>
      </c>
      <c r="H111" s="5">
        <v>0</v>
      </c>
      <c r="I111" s="5">
        <f t="shared" si="6"/>
        <v>0</v>
      </c>
      <c r="J111" s="5">
        <v>0</v>
      </c>
      <c r="K111" s="5">
        <f t="shared" si="10"/>
        <v>0</v>
      </c>
      <c r="L111" s="5">
        <v>0</v>
      </c>
      <c r="M111" s="5">
        <f t="shared" si="8"/>
        <v>0</v>
      </c>
      <c r="N111" s="5">
        <v>0</v>
      </c>
      <c r="O111" s="5">
        <v>0</v>
      </c>
      <c r="P111" s="5">
        <f t="shared" si="7"/>
        <v>0</v>
      </c>
      <c r="Q111" s="5">
        <v>0</v>
      </c>
      <c r="R111" s="5">
        <f t="shared" si="11"/>
        <v>0</v>
      </c>
      <c r="S111" s="5">
        <v>0</v>
      </c>
      <c r="T111" s="5">
        <f t="shared" si="9"/>
        <v>0</v>
      </c>
    </row>
    <row r="112" spans="1:20" ht="38.25">
      <c r="A112" s="10" t="s">
        <v>291</v>
      </c>
      <c r="B112" s="2" t="s">
        <v>5</v>
      </c>
      <c r="C112" s="2" t="s">
        <v>22</v>
      </c>
      <c r="D112" s="2" t="s">
        <v>20</v>
      </c>
      <c r="E112" s="1" t="s">
        <v>294</v>
      </c>
      <c r="F112" s="2"/>
      <c r="G112" s="5">
        <v>0</v>
      </c>
      <c r="H112" s="5">
        <f>H113</f>
        <v>0</v>
      </c>
      <c r="I112" s="5">
        <f t="shared" si="6"/>
        <v>0</v>
      </c>
      <c r="J112" s="5">
        <f>J113</f>
        <v>0</v>
      </c>
      <c r="K112" s="5">
        <f t="shared" si="10"/>
        <v>0</v>
      </c>
      <c r="L112" s="5">
        <f>L113</f>
        <v>0</v>
      </c>
      <c r="M112" s="5">
        <f t="shared" si="8"/>
        <v>0</v>
      </c>
      <c r="N112" s="5">
        <v>0</v>
      </c>
      <c r="O112" s="5">
        <f>O113</f>
        <v>0</v>
      </c>
      <c r="P112" s="5">
        <f t="shared" si="7"/>
        <v>0</v>
      </c>
      <c r="Q112" s="5">
        <f>Q113</f>
        <v>0</v>
      </c>
      <c r="R112" s="5">
        <f t="shared" si="11"/>
        <v>0</v>
      </c>
      <c r="S112" s="5">
        <f>S113</f>
        <v>0</v>
      </c>
      <c r="T112" s="5">
        <f t="shared" si="9"/>
        <v>0</v>
      </c>
    </row>
    <row r="113" spans="1:20" ht="38.25">
      <c r="A113" s="3" t="s">
        <v>31</v>
      </c>
      <c r="B113" s="2" t="s">
        <v>5</v>
      </c>
      <c r="C113" s="2" t="s">
        <v>22</v>
      </c>
      <c r="D113" s="2" t="s">
        <v>20</v>
      </c>
      <c r="E113" s="1" t="s">
        <v>294</v>
      </c>
      <c r="F113" s="2">
        <v>200</v>
      </c>
      <c r="G113" s="5">
        <v>0</v>
      </c>
      <c r="H113" s="5">
        <v>0</v>
      </c>
      <c r="I113" s="5">
        <f t="shared" si="6"/>
        <v>0</v>
      </c>
      <c r="J113" s="5">
        <v>0</v>
      </c>
      <c r="K113" s="5">
        <f t="shared" si="10"/>
        <v>0</v>
      </c>
      <c r="L113" s="5">
        <v>0</v>
      </c>
      <c r="M113" s="5">
        <f t="shared" si="8"/>
        <v>0</v>
      </c>
      <c r="N113" s="5">
        <v>0</v>
      </c>
      <c r="O113" s="5">
        <v>0</v>
      </c>
      <c r="P113" s="5">
        <f t="shared" si="7"/>
        <v>0</v>
      </c>
      <c r="Q113" s="5">
        <v>0</v>
      </c>
      <c r="R113" s="5">
        <f t="shared" si="11"/>
        <v>0</v>
      </c>
      <c r="S113" s="5">
        <v>0</v>
      </c>
      <c r="T113" s="5">
        <f t="shared" si="9"/>
        <v>0</v>
      </c>
    </row>
    <row r="114" spans="1:20" ht="15.75">
      <c r="A114" s="3" t="s">
        <v>163</v>
      </c>
      <c r="B114" s="2" t="s">
        <v>5</v>
      </c>
      <c r="C114" s="2" t="s">
        <v>22</v>
      </c>
      <c r="D114" s="2" t="s">
        <v>20</v>
      </c>
      <c r="E114" s="1" t="s">
        <v>279</v>
      </c>
      <c r="F114" s="2"/>
      <c r="G114" s="5">
        <v>0</v>
      </c>
      <c r="H114" s="5">
        <f>H115</f>
        <v>0</v>
      </c>
      <c r="I114" s="5">
        <f t="shared" si="6"/>
        <v>0</v>
      </c>
      <c r="J114" s="5">
        <f>J115</f>
        <v>0</v>
      </c>
      <c r="K114" s="5">
        <f t="shared" si="10"/>
        <v>0</v>
      </c>
      <c r="L114" s="5">
        <f>L115</f>
        <v>0</v>
      </c>
      <c r="M114" s="5">
        <f t="shared" si="8"/>
        <v>0</v>
      </c>
      <c r="N114" s="5">
        <v>0</v>
      </c>
      <c r="O114" s="5">
        <f>O115</f>
        <v>0</v>
      </c>
      <c r="P114" s="5">
        <f t="shared" si="7"/>
        <v>0</v>
      </c>
      <c r="Q114" s="5">
        <f>Q115</f>
        <v>0</v>
      </c>
      <c r="R114" s="5">
        <f t="shared" si="11"/>
        <v>0</v>
      </c>
      <c r="S114" s="5">
        <f>S115</f>
        <v>0</v>
      </c>
      <c r="T114" s="5">
        <f t="shared" si="9"/>
        <v>0</v>
      </c>
    </row>
    <row r="115" spans="1:20" ht="38.25">
      <c r="A115" s="3" t="s">
        <v>31</v>
      </c>
      <c r="B115" s="2" t="s">
        <v>5</v>
      </c>
      <c r="C115" s="2" t="s">
        <v>22</v>
      </c>
      <c r="D115" s="2" t="s">
        <v>20</v>
      </c>
      <c r="E115" s="1" t="s">
        <v>279</v>
      </c>
      <c r="F115" s="2">
        <v>200</v>
      </c>
      <c r="G115" s="5">
        <v>0</v>
      </c>
      <c r="H115" s="5">
        <v>0</v>
      </c>
      <c r="I115" s="5">
        <f t="shared" si="6"/>
        <v>0</v>
      </c>
      <c r="J115" s="5">
        <v>0</v>
      </c>
      <c r="K115" s="5">
        <f t="shared" si="10"/>
        <v>0</v>
      </c>
      <c r="L115" s="5">
        <v>0</v>
      </c>
      <c r="M115" s="5">
        <f t="shared" si="8"/>
        <v>0</v>
      </c>
      <c r="N115" s="5">
        <v>0</v>
      </c>
      <c r="O115" s="5">
        <v>0</v>
      </c>
      <c r="P115" s="5">
        <f t="shared" si="7"/>
        <v>0</v>
      </c>
      <c r="Q115" s="5">
        <v>0</v>
      </c>
      <c r="R115" s="5">
        <f t="shared" si="11"/>
        <v>0</v>
      </c>
      <c r="S115" s="5">
        <v>0</v>
      </c>
      <c r="T115" s="5">
        <f t="shared" si="9"/>
        <v>0</v>
      </c>
    </row>
    <row r="116" spans="1:20" ht="25.5">
      <c r="A116" s="3" t="s">
        <v>164</v>
      </c>
      <c r="B116" s="2" t="s">
        <v>5</v>
      </c>
      <c r="C116" s="2" t="s">
        <v>22</v>
      </c>
      <c r="D116" s="2" t="s">
        <v>20</v>
      </c>
      <c r="E116" s="1" t="s">
        <v>280</v>
      </c>
      <c r="F116" s="2"/>
      <c r="G116" s="5">
        <v>0</v>
      </c>
      <c r="H116" s="5">
        <f>H117</f>
        <v>0</v>
      </c>
      <c r="I116" s="5">
        <f t="shared" si="6"/>
        <v>0</v>
      </c>
      <c r="J116" s="5">
        <f>J117</f>
        <v>0</v>
      </c>
      <c r="K116" s="5">
        <f t="shared" si="10"/>
        <v>0</v>
      </c>
      <c r="L116" s="5">
        <f>L117</f>
        <v>0</v>
      </c>
      <c r="M116" s="5">
        <f t="shared" si="8"/>
        <v>0</v>
      </c>
      <c r="N116" s="5">
        <v>0</v>
      </c>
      <c r="O116" s="5">
        <f>O117</f>
        <v>0</v>
      </c>
      <c r="P116" s="5">
        <f t="shared" si="7"/>
        <v>0</v>
      </c>
      <c r="Q116" s="5">
        <f>Q117</f>
        <v>0</v>
      </c>
      <c r="R116" s="5">
        <f t="shared" si="11"/>
        <v>0</v>
      </c>
      <c r="S116" s="5">
        <f>S117</f>
        <v>0</v>
      </c>
      <c r="T116" s="5">
        <f t="shared" si="9"/>
        <v>0</v>
      </c>
    </row>
    <row r="117" spans="1:20" ht="38.25">
      <c r="A117" s="3" t="s">
        <v>31</v>
      </c>
      <c r="B117" s="2" t="s">
        <v>5</v>
      </c>
      <c r="C117" s="2" t="s">
        <v>22</v>
      </c>
      <c r="D117" s="2" t="s">
        <v>20</v>
      </c>
      <c r="E117" s="1" t="s">
        <v>280</v>
      </c>
      <c r="F117" s="2">
        <v>200</v>
      </c>
      <c r="G117" s="5">
        <v>0</v>
      </c>
      <c r="H117" s="5">
        <v>0</v>
      </c>
      <c r="I117" s="5">
        <f t="shared" si="6"/>
        <v>0</v>
      </c>
      <c r="J117" s="5">
        <v>0</v>
      </c>
      <c r="K117" s="5">
        <f t="shared" si="10"/>
        <v>0</v>
      </c>
      <c r="L117" s="5">
        <v>0</v>
      </c>
      <c r="M117" s="5">
        <f t="shared" si="8"/>
        <v>0</v>
      </c>
      <c r="N117" s="5">
        <v>0</v>
      </c>
      <c r="O117" s="5">
        <v>0</v>
      </c>
      <c r="P117" s="5">
        <f t="shared" si="7"/>
        <v>0</v>
      </c>
      <c r="Q117" s="5">
        <v>0</v>
      </c>
      <c r="R117" s="5">
        <f t="shared" si="11"/>
        <v>0</v>
      </c>
      <c r="S117" s="5">
        <v>0</v>
      </c>
      <c r="T117" s="5">
        <f t="shared" si="9"/>
        <v>0</v>
      </c>
    </row>
    <row r="118" spans="1:20" ht="25.5">
      <c r="A118" s="3" t="s">
        <v>115</v>
      </c>
      <c r="B118" s="2" t="s">
        <v>5</v>
      </c>
      <c r="C118" s="2" t="s">
        <v>22</v>
      </c>
      <c r="D118" s="2" t="s">
        <v>20</v>
      </c>
      <c r="E118" s="1" t="s">
        <v>226</v>
      </c>
      <c r="F118" s="2"/>
      <c r="G118" s="5">
        <v>0</v>
      </c>
      <c r="H118" s="5">
        <f>H119</f>
        <v>0</v>
      </c>
      <c r="I118" s="5">
        <f t="shared" si="6"/>
        <v>0</v>
      </c>
      <c r="J118" s="5">
        <f>J119</f>
        <v>0</v>
      </c>
      <c r="K118" s="5">
        <f t="shared" si="10"/>
        <v>0</v>
      </c>
      <c r="L118" s="5">
        <f>L119</f>
        <v>0</v>
      </c>
      <c r="M118" s="5">
        <f t="shared" si="8"/>
        <v>0</v>
      </c>
      <c r="N118" s="5">
        <v>0</v>
      </c>
      <c r="O118" s="5">
        <f>O119</f>
        <v>0</v>
      </c>
      <c r="P118" s="5">
        <f t="shared" si="7"/>
        <v>0</v>
      </c>
      <c r="Q118" s="5">
        <f>Q119</f>
        <v>0</v>
      </c>
      <c r="R118" s="5">
        <f t="shared" si="11"/>
        <v>0</v>
      </c>
      <c r="S118" s="5">
        <f>S119</f>
        <v>0</v>
      </c>
      <c r="T118" s="5">
        <f t="shared" si="9"/>
        <v>0</v>
      </c>
    </row>
    <row r="119" spans="1:20" ht="38.25">
      <c r="A119" s="3" t="s">
        <v>31</v>
      </c>
      <c r="B119" s="2" t="s">
        <v>5</v>
      </c>
      <c r="C119" s="2" t="s">
        <v>22</v>
      </c>
      <c r="D119" s="2" t="s">
        <v>20</v>
      </c>
      <c r="E119" s="1" t="s">
        <v>226</v>
      </c>
      <c r="F119" s="2">
        <v>200</v>
      </c>
      <c r="G119" s="5">
        <v>0</v>
      </c>
      <c r="H119" s="5">
        <v>0</v>
      </c>
      <c r="I119" s="5">
        <f t="shared" si="6"/>
        <v>0</v>
      </c>
      <c r="J119" s="5">
        <v>0</v>
      </c>
      <c r="K119" s="5">
        <f t="shared" si="10"/>
        <v>0</v>
      </c>
      <c r="L119" s="5">
        <v>0</v>
      </c>
      <c r="M119" s="5">
        <f t="shared" si="8"/>
        <v>0</v>
      </c>
      <c r="N119" s="5">
        <v>0</v>
      </c>
      <c r="O119" s="5">
        <v>0</v>
      </c>
      <c r="P119" s="5">
        <f t="shared" si="7"/>
        <v>0</v>
      </c>
      <c r="Q119" s="5">
        <v>0</v>
      </c>
      <c r="R119" s="5">
        <f t="shared" si="11"/>
        <v>0</v>
      </c>
      <c r="S119" s="5">
        <v>0</v>
      </c>
      <c r="T119" s="5">
        <f t="shared" si="9"/>
        <v>0</v>
      </c>
    </row>
    <row r="120" spans="1:20" ht="51">
      <c r="A120" s="3" t="s">
        <v>231</v>
      </c>
      <c r="B120" s="2" t="s">
        <v>5</v>
      </c>
      <c r="C120" s="2" t="s">
        <v>22</v>
      </c>
      <c r="D120" s="2" t="s">
        <v>22</v>
      </c>
      <c r="E120" s="1" t="s">
        <v>227</v>
      </c>
      <c r="F120" s="2"/>
      <c r="G120" s="5">
        <v>1959.48858</v>
      </c>
      <c r="H120" s="5">
        <f>H121+H122</f>
        <v>0</v>
      </c>
      <c r="I120" s="5">
        <f t="shared" si="6"/>
        <v>1959.48858</v>
      </c>
      <c r="J120" s="5">
        <f>J121+J122</f>
        <v>0</v>
      </c>
      <c r="K120" s="5">
        <f t="shared" si="10"/>
        <v>1959.48858</v>
      </c>
      <c r="L120" s="5">
        <f>L121+L122</f>
        <v>0</v>
      </c>
      <c r="M120" s="5">
        <f t="shared" si="8"/>
        <v>1959.48858</v>
      </c>
      <c r="N120" s="5">
        <v>1959.48858</v>
      </c>
      <c r="O120" s="5">
        <f>O121+O122</f>
        <v>0</v>
      </c>
      <c r="P120" s="5">
        <f t="shared" si="7"/>
        <v>1959.48858</v>
      </c>
      <c r="Q120" s="5">
        <f>Q121+Q122</f>
        <v>0</v>
      </c>
      <c r="R120" s="5">
        <f t="shared" si="11"/>
        <v>1959.48858</v>
      </c>
      <c r="S120" s="5">
        <f>S121+S122</f>
        <v>0</v>
      </c>
      <c r="T120" s="5">
        <f t="shared" si="9"/>
        <v>1959.48858</v>
      </c>
    </row>
    <row r="121" spans="1:20" ht="76.5">
      <c r="A121" s="3" t="s">
        <v>61</v>
      </c>
      <c r="B121" s="2" t="s">
        <v>5</v>
      </c>
      <c r="C121" s="2" t="s">
        <v>22</v>
      </c>
      <c r="D121" s="2" t="s">
        <v>22</v>
      </c>
      <c r="E121" s="1" t="s">
        <v>227</v>
      </c>
      <c r="F121" s="2">
        <v>100</v>
      </c>
      <c r="G121" s="5">
        <v>1640.77</v>
      </c>
      <c r="H121" s="5">
        <v>0</v>
      </c>
      <c r="I121" s="5">
        <f t="shared" si="6"/>
        <v>1640.77</v>
      </c>
      <c r="J121" s="5">
        <v>0</v>
      </c>
      <c r="K121" s="5">
        <f t="shared" si="10"/>
        <v>1640.77</v>
      </c>
      <c r="L121" s="5">
        <v>0</v>
      </c>
      <c r="M121" s="5">
        <f t="shared" si="8"/>
        <v>1640.77</v>
      </c>
      <c r="N121" s="5">
        <v>1640.77</v>
      </c>
      <c r="O121" s="5">
        <v>0</v>
      </c>
      <c r="P121" s="5">
        <f t="shared" si="7"/>
        <v>1640.77</v>
      </c>
      <c r="Q121" s="5">
        <v>0</v>
      </c>
      <c r="R121" s="5">
        <f t="shared" si="11"/>
        <v>1640.77</v>
      </c>
      <c r="S121" s="5">
        <v>0</v>
      </c>
      <c r="T121" s="5">
        <f t="shared" si="9"/>
        <v>1640.77</v>
      </c>
    </row>
    <row r="122" spans="1:20" ht="38.25">
      <c r="A122" s="3" t="s">
        <v>31</v>
      </c>
      <c r="B122" s="2" t="s">
        <v>5</v>
      </c>
      <c r="C122" s="2" t="s">
        <v>22</v>
      </c>
      <c r="D122" s="2" t="s">
        <v>22</v>
      </c>
      <c r="E122" s="1" t="s">
        <v>227</v>
      </c>
      <c r="F122" s="2">
        <v>200</v>
      </c>
      <c r="G122" s="5">
        <v>318.71858000000003</v>
      </c>
      <c r="H122" s="5">
        <v>0</v>
      </c>
      <c r="I122" s="5">
        <f t="shared" si="6"/>
        <v>318.71858000000003</v>
      </c>
      <c r="J122" s="5">
        <v>0</v>
      </c>
      <c r="K122" s="5">
        <f t="shared" si="10"/>
        <v>318.71858000000003</v>
      </c>
      <c r="L122" s="5">
        <v>0</v>
      </c>
      <c r="M122" s="5">
        <f t="shared" si="8"/>
        <v>318.71858000000003</v>
      </c>
      <c r="N122" s="5">
        <v>318.71858000000003</v>
      </c>
      <c r="O122" s="5">
        <v>0</v>
      </c>
      <c r="P122" s="5">
        <f t="shared" si="7"/>
        <v>318.71858000000003</v>
      </c>
      <c r="Q122" s="5">
        <v>0</v>
      </c>
      <c r="R122" s="5">
        <f t="shared" si="11"/>
        <v>318.71858000000003</v>
      </c>
      <c r="S122" s="5">
        <v>0</v>
      </c>
      <c r="T122" s="5">
        <f t="shared" si="9"/>
        <v>318.71858000000003</v>
      </c>
    </row>
    <row r="123" spans="1:20" ht="76.5">
      <c r="A123" s="3" t="s">
        <v>114</v>
      </c>
      <c r="B123" s="2" t="s">
        <v>5</v>
      </c>
      <c r="C123" s="2" t="s">
        <v>23</v>
      </c>
      <c r="D123" s="2" t="s">
        <v>22</v>
      </c>
      <c r="E123" s="1" t="s">
        <v>228</v>
      </c>
      <c r="F123" s="2"/>
      <c r="G123" s="5">
        <v>170</v>
      </c>
      <c r="H123" s="5">
        <f>H124</f>
        <v>0</v>
      </c>
      <c r="I123" s="5">
        <f t="shared" si="6"/>
        <v>170</v>
      </c>
      <c r="J123" s="5">
        <f>J124</f>
        <v>0</v>
      </c>
      <c r="K123" s="5">
        <f t="shared" si="10"/>
        <v>170</v>
      </c>
      <c r="L123" s="5">
        <f>L124</f>
        <v>0</v>
      </c>
      <c r="M123" s="5">
        <f t="shared" si="8"/>
        <v>170</v>
      </c>
      <c r="N123" s="5">
        <v>170</v>
      </c>
      <c r="O123" s="5">
        <f>O124</f>
        <v>0</v>
      </c>
      <c r="P123" s="5">
        <f t="shared" si="7"/>
        <v>170</v>
      </c>
      <c r="Q123" s="5">
        <f>Q124</f>
        <v>0</v>
      </c>
      <c r="R123" s="5">
        <f t="shared" si="11"/>
        <v>170</v>
      </c>
      <c r="S123" s="5">
        <f>S124</f>
        <v>0</v>
      </c>
      <c r="T123" s="5">
        <f t="shared" si="9"/>
        <v>170</v>
      </c>
    </row>
    <row r="124" spans="1:20" ht="38.25">
      <c r="A124" s="3" t="s">
        <v>31</v>
      </c>
      <c r="B124" s="2" t="s">
        <v>5</v>
      </c>
      <c r="C124" s="2" t="s">
        <v>23</v>
      </c>
      <c r="D124" s="2" t="s">
        <v>22</v>
      </c>
      <c r="E124" s="1" t="s">
        <v>228</v>
      </c>
      <c r="F124" s="2">
        <v>200</v>
      </c>
      <c r="G124" s="5">
        <v>170</v>
      </c>
      <c r="H124" s="5">
        <v>0</v>
      </c>
      <c r="I124" s="5">
        <f t="shared" si="6"/>
        <v>170</v>
      </c>
      <c r="J124" s="5">
        <v>0</v>
      </c>
      <c r="K124" s="5">
        <f t="shared" si="10"/>
        <v>170</v>
      </c>
      <c r="L124" s="5">
        <v>0</v>
      </c>
      <c r="M124" s="5">
        <f t="shared" si="8"/>
        <v>170</v>
      </c>
      <c r="N124" s="5">
        <v>170</v>
      </c>
      <c r="O124" s="5">
        <v>0</v>
      </c>
      <c r="P124" s="5">
        <f t="shared" si="7"/>
        <v>170</v>
      </c>
      <c r="Q124" s="5">
        <v>0</v>
      </c>
      <c r="R124" s="5">
        <f t="shared" si="11"/>
        <v>170</v>
      </c>
      <c r="S124" s="5">
        <v>0</v>
      </c>
      <c r="T124" s="5">
        <f t="shared" si="9"/>
        <v>170</v>
      </c>
    </row>
    <row r="125" spans="1:20" ht="38.25">
      <c r="A125" s="3" t="s">
        <v>229</v>
      </c>
      <c r="B125" s="2" t="s">
        <v>5</v>
      </c>
      <c r="C125" s="2" t="s">
        <v>24</v>
      </c>
      <c r="D125" s="2" t="s">
        <v>19</v>
      </c>
      <c r="E125" s="1" t="s">
        <v>230</v>
      </c>
      <c r="F125" s="2"/>
      <c r="G125" s="5">
        <v>230.81</v>
      </c>
      <c r="H125" s="5">
        <f>H126</f>
        <v>0</v>
      </c>
      <c r="I125" s="5">
        <f t="shared" si="6"/>
        <v>230.81</v>
      </c>
      <c r="J125" s="5">
        <f>J126</f>
        <v>0</v>
      </c>
      <c r="K125" s="5">
        <f t="shared" si="10"/>
        <v>230.81</v>
      </c>
      <c r="L125" s="5">
        <f>L126</f>
        <v>0</v>
      </c>
      <c r="M125" s="5">
        <f t="shared" si="8"/>
        <v>230.81</v>
      </c>
      <c r="N125" s="5">
        <v>230.81</v>
      </c>
      <c r="O125" s="5">
        <f>O126</f>
        <v>0</v>
      </c>
      <c r="P125" s="5">
        <f t="shared" si="7"/>
        <v>230.81</v>
      </c>
      <c r="Q125" s="5">
        <f>Q126</f>
        <v>0</v>
      </c>
      <c r="R125" s="5">
        <f t="shared" si="11"/>
        <v>230.81</v>
      </c>
      <c r="S125" s="5">
        <f>S126</f>
        <v>0</v>
      </c>
      <c r="T125" s="5">
        <f t="shared" si="9"/>
        <v>230.81</v>
      </c>
    </row>
    <row r="126" spans="1:20" ht="38.25">
      <c r="A126" s="3" t="s">
        <v>31</v>
      </c>
      <c r="B126" s="2" t="s">
        <v>5</v>
      </c>
      <c r="C126" s="2" t="s">
        <v>24</v>
      </c>
      <c r="D126" s="2" t="s">
        <v>19</v>
      </c>
      <c r="E126" s="1" t="s">
        <v>230</v>
      </c>
      <c r="F126" s="2">
        <v>200</v>
      </c>
      <c r="G126" s="5">
        <v>230.81</v>
      </c>
      <c r="H126" s="5">
        <v>0</v>
      </c>
      <c r="I126" s="5">
        <f t="shared" si="6"/>
        <v>230.81</v>
      </c>
      <c r="J126" s="5">
        <v>0</v>
      </c>
      <c r="K126" s="5">
        <f t="shared" si="10"/>
        <v>230.81</v>
      </c>
      <c r="L126" s="5">
        <v>0</v>
      </c>
      <c r="M126" s="5">
        <f t="shared" si="8"/>
        <v>230.81</v>
      </c>
      <c r="N126" s="5">
        <v>230.81</v>
      </c>
      <c r="O126" s="5">
        <v>0</v>
      </c>
      <c r="P126" s="5">
        <f t="shared" si="7"/>
        <v>230.81</v>
      </c>
      <c r="Q126" s="5">
        <v>0</v>
      </c>
      <c r="R126" s="5">
        <f t="shared" si="11"/>
        <v>230.81</v>
      </c>
      <c r="S126" s="5">
        <v>0</v>
      </c>
      <c r="T126" s="5">
        <f t="shared" si="9"/>
        <v>230.81</v>
      </c>
    </row>
    <row r="127" spans="1:20" ht="42.75" customHeight="1">
      <c r="A127" s="3" t="s">
        <v>199</v>
      </c>
      <c r="B127" s="2" t="s">
        <v>5</v>
      </c>
      <c r="C127" s="2" t="s">
        <v>24</v>
      </c>
      <c r="D127" s="2" t="s">
        <v>19</v>
      </c>
      <c r="E127" s="1" t="s">
        <v>232</v>
      </c>
      <c r="F127" s="2"/>
      <c r="G127" s="5">
        <v>0</v>
      </c>
      <c r="H127" s="5">
        <f>H128</f>
        <v>0</v>
      </c>
      <c r="I127" s="5">
        <f t="shared" si="6"/>
        <v>0</v>
      </c>
      <c r="J127" s="5">
        <f>J128</f>
        <v>0</v>
      </c>
      <c r="K127" s="5">
        <f t="shared" si="10"/>
        <v>0</v>
      </c>
      <c r="L127" s="5">
        <f>L128</f>
        <v>0</v>
      </c>
      <c r="M127" s="5">
        <f t="shared" si="8"/>
        <v>0</v>
      </c>
      <c r="N127" s="5">
        <v>0</v>
      </c>
      <c r="O127" s="5">
        <f>O128</f>
        <v>0</v>
      </c>
      <c r="P127" s="5">
        <f t="shared" si="7"/>
        <v>0</v>
      </c>
      <c r="Q127" s="5">
        <f>Q128</f>
        <v>0</v>
      </c>
      <c r="R127" s="5">
        <f t="shared" si="11"/>
        <v>0</v>
      </c>
      <c r="S127" s="5">
        <f>S128</f>
        <v>0</v>
      </c>
      <c r="T127" s="5">
        <f t="shared" si="9"/>
        <v>0</v>
      </c>
    </row>
    <row r="128" spans="1:20" ht="38.25">
      <c r="A128" s="3" t="s">
        <v>31</v>
      </c>
      <c r="B128" s="2" t="s">
        <v>5</v>
      </c>
      <c r="C128" s="2" t="s">
        <v>24</v>
      </c>
      <c r="D128" s="2" t="s">
        <v>19</v>
      </c>
      <c r="E128" s="1" t="s">
        <v>232</v>
      </c>
      <c r="F128" s="2">
        <v>200</v>
      </c>
      <c r="G128" s="5">
        <v>0</v>
      </c>
      <c r="H128" s="5">
        <v>0</v>
      </c>
      <c r="I128" s="5">
        <f t="shared" si="6"/>
        <v>0</v>
      </c>
      <c r="J128" s="5">
        <v>0</v>
      </c>
      <c r="K128" s="5">
        <f t="shared" si="10"/>
        <v>0</v>
      </c>
      <c r="L128" s="5">
        <v>0</v>
      </c>
      <c r="M128" s="5">
        <f t="shared" si="8"/>
        <v>0</v>
      </c>
      <c r="N128" s="5">
        <v>0</v>
      </c>
      <c r="O128" s="5">
        <v>0</v>
      </c>
      <c r="P128" s="5">
        <f t="shared" si="7"/>
        <v>0</v>
      </c>
      <c r="Q128" s="5">
        <v>0</v>
      </c>
      <c r="R128" s="5">
        <f t="shared" si="11"/>
        <v>0</v>
      </c>
      <c r="S128" s="5">
        <v>0</v>
      </c>
      <c r="T128" s="5">
        <f t="shared" si="9"/>
        <v>0</v>
      </c>
    </row>
    <row r="129" spans="1:20" ht="32.25" customHeight="1">
      <c r="A129" s="3" t="s">
        <v>200</v>
      </c>
      <c r="B129" s="2" t="s">
        <v>5</v>
      </c>
      <c r="C129" s="2" t="s">
        <v>24</v>
      </c>
      <c r="D129" s="2" t="s">
        <v>19</v>
      </c>
      <c r="E129" s="1" t="s">
        <v>233</v>
      </c>
      <c r="F129" s="2"/>
      <c r="G129" s="5">
        <v>0</v>
      </c>
      <c r="H129" s="5">
        <f>H130</f>
        <v>0</v>
      </c>
      <c r="I129" s="5">
        <f t="shared" si="6"/>
        <v>0</v>
      </c>
      <c r="J129" s="5">
        <f>J130</f>
        <v>1800</v>
      </c>
      <c r="K129" s="5">
        <f t="shared" si="10"/>
        <v>1800</v>
      </c>
      <c r="L129" s="5">
        <f>L130</f>
        <v>0</v>
      </c>
      <c r="M129" s="5">
        <f t="shared" si="8"/>
        <v>1800</v>
      </c>
      <c r="N129" s="5">
        <v>0</v>
      </c>
      <c r="O129" s="5">
        <f>O130</f>
        <v>0</v>
      </c>
      <c r="P129" s="5">
        <f t="shared" si="7"/>
        <v>0</v>
      </c>
      <c r="Q129" s="5">
        <f>Q130</f>
        <v>0</v>
      </c>
      <c r="R129" s="5">
        <f t="shared" si="11"/>
        <v>0</v>
      </c>
      <c r="S129" s="5">
        <f>S130</f>
        <v>0</v>
      </c>
      <c r="T129" s="5">
        <f t="shared" si="9"/>
        <v>0</v>
      </c>
    </row>
    <row r="130" spans="1:20" ht="38.25">
      <c r="A130" s="3" t="s">
        <v>31</v>
      </c>
      <c r="B130" s="2" t="s">
        <v>5</v>
      </c>
      <c r="C130" s="2" t="s">
        <v>24</v>
      </c>
      <c r="D130" s="2" t="s">
        <v>19</v>
      </c>
      <c r="E130" s="1" t="s">
        <v>233</v>
      </c>
      <c r="F130" s="2">
        <v>200</v>
      </c>
      <c r="G130" s="5">
        <v>0</v>
      </c>
      <c r="H130" s="5">
        <v>0</v>
      </c>
      <c r="I130" s="5">
        <f t="shared" si="6"/>
        <v>0</v>
      </c>
      <c r="J130" s="5">
        <v>1800</v>
      </c>
      <c r="K130" s="5">
        <f t="shared" si="10"/>
        <v>1800</v>
      </c>
      <c r="L130" s="5"/>
      <c r="M130" s="5">
        <f t="shared" si="8"/>
        <v>1800</v>
      </c>
      <c r="N130" s="5">
        <v>0</v>
      </c>
      <c r="O130" s="5">
        <v>0</v>
      </c>
      <c r="P130" s="5">
        <f t="shared" si="7"/>
        <v>0</v>
      </c>
      <c r="Q130" s="5">
        <v>0</v>
      </c>
      <c r="R130" s="5">
        <f t="shared" si="11"/>
        <v>0</v>
      </c>
      <c r="S130" s="5">
        <v>0</v>
      </c>
      <c r="T130" s="5">
        <f t="shared" si="9"/>
        <v>0</v>
      </c>
    </row>
    <row r="131" spans="1:20" ht="44.25" customHeight="1">
      <c r="A131" s="3" t="s">
        <v>316</v>
      </c>
      <c r="B131" s="2" t="s">
        <v>5</v>
      </c>
      <c r="C131" s="2" t="s">
        <v>24</v>
      </c>
      <c r="D131" s="2" t="s">
        <v>19</v>
      </c>
      <c r="E131" s="1" t="s">
        <v>313</v>
      </c>
      <c r="F131" s="2"/>
      <c r="G131" s="5">
        <v>0</v>
      </c>
      <c r="H131" s="5">
        <f>H132</f>
        <v>86409.090909999999</v>
      </c>
      <c r="I131" s="5">
        <f t="shared" si="6"/>
        <v>86409.090909999999</v>
      </c>
      <c r="J131" s="5">
        <f>J132</f>
        <v>0</v>
      </c>
      <c r="K131" s="5">
        <f t="shared" si="10"/>
        <v>86409.090909999999</v>
      </c>
      <c r="L131" s="5">
        <f>L132</f>
        <v>0</v>
      </c>
      <c r="M131" s="5">
        <f t="shared" si="8"/>
        <v>86409.090909999999</v>
      </c>
      <c r="N131" s="5">
        <v>0</v>
      </c>
      <c r="O131" s="5">
        <f>O132</f>
        <v>0</v>
      </c>
      <c r="P131" s="5">
        <f t="shared" si="7"/>
        <v>0</v>
      </c>
      <c r="Q131" s="5">
        <f>Q132</f>
        <v>0</v>
      </c>
      <c r="R131" s="5">
        <f t="shared" si="11"/>
        <v>0</v>
      </c>
      <c r="S131" s="5">
        <f>S132</f>
        <v>0</v>
      </c>
      <c r="T131" s="5">
        <f t="shared" si="9"/>
        <v>0</v>
      </c>
    </row>
    <row r="132" spans="1:20" ht="38.25">
      <c r="A132" s="3" t="s">
        <v>117</v>
      </c>
      <c r="B132" s="2" t="s">
        <v>5</v>
      </c>
      <c r="C132" s="2" t="s">
        <v>24</v>
      </c>
      <c r="D132" s="2" t="s">
        <v>19</v>
      </c>
      <c r="E132" s="1" t="s">
        <v>313</v>
      </c>
      <c r="F132" s="2">
        <v>400</v>
      </c>
      <c r="G132" s="5">
        <v>0</v>
      </c>
      <c r="H132" s="5">
        <f>45.45455+86363.63636</f>
        <v>86409.090909999999</v>
      </c>
      <c r="I132" s="5">
        <f t="shared" si="6"/>
        <v>86409.090909999999</v>
      </c>
      <c r="J132" s="5"/>
      <c r="K132" s="5">
        <f t="shared" si="10"/>
        <v>86409.090909999999</v>
      </c>
      <c r="L132" s="5"/>
      <c r="M132" s="5">
        <f t="shared" si="8"/>
        <v>86409.090909999999</v>
      </c>
      <c r="N132" s="5">
        <v>0</v>
      </c>
      <c r="O132" s="5"/>
      <c r="P132" s="5">
        <f t="shared" si="7"/>
        <v>0</v>
      </c>
      <c r="Q132" s="5"/>
      <c r="R132" s="5">
        <f t="shared" si="11"/>
        <v>0</v>
      </c>
      <c r="S132" s="5"/>
      <c r="T132" s="5">
        <f t="shared" si="9"/>
        <v>0</v>
      </c>
    </row>
    <row r="133" spans="1:20" ht="63.75">
      <c r="A133" s="3" t="s">
        <v>234</v>
      </c>
      <c r="B133" s="2" t="s">
        <v>5</v>
      </c>
      <c r="C133" s="2">
        <v>10</v>
      </c>
      <c r="D133" s="2" t="s">
        <v>19</v>
      </c>
      <c r="E133" s="1" t="s">
        <v>125</v>
      </c>
      <c r="F133" s="2"/>
      <c r="G133" s="5">
        <v>1339.28628</v>
      </c>
      <c r="H133" s="5">
        <f>H134</f>
        <v>0</v>
      </c>
      <c r="I133" s="5">
        <f t="shared" si="6"/>
        <v>1339.28628</v>
      </c>
      <c r="J133" s="5">
        <f>J134</f>
        <v>0</v>
      </c>
      <c r="K133" s="5">
        <f t="shared" si="10"/>
        <v>1339.28628</v>
      </c>
      <c r="L133" s="5">
        <f>L134</f>
        <v>0</v>
      </c>
      <c r="M133" s="5">
        <f t="shared" si="8"/>
        <v>1339.28628</v>
      </c>
      <c r="N133" s="5">
        <v>1339.28628</v>
      </c>
      <c r="O133" s="5">
        <f>O134</f>
        <v>0</v>
      </c>
      <c r="P133" s="5">
        <f t="shared" si="7"/>
        <v>1339.28628</v>
      </c>
      <c r="Q133" s="5">
        <f>Q134</f>
        <v>0</v>
      </c>
      <c r="R133" s="5">
        <f t="shared" si="11"/>
        <v>1339.28628</v>
      </c>
      <c r="S133" s="5">
        <f>S134</f>
        <v>0</v>
      </c>
      <c r="T133" s="5">
        <f t="shared" si="9"/>
        <v>1339.28628</v>
      </c>
    </row>
    <row r="134" spans="1:20" ht="25.5">
      <c r="A134" s="3" t="s">
        <v>105</v>
      </c>
      <c r="B134" s="2" t="s">
        <v>5</v>
      </c>
      <c r="C134" s="2">
        <v>10</v>
      </c>
      <c r="D134" s="2" t="s">
        <v>19</v>
      </c>
      <c r="E134" s="1" t="s">
        <v>125</v>
      </c>
      <c r="F134" s="2">
        <v>300</v>
      </c>
      <c r="G134" s="5">
        <v>1339.28628</v>
      </c>
      <c r="H134" s="5">
        <v>0</v>
      </c>
      <c r="I134" s="5">
        <f t="shared" si="6"/>
        <v>1339.28628</v>
      </c>
      <c r="J134" s="5">
        <v>0</v>
      </c>
      <c r="K134" s="5">
        <f t="shared" si="10"/>
        <v>1339.28628</v>
      </c>
      <c r="L134" s="5">
        <v>0</v>
      </c>
      <c r="M134" s="5">
        <f t="shared" si="8"/>
        <v>1339.28628</v>
      </c>
      <c r="N134" s="5">
        <v>1339.28628</v>
      </c>
      <c r="O134" s="5">
        <v>0</v>
      </c>
      <c r="P134" s="5">
        <f t="shared" si="7"/>
        <v>1339.28628</v>
      </c>
      <c r="Q134" s="5">
        <v>0</v>
      </c>
      <c r="R134" s="5">
        <f t="shared" si="11"/>
        <v>1339.28628</v>
      </c>
      <c r="S134" s="5">
        <v>0</v>
      </c>
      <c r="T134" s="5">
        <f t="shared" si="9"/>
        <v>1339.28628</v>
      </c>
    </row>
    <row r="135" spans="1:20" ht="38.25">
      <c r="A135" s="3" t="s">
        <v>112</v>
      </c>
      <c r="B135" s="2" t="s">
        <v>5</v>
      </c>
      <c r="C135" s="2">
        <v>10</v>
      </c>
      <c r="D135" s="2" t="s">
        <v>20</v>
      </c>
      <c r="E135" s="1" t="s">
        <v>113</v>
      </c>
      <c r="F135" s="2"/>
      <c r="G135" s="5">
        <v>80.072999999999993</v>
      </c>
      <c r="H135" s="5">
        <f>H136</f>
        <v>0</v>
      </c>
      <c r="I135" s="5">
        <f t="shared" si="6"/>
        <v>80.072999999999993</v>
      </c>
      <c r="J135" s="5">
        <f>J136</f>
        <v>0</v>
      </c>
      <c r="K135" s="5">
        <f t="shared" si="10"/>
        <v>80.072999999999993</v>
      </c>
      <c r="L135" s="5">
        <f>L136</f>
        <v>0</v>
      </c>
      <c r="M135" s="5">
        <f t="shared" si="8"/>
        <v>80.072999999999993</v>
      </c>
      <c r="N135" s="5">
        <v>80.072999999999993</v>
      </c>
      <c r="O135" s="5">
        <f>O136</f>
        <v>0</v>
      </c>
      <c r="P135" s="5">
        <f t="shared" si="7"/>
        <v>80.072999999999993</v>
      </c>
      <c r="Q135" s="5">
        <f>Q136</f>
        <v>0</v>
      </c>
      <c r="R135" s="5">
        <f t="shared" si="11"/>
        <v>80.072999999999993</v>
      </c>
      <c r="S135" s="5">
        <f>S136</f>
        <v>0</v>
      </c>
      <c r="T135" s="5">
        <f t="shared" si="9"/>
        <v>80.072999999999993</v>
      </c>
    </row>
    <row r="136" spans="1:20" ht="38.25">
      <c r="A136" s="3" t="s">
        <v>31</v>
      </c>
      <c r="B136" s="2" t="s">
        <v>5</v>
      </c>
      <c r="C136" s="2">
        <v>10</v>
      </c>
      <c r="D136" s="2" t="s">
        <v>20</v>
      </c>
      <c r="E136" s="1" t="s">
        <v>113</v>
      </c>
      <c r="F136" s="2">
        <v>200</v>
      </c>
      <c r="G136" s="5">
        <v>80.072999999999993</v>
      </c>
      <c r="H136" s="5">
        <v>0</v>
      </c>
      <c r="I136" s="5">
        <f t="shared" si="6"/>
        <v>80.072999999999993</v>
      </c>
      <c r="J136" s="5">
        <v>0</v>
      </c>
      <c r="K136" s="5">
        <f t="shared" si="10"/>
        <v>80.072999999999993</v>
      </c>
      <c r="L136" s="5">
        <v>0</v>
      </c>
      <c r="M136" s="5">
        <f t="shared" si="8"/>
        <v>80.072999999999993</v>
      </c>
      <c r="N136" s="5">
        <v>80.072999999999993</v>
      </c>
      <c r="O136" s="5">
        <v>0</v>
      </c>
      <c r="P136" s="5">
        <f t="shared" si="7"/>
        <v>80.072999999999993</v>
      </c>
      <c r="Q136" s="5">
        <v>0</v>
      </c>
      <c r="R136" s="5">
        <f t="shared" si="11"/>
        <v>80.072999999999993</v>
      </c>
      <c r="S136" s="5">
        <v>0</v>
      </c>
      <c r="T136" s="5">
        <f t="shared" si="9"/>
        <v>80.072999999999993</v>
      </c>
    </row>
    <row r="137" spans="1:20" ht="38.25">
      <c r="A137" s="3" t="s">
        <v>110</v>
      </c>
      <c r="B137" s="2" t="s">
        <v>5</v>
      </c>
      <c r="C137" s="2">
        <v>10</v>
      </c>
      <c r="D137" s="2" t="s">
        <v>20</v>
      </c>
      <c r="E137" s="1" t="s">
        <v>111</v>
      </c>
      <c r="F137" s="2"/>
      <c r="G137" s="5">
        <v>175.774</v>
      </c>
      <c r="H137" s="5">
        <f>H138</f>
        <v>0</v>
      </c>
      <c r="I137" s="5">
        <f t="shared" si="6"/>
        <v>175.774</v>
      </c>
      <c r="J137" s="5">
        <f>J138</f>
        <v>0</v>
      </c>
      <c r="K137" s="5">
        <f t="shared" si="10"/>
        <v>175.774</v>
      </c>
      <c r="L137" s="5">
        <f>L138</f>
        <v>0</v>
      </c>
      <c r="M137" s="5">
        <f t="shared" si="8"/>
        <v>175.774</v>
      </c>
      <c r="N137" s="5">
        <v>175.774</v>
      </c>
      <c r="O137" s="5">
        <f>O138</f>
        <v>0</v>
      </c>
      <c r="P137" s="5">
        <f t="shared" si="7"/>
        <v>175.774</v>
      </c>
      <c r="Q137" s="5">
        <f>Q138</f>
        <v>0</v>
      </c>
      <c r="R137" s="5">
        <f t="shared" si="11"/>
        <v>175.774</v>
      </c>
      <c r="S137" s="5">
        <f>S138</f>
        <v>0</v>
      </c>
      <c r="T137" s="5">
        <f t="shared" si="9"/>
        <v>175.774</v>
      </c>
    </row>
    <row r="138" spans="1:20" ht="38.25">
      <c r="A138" s="3" t="s">
        <v>31</v>
      </c>
      <c r="B138" s="2" t="s">
        <v>5</v>
      </c>
      <c r="C138" s="2">
        <v>10</v>
      </c>
      <c r="D138" s="2" t="s">
        <v>20</v>
      </c>
      <c r="E138" s="1" t="s">
        <v>111</v>
      </c>
      <c r="F138" s="2">
        <v>200</v>
      </c>
      <c r="G138" s="5">
        <v>175.774</v>
      </c>
      <c r="H138" s="5">
        <v>0</v>
      </c>
      <c r="I138" s="5">
        <f t="shared" si="6"/>
        <v>175.774</v>
      </c>
      <c r="J138" s="5">
        <v>0</v>
      </c>
      <c r="K138" s="5">
        <f t="shared" si="10"/>
        <v>175.774</v>
      </c>
      <c r="L138" s="5">
        <v>0</v>
      </c>
      <c r="M138" s="5">
        <f t="shared" si="8"/>
        <v>175.774</v>
      </c>
      <c r="N138" s="5">
        <v>175.774</v>
      </c>
      <c r="O138" s="5">
        <v>0</v>
      </c>
      <c r="P138" s="5">
        <f t="shared" si="7"/>
        <v>175.774</v>
      </c>
      <c r="Q138" s="5">
        <v>0</v>
      </c>
      <c r="R138" s="5">
        <f t="shared" si="11"/>
        <v>175.774</v>
      </c>
      <c r="S138" s="5">
        <v>0</v>
      </c>
      <c r="T138" s="5">
        <f t="shared" si="9"/>
        <v>175.774</v>
      </c>
    </row>
    <row r="139" spans="1:20" ht="38.25">
      <c r="A139" s="3" t="s">
        <v>109</v>
      </c>
      <c r="B139" s="2" t="s">
        <v>5</v>
      </c>
      <c r="C139" s="2">
        <v>10</v>
      </c>
      <c r="D139" s="2" t="s">
        <v>20</v>
      </c>
      <c r="E139" s="6" t="s">
        <v>123</v>
      </c>
      <c r="F139" s="2"/>
      <c r="G139" s="5">
        <v>158.58799999999999</v>
      </c>
      <c r="H139" s="5">
        <f>H140</f>
        <v>0</v>
      </c>
      <c r="I139" s="5">
        <f t="shared" si="6"/>
        <v>158.58799999999999</v>
      </c>
      <c r="J139" s="5">
        <f>J140</f>
        <v>0</v>
      </c>
      <c r="K139" s="5">
        <f t="shared" si="10"/>
        <v>158.58799999999999</v>
      </c>
      <c r="L139" s="5">
        <f>L140</f>
        <v>0</v>
      </c>
      <c r="M139" s="5">
        <f t="shared" si="8"/>
        <v>158.58799999999999</v>
      </c>
      <c r="N139" s="5">
        <v>158.58799999999999</v>
      </c>
      <c r="O139" s="5">
        <f>O140</f>
        <v>0</v>
      </c>
      <c r="P139" s="5">
        <f t="shared" si="7"/>
        <v>158.58799999999999</v>
      </c>
      <c r="Q139" s="5">
        <f>Q140</f>
        <v>0</v>
      </c>
      <c r="R139" s="5">
        <f t="shared" si="11"/>
        <v>158.58799999999999</v>
      </c>
      <c r="S139" s="5">
        <f>S140</f>
        <v>0</v>
      </c>
      <c r="T139" s="5">
        <f t="shared" si="9"/>
        <v>158.58799999999999</v>
      </c>
    </row>
    <row r="140" spans="1:20" ht="25.5">
      <c r="A140" s="3" t="s">
        <v>105</v>
      </c>
      <c r="B140" s="2" t="s">
        <v>5</v>
      </c>
      <c r="C140" s="2">
        <v>10</v>
      </c>
      <c r="D140" s="2" t="s">
        <v>20</v>
      </c>
      <c r="E140" s="6" t="s">
        <v>123</v>
      </c>
      <c r="F140" s="2">
        <v>300</v>
      </c>
      <c r="G140" s="5">
        <v>158.58799999999999</v>
      </c>
      <c r="H140" s="5">
        <v>0</v>
      </c>
      <c r="I140" s="5">
        <f t="shared" si="6"/>
        <v>158.58799999999999</v>
      </c>
      <c r="J140" s="5">
        <v>0</v>
      </c>
      <c r="K140" s="5">
        <f t="shared" si="10"/>
        <v>158.58799999999999</v>
      </c>
      <c r="L140" s="5">
        <v>0</v>
      </c>
      <c r="M140" s="5">
        <f t="shared" si="8"/>
        <v>158.58799999999999</v>
      </c>
      <c r="N140" s="5">
        <v>158.58799999999999</v>
      </c>
      <c r="O140" s="5">
        <v>0</v>
      </c>
      <c r="P140" s="5">
        <f t="shared" si="7"/>
        <v>158.58799999999999</v>
      </c>
      <c r="Q140" s="5">
        <v>0</v>
      </c>
      <c r="R140" s="5">
        <f t="shared" si="11"/>
        <v>158.58799999999999</v>
      </c>
      <c r="S140" s="5">
        <v>0</v>
      </c>
      <c r="T140" s="5">
        <f t="shared" si="9"/>
        <v>158.58799999999999</v>
      </c>
    </row>
    <row r="141" spans="1:20" ht="51">
      <c r="A141" s="3" t="s">
        <v>129</v>
      </c>
      <c r="B141" s="2" t="s">
        <v>5</v>
      </c>
      <c r="C141" s="2">
        <v>10</v>
      </c>
      <c r="D141" s="2" t="s">
        <v>20</v>
      </c>
      <c r="E141" s="1" t="s">
        <v>235</v>
      </c>
      <c r="F141" s="2"/>
      <c r="G141" s="5">
        <v>2.4729999999999999</v>
      </c>
      <c r="H141" s="5">
        <f>H142</f>
        <v>0</v>
      </c>
      <c r="I141" s="5">
        <f t="shared" si="6"/>
        <v>2.4729999999999999</v>
      </c>
      <c r="J141" s="5">
        <f>J142</f>
        <v>0</v>
      </c>
      <c r="K141" s="5">
        <f t="shared" si="10"/>
        <v>2.4729999999999999</v>
      </c>
      <c r="L141" s="5">
        <f>L142</f>
        <v>0</v>
      </c>
      <c r="M141" s="5">
        <f t="shared" si="8"/>
        <v>2.4729999999999999</v>
      </c>
      <c r="N141" s="5">
        <v>2.4729999999999999</v>
      </c>
      <c r="O141" s="5">
        <f>O142</f>
        <v>0</v>
      </c>
      <c r="P141" s="5">
        <f t="shared" si="7"/>
        <v>2.4729999999999999</v>
      </c>
      <c r="Q141" s="5">
        <f>Q142</f>
        <v>0</v>
      </c>
      <c r="R141" s="5">
        <f t="shared" si="11"/>
        <v>2.4729999999999999</v>
      </c>
      <c r="S141" s="5">
        <f>S142</f>
        <v>0</v>
      </c>
      <c r="T141" s="5">
        <f t="shared" si="9"/>
        <v>2.4729999999999999</v>
      </c>
    </row>
    <row r="142" spans="1:20" ht="25.5">
      <c r="A142" s="3" t="s">
        <v>105</v>
      </c>
      <c r="B142" s="2" t="s">
        <v>5</v>
      </c>
      <c r="C142" s="2">
        <v>10</v>
      </c>
      <c r="D142" s="2" t="s">
        <v>20</v>
      </c>
      <c r="E142" s="1" t="s">
        <v>235</v>
      </c>
      <c r="F142" s="2">
        <v>300</v>
      </c>
      <c r="G142" s="5">
        <v>2.4729999999999999</v>
      </c>
      <c r="H142" s="5">
        <v>0</v>
      </c>
      <c r="I142" s="5">
        <f t="shared" si="6"/>
        <v>2.4729999999999999</v>
      </c>
      <c r="J142" s="5">
        <v>0</v>
      </c>
      <c r="K142" s="5">
        <f t="shared" si="10"/>
        <v>2.4729999999999999</v>
      </c>
      <c r="L142" s="5">
        <v>0</v>
      </c>
      <c r="M142" s="5">
        <f t="shared" si="8"/>
        <v>2.4729999999999999</v>
      </c>
      <c r="N142" s="5">
        <v>2.4729999999999999</v>
      </c>
      <c r="O142" s="5">
        <v>0</v>
      </c>
      <c r="P142" s="5">
        <f t="shared" si="7"/>
        <v>2.4729999999999999</v>
      </c>
      <c r="Q142" s="5">
        <v>0</v>
      </c>
      <c r="R142" s="5">
        <f t="shared" si="11"/>
        <v>2.4729999999999999</v>
      </c>
      <c r="S142" s="5">
        <v>0</v>
      </c>
      <c r="T142" s="5">
        <f t="shared" si="9"/>
        <v>2.4729999999999999</v>
      </c>
    </row>
    <row r="143" spans="1:20" ht="25.5">
      <c r="A143" s="3" t="s">
        <v>107</v>
      </c>
      <c r="B143" s="2" t="s">
        <v>5</v>
      </c>
      <c r="C143" s="2">
        <v>10</v>
      </c>
      <c r="D143" s="2" t="s">
        <v>20</v>
      </c>
      <c r="E143" s="1" t="s">
        <v>108</v>
      </c>
      <c r="F143" s="2"/>
      <c r="G143" s="5">
        <v>40.692</v>
      </c>
      <c r="H143" s="5">
        <f>H144</f>
        <v>0</v>
      </c>
      <c r="I143" s="5">
        <f t="shared" si="6"/>
        <v>40.692</v>
      </c>
      <c r="J143" s="5">
        <f>J144</f>
        <v>0</v>
      </c>
      <c r="K143" s="5">
        <f t="shared" si="10"/>
        <v>40.692</v>
      </c>
      <c r="L143" s="5">
        <f>L144</f>
        <v>0</v>
      </c>
      <c r="M143" s="5">
        <f t="shared" si="8"/>
        <v>40.692</v>
      </c>
      <c r="N143" s="5">
        <v>40.692</v>
      </c>
      <c r="O143" s="5">
        <f>O144</f>
        <v>0</v>
      </c>
      <c r="P143" s="5">
        <f t="shared" si="7"/>
        <v>40.692</v>
      </c>
      <c r="Q143" s="5">
        <f>Q144</f>
        <v>0</v>
      </c>
      <c r="R143" s="5">
        <f t="shared" si="11"/>
        <v>40.692</v>
      </c>
      <c r="S143" s="5">
        <f>S144</f>
        <v>0</v>
      </c>
      <c r="T143" s="5">
        <f t="shared" si="9"/>
        <v>40.692</v>
      </c>
    </row>
    <row r="144" spans="1:20" ht="38.25">
      <c r="A144" s="3" t="s">
        <v>31</v>
      </c>
      <c r="B144" s="2" t="s">
        <v>5</v>
      </c>
      <c r="C144" s="2">
        <v>10</v>
      </c>
      <c r="D144" s="2" t="s">
        <v>20</v>
      </c>
      <c r="E144" s="1" t="s">
        <v>108</v>
      </c>
      <c r="F144" s="2">
        <v>200</v>
      </c>
      <c r="G144" s="5">
        <v>40.692</v>
      </c>
      <c r="H144" s="5">
        <v>0</v>
      </c>
      <c r="I144" s="5">
        <f t="shared" si="6"/>
        <v>40.692</v>
      </c>
      <c r="J144" s="5">
        <v>0</v>
      </c>
      <c r="K144" s="5">
        <f t="shared" si="10"/>
        <v>40.692</v>
      </c>
      <c r="L144" s="5">
        <v>0</v>
      </c>
      <c r="M144" s="5">
        <f t="shared" si="8"/>
        <v>40.692</v>
      </c>
      <c r="N144" s="5">
        <v>40.692</v>
      </c>
      <c r="O144" s="5">
        <v>0</v>
      </c>
      <c r="P144" s="5">
        <f t="shared" si="7"/>
        <v>40.692</v>
      </c>
      <c r="Q144" s="5">
        <v>0</v>
      </c>
      <c r="R144" s="5">
        <f t="shared" si="11"/>
        <v>40.692</v>
      </c>
      <c r="S144" s="5">
        <v>0</v>
      </c>
      <c r="T144" s="5">
        <f t="shared" si="9"/>
        <v>40.692</v>
      </c>
    </row>
    <row r="145" spans="1:20" ht="38.25">
      <c r="A145" s="3" t="s">
        <v>106</v>
      </c>
      <c r="B145" s="2" t="s">
        <v>5</v>
      </c>
      <c r="C145" s="2">
        <v>10</v>
      </c>
      <c r="D145" s="2" t="s">
        <v>20</v>
      </c>
      <c r="E145" s="1" t="s">
        <v>236</v>
      </c>
      <c r="F145" s="2"/>
      <c r="G145" s="5">
        <v>18</v>
      </c>
      <c r="H145" s="5">
        <f>H146</f>
        <v>0</v>
      </c>
      <c r="I145" s="5">
        <f t="shared" si="6"/>
        <v>18</v>
      </c>
      <c r="J145" s="5">
        <f>J146</f>
        <v>0</v>
      </c>
      <c r="K145" s="5">
        <f t="shared" si="10"/>
        <v>18</v>
      </c>
      <c r="L145" s="5">
        <f>L146</f>
        <v>0</v>
      </c>
      <c r="M145" s="5">
        <f t="shared" si="8"/>
        <v>18</v>
      </c>
      <c r="N145" s="5">
        <v>18</v>
      </c>
      <c r="O145" s="5">
        <f>O146</f>
        <v>0</v>
      </c>
      <c r="P145" s="5">
        <f t="shared" si="7"/>
        <v>18</v>
      </c>
      <c r="Q145" s="5">
        <f>Q146</f>
        <v>0</v>
      </c>
      <c r="R145" s="5">
        <f t="shared" si="11"/>
        <v>18</v>
      </c>
      <c r="S145" s="5">
        <f>S146</f>
        <v>0</v>
      </c>
      <c r="T145" s="5">
        <f t="shared" si="9"/>
        <v>18</v>
      </c>
    </row>
    <row r="146" spans="1:20" ht="38.25">
      <c r="A146" s="3" t="s">
        <v>31</v>
      </c>
      <c r="B146" s="2" t="s">
        <v>5</v>
      </c>
      <c r="C146" s="2">
        <v>10</v>
      </c>
      <c r="D146" s="2" t="s">
        <v>20</v>
      </c>
      <c r="E146" s="1" t="s">
        <v>236</v>
      </c>
      <c r="F146" s="2">
        <v>200</v>
      </c>
      <c r="G146" s="5">
        <v>18</v>
      </c>
      <c r="H146" s="5">
        <v>0</v>
      </c>
      <c r="I146" s="5">
        <f t="shared" si="6"/>
        <v>18</v>
      </c>
      <c r="J146" s="5">
        <v>0</v>
      </c>
      <c r="K146" s="5">
        <f t="shared" si="10"/>
        <v>18</v>
      </c>
      <c r="L146" s="5">
        <v>0</v>
      </c>
      <c r="M146" s="5">
        <f t="shared" si="8"/>
        <v>18</v>
      </c>
      <c r="N146" s="5">
        <v>18</v>
      </c>
      <c r="O146" s="5">
        <v>0</v>
      </c>
      <c r="P146" s="5">
        <f t="shared" si="7"/>
        <v>18</v>
      </c>
      <c r="Q146" s="5">
        <v>0</v>
      </c>
      <c r="R146" s="5">
        <f t="shared" si="11"/>
        <v>18</v>
      </c>
      <c r="S146" s="5">
        <v>0</v>
      </c>
      <c r="T146" s="5">
        <f t="shared" si="9"/>
        <v>18</v>
      </c>
    </row>
    <row r="147" spans="1:20" ht="38.25">
      <c r="A147" s="3" t="s">
        <v>237</v>
      </c>
      <c r="B147" s="2" t="s">
        <v>5</v>
      </c>
      <c r="C147" s="2">
        <v>10</v>
      </c>
      <c r="D147" s="2" t="s">
        <v>20</v>
      </c>
      <c r="E147" s="1" t="s">
        <v>131</v>
      </c>
      <c r="F147" s="2"/>
      <c r="G147" s="5">
        <v>99.9512</v>
      </c>
      <c r="H147" s="5">
        <f>H148</f>
        <v>0</v>
      </c>
      <c r="I147" s="5">
        <f t="shared" si="6"/>
        <v>99.9512</v>
      </c>
      <c r="J147" s="5">
        <f>J148</f>
        <v>0</v>
      </c>
      <c r="K147" s="5">
        <f t="shared" si="10"/>
        <v>99.9512</v>
      </c>
      <c r="L147" s="5">
        <f>L148</f>
        <v>0</v>
      </c>
      <c r="M147" s="5">
        <f t="shared" si="8"/>
        <v>99.9512</v>
      </c>
      <c r="N147" s="5">
        <v>99.9512</v>
      </c>
      <c r="O147" s="5">
        <f>O148</f>
        <v>0</v>
      </c>
      <c r="P147" s="5">
        <f t="shared" si="7"/>
        <v>99.9512</v>
      </c>
      <c r="Q147" s="5">
        <f>Q148</f>
        <v>0</v>
      </c>
      <c r="R147" s="5">
        <f t="shared" si="11"/>
        <v>99.9512</v>
      </c>
      <c r="S147" s="5">
        <f>S148</f>
        <v>0</v>
      </c>
      <c r="T147" s="5">
        <f t="shared" si="9"/>
        <v>99.9512</v>
      </c>
    </row>
    <row r="148" spans="1:20" ht="25.5">
      <c r="A148" s="3" t="s">
        <v>105</v>
      </c>
      <c r="B148" s="2" t="s">
        <v>5</v>
      </c>
      <c r="C148" s="2">
        <v>10</v>
      </c>
      <c r="D148" s="2" t="s">
        <v>20</v>
      </c>
      <c r="E148" s="1" t="s">
        <v>131</v>
      </c>
      <c r="F148" s="2">
        <v>300</v>
      </c>
      <c r="G148" s="5">
        <v>99.9512</v>
      </c>
      <c r="H148" s="5">
        <v>0</v>
      </c>
      <c r="I148" s="5">
        <f t="shared" si="6"/>
        <v>99.9512</v>
      </c>
      <c r="J148" s="5">
        <v>0</v>
      </c>
      <c r="K148" s="5">
        <f t="shared" si="10"/>
        <v>99.9512</v>
      </c>
      <c r="L148" s="5">
        <v>0</v>
      </c>
      <c r="M148" s="5">
        <f t="shared" si="8"/>
        <v>99.9512</v>
      </c>
      <c r="N148" s="5">
        <v>99.9512</v>
      </c>
      <c r="O148" s="5">
        <v>0</v>
      </c>
      <c r="P148" s="5">
        <f t="shared" si="7"/>
        <v>99.9512</v>
      </c>
      <c r="Q148" s="5">
        <v>0</v>
      </c>
      <c r="R148" s="5">
        <f t="shared" si="11"/>
        <v>99.9512</v>
      </c>
      <c r="S148" s="5">
        <v>0</v>
      </c>
      <c r="T148" s="5">
        <f t="shared" si="9"/>
        <v>99.9512</v>
      </c>
    </row>
    <row r="149" spans="1:20" ht="38.25">
      <c r="A149" s="3" t="s">
        <v>104</v>
      </c>
      <c r="B149" s="2" t="s">
        <v>5</v>
      </c>
      <c r="C149" s="2">
        <v>10</v>
      </c>
      <c r="D149" s="2" t="s">
        <v>20</v>
      </c>
      <c r="E149" s="1" t="s">
        <v>124</v>
      </c>
      <c r="F149" s="2"/>
      <c r="G149" s="5">
        <v>208.45740000000001</v>
      </c>
      <c r="H149" s="5">
        <f>H150</f>
        <v>0</v>
      </c>
      <c r="I149" s="5">
        <f t="shared" si="6"/>
        <v>208.45740000000001</v>
      </c>
      <c r="J149" s="5">
        <f>J150</f>
        <v>0</v>
      </c>
      <c r="K149" s="5">
        <f t="shared" si="10"/>
        <v>208.45740000000001</v>
      </c>
      <c r="L149" s="5">
        <f>L150</f>
        <v>0</v>
      </c>
      <c r="M149" s="5">
        <f t="shared" si="8"/>
        <v>208.45740000000001</v>
      </c>
      <c r="N149" s="5">
        <v>208.45740000000001</v>
      </c>
      <c r="O149" s="5">
        <f>O150</f>
        <v>0</v>
      </c>
      <c r="P149" s="5">
        <f t="shared" si="7"/>
        <v>208.45740000000001</v>
      </c>
      <c r="Q149" s="5">
        <f>Q150</f>
        <v>0</v>
      </c>
      <c r="R149" s="5">
        <f t="shared" si="11"/>
        <v>208.45740000000001</v>
      </c>
      <c r="S149" s="5">
        <f>S150</f>
        <v>0</v>
      </c>
      <c r="T149" s="5">
        <f t="shared" si="9"/>
        <v>208.45740000000001</v>
      </c>
    </row>
    <row r="150" spans="1:20" ht="25.5">
      <c r="A150" s="3" t="s">
        <v>105</v>
      </c>
      <c r="B150" s="2" t="s">
        <v>5</v>
      </c>
      <c r="C150" s="2">
        <v>10</v>
      </c>
      <c r="D150" s="2" t="s">
        <v>20</v>
      </c>
      <c r="E150" s="1" t="s">
        <v>124</v>
      </c>
      <c r="F150" s="2">
        <v>300</v>
      </c>
      <c r="G150" s="5">
        <v>208.45740000000001</v>
      </c>
      <c r="H150" s="5">
        <v>0</v>
      </c>
      <c r="I150" s="5">
        <f t="shared" si="6"/>
        <v>208.45740000000001</v>
      </c>
      <c r="J150" s="5">
        <v>0</v>
      </c>
      <c r="K150" s="5">
        <f t="shared" si="10"/>
        <v>208.45740000000001</v>
      </c>
      <c r="L150" s="5">
        <v>0</v>
      </c>
      <c r="M150" s="5">
        <f t="shared" si="8"/>
        <v>208.45740000000001</v>
      </c>
      <c r="N150" s="5">
        <v>208.45740000000001</v>
      </c>
      <c r="O150" s="5">
        <v>0</v>
      </c>
      <c r="P150" s="5">
        <f t="shared" si="7"/>
        <v>208.45740000000001</v>
      </c>
      <c r="Q150" s="5">
        <v>0</v>
      </c>
      <c r="R150" s="5">
        <f t="shared" si="11"/>
        <v>208.45740000000001</v>
      </c>
      <c r="S150" s="5">
        <v>0</v>
      </c>
      <c r="T150" s="5">
        <f t="shared" si="9"/>
        <v>208.45740000000001</v>
      </c>
    </row>
    <row r="151" spans="1:20" ht="51">
      <c r="A151" s="3" t="s">
        <v>103</v>
      </c>
      <c r="B151" s="2" t="s">
        <v>5</v>
      </c>
      <c r="C151" s="2">
        <v>10</v>
      </c>
      <c r="D151" s="2" t="s">
        <v>21</v>
      </c>
      <c r="E151" s="6" t="s">
        <v>238</v>
      </c>
      <c r="F151" s="2"/>
      <c r="G151" s="5">
        <v>4519.1638799999992</v>
      </c>
      <c r="H151" s="5">
        <f>H152</f>
        <v>0</v>
      </c>
      <c r="I151" s="5">
        <f t="shared" si="6"/>
        <v>4519.1638799999992</v>
      </c>
      <c r="J151" s="5">
        <f>J152</f>
        <v>0</v>
      </c>
      <c r="K151" s="5">
        <f t="shared" si="10"/>
        <v>4519.1638799999992</v>
      </c>
      <c r="L151" s="5">
        <f>L152</f>
        <v>0</v>
      </c>
      <c r="M151" s="5">
        <f t="shared" si="8"/>
        <v>4519.1638799999992</v>
      </c>
      <c r="N151" s="5">
        <v>4519.1638800000001</v>
      </c>
      <c r="O151" s="5">
        <f>O152</f>
        <v>0</v>
      </c>
      <c r="P151" s="5">
        <f t="shared" si="7"/>
        <v>4519.1638800000001</v>
      </c>
      <c r="Q151" s="5">
        <f>Q152</f>
        <v>0</v>
      </c>
      <c r="R151" s="5">
        <f t="shared" si="11"/>
        <v>4519.1638800000001</v>
      </c>
      <c r="S151" s="5">
        <f>S152</f>
        <v>0</v>
      </c>
      <c r="T151" s="5">
        <f t="shared" si="9"/>
        <v>4519.1638800000001</v>
      </c>
    </row>
    <row r="152" spans="1:20" ht="38.25">
      <c r="A152" s="3" t="s">
        <v>117</v>
      </c>
      <c r="B152" s="2" t="s">
        <v>5</v>
      </c>
      <c r="C152" s="2">
        <v>10</v>
      </c>
      <c r="D152" s="2" t="s">
        <v>21</v>
      </c>
      <c r="E152" s="6" t="s">
        <v>238</v>
      </c>
      <c r="F152" s="2">
        <v>400</v>
      </c>
      <c r="G152" s="5">
        <v>4519.1638799999992</v>
      </c>
      <c r="H152" s="5">
        <v>0</v>
      </c>
      <c r="I152" s="5">
        <f t="shared" si="6"/>
        <v>4519.1638799999992</v>
      </c>
      <c r="J152" s="5">
        <v>0</v>
      </c>
      <c r="K152" s="5">
        <f t="shared" si="10"/>
        <v>4519.1638799999992</v>
      </c>
      <c r="L152" s="5">
        <v>0</v>
      </c>
      <c r="M152" s="5">
        <f t="shared" si="8"/>
        <v>4519.1638799999992</v>
      </c>
      <c r="N152" s="5">
        <v>4519.1638800000001</v>
      </c>
      <c r="O152" s="5">
        <v>0</v>
      </c>
      <c r="P152" s="5">
        <f t="shared" si="7"/>
        <v>4519.1638800000001</v>
      </c>
      <c r="Q152" s="5">
        <v>0</v>
      </c>
      <c r="R152" s="5">
        <f t="shared" si="11"/>
        <v>4519.1638800000001</v>
      </c>
      <c r="S152" s="5">
        <v>0</v>
      </c>
      <c r="T152" s="5">
        <f t="shared" si="9"/>
        <v>4519.1638800000001</v>
      </c>
    </row>
    <row r="153" spans="1:20" ht="25.5">
      <c r="A153" s="3" t="s">
        <v>101</v>
      </c>
      <c r="B153" s="2" t="s">
        <v>5</v>
      </c>
      <c r="C153" s="2">
        <v>10</v>
      </c>
      <c r="D153" s="2" t="s">
        <v>28</v>
      </c>
      <c r="E153" s="6" t="s">
        <v>102</v>
      </c>
      <c r="F153" s="2"/>
      <c r="G153" s="5">
        <v>384.17060000000004</v>
      </c>
      <c r="H153" s="5">
        <f>H154</f>
        <v>0</v>
      </c>
      <c r="I153" s="5">
        <f t="shared" si="6"/>
        <v>384.17060000000004</v>
      </c>
      <c r="J153" s="5">
        <f>J154</f>
        <v>0</v>
      </c>
      <c r="K153" s="5">
        <f t="shared" si="10"/>
        <v>384.17060000000004</v>
      </c>
      <c r="L153" s="5">
        <f>L154</f>
        <v>0</v>
      </c>
      <c r="M153" s="5">
        <f t="shared" si="8"/>
        <v>384.17060000000004</v>
      </c>
      <c r="N153" s="5">
        <v>384.17060000000004</v>
      </c>
      <c r="O153" s="5">
        <f>O154</f>
        <v>0</v>
      </c>
      <c r="P153" s="5">
        <f t="shared" si="7"/>
        <v>384.17060000000004</v>
      </c>
      <c r="Q153" s="5">
        <f>Q154</f>
        <v>0</v>
      </c>
      <c r="R153" s="5">
        <f t="shared" si="11"/>
        <v>384.17060000000004</v>
      </c>
      <c r="S153" s="5">
        <f>S154</f>
        <v>0</v>
      </c>
      <c r="T153" s="5">
        <f t="shared" si="9"/>
        <v>384.17060000000004</v>
      </c>
    </row>
    <row r="154" spans="1:20" ht="38.25">
      <c r="A154" s="3" t="s">
        <v>44</v>
      </c>
      <c r="B154" s="2" t="s">
        <v>5</v>
      </c>
      <c r="C154" s="2">
        <v>10</v>
      </c>
      <c r="D154" s="2" t="s">
        <v>28</v>
      </c>
      <c r="E154" s="6" t="s">
        <v>102</v>
      </c>
      <c r="F154" s="2">
        <v>600</v>
      </c>
      <c r="G154" s="5">
        <v>384.17060000000004</v>
      </c>
      <c r="H154" s="5">
        <v>0</v>
      </c>
      <c r="I154" s="5">
        <f t="shared" si="6"/>
        <v>384.17060000000004</v>
      </c>
      <c r="J154" s="5">
        <v>0</v>
      </c>
      <c r="K154" s="5">
        <f t="shared" si="10"/>
        <v>384.17060000000004</v>
      </c>
      <c r="L154" s="5">
        <v>0</v>
      </c>
      <c r="M154" s="5">
        <f t="shared" si="8"/>
        <v>384.17060000000004</v>
      </c>
      <c r="N154" s="5">
        <v>384.17060000000004</v>
      </c>
      <c r="O154" s="5">
        <v>0</v>
      </c>
      <c r="P154" s="5">
        <f t="shared" si="7"/>
        <v>384.17060000000004</v>
      </c>
      <c r="Q154" s="5">
        <v>0</v>
      </c>
      <c r="R154" s="5">
        <f t="shared" si="11"/>
        <v>384.17060000000004</v>
      </c>
      <c r="S154" s="5">
        <v>0</v>
      </c>
      <c r="T154" s="5">
        <f t="shared" si="9"/>
        <v>384.17060000000004</v>
      </c>
    </row>
    <row r="155" spans="1:20" ht="25.5">
      <c r="A155" s="7" t="s">
        <v>6</v>
      </c>
      <c r="B155" s="8" t="s">
        <v>3</v>
      </c>
      <c r="C155" s="8"/>
      <c r="D155" s="8"/>
      <c r="E155" s="8"/>
      <c r="F155" s="8"/>
      <c r="G155" s="5">
        <v>5368.2095999999992</v>
      </c>
      <c r="H155" s="5">
        <f>H156</f>
        <v>0</v>
      </c>
      <c r="I155" s="5">
        <f t="shared" si="6"/>
        <v>5368.2095999999992</v>
      </c>
      <c r="J155" s="5">
        <f>J156</f>
        <v>0</v>
      </c>
      <c r="K155" s="5">
        <f t="shared" si="10"/>
        <v>5368.2095999999992</v>
      </c>
      <c r="L155" s="5">
        <f>L156</f>
        <v>0</v>
      </c>
      <c r="M155" s="5">
        <f t="shared" si="8"/>
        <v>5368.2095999999992</v>
      </c>
      <c r="N155" s="5">
        <v>5368.2095999999992</v>
      </c>
      <c r="O155" s="5">
        <f>O156</f>
        <v>0</v>
      </c>
      <c r="P155" s="5">
        <f t="shared" si="7"/>
        <v>5368.2095999999992</v>
      </c>
      <c r="Q155" s="5">
        <f>Q156</f>
        <v>0</v>
      </c>
      <c r="R155" s="5">
        <f t="shared" si="11"/>
        <v>5368.2095999999992</v>
      </c>
      <c r="S155" s="5">
        <f>S156</f>
        <v>0</v>
      </c>
      <c r="T155" s="5">
        <f t="shared" si="9"/>
        <v>5368.2095999999992</v>
      </c>
    </row>
    <row r="156" spans="1:20" ht="38.25">
      <c r="A156" s="3" t="s">
        <v>12</v>
      </c>
      <c r="B156" s="2" t="s">
        <v>3</v>
      </c>
      <c r="C156" s="2"/>
      <c r="D156" s="2"/>
      <c r="E156" s="2"/>
      <c r="F156" s="2"/>
      <c r="G156" s="5">
        <v>5368.2095999999992</v>
      </c>
      <c r="H156" s="5">
        <f>H157+H159+H161+H163+H165</f>
        <v>0</v>
      </c>
      <c r="I156" s="5">
        <f t="shared" si="6"/>
        <v>5368.2095999999992</v>
      </c>
      <c r="J156" s="5">
        <f>J157+J159+J161+J163+J165</f>
        <v>0</v>
      </c>
      <c r="K156" s="5">
        <f t="shared" si="10"/>
        <v>5368.2095999999992</v>
      </c>
      <c r="L156" s="5">
        <f>L157+L159+L161+L163+L165</f>
        <v>0</v>
      </c>
      <c r="M156" s="5">
        <f t="shared" si="8"/>
        <v>5368.2095999999992</v>
      </c>
      <c r="N156" s="5">
        <v>5368.2095999999992</v>
      </c>
      <c r="O156" s="5">
        <f>O157+O159+O161+O163+O165</f>
        <v>0</v>
      </c>
      <c r="P156" s="5">
        <f t="shared" si="7"/>
        <v>5368.2095999999992</v>
      </c>
      <c r="Q156" s="5">
        <f>Q157+Q159+Q161+Q163+Q165</f>
        <v>0</v>
      </c>
      <c r="R156" s="5">
        <f t="shared" si="11"/>
        <v>5368.2095999999992</v>
      </c>
      <c r="S156" s="5">
        <f>S157+S159+S161+S163+S165</f>
        <v>0</v>
      </c>
      <c r="T156" s="5">
        <f t="shared" si="9"/>
        <v>5368.2095999999992</v>
      </c>
    </row>
    <row r="157" spans="1:20" ht="38.25">
      <c r="A157" s="3" t="s">
        <v>30</v>
      </c>
      <c r="B157" s="2" t="s">
        <v>3</v>
      </c>
      <c r="C157" s="2" t="s">
        <v>19</v>
      </c>
      <c r="D157" s="2" t="s">
        <v>28</v>
      </c>
      <c r="E157" s="1" t="s">
        <v>204</v>
      </c>
      <c r="F157" s="2"/>
      <c r="G157" s="5">
        <v>4749.7225999999991</v>
      </c>
      <c r="H157" s="5">
        <f>H158</f>
        <v>0</v>
      </c>
      <c r="I157" s="5">
        <f t="shared" si="6"/>
        <v>4749.7225999999991</v>
      </c>
      <c r="J157" s="5">
        <f>J158</f>
        <v>0</v>
      </c>
      <c r="K157" s="5">
        <f t="shared" si="10"/>
        <v>4749.7225999999991</v>
      </c>
      <c r="L157" s="5">
        <f>L158</f>
        <v>0</v>
      </c>
      <c r="M157" s="5">
        <f t="shared" ref="M157:M220" si="12">K157+L157</f>
        <v>4749.7225999999991</v>
      </c>
      <c r="N157" s="5">
        <v>4749.7225999999991</v>
      </c>
      <c r="O157" s="5">
        <f>O158</f>
        <v>0</v>
      </c>
      <c r="P157" s="5">
        <f t="shared" si="7"/>
        <v>4749.7225999999991</v>
      </c>
      <c r="Q157" s="5">
        <f>Q158</f>
        <v>0</v>
      </c>
      <c r="R157" s="5">
        <f t="shared" si="11"/>
        <v>4749.7225999999991</v>
      </c>
      <c r="S157" s="5">
        <f>S158</f>
        <v>0</v>
      </c>
      <c r="T157" s="5">
        <f t="shared" ref="T157:T220" si="13">R157+S157</f>
        <v>4749.7225999999991</v>
      </c>
    </row>
    <row r="158" spans="1:20" ht="76.5">
      <c r="A158" s="3" t="s">
        <v>61</v>
      </c>
      <c r="B158" s="2" t="s">
        <v>3</v>
      </c>
      <c r="C158" s="2" t="s">
        <v>19</v>
      </c>
      <c r="D158" s="2" t="s">
        <v>28</v>
      </c>
      <c r="E158" s="1" t="s">
        <v>204</v>
      </c>
      <c r="F158" s="2">
        <v>100</v>
      </c>
      <c r="G158" s="5">
        <v>4749.7225999999991</v>
      </c>
      <c r="H158" s="5">
        <v>0</v>
      </c>
      <c r="I158" s="5">
        <f t="shared" ref="I158:I223" si="14">G158+H158</f>
        <v>4749.7225999999991</v>
      </c>
      <c r="J158" s="5">
        <v>0</v>
      </c>
      <c r="K158" s="5">
        <f t="shared" si="10"/>
        <v>4749.7225999999991</v>
      </c>
      <c r="L158" s="5">
        <v>0</v>
      </c>
      <c r="M158" s="5">
        <f t="shared" si="12"/>
        <v>4749.7225999999991</v>
      </c>
      <c r="N158" s="5">
        <v>4749.7225999999991</v>
      </c>
      <c r="O158" s="5">
        <v>0</v>
      </c>
      <c r="P158" s="5">
        <f t="shared" ref="P158:P223" si="15">N158+O158</f>
        <v>4749.7225999999991</v>
      </c>
      <c r="Q158" s="5">
        <v>0</v>
      </c>
      <c r="R158" s="5">
        <f t="shared" si="11"/>
        <v>4749.7225999999991</v>
      </c>
      <c r="S158" s="5">
        <v>0</v>
      </c>
      <c r="T158" s="5">
        <f t="shared" si="13"/>
        <v>4749.7225999999991</v>
      </c>
    </row>
    <row r="159" spans="1:20" ht="25.5">
      <c r="A159" s="3" t="s">
        <v>239</v>
      </c>
      <c r="B159" s="2" t="s">
        <v>3</v>
      </c>
      <c r="C159" s="2" t="s">
        <v>19</v>
      </c>
      <c r="D159" s="2">
        <v>11</v>
      </c>
      <c r="E159" s="1" t="s">
        <v>240</v>
      </c>
      <c r="F159" s="2"/>
      <c r="G159" s="5">
        <v>500</v>
      </c>
      <c r="H159" s="5">
        <f>H160</f>
        <v>0</v>
      </c>
      <c r="I159" s="5">
        <f t="shared" si="14"/>
        <v>500</v>
      </c>
      <c r="J159" s="5">
        <f>J160</f>
        <v>0</v>
      </c>
      <c r="K159" s="5">
        <f t="shared" ref="K159:K222" si="16">I159+J159</f>
        <v>500</v>
      </c>
      <c r="L159" s="5">
        <f>L160</f>
        <v>0</v>
      </c>
      <c r="M159" s="5">
        <f t="shared" si="12"/>
        <v>500</v>
      </c>
      <c r="N159" s="5">
        <v>500</v>
      </c>
      <c r="O159" s="5">
        <f>O160</f>
        <v>0</v>
      </c>
      <c r="P159" s="5">
        <f t="shared" si="15"/>
        <v>500</v>
      </c>
      <c r="Q159" s="5">
        <f>Q160</f>
        <v>0</v>
      </c>
      <c r="R159" s="5">
        <f t="shared" ref="R159:R222" si="17">P159+Q159</f>
        <v>500</v>
      </c>
      <c r="S159" s="5">
        <f>S160</f>
        <v>0</v>
      </c>
      <c r="T159" s="5">
        <f t="shared" si="13"/>
        <v>500</v>
      </c>
    </row>
    <row r="160" spans="1:20" ht="15.75">
      <c r="A160" s="3" t="s">
        <v>40</v>
      </c>
      <c r="B160" s="2" t="s">
        <v>3</v>
      </c>
      <c r="C160" s="2" t="s">
        <v>19</v>
      </c>
      <c r="D160" s="2">
        <v>11</v>
      </c>
      <c r="E160" s="1" t="s">
        <v>240</v>
      </c>
      <c r="F160" s="2">
        <v>800</v>
      </c>
      <c r="G160" s="5">
        <v>500</v>
      </c>
      <c r="H160" s="5">
        <v>0</v>
      </c>
      <c r="I160" s="5">
        <f t="shared" si="14"/>
        <v>500</v>
      </c>
      <c r="J160" s="5">
        <v>0</v>
      </c>
      <c r="K160" s="5">
        <f t="shared" si="16"/>
        <v>500</v>
      </c>
      <c r="L160" s="5">
        <v>0</v>
      </c>
      <c r="M160" s="5">
        <f t="shared" si="12"/>
        <v>500</v>
      </c>
      <c r="N160" s="5">
        <v>500</v>
      </c>
      <c r="O160" s="5">
        <v>0</v>
      </c>
      <c r="P160" s="5">
        <f t="shared" si="15"/>
        <v>500</v>
      </c>
      <c r="Q160" s="5">
        <v>0</v>
      </c>
      <c r="R160" s="5">
        <f t="shared" si="17"/>
        <v>500</v>
      </c>
      <c r="S160" s="5">
        <v>0</v>
      </c>
      <c r="T160" s="5">
        <f t="shared" si="13"/>
        <v>500</v>
      </c>
    </row>
    <row r="161" spans="1:20" ht="25.5">
      <c r="A161" s="3" t="s">
        <v>214</v>
      </c>
      <c r="B161" s="2" t="s">
        <v>3</v>
      </c>
      <c r="C161" s="2" t="s">
        <v>19</v>
      </c>
      <c r="D161" s="2">
        <v>13</v>
      </c>
      <c r="E161" s="1" t="s">
        <v>215</v>
      </c>
      <c r="F161" s="2"/>
      <c r="G161" s="5">
        <v>118.48699999999999</v>
      </c>
      <c r="H161" s="5">
        <f>H162</f>
        <v>0</v>
      </c>
      <c r="I161" s="5">
        <f t="shared" si="14"/>
        <v>118.48699999999999</v>
      </c>
      <c r="J161" s="5">
        <f>J162</f>
        <v>0</v>
      </c>
      <c r="K161" s="5">
        <f t="shared" si="16"/>
        <v>118.48699999999999</v>
      </c>
      <c r="L161" s="5">
        <f>L162</f>
        <v>0</v>
      </c>
      <c r="M161" s="5">
        <f t="shared" si="12"/>
        <v>118.48699999999999</v>
      </c>
      <c r="N161" s="5">
        <v>118.48699999999999</v>
      </c>
      <c r="O161" s="5">
        <f>O162</f>
        <v>0</v>
      </c>
      <c r="P161" s="5">
        <f t="shared" si="15"/>
        <v>118.48699999999999</v>
      </c>
      <c r="Q161" s="5">
        <f>Q162</f>
        <v>0</v>
      </c>
      <c r="R161" s="5">
        <f t="shared" si="17"/>
        <v>118.48699999999999</v>
      </c>
      <c r="S161" s="5">
        <f>S162</f>
        <v>0</v>
      </c>
      <c r="T161" s="5">
        <f t="shared" si="13"/>
        <v>118.48699999999999</v>
      </c>
    </row>
    <row r="162" spans="1:20" ht="38.25">
      <c r="A162" s="3" t="s">
        <v>31</v>
      </c>
      <c r="B162" s="2" t="s">
        <v>3</v>
      </c>
      <c r="C162" s="2" t="s">
        <v>19</v>
      </c>
      <c r="D162" s="2">
        <v>13</v>
      </c>
      <c r="E162" s="1" t="s">
        <v>215</v>
      </c>
      <c r="F162" s="2">
        <v>200</v>
      </c>
      <c r="G162" s="5">
        <v>118.48699999999999</v>
      </c>
      <c r="H162" s="5">
        <v>0</v>
      </c>
      <c r="I162" s="5">
        <f t="shared" si="14"/>
        <v>118.48699999999999</v>
      </c>
      <c r="J162" s="5">
        <v>0</v>
      </c>
      <c r="K162" s="5">
        <f t="shared" si="16"/>
        <v>118.48699999999999</v>
      </c>
      <c r="L162" s="5">
        <v>0</v>
      </c>
      <c r="M162" s="5">
        <f t="shared" si="12"/>
        <v>118.48699999999999</v>
      </c>
      <c r="N162" s="5">
        <v>118.48699999999999</v>
      </c>
      <c r="O162" s="5">
        <v>0</v>
      </c>
      <c r="P162" s="5">
        <f t="shared" si="15"/>
        <v>118.48699999999999</v>
      </c>
      <c r="Q162" s="5">
        <v>0</v>
      </c>
      <c r="R162" s="5">
        <f t="shared" si="17"/>
        <v>118.48699999999999</v>
      </c>
      <c r="S162" s="5">
        <v>0</v>
      </c>
      <c r="T162" s="5">
        <f t="shared" si="13"/>
        <v>118.48699999999999</v>
      </c>
    </row>
    <row r="163" spans="1:20" ht="51">
      <c r="A163" s="3" t="s">
        <v>216</v>
      </c>
      <c r="B163" s="2" t="s">
        <v>3</v>
      </c>
      <c r="C163" s="2" t="s">
        <v>19</v>
      </c>
      <c r="D163" s="2">
        <v>13</v>
      </c>
      <c r="E163" s="1" t="s">
        <v>217</v>
      </c>
      <c r="F163" s="2"/>
      <c r="G163" s="5">
        <v>0</v>
      </c>
      <c r="H163" s="5">
        <f>H164</f>
        <v>0</v>
      </c>
      <c r="I163" s="5">
        <f t="shared" si="14"/>
        <v>0</v>
      </c>
      <c r="J163" s="5">
        <f>J164</f>
        <v>0</v>
      </c>
      <c r="K163" s="5">
        <f t="shared" si="16"/>
        <v>0</v>
      </c>
      <c r="L163" s="5">
        <f>L164</f>
        <v>0</v>
      </c>
      <c r="M163" s="5">
        <f t="shared" si="12"/>
        <v>0</v>
      </c>
      <c r="N163" s="5">
        <v>0</v>
      </c>
      <c r="O163" s="5">
        <f>O164</f>
        <v>0</v>
      </c>
      <c r="P163" s="5">
        <f t="shared" si="15"/>
        <v>0</v>
      </c>
      <c r="Q163" s="5">
        <f>Q164</f>
        <v>0</v>
      </c>
      <c r="R163" s="5">
        <f t="shared" si="17"/>
        <v>0</v>
      </c>
      <c r="S163" s="5">
        <f>S164</f>
        <v>0</v>
      </c>
      <c r="T163" s="5">
        <f t="shared" si="13"/>
        <v>0</v>
      </c>
    </row>
    <row r="164" spans="1:20" ht="38.25">
      <c r="A164" s="3" t="s">
        <v>31</v>
      </c>
      <c r="B164" s="2" t="s">
        <v>3</v>
      </c>
      <c r="C164" s="2" t="s">
        <v>19</v>
      </c>
      <c r="D164" s="2">
        <v>13</v>
      </c>
      <c r="E164" s="1" t="s">
        <v>217</v>
      </c>
      <c r="F164" s="2">
        <v>200</v>
      </c>
      <c r="G164" s="5">
        <v>0</v>
      </c>
      <c r="H164" s="5">
        <v>0</v>
      </c>
      <c r="I164" s="5">
        <f t="shared" si="14"/>
        <v>0</v>
      </c>
      <c r="J164" s="5">
        <v>0</v>
      </c>
      <c r="K164" s="5">
        <f t="shared" si="16"/>
        <v>0</v>
      </c>
      <c r="L164" s="5">
        <v>0</v>
      </c>
      <c r="M164" s="5">
        <f t="shared" si="12"/>
        <v>0</v>
      </c>
      <c r="N164" s="5">
        <v>0</v>
      </c>
      <c r="O164" s="5">
        <v>0</v>
      </c>
      <c r="P164" s="5">
        <f t="shared" si="15"/>
        <v>0</v>
      </c>
      <c r="Q164" s="5">
        <v>0</v>
      </c>
      <c r="R164" s="5">
        <f t="shared" si="17"/>
        <v>0</v>
      </c>
      <c r="S164" s="5">
        <v>0</v>
      </c>
      <c r="T164" s="5">
        <f t="shared" si="13"/>
        <v>0</v>
      </c>
    </row>
    <row r="165" spans="1:20" ht="76.5">
      <c r="A165" s="3" t="s">
        <v>114</v>
      </c>
      <c r="B165" s="2" t="s">
        <v>3</v>
      </c>
      <c r="C165" s="2" t="s">
        <v>23</v>
      </c>
      <c r="D165" s="2" t="s">
        <v>22</v>
      </c>
      <c r="E165" s="1" t="s">
        <v>228</v>
      </c>
      <c r="F165" s="2"/>
      <c r="G165" s="5">
        <v>0</v>
      </c>
      <c r="H165" s="5">
        <f>H166</f>
        <v>0</v>
      </c>
      <c r="I165" s="5">
        <f t="shared" si="14"/>
        <v>0</v>
      </c>
      <c r="J165" s="5">
        <f>J166</f>
        <v>0</v>
      </c>
      <c r="K165" s="5">
        <f t="shared" si="16"/>
        <v>0</v>
      </c>
      <c r="L165" s="5">
        <f>L166</f>
        <v>0</v>
      </c>
      <c r="M165" s="5">
        <f t="shared" si="12"/>
        <v>0</v>
      </c>
      <c r="N165" s="5">
        <v>0</v>
      </c>
      <c r="O165" s="5">
        <f>O166</f>
        <v>0</v>
      </c>
      <c r="P165" s="5">
        <f t="shared" si="15"/>
        <v>0</v>
      </c>
      <c r="Q165" s="5">
        <f>Q166</f>
        <v>0</v>
      </c>
      <c r="R165" s="5">
        <f t="shared" si="17"/>
        <v>0</v>
      </c>
      <c r="S165" s="5">
        <f>S166</f>
        <v>0</v>
      </c>
      <c r="T165" s="5">
        <f t="shared" si="13"/>
        <v>0</v>
      </c>
    </row>
    <row r="166" spans="1:20" ht="38.25">
      <c r="A166" s="3" t="s">
        <v>31</v>
      </c>
      <c r="B166" s="2" t="s">
        <v>3</v>
      </c>
      <c r="C166" s="2" t="s">
        <v>23</v>
      </c>
      <c r="D166" s="2" t="s">
        <v>22</v>
      </c>
      <c r="E166" s="1" t="s">
        <v>228</v>
      </c>
      <c r="F166" s="2">
        <v>200</v>
      </c>
      <c r="G166" s="5">
        <v>0</v>
      </c>
      <c r="H166" s="5">
        <v>0</v>
      </c>
      <c r="I166" s="5">
        <f t="shared" si="14"/>
        <v>0</v>
      </c>
      <c r="J166" s="5">
        <v>0</v>
      </c>
      <c r="K166" s="5">
        <f t="shared" si="16"/>
        <v>0</v>
      </c>
      <c r="L166" s="5">
        <v>0</v>
      </c>
      <c r="M166" s="5">
        <f t="shared" si="12"/>
        <v>0</v>
      </c>
      <c r="N166" s="5">
        <v>0</v>
      </c>
      <c r="O166" s="5">
        <v>0</v>
      </c>
      <c r="P166" s="5">
        <f t="shared" si="15"/>
        <v>0</v>
      </c>
      <c r="Q166" s="5">
        <v>0</v>
      </c>
      <c r="R166" s="5">
        <f t="shared" si="17"/>
        <v>0</v>
      </c>
      <c r="S166" s="5">
        <v>0</v>
      </c>
      <c r="T166" s="5">
        <f t="shared" si="13"/>
        <v>0</v>
      </c>
    </row>
    <row r="167" spans="1:20" ht="63.75">
      <c r="A167" s="7" t="s">
        <v>16</v>
      </c>
      <c r="B167" s="8" t="s">
        <v>11</v>
      </c>
      <c r="C167" s="2"/>
      <c r="D167" s="2"/>
      <c r="E167" s="2"/>
      <c r="F167" s="2"/>
      <c r="G167" s="5">
        <v>8345.4700100000009</v>
      </c>
      <c r="H167" s="5">
        <f>H168</f>
        <v>0</v>
      </c>
      <c r="I167" s="5">
        <f t="shared" si="14"/>
        <v>8345.4700100000009</v>
      </c>
      <c r="J167" s="5">
        <f>J168</f>
        <v>0</v>
      </c>
      <c r="K167" s="5">
        <f t="shared" si="16"/>
        <v>8345.4700100000009</v>
      </c>
      <c r="L167" s="5">
        <f>L168</f>
        <v>0</v>
      </c>
      <c r="M167" s="5">
        <f t="shared" si="12"/>
        <v>8345.4700100000009</v>
      </c>
      <c r="N167" s="5">
        <v>8250.4134099999992</v>
      </c>
      <c r="O167" s="5">
        <f>O168</f>
        <v>0</v>
      </c>
      <c r="P167" s="5">
        <f t="shared" si="15"/>
        <v>8250.4134099999992</v>
      </c>
      <c r="Q167" s="5">
        <f>Q168</f>
        <v>0</v>
      </c>
      <c r="R167" s="5">
        <f t="shared" si="17"/>
        <v>8250.4134099999992</v>
      </c>
      <c r="S167" s="5">
        <f>S168</f>
        <v>0</v>
      </c>
      <c r="T167" s="5">
        <f t="shared" si="13"/>
        <v>8250.4134099999992</v>
      </c>
    </row>
    <row r="168" spans="1:20" ht="30" customHeight="1">
      <c r="A168" s="3" t="s">
        <v>12</v>
      </c>
      <c r="B168" s="2" t="s">
        <v>11</v>
      </c>
      <c r="C168" s="2"/>
      <c r="D168" s="2"/>
      <c r="E168" s="2"/>
      <c r="F168" s="2"/>
      <c r="G168" s="5">
        <v>8345.4700100000009</v>
      </c>
      <c r="H168" s="5">
        <f>H175+H177+H181+H183+H185+H187+H189+H191+H169+H173+H171+H179</f>
        <v>0</v>
      </c>
      <c r="I168" s="5">
        <f t="shared" si="14"/>
        <v>8345.4700100000009</v>
      </c>
      <c r="J168" s="5">
        <f>J175+J177+J181+J183+J185+J187+J189+J191+J169+J173+J171+J179</f>
        <v>0</v>
      </c>
      <c r="K168" s="5">
        <f t="shared" si="16"/>
        <v>8345.4700100000009</v>
      </c>
      <c r="L168" s="5">
        <f>L175+L177+L181+L183+L185+L187+L189+L191+L169+L173+L171+L179</f>
        <v>0</v>
      </c>
      <c r="M168" s="5">
        <f t="shared" si="12"/>
        <v>8345.4700100000009</v>
      </c>
      <c r="N168" s="5">
        <v>8250.4134099999992</v>
      </c>
      <c r="O168" s="5">
        <f>O175+O177+O181+O183+O185+O187+O189+O191+O169+O173+O171+O179</f>
        <v>0</v>
      </c>
      <c r="P168" s="5">
        <f t="shared" si="15"/>
        <v>8250.4134099999992</v>
      </c>
      <c r="Q168" s="5">
        <f>Q175+Q177+Q181+Q183+Q185+Q187+Q189+Q191+Q169+Q173+Q171+Q179</f>
        <v>0</v>
      </c>
      <c r="R168" s="5">
        <f t="shared" si="17"/>
        <v>8250.4134099999992</v>
      </c>
      <c r="S168" s="5">
        <f>S175+S177+S181+S183+S185+S187+S189+S191+S169+S173+S171+S179</f>
        <v>0</v>
      </c>
      <c r="T168" s="5">
        <f t="shared" si="13"/>
        <v>8250.4134099999992</v>
      </c>
    </row>
    <row r="169" spans="1:20" ht="57" customHeight="1">
      <c r="A169" s="3" t="s">
        <v>241</v>
      </c>
      <c r="B169" s="2" t="s">
        <v>11</v>
      </c>
      <c r="C169" s="2" t="s">
        <v>19</v>
      </c>
      <c r="D169" s="2">
        <v>13</v>
      </c>
      <c r="E169" s="1" t="s">
        <v>242</v>
      </c>
      <c r="F169" s="2"/>
      <c r="G169" s="5">
        <v>272.2</v>
      </c>
      <c r="H169" s="5">
        <f>H170</f>
        <v>0</v>
      </c>
      <c r="I169" s="5">
        <f t="shared" si="14"/>
        <v>272.2</v>
      </c>
      <c r="J169" s="5">
        <f>J170</f>
        <v>0</v>
      </c>
      <c r="K169" s="5">
        <f t="shared" si="16"/>
        <v>272.2</v>
      </c>
      <c r="L169" s="5">
        <f>L170</f>
        <v>0</v>
      </c>
      <c r="M169" s="5">
        <f t="shared" si="12"/>
        <v>272.2</v>
      </c>
      <c r="N169" s="5">
        <v>272.2</v>
      </c>
      <c r="O169" s="5">
        <f>O170</f>
        <v>0</v>
      </c>
      <c r="P169" s="5">
        <f t="shared" si="15"/>
        <v>272.2</v>
      </c>
      <c r="Q169" s="5">
        <f>Q170</f>
        <v>0</v>
      </c>
      <c r="R169" s="5">
        <f t="shared" si="17"/>
        <v>272.2</v>
      </c>
      <c r="S169" s="5">
        <f>S170</f>
        <v>0</v>
      </c>
      <c r="T169" s="5">
        <f t="shared" si="13"/>
        <v>272.2</v>
      </c>
    </row>
    <row r="170" spans="1:20" ht="38.25">
      <c r="A170" s="3" t="s">
        <v>31</v>
      </c>
      <c r="B170" s="2" t="s">
        <v>11</v>
      </c>
      <c r="C170" s="2" t="s">
        <v>19</v>
      </c>
      <c r="D170" s="2">
        <v>13</v>
      </c>
      <c r="E170" s="1" t="s">
        <v>242</v>
      </c>
      <c r="F170" s="2">
        <v>200</v>
      </c>
      <c r="G170" s="5">
        <v>272.2</v>
      </c>
      <c r="H170" s="5">
        <v>0</v>
      </c>
      <c r="I170" s="5">
        <f t="shared" si="14"/>
        <v>272.2</v>
      </c>
      <c r="J170" s="5">
        <v>0</v>
      </c>
      <c r="K170" s="5">
        <f t="shared" si="16"/>
        <v>272.2</v>
      </c>
      <c r="L170" s="5">
        <v>0</v>
      </c>
      <c r="M170" s="5">
        <f t="shared" si="12"/>
        <v>272.2</v>
      </c>
      <c r="N170" s="5">
        <v>272.2</v>
      </c>
      <c r="O170" s="5">
        <v>0</v>
      </c>
      <c r="P170" s="5">
        <f t="shared" si="15"/>
        <v>272.2</v>
      </c>
      <c r="Q170" s="5">
        <v>0</v>
      </c>
      <c r="R170" s="5">
        <f t="shared" si="17"/>
        <v>272.2</v>
      </c>
      <c r="S170" s="5">
        <v>0</v>
      </c>
      <c r="T170" s="5">
        <f t="shared" si="13"/>
        <v>272.2</v>
      </c>
    </row>
    <row r="171" spans="1:20" ht="38.25">
      <c r="A171" s="3" t="s">
        <v>274</v>
      </c>
      <c r="B171" s="2" t="s">
        <v>11</v>
      </c>
      <c r="C171" s="2" t="s">
        <v>19</v>
      </c>
      <c r="D171" s="2">
        <v>13</v>
      </c>
      <c r="E171" s="1" t="s">
        <v>275</v>
      </c>
      <c r="F171" s="2"/>
      <c r="G171" s="5">
        <v>0</v>
      </c>
      <c r="H171" s="5">
        <f>H172</f>
        <v>0</v>
      </c>
      <c r="I171" s="5">
        <f t="shared" si="14"/>
        <v>0</v>
      </c>
      <c r="J171" s="5">
        <f>J172</f>
        <v>0</v>
      </c>
      <c r="K171" s="5">
        <f t="shared" si="16"/>
        <v>0</v>
      </c>
      <c r="L171" s="5">
        <f>L172</f>
        <v>0</v>
      </c>
      <c r="M171" s="5">
        <f t="shared" si="12"/>
        <v>0</v>
      </c>
      <c r="N171" s="5">
        <v>0</v>
      </c>
      <c r="O171" s="5">
        <f>O172</f>
        <v>0</v>
      </c>
      <c r="P171" s="5">
        <f t="shared" si="15"/>
        <v>0</v>
      </c>
      <c r="Q171" s="5">
        <f>Q172</f>
        <v>0</v>
      </c>
      <c r="R171" s="5">
        <f t="shared" si="17"/>
        <v>0</v>
      </c>
      <c r="S171" s="5">
        <f>S172</f>
        <v>0</v>
      </c>
      <c r="T171" s="5">
        <f t="shared" si="13"/>
        <v>0</v>
      </c>
    </row>
    <row r="172" spans="1:20" ht="38.25">
      <c r="A172" s="3" t="s">
        <v>31</v>
      </c>
      <c r="B172" s="2" t="s">
        <v>11</v>
      </c>
      <c r="C172" s="2" t="s">
        <v>19</v>
      </c>
      <c r="D172" s="2">
        <v>13</v>
      </c>
      <c r="E172" s="1" t="s">
        <v>275</v>
      </c>
      <c r="F172" s="2">
        <v>200</v>
      </c>
      <c r="G172" s="5">
        <v>0</v>
      </c>
      <c r="H172" s="5">
        <v>0</v>
      </c>
      <c r="I172" s="5">
        <f t="shared" si="14"/>
        <v>0</v>
      </c>
      <c r="J172" s="5">
        <v>0</v>
      </c>
      <c r="K172" s="5">
        <f t="shared" si="16"/>
        <v>0</v>
      </c>
      <c r="L172" s="5">
        <v>0</v>
      </c>
      <c r="M172" s="5">
        <f t="shared" si="12"/>
        <v>0</v>
      </c>
      <c r="N172" s="5">
        <v>0</v>
      </c>
      <c r="O172" s="5">
        <v>0</v>
      </c>
      <c r="P172" s="5">
        <f t="shared" si="15"/>
        <v>0</v>
      </c>
      <c r="Q172" s="5">
        <v>0</v>
      </c>
      <c r="R172" s="5">
        <f t="shared" si="17"/>
        <v>0</v>
      </c>
      <c r="S172" s="5">
        <v>0</v>
      </c>
      <c r="T172" s="5">
        <f t="shared" si="13"/>
        <v>0</v>
      </c>
    </row>
    <row r="173" spans="1:20" ht="76.5">
      <c r="A173" s="3" t="s">
        <v>218</v>
      </c>
      <c r="B173" s="2" t="s">
        <v>11</v>
      </c>
      <c r="C173" s="2" t="s">
        <v>19</v>
      </c>
      <c r="D173" s="2">
        <v>13</v>
      </c>
      <c r="E173" s="6" t="s">
        <v>135</v>
      </c>
      <c r="F173" s="2"/>
      <c r="G173" s="5">
        <v>0</v>
      </c>
      <c r="H173" s="5">
        <f>H174</f>
        <v>0</v>
      </c>
      <c r="I173" s="5">
        <f t="shared" si="14"/>
        <v>0</v>
      </c>
      <c r="J173" s="5">
        <f>J174</f>
        <v>0</v>
      </c>
      <c r="K173" s="5">
        <f t="shared" si="16"/>
        <v>0</v>
      </c>
      <c r="L173" s="5">
        <f>L174</f>
        <v>0</v>
      </c>
      <c r="M173" s="5">
        <f t="shared" si="12"/>
        <v>0</v>
      </c>
      <c r="N173" s="5">
        <v>0</v>
      </c>
      <c r="O173" s="5">
        <f>O174</f>
        <v>0</v>
      </c>
      <c r="P173" s="5">
        <f t="shared" si="15"/>
        <v>0</v>
      </c>
      <c r="Q173" s="5">
        <f>Q174</f>
        <v>0</v>
      </c>
      <c r="R173" s="5">
        <f t="shared" si="17"/>
        <v>0</v>
      </c>
      <c r="S173" s="5">
        <f>S174</f>
        <v>0</v>
      </c>
      <c r="T173" s="5">
        <f t="shared" si="13"/>
        <v>0</v>
      </c>
    </row>
    <row r="174" spans="1:20" ht="15.75">
      <c r="A174" s="3" t="s">
        <v>40</v>
      </c>
      <c r="B174" s="2" t="s">
        <v>11</v>
      </c>
      <c r="C174" s="2" t="s">
        <v>19</v>
      </c>
      <c r="D174" s="2">
        <v>13</v>
      </c>
      <c r="E174" s="6" t="s">
        <v>135</v>
      </c>
      <c r="F174" s="2">
        <v>800</v>
      </c>
      <c r="G174" s="5">
        <v>0</v>
      </c>
      <c r="H174" s="5">
        <v>0</v>
      </c>
      <c r="I174" s="5">
        <f t="shared" si="14"/>
        <v>0</v>
      </c>
      <c r="J174" s="5">
        <v>0</v>
      </c>
      <c r="K174" s="5">
        <f t="shared" si="16"/>
        <v>0</v>
      </c>
      <c r="L174" s="5">
        <v>0</v>
      </c>
      <c r="M174" s="5">
        <f t="shared" si="12"/>
        <v>0</v>
      </c>
      <c r="N174" s="5">
        <v>0</v>
      </c>
      <c r="O174" s="5">
        <v>0</v>
      </c>
      <c r="P174" s="5">
        <f t="shared" si="15"/>
        <v>0</v>
      </c>
      <c r="Q174" s="5">
        <v>0</v>
      </c>
      <c r="R174" s="5">
        <f t="shared" si="17"/>
        <v>0</v>
      </c>
      <c r="S174" s="5">
        <v>0</v>
      </c>
      <c r="T174" s="5">
        <f t="shared" si="13"/>
        <v>0</v>
      </c>
    </row>
    <row r="175" spans="1:20" ht="38.25">
      <c r="A175" s="3" t="s">
        <v>30</v>
      </c>
      <c r="B175" s="2" t="s">
        <v>11</v>
      </c>
      <c r="C175" s="2" t="s">
        <v>19</v>
      </c>
      <c r="D175" s="2">
        <v>13</v>
      </c>
      <c r="E175" s="1" t="s">
        <v>204</v>
      </c>
      <c r="F175" s="2"/>
      <c r="G175" s="5">
        <v>3784.7560000000003</v>
      </c>
      <c r="H175" s="5">
        <f>H176</f>
        <v>0</v>
      </c>
      <c r="I175" s="5">
        <f t="shared" si="14"/>
        <v>3784.7560000000003</v>
      </c>
      <c r="J175" s="5">
        <f>J176</f>
        <v>0</v>
      </c>
      <c r="K175" s="5">
        <f t="shared" si="16"/>
        <v>3784.7560000000003</v>
      </c>
      <c r="L175" s="5">
        <f>L176</f>
        <v>0</v>
      </c>
      <c r="M175" s="5">
        <f t="shared" si="12"/>
        <v>3784.7560000000003</v>
      </c>
      <c r="N175" s="5">
        <v>3784.7560000000003</v>
      </c>
      <c r="O175" s="5">
        <f>O176</f>
        <v>0</v>
      </c>
      <c r="P175" s="5">
        <f t="shared" si="15"/>
        <v>3784.7560000000003</v>
      </c>
      <c r="Q175" s="5">
        <f>Q176</f>
        <v>0</v>
      </c>
      <c r="R175" s="5">
        <f t="shared" si="17"/>
        <v>3784.7560000000003</v>
      </c>
      <c r="S175" s="5">
        <f>S176</f>
        <v>0</v>
      </c>
      <c r="T175" s="5">
        <f t="shared" si="13"/>
        <v>3784.7560000000003</v>
      </c>
    </row>
    <row r="176" spans="1:20" ht="76.5">
      <c r="A176" s="3" t="s">
        <v>61</v>
      </c>
      <c r="B176" s="2" t="s">
        <v>11</v>
      </c>
      <c r="C176" s="2" t="s">
        <v>19</v>
      </c>
      <c r="D176" s="2">
        <v>13</v>
      </c>
      <c r="E176" s="1" t="s">
        <v>204</v>
      </c>
      <c r="F176" s="2">
        <v>100</v>
      </c>
      <c r="G176" s="5">
        <v>3784.7560000000003</v>
      </c>
      <c r="H176" s="5">
        <v>0</v>
      </c>
      <c r="I176" s="5">
        <f t="shared" si="14"/>
        <v>3784.7560000000003</v>
      </c>
      <c r="J176" s="5">
        <v>0</v>
      </c>
      <c r="K176" s="5">
        <f t="shared" si="16"/>
        <v>3784.7560000000003</v>
      </c>
      <c r="L176" s="5">
        <v>0</v>
      </c>
      <c r="M176" s="5">
        <f t="shared" si="12"/>
        <v>3784.7560000000003</v>
      </c>
      <c r="N176" s="5">
        <v>3784.7560000000003</v>
      </c>
      <c r="O176" s="5">
        <v>0</v>
      </c>
      <c r="P176" s="5">
        <f t="shared" si="15"/>
        <v>3784.7560000000003</v>
      </c>
      <c r="Q176" s="5">
        <v>0</v>
      </c>
      <c r="R176" s="5">
        <f t="shared" si="17"/>
        <v>3784.7560000000003</v>
      </c>
      <c r="S176" s="5">
        <v>0</v>
      </c>
      <c r="T176" s="5">
        <f t="shared" si="13"/>
        <v>3784.7560000000003</v>
      </c>
    </row>
    <row r="177" spans="1:20" ht="25.5">
      <c r="A177" s="3" t="s">
        <v>214</v>
      </c>
      <c r="B177" s="2" t="s">
        <v>11</v>
      </c>
      <c r="C177" s="2" t="s">
        <v>19</v>
      </c>
      <c r="D177" s="2">
        <v>13</v>
      </c>
      <c r="E177" s="1" t="s">
        <v>215</v>
      </c>
      <c r="F177" s="2"/>
      <c r="G177" s="5">
        <v>131.84399999999999</v>
      </c>
      <c r="H177" s="5">
        <f>H178</f>
        <v>0</v>
      </c>
      <c r="I177" s="5">
        <f t="shared" si="14"/>
        <v>131.84399999999999</v>
      </c>
      <c r="J177" s="5">
        <f>J178</f>
        <v>0</v>
      </c>
      <c r="K177" s="5">
        <f t="shared" si="16"/>
        <v>131.84399999999999</v>
      </c>
      <c r="L177" s="5">
        <f>L178</f>
        <v>0</v>
      </c>
      <c r="M177" s="5">
        <f t="shared" si="12"/>
        <v>131.84399999999999</v>
      </c>
      <c r="N177" s="5">
        <v>131.84399999999999</v>
      </c>
      <c r="O177" s="5">
        <f>O178</f>
        <v>0</v>
      </c>
      <c r="P177" s="5">
        <f t="shared" si="15"/>
        <v>131.84399999999999</v>
      </c>
      <c r="Q177" s="5">
        <f>Q178</f>
        <v>0</v>
      </c>
      <c r="R177" s="5">
        <f t="shared" si="17"/>
        <v>131.84399999999999</v>
      </c>
      <c r="S177" s="5">
        <f>S178</f>
        <v>0</v>
      </c>
      <c r="T177" s="5">
        <f t="shared" si="13"/>
        <v>131.84399999999999</v>
      </c>
    </row>
    <row r="178" spans="1:20" ht="38.25">
      <c r="A178" s="3" t="s">
        <v>31</v>
      </c>
      <c r="B178" s="2" t="s">
        <v>11</v>
      </c>
      <c r="C178" s="2" t="s">
        <v>19</v>
      </c>
      <c r="D178" s="2">
        <v>13</v>
      </c>
      <c r="E178" s="1" t="s">
        <v>215</v>
      </c>
      <c r="F178" s="2">
        <v>200</v>
      </c>
      <c r="G178" s="5">
        <v>131.84399999999999</v>
      </c>
      <c r="H178" s="5">
        <v>0</v>
      </c>
      <c r="I178" s="5">
        <f t="shared" si="14"/>
        <v>131.84399999999999</v>
      </c>
      <c r="J178" s="5">
        <v>0</v>
      </c>
      <c r="K178" s="5">
        <f t="shared" si="16"/>
        <v>131.84399999999999</v>
      </c>
      <c r="L178" s="5">
        <v>0</v>
      </c>
      <c r="M178" s="5">
        <f t="shared" si="12"/>
        <v>131.84399999999999</v>
      </c>
      <c r="N178" s="5">
        <v>131.84399999999999</v>
      </c>
      <c r="O178" s="5">
        <v>0</v>
      </c>
      <c r="P178" s="5">
        <f t="shared" si="15"/>
        <v>131.84399999999999</v>
      </c>
      <c r="Q178" s="5">
        <v>0</v>
      </c>
      <c r="R178" s="5">
        <f t="shared" si="17"/>
        <v>131.84399999999999</v>
      </c>
      <c r="S178" s="5">
        <v>0</v>
      </c>
      <c r="T178" s="5">
        <f t="shared" si="13"/>
        <v>131.84399999999999</v>
      </c>
    </row>
    <row r="179" spans="1:20" ht="38.25">
      <c r="A179" s="3" t="s">
        <v>295</v>
      </c>
      <c r="B179" s="2" t="s">
        <v>11</v>
      </c>
      <c r="C179" s="2" t="s">
        <v>21</v>
      </c>
      <c r="D179" s="2">
        <v>12</v>
      </c>
      <c r="E179" s="1" t="s">
        <v>296</v>
      </c>
      <c r="F179" s="2"/>
      <c r="G179" s="5">
        <v>1744</v>
      </c>
      <c r="H179" s="5">
        <f>H180</f>
        <v>0</v>
      </c>
      <c r="I179" s="5">
        <f t="shared" si="14"/>
        <v>1744</v>
      </c>
      <c r="J179" s="5">
        <f>J180</f>
        <v>0</v>
      </c>
      <c r="K179" s="5">
        <f t="shared" si="16"/>
        <v>1744</v>
      </c>
      <c r="L179" s="5">
        <f>L180</f>
        <v>0</v>
      </c>
      <c r="M179" s="5">
        <f t="shared" si="12"/>
        <v>1744</v>
      </c>
      <c r="N179" s="5">
        <v>1376</v>
      </c>
      <c r="O179" s="5">
        <f>O180</f>
        <v>0</v>
      </c>
      <c r="P179" s="5">
        <f t="shared" si="15"/>
        <v>1376</v>
      </c>
      <c r="Q179" s="5">
        <f>Q180</f>
        <v>0</v>
      </c>
      <c r="R179" s="5">
        <f t="shared" si="17"/>
        <v>1376</v>
      </c>
      <c r="S179" s="5">
        <f>S180</f>
        <v>0</v>
      </c>
      <c r="T179" s="5">
        <f t="shared" si="13"/>
        <v>1376</v>
      </c>
    </row>
    <row r="180" spans="1:20" ht="38.25">
      <c r="A180" s="3" t="s">
        <v>31</v>
      </c>
      <c r="B180" s="2" t="s">
        <v>11</v>
      </c>
      <c r="C180" s="2" t="s">
        <v>21</v>
      </c>
      <c r="D180" s="2">
        <v>12</v>
      </c>
      <c r="E180" s="1" t="s">
        <v>296</v>
      </c>
      <c r="F180" s="2">
        <v>200</v>
      </c>
      <c r="G180" s="5">
        <v>1744</v>
      </c>
      <c r="H180" s="5">
        <v>0</v>
      </c>
      <c r="I180" s="5">
        <f t="shared" si="14"/>
        <v>1744</v>
      </c>
      <c r="J180" s="5">
        <v>0</v>
      </c>
      <c r="K180" s="5">
        <f t="shared" si="16"/>
        <v>1744</v>
      </c>
      <c r="L180" s="5">
        <v>0</v>
      </c>
      <c r="M180" s="5">
        <f t="shared" si="12"/>
        <v>1744</v>
      </c>
      <c r="N180" s="5">
        <v>1376</v>
      </c>
      <c r="O180" s="5">
        <v>0</v>
      </c>
      <c r="P180" s="5">
        <f t="shared" si="15"/>
        <v>1376</v>
      </c>
      <c r="Q180" s="5">
        <v>0</v>
      </c>
      <c r="R180" s="5">
        <f t="shared" si="17"/>
        <v>1376</v>
      </c>
      <c r="S180" s="5">
        <v>0</v>
      </c>
      <c r="T180" s="5">
        <f t="shared" si="13"/>
        <v>1376</v>
      </c>
    </row>
    <row r="181" spans="1:20" ht="63.75">
      <c r="A181" s="3" t="s">
        <v>243</v>
      </c>
      <c r="B181" s="2" t="s">
        <v>11</v>
      </c>
      <c r="C181" s="2" t="s">
        <v>22</v>
      </c>
      <c r="D181" s="2" t="s">
        <v>19</v>
      </c>
      <c r="E181" s="1" t="s">
        <v>244</v>
      </c>
      <c r="F181" s="2"/>
      <c r="G181" s="5">
        <v>92.75</v>
      </c>
      <c r="H181" s="5">
        <f>H182</f>
        <v>0</v>
      </c>
      <c r="I181" s="5">
        <f t="shared" si="14"/>
        <v>92.75</v>
      </c>
      <c r="J181" s="5">
        <f>J182</f>
        <v>0</v>
      </c>
      <c r="K181" s="5">
        <f t="shared" si="16"/>
        <v>92.75</v>
      </c>
      <c r="L181" s="5">
        <f>L182</f>
        <v>0</v>
      </c>
      <c r="M181" s="5">
        <f t="shared" si="12"/>
        <v>92.75</v>
      </c>
      <c r="N181" s="5">
        <v>92.75</v>
      </c>
      <c r="O181" s="5">
        <f>O182</f>
        <v>0</v>
      </c>
      <c r="P181" s="5">
        <f t="shared" si="15"/>
        <v>92.75</v>
      </c>
      <c r="Q181" s="5">
        <f>Q182</f>
        <v>0</v>
      </c>
      <c r="R181" s="5">
        <f t="shared" si="17"/>
        <v>92.75</v>
      </c>
      <c r="S181" s="5">
        <f>S182</f>
        <v>0</v>
      </c>
      <c r="T181" s="5">
        <f t="shared" si="13"/>
        <v>92.75</v>
      </c>
    </row>
    <row r="182" spans="1:20" ht="15.75">
      <c r="A182" s="3" t="s">
        <v>40</v>
      </c>
      <c r="B182" s="2" t="s">
        <v>11</v>
      </c>
      <c r="C182" s="2" t="s">
        <v>22</v>
      </c>
      <c r="D182" s="2" t="s">
        <v>19</v>
      </c>
      <c r="E182" s="1" t="s">
        <v>244</v>
      </c>
      <c r="F182" s="2">
        <v>800</v>
      </c>
      <c r="G182" s="5">
        <v>92.75</v>
      </c>
      <c r="H182" s="5">
        <v>0</v>
      </c>
      <c r="I182" s="5">
        <f t="shared" si="14"/>
        <v>92.75</v>
      </c>
      <c r="J182" s="5">
        <v>0</v>
      </c>
      <c r="K182" s="5">
        <f t="shared" si="16"/>
        <v>92.75</v>
      </c>
      <c r="L182" s="5">
        <v>0</v>
      </c>
      <c r="M182" s="5">
        <f t="shared" si="12"/>
        <v>92.75</v>
      </c>
      <c r="N182" s="5">
        <v>92.75</v>
      </c>
      <c r="O182" s="5">
        <v>0</v>
      </c>
      <c r="P182" s="5">
        <f t="shared" si="15"/>
        <v>92.75</v>
      </c>
      <c r="Q182" s="5">
        <v>0</v>
      </c>
      <c r="R182" s="5">
        <f t="shared" si="17"/>
        <v>92.75</v>
      </c>
      <c r="S182" s="5">
        <v>0</v>
      </c>
      <c r="T182" s="5">
        <f t="shared" si="13"/>
        <v>92.75</v>
      </c>
    </row>
    <row r="183" spans="1:20" ht="242.25">
      <c r="A183" s="3" t="s">
        <v>245</v>
      </c>
      <c r="B183" s="2" t="s">
        <v>11</v>
      </c>
      <c r="C183" s="2" t="s">
        <v>22</v>
      </c>
      <c r="D183" s="2" t="s">
        <v>19</v>
      </c>
      <c r="E183" s="1" t="s">
        <v>246</v>
      </c>
      <c r="F183" s="2"/>
      <c r="G183" s="5">
        <v>384.47005000000001</v>
      </c>
      <c r="H183" s="5">
        <f>H184</f>
        <v>0</v>
      </c>
      <c r="I183" s="5">
        <f t="shared" si="14"/>
        <v>384.47005000000001</v>
      </c>
      <c r="J183" s="5">
        <f>J184</f>
        <v>0</v>
      </c>
      <c r="K183" s="5">
        <f t="shared" si="16"/>
        <v>384.47005000000001</v>
      </c>
      <c r="L183" s="5">
        <f>L184</f>
        <v>0</v>
      </c>
      <c r="M183" s="5">
        <f t="shared" si="12"/>
        <v>384.47005000000001</v>
      </c>
      <c r="N183" s="5">
        <v>384.47005000000001</v>
      </c>
      <c r="O183" s="5">
        <f>O184</f>
        <v>0</v>
      </c>
      <c r="P183" s="5">
        <f t="shared" si="15"/>
        <v>384.47005000000001</v>
      </c>
      <c r="Q183" s="5">
        <f>Q184</f>
        <v>0</v>
      </c>
      <c r="R183" s="5">
        <f t="shared" si="17"/>
        <v>384.47005000000001</v>
      </c>
      <c r="S183" s="5">
        <f>S184</f>
        <v>0</v>
      </c>
      <c r="T183" s="5">
        <f t="shared" si="13"/>
        <v>384.47005000000001</v>
      </c>
    </row>
    <row r="184" spans="1:20" ht="38.25">
      <c r="A184" s="3" t="s">
        <v>31</v>
      </c>
      <c r="B184" s="2" t="s">
        <v>11</v>
      </c>
      <c r="C184" s="2" t="s">
        <v>22</v>
      </c>
      <c r="D184" s="2" t="s">
        <v>19</v>
      </c>
      <c r="E184" s="1" t="s">
        <v>246</v>
      </c>
      <c r="F184" s="2">
        <v>200</v>
      </c>
      <c r="G184" s="5">
        <v>384.47005000000001</v>
      </c>
      <c r="H184" s="5">
        <v>0</v>
      </c>
      <c r="I184" s="5">
        <f t="shared" si="14"/>
        <v>384.47005000000001</v>
      </c>
      <c r="J184" s="5">
        <v>0</v>
      </c>
      <c r="K184" s="5">
        <f t="shared" si="16"/>
        <v>384.47005000000001</v>
      </c>
      <c r="L184" s="5">
        <v>0</v>
      </c>
      <c r="M184" s="5">
        <f t="shared" si="12"/>
        <v>384.47005000000001</v>
      </c>
      <c r="N184" s="5">
        <v>384.47005000000001</v>
      </c>
      <c r="O184" s="5">
        <v>0</v>
      </c>
      <c r="P184" s="5">
        <f t="shared" si="15"/>
        <v>384.47005000000001</v>
      </c>
      <c r="Q184" s="5">
        <v>0</v>
      </c>
      <c r="R184" s="5">
        <f t="shared" si="17"/>
        <v>384.47005000000001</v>
      </c>
      <c r="S184" s="5">
        <v>0</v>
      </c>
      <c r="T184" s="5">
        <f t="shared" si="13"/>
        <v>384.47005000000001</v>
      </c>
    </row>
    <row r="185" spans="1:20" ht="229.5">
      <c r="A185" s="3" t="s">
        <v>247</v>
      </c>
      <c r="B185" s="2" t="s">
        <v>11</v>
      </c>
      <c r="C185" s="2" t="s">
        <v>22</v>
      </c>
      <c r="D185" s="2" t="s">
        <v>19</v>
      </c>
      <c r="E185" s="1" t="s">
        <v>248</v>
      </c>
      <c r="F185" s="2"/>
      <c r="G185" s="5">
        <v>52.9</v>
      </c>
      <c r="H185" s="5">
        <f>H186</f>
        <v>0</v>
      </c>
      <c r="I185" s="5">
        <f t="shared" si="14"/>
        <v>52.9</v>
      </c>
      <c r="J185" s="5">
        <f>J186</f>
        <v>0</v>
      </c>
      <c r="K185" s="5">
        <f t="shared" si="16"/>
        <v>52.9</v>
      </c>
      <c r="L185" s="5">
        <f>L186</f>
        <v>0</v>
      </c>
      <c r="M185" s="5">
        <f t="shared" si="12"/>
        <v>52.9</v>
      </c>
      <c r="N185" s="5">
        <v>52.9</v>
      </c>
      <c r="O185" s="5">
        <f>O186</f>
        <v>0</v>
      </c>
      <c r="P185" s="5">
        <f t="shared" si="15"/>
        <v>52.9</v>
      </c>
      <c r="Q185" s="5">
        <f>Q186</f>
        <v>0</v>
      </c>
      <c r="R185" s="5">
        <f t="shared" si="17"/>
        <v>52.9</v>
      </c>
      <c r="S185" s="5">
        <f>S186</f>
        <v>0</v>
      </c>
      <c r="T185" s="5">
        <f t="shared" si="13"/>
        <v>52.9</v>
      </c>
    </row>
    <row r="186" spans="1:20" ht="15.75">
      <c r="A186" s="3" t="s">
        <v>40</v>
      </c>
      <c r="B186" s="2" t="s">
        <v>11</v>
      </c>
      <c r="C186" s="2" t="s">
        <v>22</v>
      </c>
      <c r="D186" s="2" t="s">
        <v>19</v>
      </c>
      <c r="E186" s="1" t="s">
        <v>248</v>
      </c>
      <c r="F186" s="2">
        <v>800</v>
      </c>
      <c r="G186" s="5">
        <v>52.9</v>
      </c>
      <c r="H186" s="5">
        <v>0</v>
      </c>
      <c r="I186" s="5">
        <f t="shared" si="14"/>
        <v>52.9</v>
      </c>
      <c r="J186" s="5">
        <v>0</v>
      </c>
      <c r="K186" s="5">
        <f t="shared" si="16"/>
        <v>52.9</v>
      </c>
      <c r="L186" s="5">
        <v>0</v>
      </c>
      <c r="M186" s="5">
        <f t="shared" si="12"/>
        <v>52.9</v>
      </c>
      <c r="N186" s="5">
        <v>52.9</v>
      </c>
      <c r="O186" s="5">
        <v>0</v>
      </c>
      <c r="P186" s="5">
        <f t="shared" si="15"/>
        <v>52.9</v>
      </c>
      <c r="Q186" s="5">
        <v>0</v>
      </c>
      <c r="R186" s="5">
        <f t="shared" si="17"/>
        <v>52.9</v>
      </c>
      <c r="S186" s="5">
        <v>0</v>
      </c>
      <c r="T186" s="5">
        <f t="shared" si="13"/>
        <v>52.9</v>
      </c>
    </row>
    <row r="187" spans="1:20" ht="63.75">
      <c r="A187" s="3" t="s">
        <v>249</v>
      </c>
      <c r="B187" s="2" t="s">
        <v>11</v>
      </c>
      <c r="C187" s="2" t="s">
        <v>22</v>
      </c>
      <c r="D187" s="2" t="s">
        <v>19</v>
      </c>
      <c r="E187" s="1" t="s">
        <v>250</v>
      </c>
      <c r="F187" s="2"/>
      <c r="G187" s="5">
        <v>1738.5499600000001</v>
      </c>
      <c r="H187" s="5">
        <f>H188</f>
        <v>0</v>
      </c>
      <c r="I187" s="5">
        <f t="shared" si="14"/>
        <v>1738.5499600000001</v>
      </c>
      <c r="J187" s="5">
        <f>J188</f>
        <v>0</v>
      </c>
      <c r="K187" s="5">
        <f t="shared" si="16"/>
        <v>1738.5499600000001</v>
      </c>
      <c r="L187" s="5">
        <f>L188</f>
        <v>0</v>
      </c>
      <c r="M187" s="5">
        <f t="shared" si="12"/>
        <v>1738.5499600000001</v>
      </c>
      <c r="N187" s="5">
        <v>2011.4933599999999</v>
      </c>
      <c r="O187" s="5">
        <f>O188</f>
        <v>0</v>
      </c>
      <c r="P187" s="5">
        <f t="shared" si="15"/>
        <v>2011.4933599999999</v>
      </c>
      <c r="Q187" s="5">
        <f>Q188</f>
        <v>0</v>
      </c>
      <c r="R187" s="5">
        <f t="shared" si="17"/>
        <v>2011.4933599999999</v>
      </c>
      <c r="S187" s="5">
        <f>S188</f>
        <v>0</v>
      </c>
      <c r="T187" s="5">
        <f t="shared" si="13"/>
        <v>2011.4933599999999</v>
      </c>
    </row>
    <row r="188" spans="1:20" ht="15.75">
      <c r="A188" s="3" t="s">
        <v>40</v>
      </c>
      <c r="B188" s="2" t="s">
        <v>11</v>
      </c>
      <c r="C188" s="2" t="s">
        <v>22</v>
      </c>
      <c r="D188" s="2" t="s">
        <v>19</v>
      </c>
      <c r="E188" s="1" t="s">
        <v>250</v>
      </c>
      <c r="F188" s="2">
        <v>800</v>
      </c>
      <c r="G188" s="5">
        <v>1738.5499600000001</v>
      </c>
      <c r="H188" s="5">
        <v>0</v>
      </c>
      <c r="I188" s="5">
        <f t="shared" si="14"/>
        <v>1738.5499600000001</v>
      </c>
      <c r="J188" s="5">
        <v>0</v>
      </c>
      <c r="K188" s="5">
        <f t="shared" si="16"/>
        <v>1738.5499600000001</v>
      </c>
      <c r="L188" s="5">
        <v>0</v>
      </c>
      <c r="M188" s="5">
        <f t="shared" si="12"/>
        <v>1738.5499600000001</v>
      </c>
      <c r="N188" s="5">
        <v>2011.4933599999999</v>
      </c>
      <c r="O188" s="5">
        <v>0</v>
      </c>
      <c r="P188" s="5">
        <f t="shared" si="15"/>
        <v>2011.4933599999999</v>
      </c>
      <c r="Q188" s="5">
        <v>0</v>
      </c>
      <c r="R188" s="5">
        <f t="shared" si="17"/>
        <v>2011.4933599999999</v>
      </c>
      <c r="S188" s="5">
        <v>0</v>
      </c>
      <c r="T188" s="5">
        <f t="shared" si="13"/>
        <v>2011.4933599999999</v>
      </c>
    </row>
    <row r="189" spans="1:20" ht="38.25">
      <c r="A189" s="3" t="s">
        <v>251</v>
      </c>
      <c r="B189" s="2" t="s">
        <v>11</v>
      </c>
      <c r="C189" s="2" t="s">
        <v>22</v>
      </c>
      <c r="D189" s="2" t="s">
        <v>19</v>
      </c>
      <c r="E189" s="1" t="s">
        <v>252</v>
      </c>
      <c r="F189" s="2"/>
      <c r="G189" s="5">
        <v>144</v>
      </c>
      <c r="H189" s="5">
        <f>H190</f>
        <v>0</v>
      </c>
      <c r="I189" s="5">
        <f t="shared" si="14"/>
        <v>144</v>
      </c>
      <c r="J189" s="5">
        <f>J190</f>
        <v>0</v>
      </c>
      <c r="K189" s="5">
        <f t="shared" si="16"/>
        <v>144</v>
      </c>
      <c r="L189" s="5">
        <f>L190</f>
        <v>0</v>
      </c>
      <c r="M189" s="5">
        <f t="shared" si="12"/>
        <v>144</v>
      </c>
      <c r="N189" s="5">
        <v>144</v>
      </c>
      <c r="O189" s="5">
        <f>O190</f>
        <v>0</v>
      </c>
      <c r="P189" s="5">
        <f t="shared" si="15"/>
        <v>144</v>
      </c>
      <c r="Q189" s="5">
        <f>Q190</f>
        <v>0</v>
      </c>
      <c r="R189" s="5">
        <f t="shared" si="17"/>
        <v>144</v>
      </c>
      <c r="S189" s="5">
        <f>S190</f>
        <v>0</v>
      </c>
      <c r="T189" s="5">
        <f t="shared" si="13"/>
        <v>144</v>
      </c>
    </row>
    <row r="190" spans="1:20" ht="38.25">
      <c r="A190" s="3" t="s">
        <v>31</v>
      </c>
      <c r="B190" s="2" t="s">
        <v>11</v>
      </c>
      <c r="C190" s="2" t="s">
        <v>22</v>
      </c>
      <c r="D190" s="2" t="s">
        <v>19</v>
      </c>
      <c r="E190" s="1" t="s">
        <v>252</v>
      </c>
      <c r="F190" s="2">
        <v>200</v>
      </c>
      <c r="G190" s="5">
        <v>144</v>
      </c>
      <c r="H190" s="5">
        <v>0</v>
      </c>
      <c r="I190" s="5">
        <f t="shared" si="14"/>
        <v>144</v>
      </c>
      <c r="J190" s="5">
        <v>0</v>
      </c>
      <c r="K190" s="5">
        <f t="shared" si="16"/>
        <v>144</v>
      </c>
      <c r="L190" s="5">
        <v>0</v>
      </c>
      <c r="M190" s="5">
        <f t="shared" si="12"/>
        <v>144</v>
      </c>
      <c r="N190" s="5">
        <v>144</v>
      </c>
      <c r="O190" s="5">
        <v>0</v>
      </c>
      <c r="P190" s="5">
        <f t="shared" si="15"/>
        <v>144</v>
      </c>
      <c r="Q190" s="5">
        <v>0</v>
      </c>
      <c r="R190" s="5">
        <f t="shared" si="17"/>
        <v>144</v>
      </c>
      <c r="S190" s="5">
        <v>0</v>
      </c>
      <c r="T190" s="5">
        <f t="shared" si="13"/>
        <v>144</v>
      </c>
    </row>
    <row r="191" spans="1:20" ht="76.5">
      <c r="A191" s="3" t="s">
        <v>114</v>
      </c>
      <c r="B191" s="2" t="s">
        <v>11</v>
      </c>
      <c r="C191" s="2" t="s">
        <v>23</v>
      </c>
      <c r="D191" s="2" t="s">
        <v>22</v>
      </c>
      <c r="E191" s="1" t="s">
        <v>228</v>
      </c>
      <c r="F191" s="2"/>
      <c r="G191" s="5">
        <v>0</v>
      </c>
      <c r="H191" s="5">
        <f>H192</f>
        <v>0</v>
      </c>
      <c r="I191" s="5">
        <f t="shared" si="14"/>
        <v>0</v>
      </c>
      <c r="J191" s="5">
        <f>J192</f>
        <v>0</v>
      </c>
      <c r="K191" s="5">
        <f t="shared" si="16"/>
        <v>0</v>
      </c>
      <c r="L191" s="5">
        <f>L192</f>
        <v>0</v>
      </c>
      <c r="M191" s="5">
        <f t="shared" si="12"/>
        <v>0</v>
      </c>
      <c r="N191" s="5">
        <v>0</v>
      </c>
      <c r="O191" s="5">
        <f>O192</f>
        <v>0</v>
      </c>
      <c r="P191" s="5">
        <f t="shared" si="15"/>
        <v>0</v>
      </c>
      <c r="Q191" s="5">
        <f>Q192</f>
        <v>0</v>
      </c>
      <c r="R191" s="5">
        <f t="shared" si="17"/>
        <v>0</v>
      </c>
      <c r="S191" s="5">
        <f>S192</f>
        <v>0</v>
      </c>
      <c r="T191" s="5">
        <f t="shared" si="13"/>
        <v>0</v>
      </c>
    </row>
    <row r="192" spans="1:20" ht="38.25">
      <c r="A192" s="3" t="s">
        <v>31</v>
      </c>
      <c r="B192" s="2" t="s">
        <v>11</v>
      </c>
      <c r="C192" s="2" t="s">
        <v>23</v>
      </c>
      <c r="D192" s="2" t="s">
        <v>22</v>
      </c>
      <c r="E192" s="1" t="s">
        <v>228</v>
      </c>
      <c r="F192" s="2">
        <v>200</v>
      </c>
      <c r="G192" s="5">
        <v>0</v>
      </c>
      <c r="H192" s="5">
        <v>0</v>
      </c>
      <c r="I192" s="5">
        <f t="shared" si="14"/>
        <v>0</v>
      </c>
      <c r="J192" s="5">
        <v>0</v>
      </c>
      <c r="K192" s="5">
        <f t="shared" si="16"/>
        <v>0</v>
      </c>
      <c r="L192" s="5">
        <v>0</v>
      </c>
      <c r="M192" s="5">
        <f t="shared" si="12"/>
        <v>0</v>
      </c>
      <c r="N192" s="5">
        <v>0</v>
      </c>
      <c r="O192" s="5">
        <v>0</v>
      </c>
      <c r="P192" s="5">
        <f t="shared" si="15"/>
        <v>0</v>
      </c>
      <c r="Q192" s="5">
        <v>0</v>
      </c>
      <c r="R192" s="5">
        <f t="shared" si="17"/>
        <v>0</v>
      </c>
      <c r="S192" s="5">
        <v>0</v>
      </c>
      <c r="T192" s="5">
        <f t="shared" si="13"/>
        <v>0</v>
      </c>
    </row>
    <row r="193" spans="1:20" ht="15.75">
      <c r="A193" s="7" t="s">
        <v>15</v>
      </c>
      <c r="B193" s="8" t="s">
        <v>4</v>
      </c>
      <c r="C193" s="8"/>
      <c r="D193" s="8"/>
      <c r="E193" s="8"/>
      <c r="F193" s="8"/>
      <c r="G193" s="5">
        <v>393642.19361999998</v>
      </c>
      <c r="H193" s="5">
        <f>H194+H195</f>
        <v>0</v>
      </c>
      <c r="I193" s="5">
        <f t="shared" si="14"/>
        <v>393642.19361999998</v>
      </c>
      <c r="J193" s="5">
        <f>J194+J195</f>
        <v>1235.6899999999998</v>
      </c>
      <c r="K193" s="5">
        <f t="shared" si="16"/>
        <v>394877.88361999998</v>
      </c>
      <c r="L193" s="5">
        <f>L194+L195</f>
        <v>1342.2987499999999</v>
      </c>
      <c r="M193" s="5">
        <f t="shared" si="12"/>
        <v>396220.18236999999</v>
      </c>
      <c r="N193" s="5">
        <v>394012.09656999999</v>
      </c>
      <c r="O193" s="5">
        <f>O194+O195</f>
        <v>0</v>
      </c>
      <c r="P193" s="5">
        <f t="shared" si="15"/>
        <v>394012.09656999999</v>
      </c>
      <c r="Q193" s="5">
        <f>Q194+Q195</f>
        <v>1262.982</v>
      </c>
      <c r="R193" s="5">
        <f t="shared" si="17"/>
        <v>395275.07857000001</v>
      </c>
      <c r="S193" s="5">
        <f>S194+S195</f>
        <v>1342.2987499999999</v>
      </c>
      <c r="T193" s="5">
        <f t="shared" si="13"/>
        <v>396617.37732000003</v>
      </c>
    </row>
    <row r="194" spans="1:20" ht="38.25">
      <c r="A194" s="3" t="s">
        <v>12</v>
      </c>
      <c r="B194" s="2" t="s">
        <v>4</v>
      </c>
      <c r="C194" s="2"/>
      <c r="D194" s="2"/>
      <c r="E194" s="2"/>
      <c r="F194" s="2"/>
      <c r="G194" s="5">
        <v>143201.15984000001</v>
      </c>
      <c r="H194" s="5">
        <f>H196+H198+H200+H202+H212+H214+H216+H218+H220+H224+H230+H232+H236+H238+H242+H244+H246+H248+H250+H255+H259+H261+H265+H271+H274+H276+H278+H282+H285+H287+H291+H298+H252+H240+H267+H208+H226</f>
        <v>0</v>
      </c>
      <c r="I194" s="5">
        <f t="shared" si="14"/>
        <v>143201.15984000001</v>
      </c>
      <c r="J194" s="5">
        <f>J196+J198+J200+J202+J212+J214+J216+J218+J220+J224+J230+J232+J236+J238+J242+J244+J246+J248+J250+J255+J259+J261+J265+J271+J274+J276+J278+J282+J285+J287+J291+J298+J252+J240+J267+J208+J226+J228+J257</f>
        <v>1235.6899999999998</v>
      </c>
      <c r="K194" s="5">
        <f t="shared" si="16"/>
        <v>144436.84984000001</v>
      </c>
      <c r="L194" s="5">
        <f>L196+L198+L200+L202+L212+L214+L216+L218+L220+L224+L230+L232+L236+L238+L242+L244+L246+L248+L250+L255+L259+L261+L265+L271+L274+L276+L278+L282+L285+L287+L291+L298+L252+L240+L267+L208+L226+L228+L257+L296</f>
        <v>1342.2987499999999</v>
      </c>
      <c r="M194" s="5">
        <f t="shared" si="12"/>
        <v>145779.14859</v>
      </c>
      <c r="N194" s="5">
        <v>143461.16391</v>
      </c>
      <c r="O194" s="5">
        <f>O196+O198+O200+O202+O212+O214+O216+O218+O220+O224+O230+O232+O236+O238+O242+O244+O246+O248+O250+O255+O259+O261+O265+O271+O274+O276+O278+O282+O285+O287+O291+O298+O252+O240+O267+O208+O226</f>
        <v>0</v>
      </c>
      <c r="P194" s="5">
        <f t="shared" si="15"/>
        <v>143461.16391</v>
      </c>
      <c r="Q194" s="5">
        <f>Q196+Q198+Q200+Q202+Q212+Q214+Q216+Q218+Q220+Q224+Q230+Q232+Q236+Q238+Q242+Q244+Q246+Q248+Q250+Q255+Q259+Q261+Q265+Q271+Q274+Q276+Q278+Q282+Q285+Q287+Q291+Q298+Q252+Q240+Q267+Q208+Q226+Q228+Q257</f>
        <v>1262.982</v>
      </c>
      <c r="R194" s="5">
        <f t="shared" si="17"/>
        <v>144724.14590999999</v>
      </c>
      <c r="S194" s="5">
        <f>S196+S198+S200+S202+S212+S214+S216+S218+S220+S224+S230+S232+S236+S238+S242+S244+S246+S248+S250+S255+S259+S261+S265+S271+S274+S276+S278+S282+S285+S287+S291+S298+S252+S240+S267+S208+S226+S228+S257+S296</f>
        <v>1342.2987499999999</v>
      </c>
      <c r="T194" s="5">
        <f t="shared" si="13"/>
        <v>146066.44465999998</v>
      </c>
    </row>
    <row r="195" spans="1:20" ht="38.25">
      <c r="A195" s="3" t="s">
        <v>13</v>
      </c>
      <c r="B195" s="2" t="s">
        <v>4</v>
      </c>
      <c r="C195" s="2"/>
      <c r="D195" s="2"/>
      <c r="E195" s="2"/>
      <c r="F195" s="2"/>
      <c r="G195" s="5">
        <v>250441.03377999997</v>
      </c>
      <c r="H195" s="5">
        <f>H204+H206+H210+H222+H263+H293+H234+H269</f>
        <v>0</v>
      </c>
      <c r="I195" s="5">
        <f t="shared" si="14"/>
        <v>250441.03377999997</v>
      </c>
      <c r="J195" s="5">
        <f>J204+J206+J210+J222+J263+J293+J234+J269</f>
        <v>0</v>
      </c>
      <c r="K195" s="5">
        <f t="shared" si="16"/>
        <v>250441.03377999997</v>
      </c>
      <c r="L195" s="5">
        <f>L204+L206+L210+L222+L263+L293+L234+L269</f>
        <v>0</v>
      </c>
      <c r="M195" s="5">
        <f t="shared" si="12"/>
        <v>250441.03377999997</v>
      </c>
      <c r="N195" s="5">
        <v>250550.93265999996</v>
      </c>
      <c r="O195" s="5">
        <f>O204+O206+O210+O222+O263+O293+O234+O269</f>
        <v>0</v>
      </c>
      <c r="P195" s="5">
        <f t="shared" si="15"/>
        <v>250550.93265999996</v>
      </c>
      <c r="Q195" s="5">
        <f>Q204+Q206+Q210+Q222+Q263+Q293+Q234+Q269</f>
        <v>0</v>
      </c>
      <c r="R195" s="5">
        <f t="shared" si="17"/>
        <v>250550.93265999996</v>
      </c>
      <c r="S195" s="5">
        <f>S204+S206+S210+S222+S263+S293+S234+S269</f>
        <v>0</v>
      </c>
      <c r="T195" s="5">
        <f t="shared" si="13"/>
        <v>250550.93265999996</v>
      </c>
    </row>
    <row r="196" spans="1:20" ht="25.5">
      <c r="A196" s="3" t="s">
        <v>62</v>
      </c>
      <c r="B196" s="2" t="s">
        <v>4</v>
      </c>
      <c r="C196" s="2" t="s">
        <v>23</v>
      </c>
      <c r="D196" s="2" t="s">
        <v>19</v>
      </c>
      <c r="E196" s="1" t="s">
        <v>65</v>
      </c>
      <c r="F196" s="2"/>
      <c r="G196" s="5">
        <v>40513.932999999997</v>
      </c>
      <c r="H196" s="5">
        <f>H197</f>
        <v>0</v>
      </c>
      <c r="I196" s="5">
        <f t="shared" si="14"/>
        <v>40513.932999999997</v>
      </c>
      <c r="J196" s="5">
        <f>J197</f>
        <v>0</v>
      </c>
      <c r="K196" s="5">
        <f t="shared" si="16"/>
        <v>40513.932999999997</v>
      </c>
      <c r="L196" s="5">
        <f>L197</f>
        <v>0</v>
      </c>
      <c r="M196" s="5">
        <f t="shared" si="12"/>
        <v>40513.932999999997</v>
      </c>
      <c r="N196" s="5">
        <v>40513.932999999997</v>
      </c>
      <c r="O196" s="5">
        <f>O197</f>
        <v>0</v>
      </c>
      <c r="P196" s="5">
        <f t="shared" si="15"/>
        <v>40513.932999999997</v>
      </c>
      <c r="Q196" s="5">
        <f>Q197</f>
        <v>0</v>
      </c>
      <c r="R196" s="5">
        <f t="shared" si="17"/>
        <v>40513.932999999997</v>
      </c>
      <c r="S196" s="5">
        <f>S197</f>
        <v>0</v>
      </c>
      <c r="T196" s="5">
        <f t="shared" si="13"/>
        <v>40513.932999999997</v>
      </c>
    </row>
    <row r="197" spans="1:20" ht="38.25">
      <c r="A197" s="3" t="s">
        <v>44</v>
      </c>
      <c r="B197" s="2" t="s">
        <v>4</v>
      </c>
      <c r="C197" s="2" t="s">
        <v>23</v>
      </c>
      <c r="D197" s="2" t="s">
        <v>19</v>
      </c>
      <c r="E197" s="1" t="s">
        <v>65</v>
      </c>
      <c r="F197" s="2">
        <v>600</v>
      </c>
      <c r="G197" s="5">
        <v>40513.932999999997</v>
      </c>
      <c r="H197" s="5">
        <v>0</v>
      </c>
      <c r="I197" s="5">
        <f t="shared" si="14"/>
        <v>40513.932999999997</v>
      </c>
      <c r="J197" s="5">
        <v>0</v>
      </c>
      <c r="K197" s="5">
        <f t="shared" si="16"/>
        <v>40513.932999999997</v>
      </c>
      <c r="L197" s="5">
        <v>0</v>
      </c>
      <c r="M197" s="5">
        <f t="shared" si="12"/>
        <v>40513.932999999997</v>
      </c>
      <c r="N197" s="5">
        <v>40513.932999999997</v>
      </c>
      <c r="O197" s="5">
        <v>0</v>
      </c>
      <c r="P197" s="5">
        <f t="shared" si="15"/>
        <v>40513.932999999997</v>
      </c>
      <c r="Q197" s="5">
        <v>0</v>
      </c>
      <c r="R197" s="5">
        <f t="shared" si="17"/>
        <v>40513.932999999997</v>
      </c>
      <c r="S197" s="5">
        <v>0</v>
      </c>
      <c r="T197" s="5">
        <f t="shared" si="13"/>
        <v>40513.932999999997</v>
      </c>
    </row>
    <row r="198" spans="1:20" ht="38.25">
      <c r="A198" s="3" t="s">
        <v>175</v>
      </c>
      <c r="B198" s="2" t="s">
        <v>4</v>
      </c>
      <c r="C198" s="2" t="s">
        <v>23</v>
      </c>
      <c r="D198" s="2" t="s">
        <v>19</v>
      </c>
      <c r="E198" s="1" t="s">
        <v>66</v>
      </c>
      <c r="F198" s="2"/>
      <c r="G198" s="5">
        <v>510</v>
      </c>
      <c r="H198" s="5">
        <f>H199</f>
        <v>0</v>
      </c>
      <c r="I198" s="5">
        <f t="shared" si="14"/>
        <v>510</v>
      </c>
      <c r="J198" s="5">
        <f>J199</f>
        <v>0</v>
      </c>
      <c r="K198" s="5">
        <f t="shared" si="16"/>
        <v>510</v>
      </c>
      <c r="L198" s="5">
        <f>L199</f>
        <v>0</v>
      </c>
      <c r="M198" s="5">
        <f t="shared" si="12"/>
        <v>510</v>
      </c>
      <c r="N198" s="5">
        <v>510</v>
      </c>
      <c r="O198" s="5">
        <f>O199</f>
        <v>0</v>
      </c>
      <c r="P198" s="5">
        <f t="shared" si="15"/>
        <v>510</v>
      </c>
      <c r="Q198" s="5">
        <f>Q199</f>
        <v>0</v>
      </c>
      <c r="R198" s="5">
        <f t="shared" si="17"/>
        <v>510</v>
      </c>
      <c r="S198" s="5">
        <f>S199</f>
        <v>0</v>
      </c>
      <c r="T198" s="5">
        <f t="shared" si="13"/>
        <v>510</v>
      </c>
    </row>
    <row r="199" spans="1:20" ht="38.25">
      <c r="A199" s="3" t="s">
        <v>44</v>
      </c>
      <c r="B199" s="2" t="s">
        <v>4</v>
      </c>
      <c r="C199" s="2" t="s">
        <v>23</v>
      </c>
      <c r="D199" s="2" t="s">
        <v>19</v>
      </c>
      <c r="E199" s="1" t="s">
        <v>66</v>
      </c>
      <c r="F199" s="2">
        <v>600</v>
      </c>
      <c r="G199" s="5">
        <v>510</v>
      </c>
      <c r="H199" s="5">
        <v>0</v>
      </c>
      <c r="I199" s="5">
        <f t="shared" si="14"/>
        <v>510</v>
      </c>
      <c r="J199" s="5">
        <v>0</v>
      </c>
      <c r="K199" s="5">
        <f t="shared" si="16"/>
        <v>510</v>
      </c>
      <c r="L199" s="5">
        <v>0</v>
      </c>
      <c r="M199" s="5">
        <f t="shared" si="12"/>
        <v>510</v>
      </c>
      <c r="N199" s="5">
        <v>510</v>
      </c>
      <c r="O199" s="5">
        <v>0</v>
      </c>
      <c r="P199" s="5">
        <f t="shared" si="15"/>
        <v>510</v>
      </c>
      <c r="Q199" s="5">
        <v>0</v>
      </c>
      <c r="R199" s="5">
        <f t="shared" si="17"/>
        <v>510</v>
      </c>
      <c r="S199" s="5">
        <v>0</v>
      </c>
      <c r="T199" s="5">
        <f t="shared" si="13"/>
        <v>510</v>
      </c>
    </row>
    <row r="200" spans="1:20" ht="25.5">
      <c r="A200" s="3" t="s">
        <v>63</v>
      </c>
      <c r="B200" s="2" t="s">
        <v>4</v>
      </c>
      <c r="C200" s="2" t="s">
        <v>23</v>
      </c>
      <c r="D200" s="2" t="s">
        <v>19</v>
      </c>
      <c r="E200" s="1" t="s">
        <v>67</v>
      </c>
      <c r="F200" s="2"/>
      <c r="G200" s="5">
        <v>200</v>
      </c>
      <c r="H200" s="5">
        <f>H201</f>
        <v>0</v>
      </c>
      <c r="I200" s="5">
        <f t="shared" si="14"/>
        <v>200</v>
      </c>
      <c r="J200" s="5">
        <f>J201</f>
        <v>0</v>
      </c>
      <c r="K200" s="5">
        <f t="shared" si="16"/>
        <v>200</v>
      </c>
      <c r="L200" s="5">
        <f>L201</f>
        <v>0</v>
      </c>
      <c r="M200" s="5">
        <f t="shared" si="12"/>
        <v>200</v>
      </c>
      <c r="N200" s="5">
        <v>200</v>
      </c>
      <c r="O200" s="5">
        <f>O201</f>
        <v>0</v>
      </c>
      <c r="P200" s="5">
        <f t="shared" si="15"/>
        <v>200</v>
      </c>
      <c r="Q200" s="5">
        <f>Q201</f>
        <v>0</v>
      </c>
      <c r="R200" s="5">
        <f t="shared" si="17"/>
        <v>200</v>
      </c>
      <c r="S200" s="5">
        <f>S201</f>
        <v>0</v>
      </c>
      <c r="T200" s="5">
        <f t="shared" si="13"/>
        <v>200</v>
      </c>
    </row>
    <row r="201" spans="1:20" ht="38.25">
      <c r="A201" s="3" t="s">
        <v>44</v>
      </c>
      <c r="B201" s="2" t="s">
        <v>4</v>
      </c>
      <c r="C201" s="2" t="s">
        <v>23</v>
      </c>
      <c r="D201" s="2" t="s">
        <v>19</v>
      </c>
      <c r="E201" s="1" t="s">
        <v>67</v>
      </c>
      <c r="F201" s="2">
        <v>600</v>
      </c>
      <c r="G201" s="5">
        <v>200</v>
      </c>
      <c r="H201" s="5">
        <v>0</v>
      </c>
      <c r="I201" s="5">
        <f t="shared" si="14"/>
        <v>200</v>
      </c>
      <c r="J201" s="5">
        <v>0</v>
      </c>
      <c r="K201" s="5">
        <f t="shared" si="16"/>
        <v>200</v>
      </c>
      <c r="L201" s="5">
        <v>0</v>
      </c>
      <c r="M201" s="5">
        <f t="shared" si="12"/>
        <v>200</v>
      </c>
      <c r="N201" s="5">
        <v>200</v>
      </c>
      <c r="O201" s="5">
        <v>0</v>
      </c>
      <c r="P201" s="5">
        <f t="shared" si="15"/>
        <v>200</v>
      </c>
      <c r="Q201" s="5">
        <v>0</v>
      </c>
      <c r="R201" s="5">
        <f t="shared" si="17"/>
        <v>200</v>
      </c>
      <c r="S201" s="5">
        <v>0</v>
      </c>
      <c r="T201" s="5">
        <f t="shared" si="13"/>
        <v>200</v>
      </c>
    </row>
    <row r="202" spans="1:20" ht="102">
      <c r="A202" s="12" t="s">
        <v>64</v>
      </c>
      <c r="B202" s="2" t="s">
        <v>4</v>
      </c>
      <c r="C202" s="2" t="s">
        <v>23</v>
      </c>
      <c r="D202" s="2" t="s">
        <v>19</v>
      </c>
      <c r="E202" s="1" t="s">
        <v>68</v>
      </c>
      <c r="F202" s="2"/>
      <c r="G202" s="5">
        <v>700</v>
      </c>
      <c r="H202" s="5">
        <f>H203</f>
        <v>0</v>
      </c>
      <c r="I202" s="5">
        <f t="shared" si="14"/>
        <v>700</v>
      </c>
      <c r="J202" s="5">
        <f>J203</f>
        <v>0</v>
      </c>
      <c r="K202" s="5">
        <f t="shared" si="16"/>
        <v>700</v>
      </c>
      <c r="L202" s="5">
        <f>L203</f>
        <v>0</v>
      </c>
      <c r="M202" s="5">
        <f t="shared" si="12"/>
        <v>700</v>
      </c>
      <c r="N202" s="5">
        <v>700</v>
      </c>
      <c r="O202" s="5">
        <f>O203</f>
        <v>0</v>
      </c>
      <c r="P202" s="5">
        <f t="shared" si="15"/>
        <v>700</v>
      </c>
      <c r="Q202" s="5">
        <f>Q203</f>
        <v>0</v>
      </c>
      <c r="R202" s="5">
        <f t="shared" si="17"/>
        <v>700</v>
      </c>
      <c r="S202" s="5">
        <f>S203</f>
        <v>0</v>
      </c>
      <c r="T202" s="5">
        <f t="shared" si="13"/>
        <v>700</v>
      </c>
    </row>
    <row r="203" spans="1:20" ht="38.25">
      <c r="A203" s="3" t="s">
        <v>44</v>
      </c>
      <c r="B203" s="2" t="s">
        <v>4</v>
      </c>
      <c r="C203" s="2" t="s">
        <v>23</v>
      </c>
      <c r="D203" s="2" t="s">
        <v>19</v>
      </c>
      <c r="E203" s="1" t="s">
        <v>68</v>
      </c>
      <c r="F203" s="2">
        <v>600</v>
      </c>
      <c r="G203" s="5">
        <v>700</v>
      </c>
      <c r="H203" s="5">
        <v>0</v>
      </c>
      <c r="I203" s="5">
        <f t="shared" si="14"/>
        <v>700</v>
      </c>
      <c r="J203" s="5">
        <v>0</v>
      </c>
      <c r="K203" s="5">
        <f t="shared" si="16"/>
        <v>700</v>
      </c>
      <c r="L203" s="5">
        <v>0</v>
      </c>
      <c r="M203" s="5">
        <f t="shared" si="12"/>
        <v>700</v>
      </c>
      <c r="N203" s="5">
        <v>700</v>
      </c>
      <c r="O203" s="5">
        <v>0</v>
      </c>
      <c r="P203" s="5">
        <f t="shared" si="15"/>
        <v>700</v>
      </c>
      <c r="Q203" s="5">
        <v>0</v>
      </c>
      <c r="R203" s="5">
        <f t="shared" si="17"/>
        <v>700</v>
      </c>
      <c r="S203" s="5">
        <v>0</v>
      </c>
      <c r="T203" s="5">
        <f t="shared" si="13"/>
        <v>700</v>
      </c>
    </row>
    <row r="204" spans="1:20" ht="127.5">
      <c r="A204" s="12" t="s">
        <v>156</v>
      </c>
      <c r="B204" s="2" t="s">
        <v>4</v>
      </c>
      <c r="C204" s="2" t="s">
        <v>23</v>
      </c>
      <c r="D204" s="2" t="s">
        <v>19</v>
      </c>
      <c r="E204" s="1" t="s">
        <v>69</v>
      </c>
      <c r="F204" s="2"/>
      <c r="G204" s="5">
        <v>124129.00699999998</v>
      </c>
      <c r="H204" s="5">
        <f>H205</f>
        <v>0</v>
      </c>
      <c r="I204" s="5">
        <f t="shared" si="14"/>
        <v>124129.00699999998</v>
      </c>
      <c r="J204" s="5">
        <f>J205</f>
        <v>0</v>
      </c>
      <c r="K204" s="5">
        <f t="shared" si="16"/>
        <v>124129.00699999998</v>
      </c>
      <c r="L204" s="5">
        <f>L205</f>
        <v>0</v>
      </c>
      <c r="M204" s="5">
        <f t="shared" si="12"/>
        <v>124129.00699999998</v>
      </c>
      <c r="N204" s="5">
        <v>124129.00699999998</v>
      </c>
      <c r="O204" s="5">
        <f>O205</f>
        <v>0</v>
      </c>
      <c r="P204" s="5">
        <f t="shared" si="15"/>
        <v>124129.00699999998</v>
      </c>
      <c r="Q204" s="5">
        <f>Q205</f>
        <v>0</v>
      </c>
      <c r="R204" s="5">
        <f t="shared" si="17"/>
        <v>124129.00699999998</v>
      </c>
      <c r="S204" s="5">
        <f>S205</f>
        <v>0</v>
      </c>
      <c r="T204" s="5">
        <f t="shared" si="13"/>
        <v>124129.00699999998</v>
      </c>
    </row>
    <row r="205" spans="1:20" ht="38.25">
      <c r="A205" s="3" t="s">
        <v>44</v>
      </c>
      <c r="B205" s="2" t="s">
        <v>4</v>
      </c>
      <c r="C205" s="2" t="s">
        <v>23</v>
      </c>
      <c r="D205" s="2" t="s">
        <v>19</v>
      </c>
      <c r="E205" s="1" t="s">
        <v>69</v>
      </c>
      <c r="F205" s="2">
        <v>600</v>
      </c>
      <c r="G205" s="5">
        <v>124129.00699999998</v>
      </c>
      <c r="H205" s="5">
        <v>0</v>
      </c>
      <c r="I205" s="5">
        <f t="shared" si="14"/>
        <v>124129.00699999998</v>
      </c>
      <c r="J205" s="5">
        <v>0</v>
      </c>
      <c r="K205" s="5">
        <f t="shared" si="16"/>
        <v>124129.00699999998</v>
      </c>
      <c r="L205" s="5">
        <v>0</v>
      </c>
      <c r="M205" s="5">
        <f t="shared" si="12"/>
        <v>124129.00699999998</v>
      </c>
      <c r="N205" s="5">
        <v>124129.00699999998</v>
      </c>
      <c r="O205" s="5">
        <v>0</v>
      </c>
      <c r="P205" s="5">
        <f t="shared" si="15"/>
        <v>124129.00699999998</v>
      </c>
      <c r="Q205" s="5">
        <v>0</v>
      </c>
      <c r="R205" s="5">
        <f t="shared" si="17"/>
        <v>124129.00699999998</v>
      </c>
      <c r="S205" s="5">
        <v>0</v>
      </c>
      <c r="T205" s="5">
        <f t="shared" si="13"/>
        <v>124129.00699999998</v>
      </c>
    </row>
    <row r="206" spans="1:20" ht="114.75">
      <c r="A206" s="3" t="s">
        <v>142</v>
      </c>
      <c r="B206" s="2" t="s">
        <v>4</v>
      </c>
      <c r="C206" s="2" t="s">
        <v>23</v>
      </c>
      <c r="D206" s="2" t="s">
        <v>19</v>
      </c>
      <c r="E206" s="1" t="s">
        <v>143</v>
      </c>
      <c r="F206" s="2"/>
      <c r="G206" s="5">
        <v>5987.6100000000006</v>
      </c>
      <c r="H206" s="5">
        <f>H207</f>
        <v>0</v>
      </c>
      <c r="I206" s="5">
        <f t="shared" si="14"/>
        <v>5987.6100000000006</v>
      </c>
      <c r="J206" s="5">
        <f>J207</f>
        <v>0</v>
      </c>
      <c r="K206" s="5">
        <f t="shared" si="16"/>
        <v>5987.6100000000006</v>
      </c>
      <c r="L206" s="5">
        <f>L207</f>
        <v>0</v>
      </c>
      <c r="M206" s="5">
        <f t="shared" si="12"/>
        <v>5987.6100000000006</v>
      </c>
      <c r="N206" s="5">
        <v>5987.6100000000006</v>
      </c>
      <c r="O206" s="5">
        <f>O207</f>
        <v>0</v>
      </c>
      <c r="P206" s="5">
        <f t="shared" si="15"/>
        <v>5987.6100000000006</v>
      </c>
      <c r="Q206" s="5">
        <f>Q207</f>
        <v>0</v>
      </c>
      <c r="R206" s="5">
        <f t="shared" si="17"/>
        <v>5987.6100000000006</v>
      </c>
      <c r="S206" s="5">
        <f>S207</f>
        <v>0</v>
      </c>
      <c r="T206" s="5">
        <f t="shared" si="13"/>
        <v>5987.6100000000006</v>
      </c>
    </row>
    <row r="207" spans="1:20" ht="38.25">
      <c r="A207" s="3" t="s">
        <v>44</v>
      </c>
      <c r="B207" s="2" t="s">
        <v>4</v>
      </c>
      <c r="C207" s="2" t="s">
        <v>23</v>
      </c>
      <c r="D207" s="2" t="s">
        <v>19</v>
      </c>
      <c r="E207" s="1" t="s">
        <v>143</v>
      </c>
      <c r="F207" s="2">
        <v>600</v>
      </c>
      <c r="G207" s="5">
        <v>5987.6100000000006</v>
      </c>
      <c r="H207" s="5">
        <v>0</v>
      </c>
      <c r="I207" s="5">
        <f t="shared" si="14"/>
        <v>5987.6100000000006</v>
      </c>
      <c r="J207" s="5">
        <v>0</v>
      </c>
      <c r="K207" s="5">
        <f t="shared" si="16"/>
        <v>5987.6100000000006</v>
      </c>
      <c r="L207" s="5">
        <v>0</v>
      </c>
      <c r="M207" s="5">
        <f t="shared" si="12"/>
        <v>5987.6100000000006</v>
      </c>
      <c r="N207" s="5">
        <v>5987.6100000000006</v>
      </c>
      <c r="O207" s="5">
        <v>0</v>
      </c>
      <c r="P207" s="5">
        <f t="shared" si="15"/>
        <v>5987.6100000000006</v>
      </c>
      <c r="Q207" s="5">
        <v>0</v>
      </c>
      <c r="R207" s="5">
        <f t="shared" si="17"/>
        <v>5987.6100000000006</v>
      </c>
      <c r="S207" s="5">
        <v>0</v>
      </c>
      <c r="T207" s="5">
        <f t="shared" si="13"/>
        <v>5987.6100000000006</v>
      </c>
    </row>
    <row r="208" spans="1:20" ht="89.25">
      <c r="A208" s="3" t="s">
        <v>308</v>
      </c>
      <c r="B208" s="2" t="s">
        <v>4</v>
      </c>
      <c r="C208" s="2" t="s">
        <v>23</v>
      </c>
      <c r="D208" s="2" t="s">
        <v>19</v>
      </c>
      <c r="E208" s="1" t="s">
        <v>309</v>
      </c>
      <c r="F208" s="2"/>
      <c r="G208" s="5">
        <v>0</v>
      </c>
      <c r="H208" s="5">
        <f>H209</f>
        <v>0</v>
      </c>
      <c r="I208" s="5">
        <f t="shared" si="14"/>
        <v>0</v>
      </c>
      <c r="J208" s="5">
        <f>J209</f>
        <v>0</v>
      </c>
      <c r="K208" s="5">
        <f t="shared" si="16"/>
        <v>0</v>
      </c>
      <c r="L208" s="5">
        <f>L209</f>
        <v>0</v>
      </c>
      <c r="M208" s="5">
        <f t="shared" si="12"/>
        <v>0</v>
      </c>
      <c r="N208" s="5">
        <v>0</v>
      </c>
      <c r="O208" s="5">
        <f>O209</f>
        <v>0</v>
      </c>
      <c r="P208" s="5">
        <f t="shared" si="15"/>
        <v>0</v>
      </c>
      <c r="Q208" s="5">
        <f>Q209</f>
        <v>0</v>
      </c>
      <c r="R208" s="5">
        <f t="shared" si="17"/>
        <v>0</v>
      </c>
      <c r="S208" s="5">
        <f>S209</f>
        <v>0</v>
      </c>
      <c r="T208" s="5">
        <f t="shared" si="13"/>
        <v>0</v>
      </c>
    </row>
    <row r="209" spans="1:20" ht="38.25">
      <c r="A209" s="3" t="s">
        <v>44</v>
      </c>
      <c r="B209" s="2" t="s">
        <v>4</v>
      </c>
      <c r="C209" s="2" t="s">
        <v>23</v>
      </c>
      <c r="D209" s="2" t="s">
        <v>19</v>
      </c>
      <c r="E209" s="1" t="s">
        <v>309</v>
      </c>
      <c r="F209" s="2">
        <v>600</v>
      </c>
      <c r="G209" s="5">
        <v>0</v>
      </c>
      <c r="H209" s="5"/>
      <c r="I209" s="5">
        <f t="shared" si="14"/>
        <v>0</v>
      </c>
      <c r="J209" s="5"/>
      <c r="K209" s="5">
        <f t="shared" si="16"/>
        <v>0</v>
      </c>
      <c r="L209" s="5"/>
      <c r="M209" s="5">
        <f t="shared" si="12"/>
        <v>0</v>
      </c>
      <c r="N209" s="5"/>
      <c r="O209" s="5"/>
      <c r="P209" s="5">
        <f t="shared" si="15"/>
        <v>0</v>
      </c>
      <c r="Q209" s="5"/>
      <c r="R209" s="5">
        <f t="shared" si="17"/>
        <v>0</v>
      </c>
      <c r="S209" s="5"/>
      <c r="T209" s="5">
        <f t="shared" si="13"/>
        <v>0</v>
      </c>
    </row>
    <row r="210" spans="1:20" ht="127.5">
      <c r="A210" s="12" t="s">
        <v>70</v>
      </c>
      <c r="B210" s="2" t="s">
        <v>4</v>
      </c>
      <c r="C210" s="2" t="s">
        <v>23</v>
      </c>
      <c r="D210" s="2" t="s">
        <v>19</v>
      </c>
      <c r="E210" s="6" t="s">
        <v>71</v>
      </c>
      <c r="F210" s="2"/>
      <c r="G210" s="5">
        <v>449.24599999999998</v>
      </c>
      <c r="H210" s="5">
        <f>H211</f>
        <v>0</v>
      </c>
      <c r="I210" s="5">
        <f t="shared" si="14"/>
        <v>449.24599999999998</v>
      </c>
      <c r="J210" s="5">
        <f>J211</f>
        <v>0</v>
      </c>
      <c r="K210" s="5">
        <f t="shared" si="16"/>
        <v>449.24599999999998</v>
      </c>
      <c r="L210" s="5">
        <f>L211</f>
        <v>0</v>
      </c>
      <c r="M210" s="5">
        <f t="shared" si="12"/>
        <v>449.24599999999998</v>
      </c>
      <c r="N210" s="5">
        <v>449.24599999999998</v>
      </c>
      <c r="O210" s="5">
        <f>O211</f>
        <v>0</v>
      </c>
      <c r="P210" s="5">
        <f t="shared" si="15"/>
        <v>449.24599999999998</v>
      </c>
      <c r="Q210" s="5">
        <f>Q211</f>
        <v>0</v>
      </c>
      <c r="R210" s="5">
        <f t="shared" si="17"/>
        <v>449.24599999999998</v>
      </c>
      <c r="S210" s="5">
        <f>S211</f>
        <v>0</v>
      </c>
      <c r="T210" s="5">
        <f t="shared" si="13"/>
        <v>449.24599999999998</v>
      </c>
    </row>
    <row r="211" spans="1:20" ht="38.25">
      <c r="A211" s="3" t="s">
        <v>44</v>
      </c>
      <c r="B211" s="2" t="s">
        <v>4</v>
      </c>
      <c r="C211" s="2" t="s">
        <v>23</v>
      </c>
      <c r="D211" s="2" t="s">
        <v>19</v>
      </c>
      <c r="E211" s="6" t="s">
        <v>71</v>
      </c>
      <c r="F211" s="2">
        <v>600</v>
      </c>
      <c r="G211" s="5">
        <v>449.24599999999998</v>
      </c>
      <c r="H211" s="5">
        <v>0</v>
      </c>
      <c r="I211" s="5">
        <f t="shared" si="14"/>
        <v>449.24599999999998</v>
      </c>
      <c r="J211" s="5">
        <v>0</v>
      </c>
      <c r="K211" s="5">
        <f t="shared" si="16"/>
        <v>449.24599999999998</v>
      </c>
      <c r="L211" s="5">
        <v>0</v>
      </c>
      <c r="M211" s="5">
        <f t="shared" si="12"/>
        <v>449.24599999999998</v>
      </c>
      <c r="N211" s="5">
        <v>449.24599999999998</v>
      </c>
      <c r="O211" s="5">
        <v>0</v>
      </c>
      <c r="P211" s="5">
        <f t="shared" si="15"/>
        <v>449.24599999999998</v>
      </c>
      <c r="Q211" s="5">
        <v>0</v>
      </c>
      <c r="R211" s="5">
        <f t="shared" si="17"/>
        <v>449.24599999999998</v>
      </c>
      <c r="S211" s="5">
        <v>0</v>
      </c>
      <c r="T211" s="5">
        <f t="shared" si="13"/>
        <v>449.24599999999998</v>
      </c>
    </row>
    <row r="212" spans="1:20" ht="51">
      <c r="A212" s="3" t="s">
        <v>82</v>
      </c>
      <c r="B212" s="2" t="s">
        <v>4</v>
      </c>
      <c r="C212" s="2" t="s">
        <v>23</v>
      </c>
      <c r="D212" s="2" t="s">
        <v>25</v>
      </c>
      <c r="E212" s="1" t="s">
        <v>86</v>
      </c>
      <c r="F212" s="2"/>
      <c r="G212" s="5">
        <v>23355.468000000001</v>
      </c>
      <c r="H212" s="5">
        <f>H213</f>
        <v>0</v>
      </c>
      <c r="I212" s="5">
        <f t="shared" si="14"/>
        <v>23355.468000000001</v>
      </c>
      <c r="J212" s="5">
        <f>J213</f>
        <v>0</v>
      </c>
      <c r="K212" s="5">
        <f t="shared" si="16"/>
        <v>23355.468000000001</v>
      </c>
      <c r="L212" s="5">
        <f>L213</f>
        <v>0</v>
      </c>
      <c r="M212" s="5">
        <f t="shared" si="12"/>
        <v>23355.468000000001</v>
      </c>
      <c r="N212" s="5">
        <v>23355.468000000001</v>
      </c>
      <c r="O212" s="5">
        <f>O213</f>
        <v>0</v>
      </c>
      <c r="P212" s="5">
        <f t="shared" si="15"/>
        <v>23355.468000000001</v>
      </c>
      <c r="Q212" s="5">
        <f>Q213</f>
        <v>0</v>
      </c>
      <c r="R212" s="5">
        <f t="shared" si="17"/>
        <v>23355.468000000001</v>
      </c>
      <c r="S212" s="5">
        <f>S213</f>
        <v>0</v>
      </c>
      <c r="T212" s="5">
        <f t="shared" si="13"/>
        <v>23355.468000000001</v>
      </c>
    </row>
    <row r="213" spans="1:20" ht="38.25">
      <c r="A213" s="3" t="s">
        <v>44</v>
      </c>
      <c r="B213" s="2" t="s">
        <v>4</v>
      </c>
      <c r="C213" s="2" t="s">
        <v>23</v>
      </c>
      <c r="D213" s="2" t="s">
        <v>25</v>
      </c>
      <c r="E213" s="1" t="s">
        <v>86</v>
      </c>
      <c r="F213" s="2">
        <v>600</v>
      </c>
      <c r="G213" s="5">
        <v>23355.468000000001</v>
      </c>
      <c r="H213" s="5">
        <v>0</v>
      </c>
      <c r="I213" s="5">
        <f t="shared" si="14"/>
        <v>23355.468000000001</v>
      </c>
      <c r="J213" s="5">
        <v>0</v>
      </c>
      <c r="K213" s="5">
        <f t="shared" si="16"/>
        <v>23355.468000000001</v>
      </c>
      <c r="L213" s="5">
        <v>0</v>
      </c>
      <c r="M213" s="5">
        <f t="shared" si="12"/>
        <v>23355.468000000001</v>
      </c>
      <c r="N213" s="5">
        <v>23355.468000000001</v>
      </c>
      <c r="O213" s="5">
        <v>0</v>
      </c>
      <c r="P213" s="5">
        <f t="shared" si="15"/>
        <v>23355.468000000001</v>
      </c>
      <c r="Q213" s="5">
        <v>0</v>
      </c>
      <c r="R213" s="5">
        <f t="shared" si="17"/>
        <v>23355.468000000001</v>
      </c>
      <c r="S213" s="5">
        <v>0</v>
      </c>
      <c r="T213" s="5">
        <f t="shared" si="13"/>
        <v>23355.468000000001</v>
      </c>
    </row>
    <row r="214" spans="1:20" ht="25.5">
      <c r="A214" s="3" t="s">
        <v>83</v>
      </c>
      <c r="B214" s="2" t="s">
        <v>4</v>
      </c>
      <c r="C214" s="2" t="s">
        <v>23</v>
      </c>
      <c r="D214" s="2" t="s">
        <v>25</v>
      </c>
      <c r="E214" s="1" t="s">
        <v>87</v>
      </c>
      <c r="F214" s="2"/>
      <c r="G214" s="5">
        <v>150</v>
      </c>
      <c r="H214" s="5">
        <f>H215</f>
        <v>0</v>
      </c>
      <c r="I214" s="5">
        <f t="shared" si="14"/>
        <v>150</v>
      </c>
      <c r="J214" s="5">
        <f>J215</f>
        <v>0</v>
      </c>
      <c r="K214" s="5">
        <f t="shared" si="16"/>
        <v>150</v>
      </c>
      <c r="L214" s="5">
        <f>L215</f>
        <v>0</v>
      </c>
      <c r="M214" s="5">
        <f t="shared" si="12"/>
        <v>150</v>
      </c>
      <c r="N214" s="5">
        <v>150</v>
      </c>
      <c r="O214" s="5">
        <f>O215</f>
        <v>0</v>
      </c>
      <c r="P214" s="5">
        <f t="shared" si="15"/>
        <v>150</v>
      </c>
      <c r="Q214" s="5">
        <f>Q215</f>
        <v>0</v>
      </c>
      <c r="R214" s="5">
        <f t="shared" si="17"/>
        <v>150</v>
      </c>
      <c r="S214" s="5">
        <f>S215</f>
        <v>0</v>
      </c>
      <c r="T214" s="5">
        <f t="shared" si="13"/>
        <v>150</v>
      </c>
    </row>
    <row r="215" spans="1:20" ht="38.25">
      <c r="A215" s="3" t="s">
        <v>44</v>
      </c>
      <c r="B215" s="2" t="s">
        <v>4</v>
      </c>
      <c r="C215" s="2" t="s">
        <v>23</v>
      </c>
      <c r="D215" s="2" t="s">
        <v>25</v>
      </c>
      <c r="E215" s="1" t="s">
        <v>87</v>
      </c>
      <c r="F215" s="2">
        <v>600</v>
      </c>
      <c r="G215" s="5">
        <v>150</v>
      </c>
      <c r="H215" s="5">
        <v>0</v>
      </c>
      <c r="I215" s="5">
        <f t="shared" si="14"/>
        <v>150</v>
      </c>
      <c r="J215" s="5">
        <v>0</v>
      </c>
      <c r="K215" s="5">
        <f t="shared" si="16"/>
        <v>150</v>
      </c>
      <c r="L215" s="5">
        <v>0</v>
      </c>
      <c r="M215" s="5">
        <f t="shared" si="12"/>
        <v>150</v>
      </c>
      <c r="N215" s="5">
        <v>150</v>
      </c>
      <c r="O215" s="5">
        <v>0</v>
      </c>
      <c r="P215" s="5">
        <f t="shared" si="15"/>
        <v>150</v>
      </c>
      <c r="Q215" s="5">
        <v>0</v>
      </c>
      <c r="R215" s="5">
        <f t="shared" si="17"/>
        <v>150</v>
      </c>
      <c r="S215" s="5">
        <v>0</v>
      </c>
      <c r="T215" s="5">
        <f t="shared" si="13"/>
        <v>150</v>
      </c>
    </row>
    <row r="216" spans="1:20" ht="102">
      <c r="A216" s="12" t="s">
        <v>84</v>
      </c>
      <c r="B216" s="2" t="s">
        <v>4</v>
      </c>
      <c r="C216" s="2" t="s">
        <v>23</v>
      </c>
      <c r="D216" s="2" t="s">
        <v>25</v>
      </c>
      <c r="E216" s="1" t="s">
        <v>88</v>
      </c>
      <c r="F216" s="2"/>
      <c r="G216" s="5">
        <v>1150</v>
      </c>
      <c r="H216" s="5">
        <f>H217</f>
        <v>0</v>
      </c>
      <c r="I216" s="5">
        <f t="shared" si="14"/>
        <v>1150</v>
      </c>
      <c r="J216" s="5">
        <f>J217</f>
        <v>0</v>
      </c>
      <c r="K216" s="5">
        <f t="shared" si="16"/>
        <v>1150</v>
      </c>
      <c r="L216" s="5">
        <f>L217</f>
        <v>0</v>
      </c>
      <c r="M216" s="5">
        <f t="shared" si="12"/>
        <v>1150</v>
      </c>
      <c r="N216" s="5">
        <v>1150</v>
      </c>
      <c r="O216" s="5">
        <f>O217</f>
        <v>0</v>
      </c>
      <c r="P216" s="5">
        <f t="shared" si="15"/>
        <v>1150</v>
      </c>
      <c r="Q216" s="5">
        <f>Q217</f>
        <v>0</v>
      </c>
      <c r="R216" s="5">
        <f t="shared" si="17"/>
        <v>1150</v>
      </c>
      <c r="S216" s="5">
        <f>S217</f>
        <v>0</v>
      </c>
      <c r="T216" s="5">
        <f t="shared" si="13"/>
        <v>1150</v>
      </c>
    </row>
    <row r="217" spans="1:20" ht="38.25">
      <c r="A217" s="3" t="s">
        <v>44</v>
      </c>
      <c r="B217" s="2" t="s">
        <v>4</v>
      </c>
      <c r="C217" s="2" t="s">
        <v>23</v>
      </c>
      <c r="D217" s="2" t="s">
        <v>25</v>
      </c>
      <c r="E217" s="1" t="s">
        <v>88</v>
      </c>
      <c r="F217" s="2">
        <v>600</v>
      </c>
      <c r="G217" s="5">
        <v>1150</v>
      </c>
      <c r="H217" s="5">
        <v>0</v>
      </c>
      <c r="I217" s="5">
        <f t="shared" si="14"/>
        <v>1150</v>
      </c>
      <c r="J217" s="5">
        <v>0</v>
      </c>
      <c r="K217" s="5">
        <f t="shared" si="16"/>
        <v>1150</v>
      </c>
      <c r="L217" s="5">
        <v>0</v>
      </c>
      <c r="M217" s="5">
        <f t="shared" si="12"/>
        <v>1150</v>
      </c>
      <c r="N217" s="5">
        <v>1150</v>
      </c>
      <c r="O217" s="5">
        <v>0</v>
      </c>
      <c r="P217" s="5">
        <f t="shared" si="15"/>
        <v>1150</v>
      </c>
      <c r="Q217" s="5">
        <v>0</v>
      </c>
      <c r="R217" s="5">
        <f t="shared" si="17"/>
        <v>1150</v>
      </c>
      <c r="S217" s="5">
        <v>0</v>
      </c>
      <c r="T217" s="5">
        <f t="shared" si="13"/>
        <v>1150</v>
      </c>
    </row>
    <row r="218" spans="1:20" ht="38.25">
      <c r="A218" s="3" t="s">
        <v>85</v>
      </c>
      <c r="B218" s="2" t="s">
        <v>4</v>
      </c>
      <c r="C218" s="2" t="s">
        <v>23</v>
      </c>
      <c r="D218" s="2" t="s">
        <v>25</v>
      </c>
      <c r="E218" s="1" t="s">
        <v>89</v>
      </c>
      <c r="F218" s="2"/>
      <c r="G218" s="5">
        <v>478</v>
      </c>
      <c r="H218" s="5">
        <f>H219</f>
        <v>0</v>
      </c>
      <c r="I218" s="5">
        <f t="shared" si="14"/>
        <v>478</v>
      </c>
      <c r="J218" s="5">
        <f>J219</f>
        <v>0</v>
      </c>
      <c r="K218" s="5">
        <f t="shared" si="16"/>
        <v>478</v>
      </c>
      <c r="L218" s="5">
        <f>L219</f>
        <v>0</v>
      </c>
      <c r="M218" s="5">
        <f t="shared" si="12"/>
        <v>478</v>
      </c>
      <c r="N218" s="5">
        <v>478</v>
      </c>
      <c r="O218" s="5">
        <f>O219</f>
        <v>0</v>
      </c>
      <c r="P218" s="5">
        <f t="shared" si="15"/>
        <v>478</v>
      </c>
      <c r="Q218" s="5">
        <f>Q219</f>
        <v>0</v>
      </c>
      <c r="R218" s="5">
        <f t="shared" si="17"/>
        <v>478</v>
      </c>
      <c r="S218" s="5">
        <f>S219</f>
        <v>0</v>
      </c>
      <c r="T218" s="5">
        <f t="shared" si="13"/>
        <v>478</v>
      </c>
    </row>
    <row r="219" spans="1:20" ht="38.25">
      <c r="A219" s="3" t="s">
        <v>44</v>
      </c>
      <c r="B219" s="2" t="s">
        <v>4</v>
      </c>
      <c r="C219" s="2" t="s">
        <v>23</v>
      </c>
      <c r="D219" s="2" t="s">
        <v>25</v>
      </c>
      <c r="E219" s="1" t="s">
        <v>89</v>
      </c>
      <c r="F219" s="2">
        <v>600</v>
      </c>
      <c r="G219" s="5">
        <v>478</v>
      </c>
      <c r="H219" s="5">
        <v>0</v>
      </c>
      <c r="I219" s="5">
        <f t="shared" si="14"/>
        <v>478</v>
      </c>
      <c r="J219" s="5">
        <v>0</v>
      </c>
      <c r="K219" s="5">
        <f t="shared" si="16"/>
        <v>478</v>
      </c>
      <c r="L219" s="5">
        <v>0</v>
      </c>
      <c r="M219" s="5">
        <f t="shared" si="12"/>
        <v>478</v>
      </c>
      <c r="N219" s="5">
        <v>478</v>
      </c>
      <c r="O219" s="5">
        <v>0</v>
      </c>
      <c r="P219" s="5">
        <f t="shared" si="15"/>
        <v>478</v>
      </c>
      <c r="Q219" s="5">
        <v>0</v>
      </c>
      <c r="R219" s="5">
        <f t="shared" si="17"/>
        <v>478</v>
      </c>
      <c r="S219" s="5">
        <v>0</v>
      </c>
      <c r="T219" s="5">
        <f t="shared" si="13"/>
        <v>478</v>
      </c>
    </row>
    <row r="220" spans="1:20" ht="38.25">
      <c r="A220" s="3" t="s">
        <v>176</v>
      </c>
      <c r="B220" s="2" t="s">
        <v>4</v>
      </c>
      <c r="C220" s="2" t="s">
        <v>23</v>
      </c>
      <c r="D220" s="2" t="s">
        <v>25</v>
      </c>
      <c r="E220" s="6" t="s">
        <v>169</v>
      </c>
      <c r="F220" s="2"/>
      <c r="G220" s="5">
        <v>600</v>
      </c>
      <c r="H220" s="5">
        <f>H221</f>
        <v>0</v>
      </c>
      <c r="I220" s="5">
        <f t="shared" si="14"/>
        <v>600</v>
      </c>
      <c r="J220" s="5">
        <f>J221</f>
        <v>0</v>
      </c>
      <c r="K220" s="5">
        <f t="shared" si="16"/>
        <v>600</v>
      </c>
      <c r="L220" s="5">
        <f>L221</f>
        <v>0</v>
      </c>
      <c r="M220" s="5">
        <f t="shared" si="12"/>
        <v>600</v>
      </c>
      <c r="N220" s="5">
        <v>600</v>
      </c>
      <c r="O220" s="5">
        <f>O221</f>
        <v>0</v>
      </c>
      <c r="P220" s="5">
        <f t="shared" si="15"/>
        <v>600</v>
      </c>
      <c r="Q220" s="5">
        <f>Q221</f>
        <v>0</v>
      </c>
      <c r="R220" s="5">
        <f t="shared" si="17"/>
        <v>600</v>
      </c>
      <c r="S220" s="5">
        <f>S221</f>
        <v>0</v>
      </c>
      <c r="T220" s="5">
        <f t="shared" si="13"/>
        <v>600</v>
      </c>
    </row>
    <row r="221" spans="1:20" ht="38.25">
      <c r="A221" s="3" t="s">
        <v>44</v>
      </c>
      <c r="B221" s="2" t="s">
        <v>4</v>
      </c>
      <c r="C221" s="2" t="s">
        <v>23</v>
      </c>
      <c r="D221" s="2" t="s">
        <v>25</v>
      </c>
      <c r="E221" s="6" t="s">
        <v>169</v>
      </c>
      <c r="F221" s="2">
        <v>600</v>
      </c>
      <c r="G221" s="5">
        <v>600</v>
      </c>
      <c r="H221" s="5">
        <v>0</v>
      </c>
      <c r="I221" s="5">
        <f t="shared" si="14"/>
        <v>600</v>
      </c>
      <c r="J221" s="5">
        <v>0</v>
      </c>
      <c r="K221" s="5">
        <f t="shared" si="16"/>
        <v>600</v>
      </c>
      <c r="L221" s="5">
        <v>0</v>
      </c>
      <c r="M221" s="5">
        <f t="shared" ref="M221:M284" si="18">K221+L221</f>
        <v>600</v>
      </c>
      <c r="N221" s="5">
        <v>600</v>
      </c>
      <c r="O221" s="5">
        <v>0</v>
      </c>
      <c r="P221" s="5">
        <f t="shared" si="15"/>
        <v>600</v>
      </c>
      <c r="Q221" s="5">
        <v>0</v>
      </c>
      <c r="R221" s="5">
        <f t="shared" si="17"/>
        <v>600</v>
      </c>
      <c r="S221" s="5">
        <v>0</v>
      </c>
      <c r="T221" s="5">
        <f t="shared" ref="T221:T284" si="19">R221+S221</f>
        <v>600</v>
      </c>
    </row>
    <row r="222" spans="1:20" ht="178.5">
      <c r="A222" s="12" t="s">
        <v>186</v>
      </c>
      <c r="B222" s="2" t="s">
        <v>4</v>
      </c>
      <c r="C222" s="2" t="s">
        <v>23</v>
      </c>
      <c r="D222" s="2" t="s">
        <v>25</v>
      </c>
      <c r="E222" s="6" t="s">
        <v>90</v>
      </c>
      <c r="F222" s="2"/>
      <c r="G222" s="5">
        <v>115302.823</v>
      </c>
      <c r="H222" s="5">
        <f>H223</f>
        <v>0</v>
      </c>
      <c r="I222" s="5">
        <f t="shared" si="14"/>
        <v>115302.823</v>
      </c>
      <c r="J222" s="5">
        <f>J223</f>
        <v>0</v>
      </c>
      <c r="K222" s="5">
        <f t="shared" si="16"/>
        <v>115302.823</v>
      </c>
      <c r="L222" s="5">
        <f>L223</f>
        <v>0</v>
      </c>
      <c r="M222" s="5">
        <f t="shared" si="18"/>
        <v>115302.823</v>
      </c>
      <c r="N222" s="5">
        <v>115302.823</v>
      </c>
      <c r="O222" s="5">
        <f>O223</f>
        <v>0</v>
      </c>
      <c r="P222" s="5">
        <f t="shared" si="15"/>
        <v>115302.823</v>
      </c>
      <c r="Q222" s="5">
        <f>Q223</f>
        <v>0</v>
      </c>
      <c r="R222" s="5">
        <f t="shared" si="17"/>
        <v>115302.823</v>
      </c>
      <c r="S222" s="5">
        <f>S223</f>
        <v>0</v>
      </c>
      <c r="T222" s="5">
        <f t="shared" si="19"/>
        <v>115302.823</v>
      </c>
    </row>
    <row r="223" spans="1:20" ht="38.25">
      <c r="A223" s="3" t="s">
        <v>44</v>
      </c>
      <c r="B223" s="2" t="s">
        <v>4</v>
      </c>
      <c r="C223" s="2" t="s">
        <v>23</v>
      </c>
      <c r="D223" s="2" t="s">
        <v>25</v>
      </c>
      <c r="E223" s="6" t="s">
        <v>90</v>
      </c>
      <c r="F223" s="2">
        <v>600</v>
      </c>
      <c r="G223" s="5">
        <v>115302.823</v>
      </c>
      <c r="H223" s="5">
        <v>0</v>
      </c>
      <c r="I223" s="5">
        <f t="shared" si="14"/>
        <v>115302.823</v>
      </c>
      <c r="J223" s="5">
        <v>0</v>
      </c>
      <c r="K223" s="5">
        <f t="shared" ref="K223:K290" si="20">I223+J223</f>
        <v>115302.823</v>
      </c>
      <c r="L223" s="5">
        <v>0</v>
      </c>
      <c r="M223" s="5">
        <f t="shared" si="18"/>
        <v>115302.823</v>
      </c>
      <c r="N223" s="5">
        <v>115302.823</v>
      </c>
      <c r="O223" s="5">
        <v>0</v>
      </c>
      <c r="P223" s="5">
        <f t="shared" si="15"/>
        <v>115302.823</v>
      </c>
      <c r="Q223" s="5">
        <v>0</v>
      </c>
      <c r="R223" s="5">
        <f t="shared" ref="R223:R290" si="21">P223+Q223</f>
        <v>115302.823</v>
      </c>
      <c r="S223" s="5">
        <v>0</v>
      </c>
      <c r="T223" s="5">
        <f t="shared" si="19"/>
        <v>115302.823</v>
      </c>
    </row>
    <row r="224" spans="1:20" ht="113.25" customHeight="1">
      <c r="A224" s="3" t="s">
        <v>311</v>
      </c>
      <c r="B224" s="2" t="s">
        <v>4</v>
      </c>
      <c r="C224" s="2" t="s">
        <v>23</v>
      </c>
      <c r="D224" s="2" t="s">
        <v>25</v>
      </c>
      <c r="E224" s="6" t="s">
        <v>145</v>
      </c>
      <c r="F224" s="2"/>
      <c r="G224" s="5">
        <v>11014.92</v>
      </c>
      <c r="H224" s="5">
        <f>H225</f>
        <v>-11014.92</v>
      </c>
      <c r="I224" s="5">
        <f t="shared" ref="I224:I299" si="22">G224+H224</f>
        <v>0</v>
      </c>
      <c r="J224" s="5">
        <f>J225</f>
        <v>0</v>
      </c>
      <c r="K224" s="5">
        <f t="shared" si="20"/>
        <v>0</v>
      </c>
      <c r="L224" s="5">
        <f>L225</f>
        <v>0</v>
      </c>
      <c r="M224" s="5">
        <f t="shared" si="18"/>
        <v>0</v>
      </c>
      <c r="N224" s="5">
        <v>11014.92</v>
      </c>
      <c r="O224" s="5">
        <f>O225</f>
        <v>-11014.92</v>
      </c>
      <c r="P224" s="5">
        <f t="shared" ref="P224:P299" si="23">N224+O224</f>
        <v>0</v>
      </c>
      <c r="Q224" s="5">
        <f>Q225</f>
        <v>0</v>
      </c>
      <c r="R224" s="5">
        <f t="shared" si="21"/>
        <v>0</v>
      </c>
      <c r="S224" s="5">
        <f>S225</f>
        <v>0</v>
      </c>
      <c r="T224" s="5">
        <f t="shared" si="19"/>
        <v>0</v>
      </c>
    </row>
    <row r="225" spans="1:20" ht="38.25">
      <c r="A225" s="3" t="s">
        <v>44</v>
      </c>
      <c r="B225" s="2" t="s">
        <v>4</v>
      </c>
      <c r="C225" s="2" t="s">
        <v>23</v>
      </c>
      <c r="D225" s="2" t="s">
        <v>25</v>
      </c>
      <c r="E225" s="6" t="s">
        <v>145</v>
      </c>
      <c r="F225" s="2">
        <v>600</v>
      </c>
      <c r="G225" s="5">
        <v>11014.92</v>
      </c>
      <c r="H225" s="5">
        <v>-11014.92</v>
      </c>
      <c r="I225" s="5">
        <f t="shared" si="22"/>
        <v>0</v>
      </c>
      <c r="J225" s="5"/>
      <c r="K225" s="5">
        <f t="shared" si="20"/>
        <v>0</v>
      </c>
      <c r="L225" s="5"/>
      <c r="M225" s="5">
        <f t="shared" si="18"/>
        <v>0</v>
      </c>
      <c r="N225" s="5">
        <v>11014.92</v>
      </c>
      <c r="O225" s="5">
        <v>-11014.92</v>
      </c>
      <c r="P225" s="5">
        <f t="shared" si="23"/>
        <v>0</v>
      </c>
      <c r="Q225" s="5"/>
      <c r="R225" s="5">
        <f t="shared" si="21"/>
        <v>0</v>
      </c>
      <c r="S225" s="5"/>
      <c r="T225" s="5">
        <f t="shared" si="19"/>
        <v>0</v>
      </c>
    </row>
    <row r="226" spans="1:20" ht="216.75">
      <c r="A226" s="3" t="s">
        <v>310</v>
      </c>
      <c r="B226" s="2" t="s">
        <v>4</v>
      </c>
      <c r="C226" s="2" t="s">
        <v>23</v>
      </c>
      <c r="D226" s="2" t="s">
        <v>25</v>
      </c>
      <c r="E226" s="6" t="s">
        <v>312</v>
      </c>
      <c r="F226" s="2"/>
      <c r="G226" s="5">
        <v>0</v>
      </c>
      <c r="H226" s="5">
        <f>H227</f>
        <v>11014.92</v>
      </c>
      <c r="I226" s="5">
        <f t="shared" si="22"/>
        <v>11014.92</v>
      </c>
      <c r="J226" s="5">
        <f>J227</f>
        <v>0</v>
      </c>
      <c r="K226" s="5">
        <f t="shared" si="20"/>
        <v>11014.92</v>
      </c>
      <c r="L226" s="5">
        <f>L227</f>
        <v>0</v>
      </c>
      <c r="M226" s="5">
        <f t="shared" si="18"/>
        <v>11014.92</v>
      </c>
      <c r="N226" s="5">
        <v>0</v>
      </c>
      <c r="O226" s="5">
        <f>O227</f>
        <v>11014.92</v>
      </c>
      <c r="P226" s="5">
        <f t="shared" si="23"/>
        <v>11014.92</v>
      </c>
      <c r="Q226" s="5">
        <f>Q227</f>
        <v>0</v>
      </c>
      <c r="R226" s="5">
        <f t="shared" si="21"/>
        <v>11014.92</v>
      </c>
      <c r="S226" s="5">
        <f>S227</f>
        <v>0</v>
      </c>
      <c r="T226" s="5">
        <f t="shared" si="19"/>
        <v>11014.92</v>
      </c>
    </row>
    <row r="227" spans="1:20" ht="38.25">
      <c r="A227" s="3" t="s">
        <v>44</v>
      </c>
      <c r="B227" s="2" t="s">
        <v>4</v>
      </c>
      <c r="C227" s="2" t="s">
        <v>23</v>
      </c>
      <c r="D227" s="2" t="s">
        <v>25</v>
      </c>
      <c r="E227" s="6" t="s">
        <v>312</v>
      </c>
      <c r="F227" s="2">
        <v>600</v>
      </c>
      <c r="G227" s="5">
        <v>0</v>
      </c>
      <c r="H227" s="5">
        <v>11014.92</v>
      </c>
      <c r="I227" s="5">
        <f t="shared" si="22"/>
        <v>11014.92</v>
      </c>
      <c r="J227" s="5"/>
      <c r="K227" s="5">
        <f t="shared" si="20"/>
        <v>11014.92</v>
      </c>
      <c r="L227" s="5"/>
      <c r="M227" s="5">
        <f t="shared" si="18"/>
        <v>11014.92</v>
      </c>
      <c r="N227" s="5">
        <v>0</v>
      </c>
      <c r="O227" s="5">
        <v>11014.92</v>
      </c>
      <c r="P227" s="5">
        <f t="shared" si="23"/>
        <v>11014.92</v>
      </c>
      <c r="Q227" s="5"/>
      <c r="R227" s="5">
        <f t="shared" si="21"/>
        <v>11014.92</v>
      </c>
      <c r="S227" s="5"/>
      <c r="T227" s="5">
        <f t="shared" si="19"/>
        <v>11014.92</v>
      </c>
    </row>
    <row r="228" spans="1:20" ht="140.25">
      <c r="A228" s="3" t="s">
        <v>315</v>
      </c>
      <c r="B228" s="2" t="s">
        <v>4</v>
      </c>
      <c r="C228" s="2" t="s">
        <v>23</v>
      </c>
      <c r="D228" s="2" t="s">
        <v>25</v>
      </c>
      <c r="E228" s="6" t="s">
        <v>317</v>
      </c>
      <c r="F228" s="2"/>
      <c r="G228" s="5"/>
      <c r="H228" s="5"/>
      <c r="I228" s="5">
        <v>0</v>
      </c>
      <c r="J228" s="5">
        <f>J229</f>
        <v>1262.982</v>
      </c>
      <c r="K228" s="5">
        <f t="shared" si="20"/>
        <v>1262.982</v>
      </c>
      <c r="L228" s="5">
        <f>L229</f>
        <v>0</v>
      </c>
      <c r="M228" s="5">
        <f t="shared" si="18"/>
        <v>1262.982</v>
      </c>
      <c r="N228" s="5"/>
      <c r="O228" s="5"/>
      <c r="P228" s="5">
        <v>0</v>
      </c>
      <c r="Q228" s="5">
        <f>Q229</f>
        <v>1262.982</v>
      </c>
      <c r="R228" s="5">
        <f t="shared" si="21"/>
        <v>1262.982</v>
      </c>
      <c r="S228" s="5">
        <f>S229</f>
        <v>0</v>
      </c>
      <c r="T228" s="5">
        <f t="shared" si="19"/>
        <v>1262.982</v>
      </c>
    </row>
    <row r="229" spans="1:20" ht="38.25">
      <c r="A229" s="3" t="s">
        <v>44</v>
      </c>
      <c r="B229" s="2" t="s">
        <v>4</v>
      </c>
      <c r="C229" s="2" t="s">
        <v>23</v>
      </c>
      <c r="D229" s="2" t="s">
        <v>25</v>
      </c>
      <c r="E229" s="6" t="s">
        <v>317</v>
      </c>
      <c r="F229" s="2">
        <v>600</v>
      </c>
      <c r="G229" s="5"/>
      <c r="H229" s="5"/>
      <c r="I229" s="5">
        <v>0</v>
      </c>
      <c r="J229" s="5">
        <v>1262.982</v>
      </c>
      <c r="K229" s="5">
        <f t="shared" si="20"/>
        <v>1262.982</v>
      </c>
      <c r="L229" s="5"/>
      <c r="M229" s="5">
        <f t="shared" si="18"/>
        <v>1262.982</v>
      </c>
      <c r="N229" s="5"/>
      <c r="O229" s="5"/>
      <c r="P229" s="5">
        <v>0</v>
      </c>
      <c r="Q229" s="5">
        <v>1262.982</v>
      </c>
      <c r="R229" s="5">
        <f t="shared" si="21"/>
        <v>1262.982</v>
      </c>
      <c r="S229" s="5"/>
      <c r="T229" s="5">
        <f t="shared" si="19"/>
        <v>1262.982</v>
      </c>
    </row>
    <row r="230" spans="1:20" ht="51">
      <c r="A230" s="3" t="s">
        <v>253</v>
      </c>
      <c r="B230" s="2" t="s">
        <v>4</v>
      </c>
      <c r="C230" s="2" t="s">
        <v>23</v>
      </c>
      <c r="D230" s="2" t="s">
        <v>25</v>
      </c>
      <c r="E230" s="6" t="s">
        <v>147</v>
      </c>
      <c r="F230" s="2"/>
      <c r="G230" s="5">
        <v>2704.5871600000005</v>
      </c>
      <c r="H230" s="5">
        <f>H231</f>
        <v>1.7768600000000001</v>
      </c>
      <c r="I230" s="5">
        <f t="shared" si="22"/>
        <v>2706.3640200000004</v>
      </c>
      <c r="J230" s="5">
        <f>J231</f>
        <v>0</v>
      </c>
      <c r="K230" s="5">
        <f t="shared" si="20"/>
        <v>2706.3640200000004</v>
      </c>
      <c r="L230" s="5">
        <f>L231</f>
        <v>0</v>
      </c>
      <c r="M230" s="5">
        <f t="shared" si="18"/>
        <v>2706.3640200000004</v>
      </c>
      <c r="N230" s="5">
        <v>2684.1834100000005</v>
      </c>
      <c r="O230" s="5">
        <f>O231</f>
        <v>0</v>
      </c>
      <c r="P230" s="5">
        <f t="shared" si="23"/>
        <v>2684.1834100000005</v>
      </c>
      <c r="Q230" s="5">
        <f>Q231</f>
        <v>0</v>
      </c>
      <c r="R230" s="5">
        <f t="shared" si="21"/>
        <v>2684.1834100000005</v>
      </c>
      <c r="S230" s="5">
        <f>S231</f>
        <v>0</v>
      </c>
      <c r="T230" s="5">
        <f t="shared" si="19"/>
        <v>2684.1834100000005</v>
      </c>
    </row>
    <row r="231" spans="1:20" ht="38.25">
      <c r="A231" s="3" t="s">
        <v>44</v>
      </c>
      <c r="B231" s="2" t="s">
        <v>4</v>
      </c>
      <c r="C231" s="2" t="s">
        <v>23</v>
      </c>
      <c r="D231" s="2" t="s">
        <v>25</v>
      </c>
      <c r="E231" s="6" t="s">
        <v>147</v>
      </c>
      <c r="F231" s="2">
        <v>600</v>
      </c>
      <c r="G231" s="5">
        <v>2704.5871600000005</v>
      </c>
      <c r="H231" s="5">
        <v>1.7768600000000001</v>
      </c>
      <c r="I231" s="5">
        <f t="shared" si="22"/>
        <v>2706.3640200000004</v>
      </c>
      <c r="J231" s="5"/>
      <c r="K231" s="5">
        <f t="shared" si="20"/>
        <v>2706.3640200000004</v>
      </c>
      <c r="L231" s="5"/>
      <c r="M231" s="5">
        <f t="shared" si="18"/>
        <v>2706.3640200000004</v>
      </c>
      <c r="N231" s="5">
        <v>2684.1834100000005</v>
      </c>
      <c r="O231" s="5">
        <v>0</v>
      </c>
      <c r="P231" s="5">
        <f t="shared" si="23"/>
        <v>2684.1834100000005</v>
      </c>
      <c r="Q231" s="5">
        <v>0</v>
      </c>
      <c r="R231" s="5">
        <f t="shared" si="21"/>
        <v>2684.1834100000005</v>
      </c>
      <c r="S231" s="5">
        <v>0</v>
      </c>
      <c r="T231" s="5">
        <f t="shared" si="19"/>
        <v>2684.1834100000005</v>
      </c>
    </row>
    <row r="232" spans="1:20" ht="102">
      <c r="A232" s="3" t="s">
        <v>185</v>
      </c>
      <c r="B232" s="2" t="s">
        <v>4</v>
      </c>
      <c r="C232" s="2" t="s">
        <v>23</v>
      </c>
      <c r="D232" s="2" t="s">
        <v>25</v>
      </c>
      <c r="E232" s="6" t="s">
        <v>148</v>
      </c>
      <c r="F232" s="2"/>
      <c r="G232" s="5">
        <v>18743.890359999998</v>
      </c>
      <c r="H232" s="5">
        <f>H233</f>
        <v>-1.7768600000000001</v>
      </c>
      <c r="I232" s="5">
        <f t="shared" si="22"/>
        <v>18742.113499999996</v>
      </c>
      <c r="J232" s="5">
        <f>J233</f>
        <v>0</v>
      </c>
      <c r="K232" s="5">
        <f t="shared" si="20"/>
        <v>18742.113499999996</v>
      </c>
      <c r="L232" s="5">
        <f>L233</f>
        <v>0</v>
      </c>
      <c r="M232" s="5">
        <f t="shared" si="18"/>
        <v>18742.113499999996</v>
      </c>
      <c r="N232" s="5">
        <v>19297.241579999998</v>
      </c>
      <c r="O232" s="5">
        <f>O233</f>
        <v>0</v>
      </c>
      <c r="P232" s="5">
        <f t="shared" si="23"/>
        <v>19297.241579999998</v>
      </c>
      <c r="Q232" s="5">
        <f>Q233</f>
        <v>0</v>
      </c>
      <c r="R232" s="5">
        <f t="shared" si="21"/>
        <v>19297.241579999998</v>
      </c>
      <c r="S232" s="5">
        <f>S233</f>
        <v>0</v>
      </c>
      <c r="T232" s="5">
        <f t="shared" si="19"/>
        <v>19297.241579999998</v>
      </c>
    </row>
    <row r="233" spans="1:20" ht="38.25">
      <c r="A233" s="3" t="s">
        <v>44</v>
      </c>
      <c r="B233" s="2" t="s">
        <v>4</v>
      </c>
      <c r="C233" s="2" t="s">
        <v>23</v>
      </c>
      <c r="D233" s="2" t="s">
        <v>25</v>
      </c>
      <c r="E233" s="6" t="s">
        <v>148</v>
      </c>
      <c r="F233" s="2">
        <v>600</v>
      </c>
      <c r="G233" s="5">
        <v>18743.890359999998</v>
      </c>
      <c r="H233" s="5">
        <v>-1.7768600000000001</v>
      </c>
      <c r="I233" s="5">
        <f t="shared" si="22"/>
        <v>18742.113499999996</v>
      </c>
      <c r="J233" s="5"/>
      <c r="K233" s="5">
        <f t="shared" si="20"/>
        <v>18742.113499999996</v>
      </c>
      <c r="L233" s="5"/>
      <c r="M233" s="5">
        <f t="shared" si="18"/>
        <v>18742.113499999996</v>
      </c>
      <c r="N233" s="5">
        <v>19297.241579999998</v>
      </c>
      <c r="O233" s="5">
        <v>0</v>
      </c>
      <c r="P233" s="5">
        <f t="shared" si="23"/>
        <v>19297.241579999998</v>
      </c>
      <c r="Q233" s="5">
        <v>0</v>
      </c>
      <c r="R233" s="5">
        <f t="shared" si="21"/>
        <v>19297.241579999998</v>
      </c>
      <c r="S233" s="5">
        <v>0</v>
      </c>
      <c r="T233" s="5">
        <f t="shared" si="19"/>
        <v>19297.241579999998</v>
      </c>
    </row>
    <row r="234" spans="1:20" ht="405.75" customHeight="1">
      <c r="A234" s="3" t="s">
        <v>307</v>
      </c>
      <c r="B234" s="2" t="s">
        <v>4</v>
      </c>
      <c r="C234" s="2" t="s">
        <v>23</v>
      </c>
      <c r="D234" s="2" t="s">
        <v>25</v>
      </c>
      <c r="E234" s="1" t="s">
        <v>301</v>
      </c>
      <c r="F234" s="2"/>
      <c r="G234" s="5">
        <v>2752.6699199999998</v>
      </c>
      <c r="H234" s="5">
        <f>H235</f>
        <v>0</v>
      </c>
      <c r="I234" s="5">
        <f t="shared" si="22"/>
        <v>2752.6699199999998</v>
      </c>
      <c r="J234" s="5">
        <f>J235</f>
        <v>0</v>
      </c>
      <c r="K234" s="5">
        <f t="shared" si="20"/>
        <v>2752.6699199999998</v>
      </c>
      <c r="L234" s="5">
        <f>L235</f>
        <v>0</v>
      </c>
      <c r="M234" s="5">
        <f t="shared" si="18"/>
        <v>2752.6699199999998</v>
      </c>
      <c r="N234" s="5">
        <v>2862.5688</v>
      </c>
      <c r="O234" s="5">
        <f>O235</f>
        <v>0</v>
      </c>
      <c r="P234" s="5">
        <f t="shared" si="23"/>
        <v>2862.5688</v>
      </c>
      <c r="Q234" s="5">
        <f>Q235</f>
        <v>0</v>
      </c>
      <c r="R234" s="5">
        <f t="shared" si="21"/>
        <v>2862.5688</v>
      </c>
      <c r="S234" s="5">
        <f>S235</f>
        <v>0</v>
      </c>
      <c r="T234" s="5">
        <f t="shared" si="19"/>
        <v>2862.5688</v>
      </c>
    </row>
    <row r="235" spans="1:20" ht="38.25">
      <c r="A235" s="3" t="s">
        <v>44</v>
      </c>
      <c r="B235" s="2" t="s">
        <v>4</v>
      </c>
      <c r="C235" s="2" t="s">
        <v>23</v>
      </c>
      <c r="D235" s="2" t="s">
        <v>25</v>
      </c>
      <c r="E235" s="1" t="s">
        <v>301</v>
      </c>
      <c r="F235" s="2">
        <v>600</v>
      </c>
      <c r="G235" s="5">
        <v>2752.6699199999998</v>
      </c>
      <c r="H235" s="5">
        <v>0</v>
      </c>
      <c r="I235" s="5">
        <f t="shared" si="22"/>
        <v>2752.6699199999998</v>
      </c>
      <c r="J235" s="5">
        <v>0</v>
      </c>
      <c r="K235" s="5">
        <f t="shared" si="20"/>
        <v>2752.6699199999998</v>
      </c>
      <c r="L235" s="5">
        <v>0</v>
      </c>
      <c r="M235" s="5">
        <f t="shared" si="18"/>
        <v>2752.6699199999998</v>
      </c>
      <c r="N235" s="5">
        <v>2862.5688</v>
      </c>
      <c r="O235" s="5">
        <v>0</v>
      </c>
      <c r="P235" s="5">
        <f t="shared" si="23"/>
        <v>2862.5688</v>
      </c>
      <c r="Q235" s="5">
        <v>0</v>
      </c>
      <c r="R235" s="5">
        <f t="shared" si="21"/>
        <v>2862.5688</v>
      </c>
      <c r="S235" s="5">
        <v>0</v>
      </c>
      <c r="T235" s="5">
        <f t="shared" si="19"/>
        <v>2862.5688</v>
      </c>
    </row>
    <row r="236" spans="1:20" ht="15.75">
      <c r="A236" s="3" t="s">
        <v>91</v>
      </c>
      <c r="B236" s="2" t="s">
        <v>4</v>
      </c>
      <c r="C236" s="2" t="s">
        <v>23</v>
      </c>
      <c r="D236" s="2" t="s">
        <v>20</v>
      </c>
      <c r="E236" s="1" t="s">
        <v>92</v>
      </c>
      <c r="F236" s="2"/>
      <c r="G236" s="5">
        <v>17627.731119999997</v>
      </c>
      <c r="H236" s="5">
        <f>H237</f>
        <v>115.6048</v>
      </c>
      <c r="I236" s="5">
        <f t="shared" si="22"/>
        <v>17743.335919999998</v>
      </c>
      <c r="J236" s="5">
        <f>J237</f>
        <v>3.3999999999999998E-3</v>
      </c>
      <c r="K236" s="5">
        <f t="shared" si="20"/>
        <v>17743.339319999999</v>
      </c>
      <c r="L236" s="5">
        <f>L237</f>
        <v>0</v>
      </c>
      <c r="M236" s="5">
        <f t="shared" si="18"/>
        <v>17743.339319999999</v>
      </c>
      <c r="N236" s="5">
        <v>17627.731119999997</v>
      </c>
      <c r="O236" s="5">
        <f>O237</f>
        <v>115.6048</v>
      </c>
      <c r="P236" s="5">
        <f t="shared" si="23"/>
        <v>17743.335919999998</v>
      </c>
      <c r="Q236" s="5">
        <f>Q237</f>
        <v>0</v>
      </c>
      <c r="R236" s="5">
        <f t="shared" si="21"/>
        <v>17743.335919999998</v>
      </c>
      <c r="S236" s="5">
        <f>S237</f>
        <v>0</v>
      </c>
      <c r="T236" s="5">
        <f t="shared" si="19"/>
        <v>17743.335919999998</v>
      </c>
    </row>
    <row r="237" spans="1:20" ht="38.25">
      <c r="A237" s="3" t="s">
        <v>44</v>
      </c>
      <c r="B237" s="2" t="s">
        <v>4</v>
      </c>
      <c r="C237" s="2" t="s">
        <v>23</v>
      </c>
      <c r="D237" s="2" t="s">
        <v>20</v>
      </c>
      <c r="E237" s="1" t="s">
        <v>92</v>
      </c>
      <c r="F237" s="2">
        <v>600</v>
      </c>
      <c r="G237" s="5">
        <v>17627.731119999997</v>
      </c>
      <c r="H237" s="5">
        <v>115.6048</v>
      </c>
      <c r="I237" s="5">
        <f t="shared" si="22"/>
        <v>17743.335919999998</v>
      </c>
      <c r="J237" s="5">
        <v>3.3999999999999998E-3</v>
      </c>
      <c r="K237" s="5">
        <f t="shared" si="20"/>
        <v>17743.339319999999</v>
      </c>
      <c r="L237" s="5"/>
      <c r="M237" s="5">
        <f t="shared" si="18"/>
        <v>17743.339319999999</v>
      </c>
      <c r="N237" s="5">
        <v>17627.731119999997</v>
      </c>
      <c r="O237" s="5">
        <v>115.6048</v>
      </c>
      <c r="P237" s="5">
        <f t="shared" si="23"/>
        <v>17743.335919999998</v>
      </c>
      <c r="Q237" s="5"/>
      <c r="R237" s="5">
        <f t="shared" si="21"/>
        <v>17743.335919999998</v>
      </c>
      <c r="S237" s="5"/>
      <c r="T237" s="5">
        <f t="shared" si="19"/>
        <v>17743.335919999998</v>
      </c>
    </row>
    <row r="238" spans="1:20" ht="38.25">
      <c r="A238" s="3" t="s">
        <v>93</v>
      </c>
      <c r="B238" s="2" t="s">
        <v>4</v>
      </c>
      <c r="C238" s="2" t="s">
        <v>23</v>
      </c>
      <c r="D238" s="2" t="s">
        <v>20</v>
      </c>
      <c r="E238" s="1" t="s">
        <v>96</v>
      </c>
      <c r="F238" s="2"/>
      <c r="G238" s="5">
        <v>35</v>
      </c>
      <c r="H238" s="5">
        <f>H239</f>
        <v>0</v>
      </c>
      <c r="I238" s="5">
        <f t="shared" si="22"/>
        <v>35</v>
      </c>
      <c r="J238" s="5">
        <f>J239</f>
        <v>0</v>
      </c>
      <c r="K238" s="5">
        <f t="shared" si="20"/>
        <v>35</v>
      </c>
      <c r="L238" s="5">
        <f>L239</f>
        <v>0</v>
      </c>
      <c r="M238" s="5">
        <f t="shared" si="18"/>
        <v>35</v>
      </c>
      <c r="N238" s="5">
        <v>35</v>
      </c>
      <c r="O238" s="5">
        <f>O239</f>
        <v>0</v>
      </c>
      <c r="P238" s="5">
        <f t="shared" si="23"/>
        <v>35</v>
      </c>
      <c r="Q238" s="5">
        <f>Q239</f>
        <v>0</v>
      </c>
      <c r="R238" s="5">
        <f t="shared" si="21"/>
        <v>35</v>
      </c>
      <c r="S238" s="5">
        <f>S239</f>
        <v>0</v>
      </c>
      <c r="T238" s="5">
        <f t="shared" si="19"/>
        <v>35</v>
      </c>
    </row>
    <row r="239" spans="1:20" ht="38.25">
      <c r="A239" s="3" t="s">
        <v>44</v>
      </c>
      <c r="B239" s="2" t="s">
        <v>4</v>
      </c>
      <c r="C239" s="2" t="s">
        <v>23</v>
      </c>
      <c r="D239" s="2" t="s">
        <v>20</v>
      </c>
      <c r="E239" s="1" t="s">
        <v>96</v>
      </c>
      <c r="F239" s="2">
        <v>600</v>
      </c>
      <c r="G239" s="5">
        <v>35</v>
      </c>
      <c r="H239" s="5">
        <v>0</v>
      </c>
      <c r="I239" s="5">
        <f t="shared" si="22"/>
        <v>35</v>
      </c>
      <c r="J239" s="5">
        <v>0</v>
      </c>
      <c r="K239" s="5">
        <f t="shared" si="20"/>
        <v>35</v>
      </c>
      <c r="L239" s="5">
        <v>0</v>
      </c>
      <c r="M239" s="5">
        <f t="shared" si="18"/>
        <v>35</v>
      </c>
      <c r="N239" s="5">
        <v>35</v>
      </c>
      <c r="O239" s="5">
        <v>0</v>
      </c>
      <c r="P239" s="5">
        <f t="shared" si="23"/>
        <v>35</v>
      </c>
      <c r="Q239" s="5">
        <v>0</v>
      </c>
      <c r="R239" s="5">
        <f t="shared" si="21"/>
        <v>35</v>
      </c>
      <c r="S239" s="5">
        <v>0</v>
      </c>
      <c r="T239" s="5">
        <f t="shared" si="19"/>
        <v>35</v>
      </c>
    </row>
    <row r="240" spans="1:20" ht="56.25" customHeight="1">
      <c r="A240" s="3" t="s">
        <v>285</v>
      </c>
      <c r="B240" s="2" t="s">
        <v>4</v>
      </c>
      <c r="C240" s="2" t="s">
        <v>23</v>
      </c>
      <c r="D240" s="2" t="s">
        <v>20</v>
      </c>
      <c r="E240" s="1" t="s">
        <v>284</v>
      </c>
      <c r="F240" s="2"/>
      <c r="G240" s="5">
        <v>0</v>
      </c>
      <c r="H240" s="5">
        <f>H241</f>
        <v>0</v>
      </c>
      <c r="I240" s="5">
        <f t="shared" si="22"/>
        <v>0</v>
      </c>
      <c r="J240" s="5">
        <f>J241</f>
        <v>0</v>
      </c>
      <c r="K240" s="5">
        <f t="shared" si="20"/>
        <v>0</v>
      </c>
      <c r="L240" s="5">
        <f>L241</f>
        <v>0</v>
      </c>
      <c r="M240" s="5">
        <f t="shared" si="18"/>
        <v>0</v>
      </c>
      <c r="N240" s="5">
        <v>0</v>
      </c>
      <c r="O240" s="5">
        <f>O241</f>
        <v>0</v>
      </c>
      <c r="P240" s="5">
        <f t="shared" si="23"/>
        <v>0</v>
      </c>
      <c r="Q240" s="5">
        <f>Q241</f>
        <v>0</v>
      </c>
      <c r="R240" s="5">
        <f t="shared" si="21"/>
        <v>0</v>
      </c>
      <c r="S240" s="5">
        <f>S241</f>
        <v>0</v>
      </c>
      <c r="T240" s="5">
        <f t="shared" si="19"/>
        <v>0</v>
      </c>
    </row>
    <row r="241" spans="1:20" ht="38.25">
      <c r="A241" s="3" t="s">
        <v>44</v>
      </c>
      <c r="B241" s="2" t="s">
        <v>4</v>
      </c>
      <c r="C241" s="2" t="s">
        <v>23</v>
      </c>
      <c r="D241" s="2" t="s">
        <v>20</v>
      </c>
      <c r="E241" s="1" t="s">
        <v>284</v>
      </c>
      <c r="F241" s="2">
        <v>600</v>
      </c>
      <c r="G241" s="5">
        <v>0</v>
      </c>
      <c r="H241" s="5">
        <v>0</v>
      </c>
      <c r="I241" s="5">
        <f t="shared" si="22"/>
        <v>0</v>
      </c>
      <c r="J241" s="5">
        <v>0</v>
      </c>
      <c r="K241" s="5">
        <f t="shared" si="20"/>
        <v>0</v>
      </c>
      <c r="L241" s="5">
        <v>0</v>
      </c>
      <c r="M241" s="5">
        <f t="shared" si="18"/>
        <v>0</v>
      </c>
      <c r="N241" s="5">
        <v>0</v>
      </c>
      <c r="O241" s="5">
        <v>0</v>
      </c>
      <c r="P241" s="5">
        <f t="shared" si="23"/>
        <v>0</v>
      </c>
      <c r="Q241" s="5">
        <v>0</v>
      </c>
      <c r="R241" s="5">
        <f t="shared" si="21"/>
        <v>0</v>
      </c>
      <c r="S241" s="5">
        <v>0</v>
      </c>
      <c r="T241" s="5">
        <f t="shared" si="19"/>
        <v>0</v>
      </c>
    </row>
    <row r="242" spans="1:20" ht="38.25">
      <c r="A242" s="3" t="s">
        <v>94</v>
      </c>
      <c r="B242" s="2" t="s">
        <v>4</v>
      </c>
      <c r="C242" s="2" t="s">
        <v>23</v>
      </c>
      <c r="D242" s="2" t="s">
        <v>20</v>
      </c>
      <c r="E242" s="1" t="s">
        <v>97</v>
      </c>
      <c r="F242" s="2"/>
      <c r="G242" s="5">
        <v>92</v>
      </c>
      <c r="H242" s="5">
        <f>H243</f>
        <v>0</v>
      </c>
      <c r="I242" s="5">
        <f t="shared" si="22"/>
        <v>92</v>
      </c>
      <c r="J242" s="5">
        <f>J243</f>
        <v>0</v>
      </c>
      <c r="K242" s="5">
        <f t="shared" si="20"/>
        <v>92</v>
      </c>
      <c r="L242" s="5">
        <f>L243</f>
        <v>0</v>
      </c>
      <c r="M242" s="5">
        <f t="shared" si="18"/>
        <v>92</v>
      </c>
      <c r="N242" s="5">
        <v>92</v>
      </c>
      <c r="O242" s="5">
        <f>O243</f>
        <v>0</v>
      </c>
      <c r="P242" s="5">
        <f t="shared" si="23"/>
        <v>92</v>
      </c>
      <c r="Q242" s="5">
        <f>Q243</f>
        <v>0</v>
      </c>
      <c r="R242" s="5">
        <f t="shared" si="21"/>
        <v>92</v>
      </c>
      <c r="S242" s="5">
        <f>S243</f>
        <v>0</v>
      </c>
      <c r="T242" s="5">
        <f t="shared" si="19"/>
        <v>92</v>
      </c>
    </row>
    <row r="243" spans="1:20" ht="38.25">
      <c r="A243" s="3" t="s">
        <v>44</v>
      </c>
      <c r="B243" s="2" t="s">
        <v>4</v>
      </c>
      <c r="C243" s="2" t="s">
        <v>23</v>
      </c>
      <c r="D243" s="2" t="s">
        <v>20</v>
      </c>
      <c r="E243" s="1" t="s">
        <v>97</v>
      </c>
      <c r="F243" s="2">
        <v>600</v>
      </c>
      <c r="G243" s="5">
        <v>92</v>
      </c>
      <c r="H243" s="5">
        <v>0</v>
      </c>
      <c r="I243" s="5">
        <f t="shared" si="22"/>
        <v>92</v>
      </c>
      <c r="J243" s="5">
        <v>0</v>
      </c>
      <c r="K243" s="5">
        <f t="shared" si="20"/>
        <v>92</v>
      </c>
      <c r="L243" s="5">
        <v>0</v>
      </c>
      <c r="M243" s="5">
        <f t="shared" si="18"/>
        <v>92</v>
      </c>
      <c r="N243" s="5">
        <v>92</v>
      </c>
      <c r="O243" s="5">
        <v>0</v>
      </c>
      <c r="P243" s="5">
        <f t="shared" si="23"/>
        <v>92</v>
      </c>
      <c r="Q243" s="5">
        <v>0</v>
      </c>
      <c r="R243" s="5">
        <f t="shared" si="21"/>
        <v>92</v>
      </c>
      <c r="S243" s="5">
        <v>0</v>
      </c>
      <c r="T243" s="5">
        <f t="shared" si="19"/>
        <v>92</v>
      </c>
    </row>
    <row r="244" spans="1:20" ht="76.5">
      <c r="A244" s="3" t="s">
        <v>187</v>
      </c>
      <c r="B244" s="2" t="s">
        <v>4</v>
      </c>
      <c r="C244" s="2" t="s">
        <v>23</v>
      </c>
      <c r="D244" s="2" t="s">
        <v>20</v>
      </c>
      <c r="E244" s="6" t="s">
        <v>98</v>
      </c>
      <c r="F244" s="2"/>
      <c r="G244" s="5">
        <v>0</v>
      </c>
      <c r="H244" s="5">
        <f>H245</f>
        <v>0</v>
      </c>
      <c r="I244" s="5">
        <f t="shared" si="22"/>
        <v>0</v>
      </c>
      <c r="J244" s="5">
        <f>J245</f>
        <v>0</v>
      </c>
      <c r="K244" s="5">
        <f t="shared" si="20"/>
        <v>0</v>
      </c>
      <c r="L244" s="5">
        <f>L245</f>
        <v>0</v>
      </c>
      <c r="M244" s="5">
        <f t="shared" si="18"/>
        <v>0</v>
      </c>
      <c r="N244" s="5">
        <v>0</v>
      </c>
      <c r="O244" s="5">
        <f>O245</f>
        <v>0</v>
      </c>
      <c r="P244" s="5">
        <f t="shared" si="23"/>
        <v>0</v>
      </c>
      <c r="Q244" s="5">
        <f>Q245</f>
        <v>0</v>
      </c>
      <c r="R244" s="5">
        <f t="shared" si="21"/>
        <v>0</v>
      </c>
      <c r="S244" s="5">
        <f>S245</f>
        <v>0</v>
      </c>
      <c r="T244" s="5">
        <f t="shared" si="19"/>
        <v>0</v>
      </c>
    </row>
    <row r="245" spans="1:20" ht="38.25">
      <c r="A245" s="3" t="s">
        <v>44</v>
      </c>
      <c r="B245" s="2" t="s">
        <v>4</v>
      </c>
      <c r="C245" s="2" t="s">
        <v>23</v>
      </c>
      <c r="D245" s="2" t="s">
        <v>20</v>
      </c>
      <c r="E245" s="6" t="s">
        <v>98</v>
      </c>
      <c r="F245" s="2">
        <v>600</v>
      </c>
      <c r="G245" s="5">
        <v>0</v>
      </c>
      <c r="H245" s="5">
        <v>0</v>
      </c>
      <c r="I245" s="5">
        <f t="shared" si="22"/>
        <v>0</v>
      </c>
      <c r="J245" s="5">
        <v>0</v>
      </c>
      <c r="K245" s="5">
        <f t="shared" si="20"/>
        <v>0</v>
      </c>
      <c r="L245" s="5">
        <v>0</v>
      </c>
      <c r="M245" s="5">
        <f t="shared" si="18"/>
        <v>0</v>
      </c>
      <c r="N245" s="5">
        <v>0</v>
      </c>
      <c r="O245" s="5">
        <v>0</v>
      </c>
      <c r="P245" s="5">
        <f t="shared" si="23"/>
        <v>0</v>
      </c>
      <c r="Q245" s="5">
        <v>0</v>
      </c>
      <c r="R245" s="5">
        <f t="shared" si="21"/>
        <v>0</v>
      </c>
      <c r="S245" s="5">
        <v>0</v>
      </c>
      <c r="T245" s="5">
        <f t="shared" si="19"/>
        <v>0</v>
      </c>
    </row>
    <row r="246" spans="1:20" ht="63.75">
      <c r="A246" s="3" t="s">
        <v>95</v>
      </c>
      <c r="B246" s="2" t="s">
        <v>4</v>
      </c>
      <c r="C246" s="2" t="s">
        <v>23</v>
      </c>
      <c r="D246" s="2" t="s">
        <v>20</v>
      </c>
      <c r="E246" s="6" t="s">
        <v>181</v>
      </c>
      <c r="F246" s="2"/>
      <c r="G246" s="5">
        <v>300</v>
      </c>
      <c r="H246" s="5">
        <f>H247</f>
        <v>0</v>
      </c>
      <c r="I246" s="5">
        <f t="shared" si="22"/>
        <v>300</v>
      </c>
      <c r="J246" s="5">
        <f>J247</f>
        <v>0</v>
      </c>
      <c r="K246" s="5">
        <f t="shared" si="20"/>
        <v>300</v>
      </c>
      <c r="L246" s="5">
        <f>L247</f>
        <v>0</v>
      </c>
      <c r="M246" s="5">
        <f t="shared" si="18"/>
        <v>300</v>
      </c>
      <c r="N246" s="5">
        <v>300</v>
      </c>
      <c r="O246" s="5">
        <f>O247</f>
        <v>0</v>
      </c>
      <c r="P246" s="5">
        <f t="shared" si="23"/>
        <v>300</v>
      </c>
      <c r="Q246" s="5">
        <f>Q247</f>
        <v>0</v>
      </c>
      <c r="R246" s="5">
        <f t="shared" si="21"/>
        <v>300</v>
      </c>
      <c r="S246" s="5">
        <f>S247</f>
        <v>0</v>
      </c>
      <c r="T246" s="5">
        <f t="shared" si="19"/>
        <v>300</v>
      </c>
    </row>
    <row r="247" spans="1:20" ht="38.25">
      <c r="A247" s="3" t="s">
        <v>44</v>
      </c>
      <c r="B247" s="2" t="s">
        <v>4</v>
      </c>
      <c r="C247" s="2" t="s">
        <v>23</v>
      </c>
      <c r="D247" s="2" t="s">
        <v>20</v>
      </c>
      <c r="E247" s="6" t="s">
        <v>181</v>
      </c>
      <c r="F247" s="2">
        <v>600</v>
      </c>
      <c r="G247" s="5">
        <v>300</v>
      </c>
      <c r="H247" s="5">
        <v>0</v>
      </c>
      <c r="I247" s="5">
        <f t="shared" si="22"/>
        <v>300</v>
      </c>
      <c r="J247" s="5">
        <v>0</v>
      </c>
      <c r="K247" s="5">
        <f t="shared" si="20"/>
        <v>300</v>
      </c>
      <c r="L247" s="5">
        <v>0</v>
      </c>
      <c r="M247" s="5">
        <f t="shared" si="18"/>
        <v>300</v>
      </c>
      <c r="N247" s="5">
        <v>300</v>
      </c>
      <c r="O247" s="5">
        <v>0</v>
      </c>
      <c r="P247" s="5">
        <f t="shared" si="23"/>
        <v>300</v>
      </c>
      <c r="Q247" s="5">
        <v>0</v>
      </c>
      <c r="R247" s="5">
        <f t="shared" si="21"/>
        <v>300</v>
      </c>
      <c r="S247" s="5">
        <v>0</v>
      </c>
      <c r="T247" s="5">
        <f t="shared" si="19"/>
        <v>300</v>
      </c>
    </row>
    <row r="248" spans="1:20" ht="89.25">
      <c r="A248" s="3" t="s">
        <v>188</v>
      </c>
      <c r="B248" s="2" t="s">
        <v>4</v>
      </c>
      <c r="C248" s="2" t="s">
        <v>23</v>
      </c>
      <c r="D248" s="2" t="s">
        <v>20</v>
      </c>
      <c r="E248" s="6" t="s">
        <v>100</v>
      </c>
      <c r="F248" s="2"/>
      <c r="G248" s="5">
        <v>0</v>
      </c>
      <c r="H248" s="5">
        <f>H249</f>
        <v>0</v>
      </c>
      <c r="I248" s="5">
        <f t="shared" si="22"/>
        <v>0</v>
      </c>
      <c r="J248" s="5">
        <f>J249</f>
        <v>0</v>
      </c>
      <c r="K248" s="5">
        <f t="shared" si="20"/>
        <v>0</v>
      </c>
      <c r="L248" s="5">
        <f>L249</f>
        <v>0</v>
      </c>
      <c r="M248" s="5">
        <f t="shared" si="18"/>
        <v>0</v>
      </c>
      <c r="N248" s="5">
        <v>0</v>
      </c>
      <c r="O248" s="5">
        <f>O249</f>
        <v>0</v>
      </c>
      <c r="P248" s="5">
        <f t="shared" si="23"/>
        <v>0</v>
      </c>
      <c r="Q248" s="5">
        <f>Q249</f>
        <v>0</v>
      </c>
      <c r="R248" s="5">
        <f t="shared" si="21"/>
        <v>0</v>
      </c>
      <c r="S248" s="5">
        <f>S249</f>
        <v>0</v>
      </c>
      <c r="T248" s="5">
        <f t="shared" si="19"/>
        <v>0</v>
      </c>
    </row>
    <row r="249" spans="1:20" ht="38.25">
      <c r="A249" s="3" t="s">
        <v>44</v>
      </c>
      <c r="B249" s="2" t="s">
        <v>4</v>
      </c>
      <c r="C249" s="2" t="s">
        <v>23</v>
      </c>
      <c r="D249" s="2" t="s">
        <v>20</v>
      </c>
      <c r="E249" s="6" t="s">
        <v>100</v>
      </c>
      <c r="F249" s="2">
        <v>600</v>
      </c>
      <c r="G249" s="5">
        <v>0</v>
      </c>
      <c r="H249" s="5">
        <v>0</v>
      </c>
      <c r="I249" s="5">
        <f t="shared" si="22"/>
        <v>0</v>
      </c>
      <c r="J249" s="5">
        <v>0</v>
      </c>
      <c r="K249" s="5">
        <f t="shared" si="20"/>
        <v>0</v>
      </c>
      <c r="L249" s="5">
        <v>0</v>
      </c>
      <c r="M249" s="5">
        <f t="shared" si="18"/>
        <v>0</v>
      </c>
      <c r="N249" s="5">
        <v>0</v>
      </c>
      <c r="O249" s="5">
        <v>0</v>
      </c>
      <c r="P249" s="5">
        <f t="shared" si="23"/>
        <v>0</v>
      </c>
      <c r="Q249" s="5">
        <v>0</v>
      </c>
      <c r="R249" s="5">
        <f t="shared" si="21"/>
        <v>0</v>
      </c>
      <c r="S249" s="5">
        <v>0</v>
      </c>
      <c r="T249" s="5">
        <f t="shared" si="19"/>
        <v>0</v>
      </c>
    </row>
    <row r="250" spans="1:20" ht="76.5">
      <c r="A250" s="3" t="s">
        <v>99</v>
      </c>
      <c r="B250" s="2" t="s">
        <v>4</v>
      </c>
      <c r="C250" s="2" t="s">
        <v>23</v>
      </c>
      <c r="D250" s="2" t="s">
        <v>20</v>
      </c>
      <c r="E250" s="1" t="s">
        <v>182</v>
      </c>
      <c r="F250" s="2"/>
      <c r="G250" s="5">
        <v>200</v>
      </c>
      <c r="H250" s="5">
        <f>H251</f>
        <v>0</v>
      </c>
      <c r="I250" s="5">
        <f t="shared" si="22"/>
        <v>200</v>
      </c>
      <c r="J250" s="5">
        <f>J251</f>
        <v>0</v>
      </c>
      <c r="K250" s="5">
        <f t="shared" si="20"/>
        <v>200</v>
      </c>
      <c r="L250" s="5">
        <f>L251</f>
        <v>0</v>
      </c>
      <c r="M250" s="5">
        <f t="shared" si="18"/>
        <v>200</v>
      </c>
      <c r="N250" s="5">
        <v>200</v>
      </c>
      <c r="O250" s="5">
        <f>O251</f>
        <v>0</v>
      </c>
      <c r="P250" s="5">
        <f t="shared" si="23"/>
        <v>200</v>
      </c>
      <c r="Q250" s="5">
        <f>Q251</f>
        <v>0</v>
      </c>
      <c r="R250" s="5">
        <f t="shared" si="21"/>
        <v>200</v>
      </c>
      <c r="S250" s="5">
        <f>S251</f>
        <v>0</v>
      </c>
      <c r="T250" s="5">
        <f t="shared" si="19"/>
        <v>200</v>
      </c>
    </row>
    <row r="251" spans="1:20" ht="38.25">
      <c r="A251" s="3" t="s">
        <v>44</v>
      </c>
      <c r="B251" s="2" t="s">
        <v>4</v>
      </c>
      <c r="C251" s="2" t="s">
        <v>23</v>
      </c>
      <c r="D251" s="2" t="s">
        <v>20</v>
      </c>
      <c r="E251" s="1" t="s">
        <v>182</v>
      </c>
      <c r="F251" s="2">
        <v>600</v>
      </c>
      <c r="G251" s="5">
        <v>200</v>
      </c>
      <c r="H251" s="5">
        <v>0</v>
      </c>
      <c r="I251" s="5">
        <f t="shared" si="22"/>
        <v>200</v>
      </c>
      <c r="J251" s="5">
        <v>0</v>
      </c>
      <c r="K251" s="5">
        <f t="shared" si="20"/>
        <v>200</v>
      </c>
      <c r="L251" s="5">
        <v>0</v>
      </c>
      <c r="M251" s="5">
        <f t="shared" si="18"/>
        <v>200</v>
      </c>
      <c r="N251" s="5">
        <v>200</v>
      </c>
      <c r="O251" s="5">
        <v>0</v>
      </c>
      <c r="P251" s="5">
        <f t="shared" si="23"/>
        <v>200</v>
      </c>
      <c r="Q251" s="5">
        <v>0</v>
      </c>
      <c r="R251" s="5">
        <f t="shared" si="21"/>
        <v>200</v>
      </c>
      <c r="S251" s="5">
        <v>0</v>
      </c>
      <c r="T251" s="5">
        <f t="shared" si="19"/>
        <v>200</v>
      </c>
    </row>
    <row r="252" spans="1:20" ht="38.25">
      <c r="A252" s="3" t="s">
        <v>271</v>
      </c>
      <c r="B252" s="2" t="s">
        <v>4</v>
      </c>
      <c r="C252" s="2" t="s">
        <v>23</v>
      </c>
      <c r="D252" s="2" t="s">
        <v>20</v>
      </c>
      <c r="E252" s="1" t="s">
        <v>273</v>
      </c>
      <c r="F252" s="2"/>
      <c r="G252" s="5">
        <v>7323.0747999999994</v>
      </c>
      <c r="H252" s="5">
        <f>H253+H254</f>
        <v>-115.6048</v>
      </c>
      <c r="I252" s="5">
        <f t="shared" si="22"/>
        <v>7207.4699999999993</v>
      </c>
      <c r="J252" s="5">
        <f>J253+J254</f>
        <v>0</v>
      </c>
      <c r="K252" s="5">
        <f t="shared" si="20"/>
        <v>7207.4699999999993</v>
      </c>
      <c r="L252" s="5">
        <f>L253+L254</f>
        <v>0</v>
      </c>
      <c r="M252" s="5">
        <f t="shared" si="18"/>
        <v>7207.4699999999993</v>
      </c>
      <c r="N252" s="5">
        <v>7323.0747999999994</v>
      </c>
      <c r="O252" s="5">
        <f>O253+O254</f>
        <v>-115.6048</v>
      </c>
      <c r="P252" s="5">
        <f t="shared" si="23"/>
        <v>7207.4699999999993</v>
      </c>
      <c r="Q252" s="5">
        <f>Q253+Q254</f>
        <v>0</v>
      </c>
      <c r="R252" s="5">
        <f t="shared" si="21"/>
        <v>7207.4699999999993</v>
      </c>
      <c r="S252" s="5">
        <f>S253+S254</f>
        <v>0</v>
      </c>
      <c r="T252" s="5">
        <f t="shared" si="19"/>
        <v>7207.4699999999993</v>
      </c>
    </row>
    <row r="253" spans="1:20" ht="38.25">
      <c r="A253" s="3" t="s">
        <v>44</v>
      </c>
      <c r="B253" s="2" t="s">
        <v>4</v>
      </c>
      <c r="C253" s="2" t="s">
        <v>23</v>
      </c>
      <c r="D253" s="2" t="s">
        <v>20</v>
      </c>
      <c r="E253" s="1" t="s">
        <v>273</v>
      </c>
      <c r="F253" s="2">
        <v>600</v>
      </c>
      <c r="G253" s="5">
        <v>7304.94</v>
      </c>
      <c r="H253" s="5">
        <v>-115.6048</v>
      </c>
      <c r="I253" s="5">
        <f t="shared" si="22"/>
        <v>7189.3351999999995</v>
      </c>
      <c r="J253" s="5"/>
      <c r="K253" s="5">
        <f t="shared" si="20"/>
        <v>7189.3351999999995</v>
      </c>
      <c r="L253" s="5"/>
      <c r="M253" s="5">
        <f t="shared" si="18"/>
        <v>7189.3351999999995</v>
      </c>
      <c r="N253" s="5">
        <v>7304.94</v>
      </c>
      <c r="O253" s="5">
        <v>-115.6048</v>
      </c>
      <c r="P253" s="5">
        <f t="shared" si="23"/>
        <v>7189.3351999999995</v>
      </c>
      <c r="Q253" s="5"/>
      <c r="R253" s="5">
        <f t="shared" si="21"/>
        <v>7189.3351999999995</v>
      </c>
      <c r="S253" s="5"/>
      <c r="T253" s="5">
        <f t="shared" si="19"/>
        <v>7189.3351999999995</v>
      </c>
    </row>
    <row r="254" spans="1:20" ht="15.75">
      <c r="A254" s="3" t="s">
        <v>272</v>
      </c>
      <c r="B254" s="2" t="s">
        <v>4</v>
      </c>
      <c r="C254" s="2" t="s">
        <v>23</v>
      </c>
      <c r="D254" s="2" t="s">
        <v>20</v>
      </c>
      <c r="E254" s="1" t="s">
        <v>273</v>
      </c>
      <c r="F254" s="2">
        <v>800</v>
      </c>
      <c r="G254" s="5">
        <v>18.134799999999998</v>
      </c>
      <c r="H254" s="5">
        <v>0</v>
      </c>
      <c r="I254" s="5">
        <f t="shared" si="22"/>
        <v>18.134799999999998</v>
      </c>
      <c r="J254" s="5"/>
      <c r="K254" s="5">
        <f t="shared" si="20"/>
        <v>18.134799999999998</v>
      </c>
      <c r="L254" s="5"/>
      <c r="M254" s="5">
        <f t="shared" si="18"/>
        <v>18.134799999999998</v>
      </c>
      <c r="N254" s="5">
        <v>18.134799999999998</v>
      </c>
      <c r="O254" s="5">
        <v>0</v>
      </c>
      <c r="P254" s="5">
        <f t="shared" si="23"/>
        <v>18.134799999999998</v>
      </c>
      <c r="Q254" s="5">
        <v>0</v>
      </c>
      <c r="R254" s="5">
        <f t="shared" si="21"/>
        <v>18.134799999999998</v>
      </c>
      <c r="S254" s="5">
        <v>0</v>
      </c>
      <c r="T254" s="5">
        <f t="shared" si="19"/>
        <v>18.134799999999998</v>
      </c>
    </row>
    <row r="255" spans="1:20" ht="96" customHeight="1">
      <c r="A255" s="3" t="s">
        <v>306</v>
      </c>
      <c r="B255" s="2" t="s">
        <v>4</v>
      </c>
      <c r="C255" s="2" t="s">
        <v>23</v>
      </c>
      <c r="D255" s="2" t="s">
        <v>20</v>
      </c>
      <c r="E255" s="1" t="s">
        <v>157</v>
      </c>
      <c r="F255" s="2"/>
      <c r="G255" s="5">
        <v>272.9434</v>
      </c>
      <c r="H255" s="5">
        <f>H256</f>
        <v>0</v>
      </c>
      <c r="I255" s="5">
        <f t="shared" si="22"/>
        <v>272.9434</v>
      </c>
      <c r="J255" s="5">
        <f>J256</f>
        <v>-272.9434</v>
      </c>
      <c r="K255" s="5">
        <f t="shared" si="20"/>
        <v>0</v>
      </c>
      <c r="L255" s="5">
        <f>L256</f>
        <v>0</v>
      </c>
      <c r="M255" s="5">
        <f t="shared" si="18"/>
        <v>0</v>
      </c>
      <c r="N255" s="5">
        <v>0</v>
      </c>
      <c r="O255" s="5">
        <f>O256</f>
        <v>0</v>
      </c>
      <c r="P255" s="5">
        <f t="shared" si="23"/>
        <v>0</v>
      </c>
      <c r="Q255" s="5">
        <f>Q256</f>
        <v>0</v>
      </c>
      <c r="R255" s="5">
        <f t="shared" si="21"/>
        <v>0</v>
      </c>
      <c r="S255" s="5">
        <f>S256</f>
        <v>0</v>
      </c>
      <c r="T255" s="5">
        <f t="shared" si="19"/>
        <v>0</v>
      </c>
    </row>
    <row r="256" spans="1:20" ht="42.75" customHeight="1">
      <c r="A256" s="3" t="s">
        <v>44</v>
      </c>
      <c r="B256" s="2" t="s">
        <v>4</v>
      </c>
      <c r="C256" s="2" t="s">
        <v>23</v>
      </c>
      <c r="D256" s="2" t="s">
        <v>20</v>
      </c>
      <c r="E256" s="1" t="s">
        <v>157</v>
      </c>
      <c r="F256" s="2">
        <v>600</v>
      </c>
      <c r="G256" s="5">
        <v>272.9434</v>
      </c>
      <c r="H256" s="5">
        <v>0</v>
      </c>
      <c r="I256" s="5">
        <f t="shared" si="22"/>
        <v>272.9434</v>
      </c>
      <c r="J256" s="5">
        <v>-272.9434</v>
      </c>
      <c r="K256" s="5">
        <f t="shared" si="20"/>
        <v>0</v>
      </c>
      <c r="L256" s="5"/>
      <c r="M256" s="5">
        <f t="shared" si="18"/>
        <v>0</v>
      </c>
      <c r="N256" s="5">
        <v>0</v>
      </c>
      <c r="O256" s="5">
        <v>0</v>
      </c>
      <c r="P256" s="5">
        <f t="shared" si="23"/>
        <v>0</v>
      </c>
      <c r="Q256" s="5">
        <v>0</v>
      </c>
      <c r="R256" s="5">
        <f t="shared" si="21"/>
        <v>0</v>
      </c>
      <c r="S256" s="5">
        <v>0</v>
      </c>
      <c r="T256" s="5">
        <f t="shared" si="19"/>
        <v>0</v>
      </c>
    </row>
    <row r="257" spans="1:20" ht="93" customHeight="1">
      <c r="A257" s="3" t="s">
        <v>306</v>
      </c>
      <c r="B257" s="2" t="s">
        <v>4</v>
      </c>
      <c r="C257" s="2" t="s">
        <v>23</v>
      </c>
      <c r="D257" s="2" t="s">
        <v>20</v>
      </c>
      <c r="E257" s="1" t="s">
        <v>318</v>
      </c>
      <c r="F257" s="2"/>
      <c r="G257" s="5"/>
      <c r="H257" s="5"/>
      <c r="I257" s="5">
        <f t="shared" si="22"/>
        <v>0</v>
      </c>
      <c r="J257" s="5">
        <f>J258</f>
        <v>245.648</v>
      </c>
      <c r="K257" s="5">
        <f t="shared" si="20"/>
        <v>245.648</v>
      </c>
      <c r="L257" s="5">
        <f>L258</f>
        <v>0</v>
      </c>
      <c r="M257" s="5">
        <f t="shared" si="18"/>
        <v>245.648</v>
      </c>
      <c r="N257" s="5"/>
      <c r="O257" s="5"/>
      <c r="P257" s="5">
        <f t="shared" si="23"/>
        <v>0</v>
      </c>
      <c r="Q257" s="5">
        <f>Q258</f>
        <v>0</v>
      </c>
      <c r="R257" s="5">
        <f t="shared" si="21"/>
        <v>0</v>
      </c>
      <c r="S257" s="5">
        <f>S258</f>
        <v>0</v>
      </c>
      <c r="T257" s="5">
        <f t="shared" si="19"/>
        <v>0</v>
      </c>
    </row>
    <row r="258" spans="1:20" ht="42.75" customHeight="1">
      <c r="A258" s="3" t="s">
        <v>44</v>
      </c>
      <c r="B258" s="2" t="s">
        <v>4</v>
      </c>
      <c r="C258" s="2" t="s">
        <v>23</v>
      </c>
      <c r="D258" s="2" t="s">
        <v>20</v>
      </c>
      <c r="E258" s="1" t="s">
        <v>318</v>
      </c>
      <c r="F258" s="2">
        <v>600</v>
      </c>
      <c r="G258" s="5"/>
      <c r="H258" s="5"/>
      <c r="I258" s="5">
        <f t="shared" si="22"/>
        <v>0</v>
      </c>
      <c r="J258" s="5">
        <f>245.6234+0.0246</f>
        <v>245.648</v>
      </c>
      <c r="K258" s="5">
        <f t="shared" si="20"/>
        <v>245.648</v>
      </c>
      <c r="L258" s="5"/>
      <c r="M258" s="5">
        <f t="shared" si="18"/>
        <v>245.648</v>
      </c>
      <c r="N258" s="5"/>
      <c r="O258" s="5"/>
      <c r="P258" s="5">
        <f t="shared" si="23"/>
        <v>0</v>
      </c>
      <c r="Q258" s="5"/>
      <c r="R258" s="5">
        <f t="shared" si="21"/>
        <v>0</v>
      </c>
      <c r="S258" s="5"/>
      <c r="T258" s="5">
        <f t="shared" si="19"/>
        <v>0</v>
      </c>
    </row>
    <row r="259" spans="1:20" ht="76.5">
      <c r="A259" s="3" t="s">
        <v>114</v>
      </c>
      <c r="B259" s="2" t="s">
        <v>4</v>
      </c>
      <c r="C259" s="2" t="s">
        <v>23</v>
      </c>
      <c r="D259" s="2" t="s">
        <v>22</v>
      </c>
      <c r="E259" s="1" t="s">
        <v>228</v>
      </c>
      <c r="F259" s="2"/>
      <c r="G259" s="5">
        <v>0</v>
      </c>
      <c r="H259" s="5">
        <f>H260</f>
        <v>0</v>
      </c>
      <c r="I259" s="5">
        <f t="shared" si="22"/>
        <v>0</v>
      </c>
      <c r="J259" s="5">
        <f>J260</f>
        <v>0</v>
      </c>
      <c r="K259" s="5">
        <f t="shared" si="20"/>
        <v>0</v>
      </c>
      <c r="L259" s="5">
        <f>L260</f>
        <v>0</v>
      </c>
      <c r="M259" s="5">
        <f t="shared" si="18"/>
        <v>0</v>
      </c>
      <c r="N259" s="5">
        <v>0</v>
      </c>
      <c r="O259" s="5">
        <f>O260</f>
        <v>0</v>
      </c>
      <c r="P259" s="5">
        <f t="shared" si="23"/>
        <v>0</v>
      </c>
      <c r="Q259" s="5">
        <f>Q260</f>
        <v>0</v>
      </c>
      <c r="R259" s="5">
        <f t="shared" si="21"/>
        <v>0</v>
      </c>
      <c r="S259" s="5">
        <f>S260</f>
        <v>0</v>
      </c>
      <c r="T259" s="5">
        <f t="shared" si="19"/>
        <v>0</v>
      </c>
    </row>
    <row r="260" spans="1:20" ht="38.25">
      <c r="A260" s="3" t="s">
        <v>31</v>
      </c>
      <c r="B260" s="2" t="s">
        <v>4</v>
      </c>
      <c r="C260" s="2" t="s">
        <v>23</v>
      </c>
      <c r="D260" s="2" t="s">
        <v>22</v>
      </c>
      <c r="E260" s="1" t="s">
        <v>228</v>
      </c>
      <c r="F260" s="2">
        <v>200</v>
      </c>
      <c r="G260" s="5">
        <v>0</v>
      </c>
      <c r="H260" s="5">
        <v>0</v>
      </c>
      <c r="I260" s="5">
        <f t="shared" si="22"/>
        <v>0</v>
      </c>
      <c r="J260" s="5">
        <v>0</v>
      </c>
      <c r="K260" s="5">
        <f t="shared" si="20"/>
        <v>0</v>
      </c>
      <c r="L260" s="5">
        <v>0</v>
      </c>
      <c r="M260" s="5">
        <f t="shared" si="18"/>
        <v>0</v>
      </c>
      <c r="N260" s="5">
        <v>0</v>
      </c>
      <c r="O260" s="5">
        <v>0</v>
      </c>
      <c r="P260" s="5">
        <f t="shared" si="23"/>
        <v>0</v>
      </c>
      <c r="Q260" s="5">
        <v>0</v>
      </c>
      <c r="R260" s="5">
        <f t="shared" si="21"/>
        <v>0</v>
      </c>
      <c r="S260" s="5">
        <v>0</v>
      </c>
      <c r="T260" s="5">
        <f t="shared" si="19"/>
        <v>0</v>
      </c>
    </row>
    <row r="261" spans="1:20" ht="51">
      <c r="A261" s="12" t="s">
        <v>189</v>
      </c>
      <c r="B261" s="2" t="s">
        <v>4</v>
      </c>
      <c r="C261" s="2" t="s">
        <v>23</v>
      </c>
      <c r="D261" s="2" t="s">
        <v>23</v>
      </c>
      <c r="E261" s="1" t="s">
        <v>80</v>
      </c>
      <c r="F261" s="2"/>
      <c r="G261" s="5">
        <v>1400.49</v>
      </c>
      <c r="H261" s="5">
        <f>H262</f>
        <v>-1400.49</v>
      </c>
      <c r="I261" s="5">
        <f t="shared" si="22"/>
        <v>0</v>
      </c>
      <c r="J261" s="5">
        <f>J262</f>
        <v>0</v>
      </c>
      <c r="K261" s="5">
        <f t="shared" si="20"/>
        <v>0</v>
      </c>
      <c r="L261" s="5">
        <f>L262</f>
        <v>0</v>
      </c>
      <c r="M261" s="5">
        <f t="shared" si="18"/>
        <v>0</v>
      </c>
      <c r="N261" s="5">
        <v>1400.49</v>
      </c>
      <c r="O261" s="5">
        <f>O262</f>
        <v>-1400.49</v>
      </c>
      <c r="P261" s="5">
        <f t="shared" si="23"/>
        <v>0</v>
      </c>
      <c r="Q261" s="5">
        <f>Q262</f>
        <v>0</v>
      </c>
      <c r="R261" s="5">
        <f t="shared" si="21"/>
        <v>0</v>
      </c>
      <c r="S261" s="5">
        <f>S262</f>
        <v>0</v>
      </c>
      <c r="T261" s="5">
        <f t="shared" si="19"/>
        <v>0</v>
      </c>
    </row>
    <row r="262" spans="1:20" ht="38.25">
      <c r="A262" s="3" t="s">
        <v>44</v>
      </c>
      <c r="B262" s="2" t="s">
        <v>4</v>
      </c>
      <c r="C262" s="2" t="s">
        <v>23</v>
      </c>
      <c r="D262" s="2" t="s">
        <v>23</v>
      </c>
      <c r="E262" s="1" t="s">
        <v>80</v>
      </c>
      <c r="F262" s="2">
        <v>600</v>
      </c>
      <c r="G262" s="5">
        <v>1400.49</v>
      </c>
      <c r="H262" s="5">
        <v>-1400.49</v>
      </c>
      <c r="I262" s="5">
        <f t="shared" si="22"/>
        <v>0</v>
      </c>
      <c r="J262" s="5"/>
      <c r="K262" s="5">
        <f t="shared" si="20"/>
        <v>0</v>
      </c>
      <c r="L262" s="5"/>
      <c r="M262" s="5">
        <f t="shared" si="18"/>
        <v>0</v>
      </c>
      <c r="N262" s="5">
        <v>1400.49</v>
      </c>
      <c r="O262" s="5">
        <v>-1400.49</v>
      </c>
      <c r="P262" s="5">
        <f t="shared" si="23"/>
        <v>0</v>
      </c>
      <c r="Q262" s="5"/>
      <c r="R262" s="5">
        <f t="shared" si="21"/>
        <v>0</v>
      </c>
      <c r="S262" s="5"/>
      <c r="T262" s="5">
        <f t="shared" si="19"/>
        <v>0</v>
      </c>
    </row>
    <row r="263" spans="1:20" ht="63.75">
      <c r="A263" s="13" t="s">
        <v>190</v>
      </c>
      <c r="B263" s="2" t="s">
        <v>4</v>
      </c>
      <c r="C263" s="2" t="s">
        <v>23</v>
      </c>
      <c r="D263" s="2" t="s">
        <v>23</v>
      </c>
      <c r="E263" s="1" t="s">
        <v>81</v>
      </c>
      <c r="F263" s="2"/>
      <c r="G263" s="5">
        <v>56.699999999999996</v>
      </c>
      <c r="H263" s="5">
        <f>H264</f>
        <v>-56.7</v>
      </c>
      <c r="I263" s="5">
        <f t="shared" si="22"/>
        <v>0</v>
      </c>
      <c r="J263" s="5">
        <f>J264</f>
        <v>0</v>
      </c>
      <c r="K263" s="5">
        <f t="shared" si="20"/>
        <v>0</v>
      </c>
      <c r="L263" s="5">
        <f>L264</f>
        <v>0</v>
      </c>
      <c r="M263" s="5">
        <f t="shared" si="18"/>
        <v>0</v>
      </c>
      <c r="N263" s="5">
        <v>56.699999999999996</v>
      </c>
      <c r="O263" s="5">
        <f>O264</f>
        <v>-56.7</v>
      </c>
      <c r="P263" s="5">
        <f t="shared" si="23"/>
        <v>0</v>
      </c>
      <c r="Q263" s="5">
        <f>Q264</f>
        <v>0</v>
      </c>
      <c r="R263" s="5">
        <f t="shared" si="21"/>
        <v>0</v>
      </c>
      <c r="S263" s="5">
        <f>S264</f>
        <v>0</v>
      </c>
      <c r="T263" s="5">
        <f t="shared" si="19"/>
        <v>0</v>
      </c>
    </row>
    <row r="264" spans="1:20" ht="38.25">
      <c r="A264" s="3" t="s">
        <v>44</v>
      </c>
      <c r="B264" s="2" t="s">
        <v>4</v>
      </c>
      <c r="C264" s="2" t="s">
        <v>23</v>
      </c>
      <c r="D264" s="2" t="s">
        <v>23</v>
      </c>
      <c r="E264" s="1" t="s">
        <v>81</v>
      </c>
      <c r="F264" s="2">
        <v>600</v>
      </c>
      <c r="G264" s="5">
        <v>56.699999999999996</v>
      </c>
      <c r="H264" s="5">
        <v>-56.7</v>
      </c>
      <c r="I264" s="5">
        <f t="shared" si="22"/>
        <v>0</v>
      </c>
      <c r="J264" s="5"/>
      <c r="K264" s="5">
        <f t="shared" si="20"/>
        <v>0</v>
      </c>
      <c r="L264" s="5"/>
      <c r="M264" s="5">
        <f t="shared" si="18"/>
        <v>0</v>
      </c>
      <c r="N264" s="5">
        <v>56.699999999999996</v>
      </c>
      <c r="O264" s="5">
        <v>-56.7</v>
      </c>
      <c r="P264" s="5">
        <f t="shared" si="23"/>
        <v>0</v>
      </c>
      <c r="Q264" s="5"/>
      <c r="R264" s="5">
        <f t="shared" si="21"/>
        <v>0</v>
      </c>
      <c r="S264" s="5"/>
      <c r="T264" s="5">
        <f t="shared" si="19"/>
        <v>0</v>
      </c>
    </row>
    <row r="265" spans="1:20" ht="38.25">
      <c r="A265" s="3" t="s">
        <v>136</v>
      </c>
      <c r="B265" s="2" t="s">
        <v>4</v>
      </c>
      <c r="C265" s="2" t="s">
        <v>23</v>
      </c>
      <c r="D265" s="2" t="s">
        <v>23</v>
      </c>
      <c r="E265" s="1" t="s">
        <v>137</v>
      </c>
      <c r="F265" s="2"/>
      <c r="G265" s="5">
        <v>178.10300000000001</v>
      </c>
      <c r="H265" s="5">
        <f>H266</f>
        <v>0</v>
      </c>
      <c r="I265" s="5">
        <f t="shared" si="22"/>
        <v>178.10300000000001</v>
      </c>
      <c r="J265" s="5">
        <f>J266</f>
        <v>0</v>
      </c>
      <c r="K265" s="5">
        <f t="shared" si="20"/>
        <v>178.10300000000001</v>
      </c>
      <c r="L265" s="5">
        <f>L266</f>
        <v>0</v>
      </c>
      <c r="M265" s="5">
        <f t="shared" si="18"/>
        <v>178.10300000000001</v>
      </c>
      <c r="N265" s="5">
        <v>178.10300000000001</v>
      </c>
      <c r="O265" s="5">
        <f>O266</f>
        <v>0</v>
      </c>
      <c r="P265" s="5">
        <f t="shared" si="23"/>
        <v>178.10300000000001</v>
      </c>
      <c r="Q265" s="5">
        <f>Q266</f>
        <v>0</v>
      </c>
      <c r="R265" s="5">
        <f t="shared" si="21"/>
        <v>178.10300000000001</v>
      </c>
      <c r="S265" s="5">
        <f>S266</f>
        <v>0</v>
      </c>
      <c r="T265" s="5">
        <f t="shared" si="19"/>
        <v>178.10300000000001</v>
      </c>
    </row>
    <row r="266" spans="1:20" ht="38.25">
      <c r="A266" s="3" t="s">
        <v>31</v>
      </c>
      <c r="B266" s="2" t="s">
        <v>4</v>
      </c>
      <c r="C266" s="2" t="s">
        <v>23</v>
      </c>
      <c r="D266" s="2" t="s">
        <v>23</v>
      </c>
      <c r="E266" s="1" t="s">
        <v>137</v>
      </c>
      <c r="F266" s="2">
        <v>200</v>
      </c>
      <c r="G266" s="5">
        <v>178.10300000000001</v>
      </c>
      <c r="H266" s="5">
        <v>0</v>
      </c>
      <c r="I266" s="5">
        <f t="shared" si="22"/>
        <v>178.10300000000001</v>
      </c>
      <c r="J266" s="5">
        <v>0</v>
      </c>
      <c r="K266" s="5">
        <f t="shared" si="20"/>
        <v>178.10300000000001</v>
      </c>
      <c r="L266" s="5">
        <v>0</v>
      </c>
      <c r="M266" s="5">
        <f t="shared" si="18"/>
        <v>178.10300000000001</v>
      </c>
      <c r="N266" s="5">
        <v>178.10300000000001</v>
      </c>
      <c r="O266" s="5">
        <v>0</v>
      </c>
      <c r="P266" s="5">
        <f t="shared" si="23"/>
        <v>178.10300000000001</v>
      </c>
      <c r="Q266" s="5">
        <v>0</v>
      </c>
      <c r="R266" s="5">
        <f t="shared" si="21"/>
        <v>178.10300000000001</v>
      </c>
      <c r="S266" s="5">
        <v>0</v>
      </c>
      <c r="T266" s="5">
        <f t="shared" si="19"/>
        <v>178.10300000000001</v>
      </c>
    </row>
    <row r="267" spans="1:20" ht="51">
      <c r="A267" s="12" t="s">
        <v>189</v>
      </c>
      <c r="B267" s="2" t="s">
        <v>4</v>
      </c>
      <c r="C267" s="2" t="s">
        <v>23</v>
      </c>
      <c r="D267" s="2" t="s">
        <v>27</v>
      </c>
      <c r="E267" s="1" t="s">
        <v>80</v>
      </c>
      <c r="F267" s="2"/>
      <c r="G267" s="5">
        <v>0</v>
      </c>
      <c r="H267" s="5">
        <f>H268</f>
        <v>1400.49</v>
      </c>
      <c r="I267" s="5">
        <f t="shared" si="22"/>
        <v>1400.49</v>
      </c>
      <c r="J267" s="5">
        <f>J268</f>
        <v>0</v>
      </c>
      <c r="K267" s="5">
        <f t="shared" si="20"/>
        <v>1400.49</v>
      </c>
      <c r="L267" s="5">
        <f>L268</f>
        <v>0</v>
      </c>
      <c r="M267" s="5">
        <f t="shared" si="18"/>
        <v>1400.49</v>
      </c>
      <c r="N267" s="5">
        <v>0</v>
      </c>
      <c r="O267" s="5">
        <f>O268</f>
        <v>1400.49</v>
      </c>
      <c r="P267" s="5">
        <f t="shared" si="23"/>
        <v>1400.49</v>
      </c>
      <c r="Q267" s="5">
        <f>Q268</f>
        <v>0</v>
      </c>
      <c r="R267" s="5">
        <f t="shared" si="21"/>
        <v>1400.49</v>
      </c>
      <c r="S267" s="5">
        <f>S268</f>
        <v>0</v>
      </c>
      <c r="T267" s="5">
        <f t="shared" si="19"/>
        <v>1400.49</v>
      </c>
    </row>
    <row r="268" spans="1:20" ht="38.25">
      <c r="A268" s="3" t="s">
        <v>44</v>
      </c>
      <c r="B268" s="2" t="s">
        <v>4</v>
      </c>
      <c r="C268" s="2" t="s">
        <v>23</v>
      </c>
      <c r="D268" s="2" t="s">
        <v>27</v>
      </c>
      <c r="E268" s="1" t="s">
        <v>80</v>
      </c>
      <c r="F268" s="2">
        <v>600</v>
      </c>
      <c r="G268" s="5">
        <v>0</v>
      </c>
      <c r="H268" s="5">
        <v>1400.49</v>
      </c>
      <c r="I268" s="5">
        <f t="shared" si="22"/>
        <v>1400.49</v>
      </c>
      <c r="J268" s="5"/>
      <c r="K268" s="5">
        <f t="shared" si="20"/>
        <v>1400.49</v>
      </c>
      <c r="L268" s="5"/>
      <c r="M268" s="5">
        <f t="shared" si="18"/>
        <v>1400.49</v>
      </c>
      <c r="N268" s="5">
        <v>0</v>
      </c>
      <c r="O268" s="5">
        <v>1400.49</v>
      </c>
      <c r="P268" s="5">
        <f t="shared" si="23"/>
        <v>1400.49</v>
      </c>
      <c r="Q268" s="5"/>
      <c r="R268" s="5">
        <f t="shared" si="21"/>
        <v>1400.49</v>
      </c>
      <c r="S268" s="5"/>
      <c r="T268" s="5">
        <f t="shared" si="19"/>
        <v>1400.49</v>
      </c>
    </row>
    <row r="269" spans="1:20" ht="69" customHeight="1">
      <c r="A269" s="13" t="s">
        <v>190</v>
      </c>
      <c r="B269" s="2" t="s">
        <v>4</v>
      </c>
      <c r="C269" s="2" t="s">
        <v>23</v>
      </c>
      <c r="D269" s="2" t="s">
        <v>27</v>
      </c>
      <c r="E269" s="1" t="s">
        <v>81</v>
      </c>
      <c r="F269" s="2"/>
      <c r="G269" s="5">
        <v>0</v>
      </c>
      <c r="H269" s="5">
        <f>H270</f>
        <v>56.7</v>
      </c>
      <c r="I269" s="5">
        <f t="shared" si="22"/>
        <v>56.7</v>
      </c>
      <c r="J269" s="5">
        <f>J270</f>
        <v>0</v>
      </c>
      <c r="K269" s="5">
        <f t="shared" si="20"/>
        <v>56.7</v>
      </c>
      <c r="L269" s="5">
        <f>L270</f>
        <v>0</v>
      </c>
      <c r="M269" s="5">
        <f t="shared" si="18"/>
        <v>56.7</v>
      </c>
      <c r="N269" s="5">
        <v>0</v>
      </c>
      <c r="O269" s="5">
        <f>O270</f>
        <v>56.7</v>
      </c>
      <c r="P269" s="5">
        <f t="shared" si="23"/>
        <v>56.7</v>
      </c>
      <c r="Q269" s="5">
        <f>Q270</f>
        <v>0</v>
      </c>
      <c r="R269" s="5">
        <f t="shared" si="21"/>
        <v>56.7</v>
      </c>
      <c r="S269" s="5">
        <f>S270</f>
        <v>0</v>
      </c>
      <c r="T269" s="5">
        <f t="shared" si="19"/>
        <v>56.7</v>
      </c>
    </row>
    <row r="270" spans="1:20" ht="38.25">
      <c r="A270" s="3" t="s">
        <v>44</v>
      </c>
      <c r="B270" s="2" t="s">
        <v>4</v>
      </c>
      <c r="C270" s="2" t="s">
        <v>23</v>
      </c>
      <c r="D270" s="2" t="s">
        <v>27</v>
      </c>
      <c r="E270" s="1" t="s">
        <v>81</v>
      </c>
      <c r="F270" s="2">
        <v>600</v>
      </c>
      <c r="G270" s="5">
        <v>0</v>
      </c>
      <c r="H270" s="5">
        <v>56.7</v>
      </c>
      <c r="I270" s="5">
        <f t="shared" si="22"/>
        <v>56.7</v>
      </c>
      <c r="J270" s="5"/>
      <c r="K270" s="5">
        <f t="shared" si="20"/>
        <v>56.7</v>
      </c>
      <c r="L270" s="5"/>
      <c r="M270" s="5">
        <f t="shared" si="18"/>
        <v>56.7</v>
      </c>
      <c r="N270" s="5">
        <v>0</v>
      </c>
      <c r="O270" s="5">
        <v>56.7</v>
      </c>
      <c r="P270" s="5">
        <f t="shared" si="23"/>
        <v>56.7</v>
      </c>
      <c r="Q270" s="5"/>
      <c r="R270" s="5">
        <f t="shared" si="21"/>
        <v>56.7</v>
      </c>
      <c r="S270" s="5"/>
      <c r="T270" s="5">
        <f t="shared" si="19"/>
        <v>56.7</v>
      </c>
    </row>
    <row r="271" spans="1:20" ht="38.25">
      <c r="A271" s="3" t="s">
        <v>75</v>
      </c>
      <c r="B271" s="2" t="s">
        <v>4</v>
      </c>
      <c r="C271" s="2" t="s">
        <v>23</v>
      </c>
      <c r="D271" s="2" t="s">
        <v>27</v>
      </c>
      <c r="E271" s="1" t="s">
        <v>76</v>
      </c>
      <c r="F271" s="2"/>
      <c r="G271" s="5">
        <v>945.375</v>
      </c>
      <c r="H271" s="5">
        <f>H272+H273</f>
        <v>0</v>
      </c>
      <c r="I271" s="5">
        <f t="shared" si="22"/>
        <v>945.375</v>
      </c>
      <c r="J271" s="5">
        <f>J272+J273</f>
        <v>0</v>
      </c>
      <c r="K271" s="5">
        <f t="shared" si="20"/>
        <v>945.375</v>
      </c>
      <c r="L271" s="5">
        <f>L272+L273</f>
        <v>0</v>
      </c>
      <c r="M271" s="5">
        <f t="shared" si="18"/>
        <v>945.375</v>
      </c>
      <c r="N271" s="5">
        <v>945.375</v>
      </c>
      <c r="O271" s="5">
        <f>O272+O273</f>
        <v>0</v>
      </c>
      <c r="P271" s="5">
        <f t="shared" si="23"/>
        <v>945.375</v>
      </c>
      <c r="Q271" s="5">
        <f>Q272+Q273</f>
        <v>0</v>
      </c>
      <c r="R271" s="5">
        <f t="shared" si="21"/>
        <v>945.375</v>
      </c>
      <c r="S271" s="5">
        <f>S272+S273</f>
        <v>0</v>
      </c>
      <c r="T271" s="5">
        <f t="shared" si="19"/>
        <v>945.375</v>
      </c>
    </row>
    <row r="272" spans="1:20" ht="38.25">
      <c r="A272" s="3" t="s">
        <v>31</v>
      </c>
      <c r="B272" s="2" t="s">
        <v>4</v>
      </c>
      <c r="C272" s="2" t="s">
        <v>23</v>
      </c>
      <c r="D272" s="2" t="s">
        <v>27</v>
      </c>
      <c r="E272" s="1" t="s">
        <v>76</v>
      </c>
      <c r="F272" s="2">
        <v>200</v>
      </c>
      <c r="G272" s="5">
        <v>529.875</v>
      </c>
      <c r="H272" s="5">
        <v>0</v>
      </c>
      <c r="I272" s="5">
        <f t="shared" si="22"/>
        <v>529.875</v>
      </c>
      <c r="J272" s="5">
        <v>0</v>
      </c>
      <c r="K272" s="5">
        <f t="shared" si="20"/>
        <v>529.875</v>
      </c>
      <c r="L272" s="5">
        <v>0</v>
      </c>
      <c r="M272" s="5">
        <f t="shared" si="18"/>
        <v>529.875</v>
      </c>
      <c r="N272" s="5">
        <v>529.875</v>
      </c>
      <c r="O272" s="5">
        <v>0</v>
      </c>
      <c r="P272" s="5">
        <f t="shared" si="23"/>
        <v>529.875</v>
      </c>
      <c r="Q272" s="5">
        <v>0</v>
      </c>
      <c r="R272" s="5">
        <f t="shared" si="21"/>
        <v>529.875</v>
      </c>
      <c r="S272" s="5">
        <v>0</v>
      </c>
      <c r="T272" s="5">
        <f t="shared" si="19"/>
        <v>529.875</v>
      </c>
    </row>
    <row r="273" spans="1:20" ht="38.25">
      <c r="A273" s="3" t="s">
        <v>44</v>
      </c>
      <c r="B273" s="2" t="s">
        <v>4</v>
      </c>
      <c r="C273" s="2" t="s">
        <v>23</v>
      </c>
      <c r="D273" s="2" t="s">
        <v>27</v>
      </c>
      <c r="E273" s="1" t="s">
        <v>76</v>
      </c>
      <c r="F273" s="2">
        <v>600</v>
      </c>
      <c r="G273" s="5">
        <v>415.5</v>
      </c>
      <c r="H273" s="5">
        <v>0</v>
      </c>
      <c r="I273" s="5">
        <f t="shared" si="22"/>
        <v>415.5</v>
      </c>
      <c r="J273" s="5">
        <v>0</v>
      </c>
      <c r="K273" s="5">
        <f t="shared" si="20"/>
        <v>415.5</v>
      </c>
      <c r="L273" s="5">
        <v>0</v>
      </c>
      <c r="M273" s="5">
        <f t="shared" si="18"/>
        <v>415.5</v>
      </c>
      <c r="N273" s="5">
        <v>415.5</v>
      </c>
      <c r="O273" s="5">
        <v>0</v>
      </c>
      <c r="P273" s="5">
        <f t="shared" si="23"/>
        <v>415.5</v>
      </c>
      <c r="Q273" s="5">
        <v>0</v>
      </c>
      <c r="R273" s="5">
        <f t="shared" si="21"/>
        <v>415.5</v>
      </c>
      <c r="S273" s="5">
        <v>0</v>
      </c>
      <c r="T273" s="5">
        <f t="shared" si="19"/>
        <v>415.5</v>
      </c>
    </row>
    <row r="274" spans="1:20" ht="51">
      <c r="A274" s="3" t="s">
        <v>77</v>
      </c>
      <c r="B274" s="2" t="s">
        <v>4</v>
      </c>
      <c r="C274" s="2" t="s">
        <v>23</v>
      </c>
      <c r="D274" s="2" t="s">
        <v>27</v>
      </c>
      <c r="E274" s="1" t="s">
        <v>78</v>
      </c>
      <c r="F274" s="2"/>
      <c r="G274" s="5">
        <v>100</v>
      </c>
      <c r="H274" s="5">
        <f>H275</f>
        <v>0</v>
      </c>
      <c r="I274" s="5">
        <f t="shared" si="22"/>
        <v>100</v>
      </c>
      <c r="J274" s="5">
        <f>J275</f>
        <v>0</v>
      </c>
      <c r="K274" s="5">
        <f t="shared" si="20"/>
        <v>100</v>
      </c>
      <c r="L274" s="5">
        <f>L275</f>
        <v>0</v>
      </c>
      <c r="M274" s="5">
        <f t="shared" si="18"/>
        <v>100</v>
      </c>
      <c r="N274" s="5">
        <v>100</v>
      </c>
      <c r="O274" s="5">
        <f>O275</f>
        <v>0</v>
      </c>
      <c r="P274" s="5">
        <f t="shared" si="23"/>
        <v>100</v>
      </c>
      <c r="Q274" s="5">
        <f>Q275</f>
        <v>0</v>
      </c>
      <c r="R274" s="5">
        <f t="shared" si="21"/>
        <v>100</v>
      </c>
      <c r="S274" s="5">
        <f>S275</f>
        <v>0</v>
      </c>
      <c r="T274" s="5">
        <f t="shared" si="19"/>
        <v>100</v>
      </c>
    </row>
    <row r="275" spans="1:20" ht="38.25">
      <c r="A275" s="3" t="s">
        <v>44</v>
      </c>
      <c r="B275" s="2" t="s">
        <v>4</v>
      </c>
      <c r="C275" s="2" t="s">
        <v>23</v>
      </c>
      <c r="D275" s="2" t="s">
        <v>27</v>
      </c>
      <c r="E275" s="1" t="s">
        <v>78</v>
      </c>
      <c r="F275" s="2">
        <v>600</v>
      </c>
      <c r="G275" s="5">
        <v>100</v>
      </c>
      <c r="H275" s="5">
        <v>0</v>
      </c>
      <c r="I275" s="5">
        <f t="shared" si="22"/>
        <v>100</v>
      </c>
      <c r="J275" s="5">
        <v>0</v>
      </c>
      <c r="K275" s="5">
        <f t="shared" si="20"/>
        <v>100</v>
      </c>
      <c r="L275" s="5">
        <v>0</v>
      </c>
      <c r="M275" s="5">
        <f t="shared" si="18"/>
        <v>100</v>
      </c>
      <c r="N275" s="5">
        <v>100</v>
      </c>
      <c r="O275" s="5">
        <v>0</v>
      </c>
      <c r="P275" s="5">
        <f t="shared" si="23"/>
        <v>100</v>
      </c>
      <c r="Q275" s="5">
        <v>0</v>
      </c>
      <c r="R275" s="5">
        <f t="shared" si="21"/>
        <v>100</v>
      </c>
      <c r="S275" s="5">
        <v>0</v>
      </c>
      <c r="T275" s="5">
        <f t="shared" si="19"/>
        <v>100</v>
      </c>
    </row>
    <row r="276" spans="1:20" ht="38.25">
      <c r="A276" s="3" t="s">
        <v>121</v>
      </c>
      <c r="B276" s="2" t="s">
        <v>4</v>
      </c>
      <c r="C276" s="2" t="s">
        <v>23</v>
      </c>
      <c r="D276" s="2" t="s">
        <v>27</v>
      </c>
      <c r="E276" s="1" t="s">
        <v>79</v>
      </c>
      <c r="F276" s="2"/>
      <c r="G276" s="5">
        <v>106.523</v>
      </c>
      <c r="H276" s="5">
        <f>H277</f>
        <v>0</v>
      </c>
      <c r="I276" s="5">
        <f t="shared" si="22"/>
        <v>106.523</v>
      </c>
      <c r="J276" s="5">
        <f>J277</f>
        <v>0</v>
      </c>
      <c r="K276" s="5">
        <f t="shared" si="20"/>
        <v>106.523</v>
      </c>
      <c r="L276" s="5">
        <f>L277</f>
        <v>0</v>
      </c>
      <c r="M276" s="5">
        <f t="shared" si="18"/>
        <v>106.523</v>
      </c>
      <c r="N276" s="5">
        <v>106.523</v>
      </c>
      <c r="O276" s="5">
        <f>O277</f>
        <v>0</v>
      </c>
      <c r="P276" s="5">
        <f t="shared" si="23"/>
        <v>106.523</v>
      </c>
      <c r="Q276" s="5">
        <f>Q277</f>
        <v>0</v>
      </c>
      <c r="R276" s="5">
        <f t="shared" si="21"/>
        <v>106.523</v>
      </c>
      <c r="S276" s="5">
        <f>S277</f>
        <v>0</v>
      </c>
      <c r="T276" s="5">
        <f t="shared" si="19"/>
        <v>106.523</v>
      </c>
    </row>
    <row r="277" spans="1:20" ht="38.25">
      <c r="A277" s="3" t="s">
        <v>44</v>
      </c>
      <c r="B277" s="2" t="s">
        <v>4</v>
      </c>
      <c r="C277" s="2" t="s">
        <v>23</v>
      </c>
      <c r="D277" s="2" t="s">
        <v>27</v>
      </c>
      <c r="E277" s="1" t="s">
        <v>79</v>
      </c>
      <c r="F277" s="2">
        <v>600</v>
      </c>
      <c r="G277" s="5">
        <v>106.523</v>
      </c>
      <c r="H277" s="5">
        <v>0</v>
      </c>
      <c r="I277" s="5">
        <f t="shared" si="22"/>
        <v>106.523</v>
      </c>
      <c r="J277" s="5">
        <v>0</v>
      </c>
      <c r="K277" s="5">
        <f t="shared" si="20"/>
        <v>106.523</v>
      </c>
      <c r="L277" s="5">
        <v>0</v>
      </c>
      <c r="M277" s="5">
        <f t="shared" si="18"/>
        <v>106.523</v>
      </c>
      <c r="N277" s="5">
        <v>106.523</v>
      </c>
      <c r="O277" s="5">
        <v>0</v>
      </c>
      <c r="P277" s="5">
        <f t="shared" si="23"/>
        <v>106.523</v>
      </c>
      <c r="Q277" s="5">
        <v>0</v>
      </c>
      <c r="R277" s="5">
        <f t="shared" si="21"/>
        <v>106.523</v>
      </c>
      <c r="S277" s="5">
        <v>0</v>
      </c>
      <c r="T277" s="5">
        <f t="shared" si="19"/>
        <v>106.523</v>
      </c>
    </row>
    <row r="278" spans="1:20" ht="63.75">
      <c r="A278" s="3" t="s">
        <v>122</v>
      </c>
      <c r="B278" s="2" t="s">
        <v>4</v>
      </c>
      <c r="C278" s="2" t="s">
        <v>23</v>
      </c>
      <c r="D278" s="2" t="s">
        <v>27</v>
      </c>
      <c r="E278" s="6" t="s">
        <v>74</v>
      </c>
      <c r="F278" s="2"/>
      <c r="G278" s="5">
        <v>9022.66</v>
      </c>
      <c r="H278" s="5">
        <f>H279+H280+H281</f>
        <v>0</v>
      </c>
      <c r="I278" s="5">
        <f t="shared" si="22"/>
        <v>9022.66</v>
      </c>
      <c r="J278" s="5">
        <f>J279+J280+J281</f>
        <v>0</v>
      </c>
      <c r="K278" s="5">
        <f t="shared" si="20"/>
        <v>9022.66</v>
      </c>
      <c r="L278" s="5">
        <f>L279+L280+L281</f>
        <v>0</v>
      </c>
      <c r="M278" s="5">
        <f t="shared" si="18"/>
        <v>9022.66</v>
      </c>
      <c r="N278" s="5">
        <v>9022.66</v>
      </c>
      <c r="O278" s="5">
        <f>O279+O280+O281</f>
        <v>0</v>
      </c>
      <c r="P278" s="5">
        <f t="shared" si="23"/>
        <v>9022.66</v>
      </c>
      <c r="Q278" s="5">
        <f>Q279+Q280+Q281</f>
        <v>0</v>
      </c>
      <c r="R278" s="5">
        <f t="shared" si="21"/>
        <v>9022.66</v>
      </c>
      <c r="S278" s="5">
        <f>S279+S280+S281</f>
        <v>0</v>
      </c>
      <c r="T278" s="5">
        <f t="shared" si="19"/>
        <v>9022.66</v>
      </c>
    </row>
    <row r="279" spans="1:20" ht="76.5">
      <c r="A279" s="3" t="s">
        <v>61</v>
      </c>
      <c r="B279" s="2" t="s">
        <v>4</v>
      </c>
      <c r="C279" s="2" t="s">
        <v>23</v>
      </c>
      <c r="D279" s="2" t="s">
        <v>27</v>
      </c>
      <c r="E279" s="6" t="s">
        <v>74</v>
      </c>
      <c r="F279" s="2">
        <v>100</v>
      </c>
      <c r="G279" s="5">
        <v>8041.4049999999997</v>
      </c>
      <c r="H279" s="5">
        <v>0</v>
      </c>
      <c r="I279" s="5">
        <f t="shared" si="22"/>
        <v>8041.4049999999997</v>
      </c>
      <c r="J279" s="5">
        <v>0</v>
      </c>
      <c r="K279" s="5">
        <f t="shared" si="20"/>
        <v>8041.4049999999997</v>
      </c>
      <c r="L279" s="5">
        <v>0</v>
      </c>
      <c r="M279" s="5">
        <f t="shared" si="18"/>
        <v>8041.4049999999997</v>
      </c>
      <c r="N279" s="5">
        <v>8041.4049999999997</v>
      </c>
      <c r="O279" s="5">
        <v>0</v>
      </c>
      <c r="P279" s="5">
        <f t="shared" si="23"/>
        <v>8041.4049999999997</v>
      </c>
      <c r="Q279" s="5">
        <v>0</v>
      </c>
      <c r="R279" s="5">
        <f t="shared" si="21"/>
        <v>8041.4049999999997</v>
      </c>
      <c r="S279" s="5">
        <v>0</v>
      </c>
      <c r="T279" s="5">
        <f t="shared" si="19"/>
        <v>8041.4049999999997</v>
      </c>
    </row>
    <row r="280" spans="1:20" ht="38.25">
      <c r="A280" s="3" t="s">
        <v>31</v>
      </c>
      <c r="B280" s="2" t="s">
        <v>4</v>
      </c>
      <c r="C280" s="2" t="s">
        <v>23</v>
      </c>
      <c r="D280" s="2" t="s">
        <v>27</v>
      </c>
      <c r="E280" s="6" t="s">
        <v>74</v>
      </c>
      <c r="F280" s="2">
        <v>200</v>
      </c>
      <c r="G280" s="5">
        <v>981.255</v>
      </c>
      <c r="H280" s="5">
        <v>0</v>
      </c>
      <c r="I280" s="5">
        <f t="shared" si="22"/>
        <v>981.255</v>
      </c>
      <c r="J280" s="5">
        <v>0</v>
      </c>
      <c r="K280" s="5">
        <f t="shared" si="20"/>
        <v>981.255</v>
      </c>
      <c r="L280" s="5">
        <v>0</v>
      </c>
      <c r="M280" s="5">
        <f t="shared" si="18"/>
        <v>981.255</v>
      </c>
      <c r="N280" s="5">
        <v>981.255</v>
      </c>
      <c r="O280" s="5">
        <v>0</v>
      </c>
      <c r="P280" s="5">
        <f t="shared" si="23"/>
        <v>981.255</v>
      </c>
      <c r="Q280" s="5">
        <v>0</v>
      </c>
      <c r="R280" s="5">
        <f t="shared" si="21"/>
        <v>981.255</v>
      </c>
      <c r="S280" s="5">
        <v>0</v>
      </c>
      <c r="T280" s="5">
        <f t="shared" si="19"/>
        <v>981.255</v>
      </c>
    </row>
    <row r="281" spans="1:20" ht="15.75">
      <c r="A281" s="3" t="s">
        <v>40</v>
      </c>
      <c r="B281" s="2" t="s">
        <v>4</v>
      </c>
      <c r="C281" s="2" t="s">
        <v>23</v>
      </c>
      <c r="D281" s="2" t="s">
        <v>27</v>
      </c>
      <c r="E281" s="6" t="s">
        <v>74</v>
      </c>
      <c r="F281" s="2">
        <v>800</v>
      </c>
      <c r="G281" s="5">
        <v>0</v>
      </c>
      <c r="H281" s="5">
        <v>0</v>
      </c>
      <c r="I281" s="5">
        <f t="shared" si="22"/>
        <v>0</v>
      </c>
      <c r="J281" s="5">
        <v>0</v>
      </c>
      <c r="K281" s="5">
        <f t="shared" si="20"/>
        <v>0</v>
      </c>
      <c r="L281" s="5">
        <v>0</v>
      </c>
      <c r="M281" s="5">
        <f t="shared" si="18"/>
        <v>0</v>
      </c>
      <c r="N281" s="5">
        <v>0</v>
      </c>
      <c r="O281" s="5">
        <v>0</v>
      </c>
      <c r="P281" s="5">
        <f t="shared" si="23"/>
        <v>0</v>
      </c>
      <c r="Q281" s="5">
        <v>0</v>
      </c>
      <c r="R281" s="5">
        <f t="shared" si="21"/>
        <v>0</v>
      </c>
      <c r="S281" s="5">
        <v>0</v>
      </c>
      <c r="T281" s="5">
        <f t="shared" si="19"/>
        <v>0</v>
      </c>
    </row>
    <row r="282" spans="1:20" ht="38.25">
      <c r="A282" s="3" t="s">
        <v>191</v>
      </c>
      <c r="B282" s="2" t="s">
        <v>4</v>
      </c>
      <c r="C282" s="2" t="s">
        <v>23</v>
      </c>
      <c r="D282" s="2" t="s">
        <v>27</v>
      </c>
      <c r="E282" s="1" t="s">
        <v>139</v>
      </c>
      <c r="F282" s="2"/>
      <c r="G282" s="5">
        <v>72</v>
      </c>
      <c r="H282" s="5">
        <f>H283+H284</f>
        <v>0</v>
      </c>
      <c r="I282" s="5">
        <f t="shared" si="22"/>
        <v>72</v>
      </c>
      <c r="J282" s="5">
        <f>J283+J284</f>
        <v>0</v>
      </c>
      <c r="K282" s="5">
        <f t="shared" si="20"/>
        <v>72</v>
      </c>
      <c r="L282" s="5">
        <f>L283+L284</f>
        <v>0</v>
      </c>
      <c r="M282" s="5">
        <f t="shared" si="18"/>
        <v>72</v>
      </c>
      <c r="N282" s="5">
        <v>72</v>
      </c>
      <c r="O282" s="5">
        <f>O283+O284</f>
        <v>0</v>
      </c>
      <c r="P282" s="5">
        <f t="shared" si="23"/>
        <v>72</v>
      </c>
      <c r="Q282" s="5">
        <f>Q283+Q284</f>
        <v>0</v>
      </c>
      <c r="R282" s="5">
        <f t="shared" si="21"/>
        <v>72</v>
      </c>
      <c r="S282" s="5">
        <f>S283+S284</f>
        <v>0</v>
      </c>
      <c r="T282" s="5">
        <f t="shared" si="19"/>
        <v>72</v>
      </c>
    </row>
    <row r="283" spans="1:20" ht="38.25">
      <c r="A283" s="3" t="s">
        <v>31</v>
      </c>
      <c r="B283" s="2" t="s">
        <v>4</v>
      </c>
      <c r="C283" s="2" t="s">
        <v>23</v>
      </c>
      <c r="D283" s="2" t="s">
        <v>27</v>
      </c>
      <c r="E283" s="1" t="s">
        <v>139</v>
      </c>
      <c r="F283" s="2">
        <v>200</v>
      </c>
      <c r="G283" s="5">
        <v>0</v>
      </c>
      <c r="H283" s="5">
        <v>0</v>
      </c>
      <c r="I283" s="5">
        <f t="shared" si="22"/>
        <v>0</v>
      </c>
      <c r="J283" s="5">
        <v>0</v>
      </c>
      <c r="K283" s="5">
        <f t="shared" si="20"/>
        <v>0</v>
      </c>
      <c r="L283" s="5">
        <v>0</v>
      </c>
      <c r="M283" s="5">
        <f t="shared" si="18"/>
        <v>0</v>
      </c>
      <c r="N283" s="5">
        <v>0</v>
      </c>
      <c r="O283" s="5">
        <v>0</v>
      </c>
      <c r="P283" s="5">
        <f t="shared" si="23"/>
        <v>0</v>
      </c>
      <c r="Q283" s="5">
        <v>0</v>
      </c>
      <c r="R283" s="5">
        <f t="shared" si="21"/>
        <v>0</v>
      </c>
      <c r="S283" s="5">
        <v>0</v>
      </c>
      <c r="T283" s="5">
        <f t="shared" si="19"/>
        <v>0</v>
      </c>
    </row>
    <row r="284" spans="1:20" ht="25.5">
      <c r="A284" s="3" t="s">
        <v>105</v>
      </c>
      <c r="B284" s="2" t="s">
        <v>4</v>
      </c>
      <c r="C284" s="2" t="s">
        <v>23</v>
      </c>
      <c r="D284" s="2" t="s">
        <v>27</v>
      </c>
      <c r="E284" s="1" t="s">
        <v>139</v>
      </c>
      <c r="F284" s="2">
        <v>300</v>
      </c>
      <c r="G284" s="5">
        <v>72</v>
      </c>
      <c r="H284" s="5">
        <v>0</v>
      </c>
      <c r="I284" s="5">
        <f t="shared" si="22"/>
        <v>72</v>
      </c>
      <c r="J284" s="5">
        <v>0</v>
      </c>
      <c r="K284" s="5">
        <f t="shared" si="20"/>
        <v>72</v>
      </c>
      <c r="L284" s="5">
        <v>0</v>
      </c>
      <c r="M284" s="5">
        <f t="shared" si="18"/>
        <v>72</v>
      </c>
      <c r="N284" s="5">
        <v>72</v>
      </c>
      <c r="O284" s="5">
        <v>0</v>
      </c>
      <c r="P284" s="5">
        <f t="shared" si="23"/>
        <v>72</v>
      </c>
      <c r="Q284" s="5">
        <v>0</v>
      </c>
      <c r="R284" s="5">
        <f t="shared" si="21"/>
        <v>72</v>
      </c>
      <c r="S284" s="5">
        <v>0</v>
      </c>
      <c r="T284" s="5">
        <f t="shared" si="19"/>
        <v>72</v>
      </c>
    </row>
    <row r="285" spans="1:20" ht="29.25" customHeight="1">
      <c r="A285" s="3" t="s">
        <v>173</v>
      </c>
      <c r="B285" s="2" t="s">
        <v>4</v>
      </c>
      <c r="C285" s="2" t="s">
        <v>23</v>
      </c>
      <c r="D285" s="2" t="s">
        <v>27</v>
      </c>
      <c r="E285" s="1" t="s">
        <v>174</v>
      </c>
      <c r="F285" s="2"/>
      <c r="G285" s="5">
        <v>850</v>
      </c>
      <c r="H285" s="5">
        <f>H286</f>
        <v>0</v>
      </c>
      <c r="I285" s="5">
        <f t="shared" si="22"/>
        <v>850</v>
      </c>
      <c r="J285" s="5">
        <f>J286</f>
        <v>0</v>
      </c>
      <c r="K285" s="5">
        <f t="shared" si="20"/>
        <v>850</v>
      </c>
      <c r="L285" s="5">
        <f>L286</f>
        <v>0</v>
      </c>
      <c r="M285" s="5">
        <f t="shared" ref="M285:M350" si="24">K285+L285</f>
        <v>850</v>
      </c>
      <c r="N285" s="5">
        <v>850</v>
      </c>
      <c r="O285" s="5">
        <f>O286</f>
        <v>0</v>
      </c>
      <c r="P285" s="5">
        <f t="shared" si="23"/>
        <v>850</v>
      </c>
      <c r="Q285" s="5">
        <f>Q286</f>
        <v>0</v>
      </c>
      <c r="R285" s="5">
        <f t="shared" si="21"/>
        <v>850</v>
      </c>
      <c r="S285" s="5">
        <f>S286</f>
        <v>0</v>
      </c>
      <c r="T285" s="5">
        <f t="shared" ref="T285:T350" si="25">R285+S285</f>
        <v>850</v>
      </c>
    </row>
    <row r="286" spans="1:20" ht="38.25">
      <c r="A286" s="3" t="s">
        <v>44</v>
      </c>
      <c r="B286" s="2" t="s">
        <v>4</v>
      </c>
      <c r="C286" s="2" t="s">
        <v>23</v>
      </c>
      <c r="D286" s="2" t="s">
        <v>27</v>
      </c>
      <c r="E286" s="1" t="s">
        <v>174</v>
      </c>
      <c r="F286" s="2">
        <v>600</v>
      </c>
      <c r="G286" s="5">
        <v>850</v>
      </c>
      <c r="H286" s="5">
        <v>0</v>
      </c>
      <c r="I286" s="5">
        <f t="shared" si="22"/>
        <v>850</v>
      </c>
      <c r="J286" s="5">
        <v>0</v>
      </c>
      <c r="K286" s="5">
        <f t="shared" si="20"/>
        <v>850</v>
      </c>
      <c r="L286" s="5">
        <v>0</v>
      </c>
      <c r="M286" s="5">
        <f t="shared" si="24"/>
        <v>850</v>
      </c>
      <c r="N286" s="5">
        <v>850</v>
      </c>
      <c r="O286" s="5">
        <v>0</v>
      </c>
      <c r="P286" s="5">
        <f t="shared" si="23"/>
        <v>850</v>
      </c>
      <c r="Q286" s="5">
        <v>0</v>
      </c>
      <c r="R286" s="5">
        <f t="shared" si="21"/>
        <v>850</v>
      </c>
      <c r="S286" s="5">
        <v>0</v>
      </c>
      <c r="T286" s="5">
        <f t="shared" si="25"/>
        <v>850</v>
      </c>
    </row>
    <row r="287" spans="1:20" ht="38.25">
      <c r="A287" s="3" t="s">
        <v>30</v>
      </c>
      <c r="B287" s="2" t="s">
        <v>4</v>
      </c>
      <c r="C287" s="2" t="s">
        <v>23</v>
      </c>
      <c r="D287" s="2" t="s">
        <v>27</v>
      </c>
      <c r="E287" s="1" t="s">
        <v>204</v>
      </c>
      <c r="F287" s="2"/>
      <c r="G287" s="5">
        <v>3470.1129999999998</v>
      </c>
      <c r="H287" s="5">
        <f>H288+H289+H290</f>
        <v>0</v>
      </c>
      <c r="I287" s="5">
        <f t="shared" si="22"/>
        <v>3470.1129999999998</v>
      </c>
      <c r="J287" s="5">
        <f>J288+J289+J290</f>
        <v>0</v>
      </c>
      <c r="K287" s="5">
        <f t="shared" si="20"/>
        <v>3470.1129999999998</v>
      </c>
      <c r="L287" s="5">
        <f>L288+L289+L290</f>
        <v>0</v>
      </c>
      <c r="M287" s="5">
        <f t="shared" si="24"/>
        <v>3470.1129999999998</v>
      </c>
      <c r="N287" s="5">
        <v>3470.1129999999998</v>
      </c>
      <c r="O287" s="5">
        <f>O288+O289+O290</f>
        <v>0</v>
      </c>
      <c r="P287" s="5">
        <f t="shared" si="23"/>
        <v>3470.1129999999998</v>
      </c>
      <c r="Q287" s="5">
        <f>Q288+Q289+Q290</f>
        <v>0</v>
      </c>
      <c r="R287" s="5">
        <f t="shared" si="21"/>
        <v>3470.1129999999998</v>
      </c>
      <c r="S287" s="5">
        <f>S288+S289+S290</f>
        <v>0</v>
      </c>
      <c r="T287" s="5">
        <f t="shared" si="25"/>
        <v>3470.1129999999998</v>
      </c>
    </row>
    <row r="288" spans="1:20" ht="76.5">
      <c r="A288" s="3" t="s">
        <v>61</v>
      </c>
      <c r="B288" s="2" t="s">
        <v>4</v>
      </c>
      <c r="C288" s="2" t="s">
        <v>23</v>
      </c>
      <c r="D288" s="2" t="s">
        <v>27</v>
      </c>
      <c r="E288" s="1" t="s">
        <v>204</v>
      </c>
      <c r="F288" s="2">
        <v>100</v>
      </c>
      <c r="G288" s="5">
        <v>3469.1129999999998</v>
      </c>
      <c r="H288" s="5">
        <v>0</v>
      </c>
      <c r="I288" s="5">
        <f t="shared" si="22"/>
        <v>3469.1129999999998</v>
      </c>
      <c r="J288" s="5">
        <v>0</v>
      </c>
      <c r="K288" s="5">
        <f t="shared" si="20"/>
        <v>3469.1129999999998</v>
      </c>
      <c r="L288" s="5">
        <v>0</v>
      </c>
      <c r="M288" s="5">
        <f t="shared" si="24"/>
        <v>3469.1129999999998</v>
      </c>
      <c r="N288" s="5">
        <v>3469.1129999999998</v>
      </c>
      <c r="O288" s="5">
        <v>0</v>
      </c>
      <c r="P288" s="5">
        <f t="shared" si="23"/>
        <v>3469.1129999999998</v>
      </c>
      <c r="Q288" s="5">
        <v>0</v>
      </c>
      <c r="R288" s="5">
        <f t="shared" si="21"/>
        <v>3469.1129999999998</v>
      </c>
      <c r="S288" s="5">
        <v>0</v>
      </c>
      <c r="T288" s="5">
        <f t="shared" si="25"/>
        <v>3469.1129999999998</v>
      </c>
    </row>
    <row r="289" spans="1:20" ht="38.25">
      <c r="A289" s="3" t="s">
        <v>31</v>
      </c>
      <c r="B289" s="2" t="s">
        <v>4</v>
      </c>
      <c r="C289" s="2" t="s">
        <v>23</v>
      </c>
      <c r="D289" s="2" t="s">
        <v>27</v>
      </c>
      <c r="E289" s="1" t="s">
        <v>204</v>
      </c>
      <c r="F289" s="2">
        <v>200</v>
      </c>
      <c r="G289" s="5">
        <v>0</v>
      </c>
      <c r="H289" s="5">
        <v>0</v>
      </c>
      <c r="I289" s="5">
        <f t="shared" si="22"/>
        <v>0</v>
      </c>
      <c r="J289" s="5">
        <v>0</v>
      </c>
      <c r="K289" s="5">
        <f t="shared" si="20"/>
        <v>0</v>
      </c>
      <c r="L289" s="5">
        <v>0</v>
      </c>
      <c r="M289" s="5">
        <f t="shared" si="24"/>
        <v>0</v>
      </c>
      <c r="N289" s="5">
        <v>0</v>
      </c>
      <c r="O289" s="5">
        <v>0</v>
      </c>
      <c r="P289" s="5">
        <f t="shared" si="23"/>
        <v>0</v>
      </c>
      <c r="Q289" s="5">
        <v>0</v>
      </c>
      <c r="R289" s="5">
        <f t="shared" si="21"/>
        <v>0</v>
      </c>
      <c r="S289" s="5">
        <v>0</v>
      </c>
      <c r="T289" s="5">
        <f t="shared" si="25"/>
        <v>0</v>
      </c>
    </row>
    <row r="290" spans="1:20" ht="15.75">
      <c r="A290" s="3" t="s">
        <v>40</v>
      </c>
      <c r="B290" s="2" t="s">
        <v>4</v>
      </c>
      <c r="C290" s="2" t="s">
        <v>23</v>
      </c>
      <c r="D290" s="2" t="s">
        <v>27</v>
      </c>
      <c r="E290" s="1" t="s">
        <v>204</v>
      </c>
      <c r="F290" s="2">
        <v>800</v>
      </c>
      <c r="G290" s="5">
        <v>1</v>
      </c>
      <c r="H290" s="5">
        <v>0</v>
      </c>
      <c r="I290" s="5">
        <f t="shared" si="22"/>
        <v>1</v>
      </c>
      <c r="J290" s="5">
        <v>0</v>
      </c>
      <c r="K290" s="5">
        <f t="shared" si="20"/>
        <v>1</v>
      </c>
      <c r="L290" s="5">
        <v>0</v>
      </c>
      <c r="M290" s="5">
        <f t="shared" si="24"/>
        <v>1</v>
      </c>
      <c r="N290" s="5">
        <v>1</v>
      </c>
      <c r="O290" s="5">
        <v>0</v>
      </c>
      <c r="P290" s="5">
        <f t="shared" si="23"/>
        <v>1</v>
      </c>
      <c r="Q290" s="5">
        <v>0</v>
      </c>
      <c r="R290" s="5">
        <f t="shared" si="21"/>
        <v>1</v>
      </c>
      <c r="S290" s="5">
        <v>0</v>
      </c>
      <c r="T290" s="5">
        <f t="shared" si="25"/>
        <v>1</v>
      </c>
    </row>
    <row r="291" spans="1:20" ht="51">
      <c r="A291" s="3" t="s">
        <v>254</v>
      </c>
      <c r="B291" s="2" t="s">
        <v>4</v>
      </c>
      <c r="C291" s="2">
        <v>10</v>
      </c>
      <c r="D291" s="2" t="s">
        <v>20</v>
      </c>
      <c r="E291" s="6" t="s">
        <v>138</v>
      </c>
      <c r="F291" s="2"/>
      <c r="G291" s="5">
        <v>355</v>
      </c>
      <c r="H291" s="5">
        <f>H292</f>
        <v>0</v>
      </c>
      <c r="I291" s="5">
        <f t="shared" si="22"/>
        <v>355</v>
      </c>
      <c r="J291" s="5">
        <f>J292</f>
        <v>0</v>
      </c>
      <c r="K291" s="5">
        <f t="shared" ref="K291:K356" si="26">I291+J291</f>
        <v>355</v>
      </c>
      <c r="L291" s="5">
        <f>L292</f>
        <v>0</v>
      </c>
      <c r="M291" s="5">
        <f t="shared" si="24"/>
        <v>355</v>
      </c>
      <c r="N291" s="5">
        <v>355</v>
      </c>
      <c r="O291" s="5">
        <f>O292</f>
        <v>0</v>
      </c>
      <c r="P291" s="5">
        <f t="shared" si="23"/>
        <v>355</v>
      </c>
      <c r="Q291" s="5">
        <f>Q292</f>
        <v>0</v>
      </c>
      <c r="R291" s="5">
        <f t="shared" ref="R291:R356" si="27">P291+Q291</f>
        <v>355</v>
      </c>
      <c r="S291" s="5">
        <f>S292</f>
        <v>0</v>
      </c>
      <c r="T291" s="5">
        <f t="shared" si="25"/>
        <v>355</v>
      </c>
    </row>
    <row r="292" spans="1:20" ht="25.5">
      <c r="A292" s="3" t="s">
        <v>105</v>
      </c>
      <c r="B292" s="2" t="s">
        <v>4</v>
      </c>
      <c r="C292" s="2">
        <v>10</v>
      </c>
      <c r="D292" s="2" t="s">
        <v>20</v>
      </c>
      <c r="E292" s="6" t="s">
        <v>138</v>
      </c>
      <c r="F292" s="2">
        <v>300</v>
      </c>
      <c r="G292" s="5">
        <v>355</v>
      </c>
      <c r="H292" s="5">
        <v>0</v>
      </c>
      <c r="I292" s="5">
        <f t="shared" si="22"/>
        <v>355</v>
      </c>
      <c r="J292" s="5">
        <v>0</v>
      </c>
      <c r="K292" s="5">
        <f t="shared" si="26"/>
        <v>355</v>
      </c>
      <c r="L292" s="5">
        <v>0</v>
      </c>
      <c r="M292" s="5">
        <f t="shared" si="24"/>
        <v>355</v>
      </c>
      <c r="N292" s="5">
        <v>355</v>
      </c>
      <c r="O292" s="5">
        <v>0</v>
      </c>
      <c r="P292" s="5">
        <f t="shared" si="23"/>
        <v>355</v>
      </c>
      <c r="Q292" s="5">
        <v>0</v>
      </c>
      <c r="R292" s="5">
        <f t="shared" si="27"/>
        <v>355</v>
      </c>
      <c r="S292" s="5">
        <v>0</v>
      </c>
      <c r="T292" s="5">
        <f t="shared" si="25"/>
        <v>355</v>
      </c>
    </row>
    <row r="293" spans="1:20" ht="89.25">
      <c r="A293" s="12" t="s">
        <v>72</v>
      </c>
      <c r="B293" s="2" t="s">
        <v>4</v>
      </c>
      <c r="C293" s="2">
        <v>10</v>
      </c>
      <c r="D293" s="2" t="s">
        <v>21</v>
      </c>
      <c r="E293" s="6" t="s">
        <v>73</v>
      </c>
      <c r="F293" s="2"/>
      <c r="G293" s="5">
        <v>1762.97786</v>
      </c>
      <c r="H293" s="5">
        <f>H294+H295</f>
        <v>0</v>
      </c>
      <c r="I293" s="5">
        <f t="shared" si="22"/>
        <v>1762.97786</v>
      </c>
      <c r="J293" s="5">
        <f>J294+J295</f>
        <v>0</v>
      </c>
      <c r="K293" s="5">
        <f t="shared" si="26"/>
        <v>1762.97786</v>
      </c>
      <c r="L293" s="5">
        <f>L294+L295</f>
        <v>0</v>
      </c>
      <c r="M293" s="5">
        <f t="shared" si="24"/>
        <v>1762.97786</v>
      </c>
      <c r="N293" s="5">
        <v>1762.97786</v>
      </c>
      <c r="O293" s="5">
        <f>O294+O295</f>
        <v>0</v>
      </c>
      <c r="P293" s="5">
        <f t="shared" si="23"/>
        <v>1762.97786</v>
      </c>
      <c r="Q293" s="5">
        <f>Q294+Q295</f>
        <v>0</v>
      </c>
      <c r="R293" s="5">
        <f t="shared" si="27"/>
        <v>1762.97786</v>
      </c>
      <c r="S293" s="5">
        <f>S294+S295</f>
        <v>0</v>
      </c>
      <c r="T293" s="5">
        <f t="shared" si="25"/>
        <v>1762.97786</v>
      </c>
    </row>
    <row r="294" spans="1:20" ht="25.5">
      <c r="A294" s="3" t="s">
        <v>105</v>
      </c>
      <c r="B294" s="2" t="s">
        <v>4</v>
      </c>
      <c r="C294" s="2">
        <v>10</v>
      </c>
      <c r="D294" s="2" t="s">
        <v>21</v>
      </c>
      <c r="E294" s="6" t="s">
        <v>73</v>
      </c>
      <c r="F294" s="2">
        <v>300</v>
      </c>
      <c r="G294" s="5">
        <v>1735.91913</v>
      </c>
      <c r="H294" s="5">
        <v>0</v>
      </c>
      <c r="I294" s="5">
        <f t="shared" si="22"/>
        <v>1735.91913</v>
      </c>
      <c r="J294" s="5">
        <v>0</v>
      </c>
      <c r="K294" s="5">
        <f t="shared" si="26"/>
        <v>1735.91913</v>
      </c>
      <c r="L294" s="5">
        <v>0</v>
      </c>
      <c r="M294" s="5">
        <f t="shared" si="24"/>
        <v>1735.91913</v>
      </c>
      <c r="N294" s="5">
        <v>1735.91913</v>
      </c>
      <c r="O294" s="5">
        <v>0</v>
      </c>
      <c r="P294" s="5">
        <f t="shared" si="23"/>
        <v>1735.91913</v>
      </c>
      <c r="Q294" s="5">
        <v>0</v>
      </c>
      <c r="R294" s="5">
        <f t="shared" si="27"/>
        <v>1735.91913</v>
      </c>
      <c r="S294" s="5">
        <v>0</v>
      </c>
      <c r="T294" s="5">
        <f t="shared" si="25"/>
        <v>1735.91913</v>
      </c>
    </row>
    <row r="295" spans="1:20" ht="38.25">
      <c r="A295" s="3" t="s">
        <v>44</v>
      </c>
      <c r="B295" s="2" t="s">
        <v>4</v>
      </c>
      <c r="C295" s="2">
        <v>10</v>
      </c>
      <c r="D295" s="2" t="s">
        <v>21</v>
      </c>
      <c r="E295" s="6" t="s">
        <v>73</v>
      </c>
      <c r="F295" s="2">
        <v>600</v>
      </c>
      <c r="G295" s="5">
        <v>27.058729999999997</v>
      </c>
      <c r="H295" s="5">
        <v>0</v>
      </c>
      <c r="I295" s="5">
        <f t="shared" si="22"/>
        <v>27.058729999999997</v>
      </c>
      <c r="J295" s="5">
        <v>0</v>
      </c>
      <c r="K295" s="5">
        <f t="shared" si="26"/>
        <v>27.058729999999997</v>
      </c>
      <c r="L295" s="5">
        <v>0</v>
      </c>
      <c r="M295" s="5">
        <f t="shared" si="24"/>
        <v>27.058729999999997</v>
      </c>
      <c r="N295" s="5">
        <v>27.058729999999997</v>
      </c>
      <c r="O295" s="5">
        <v>0</v>
      </c>
      <c r="P295" s="5">
        <f t="shared" si="23"/>
        <v>27.058729999999997</v>
      </c>
      <c r="Q295" s="5">
        <v>0</v>
      </c>
      <c r="R295" s="5">
        <f t="shared" si="27"/>
        <v>27.058729999999997</v>
      </c>
      <c r="S295" s="5">
        <v>0</v>
      </c>
      <c r="T295" s="5">
        <f t="shared" si="25"/>
        <v>27.058729999999997</v>
      </c>
    </row>
    <row r="296" spans="1:20" ht="344.25">
      <c r="A296" s="3" t="s">
        <v>322</v>
      </c>
      <c r="B296" s="2" t="s">
        <v>4</v>
      </c>
      <c r="C296" s="2">
        <v>10</v>
      </c>
      <c r="D296" s="2" t="s">
        <v>21</v>
      </c>
      <c r="E296" s="1" t="s">
        <v>323</v>
      </c>
      <c r="F296" s="2"/>
      <c r="G296" s="5"/>
      <c r="H296" s="5"/>
      <c r="I296" s="5"/>
      <c r="J296" s="5"/>
      <c r="K296" s="5">
        <f t="shared" si="26"/>
        <v>0</v>
      </c>
      <c r="L296" s="5">
        <f>L297</f>
        <v>1342.2987499999999</v>
      </c>
      <c r="M296" s="5">
        <f t="shared" si="24"/>
        <v>1342.2987499999999</v>
      </c>
      <c r="N296" s="5"/>
      <c r="O296" s="5"/>
      <c r="P296" s="5"/>
      <c r="Q296" s="5"/>
      <c r="R296" s="5">
        <f t="shared" si="27"/>
        <v>0</v>
      </c>
      <c r="S296" s="5">
        <f>S297</f>
        <v>1342.2987499999999</v>
      </c>
      <c r="T296" s="5">
        <f t="shared" si="25"/>
        <v>1342.2987499999999</v>
      </c>
    </row>
    <row r="297" spans="1:20" ht="38.25">
      <c r="A297" s="3" t="s">
        <v>44</v>
      </c>
      <c r="B297" s="2" t="s">
        <v>4</v>
      </c>
      <c r="C297" s="2">
        <v>10</v>
      </c>
      <c r="D297" s="2" t="s">
        <v>21</v>
      </c>
      <c r="E297" s="1" t="s">
        <v>323</v>
      </c>
      <c r="F297" s="2">
        <v>600</v>
      </c>
      <c r="G297" s="5"/>
      <c r="H297" s="5"/>
      <c r="I297" s="5"/>
      <c r="J297" s="5"/>
      <c r="K297" s="5">
        <f t="shared" si="26"/>
        <v>0</v>
      </c>
      <c r="L297" s="5">
        <v>1342.2987499999999</v>
      </c>
      <c r="M297" s="5">
        <f t="shared" si="24"/>
        <v>1342.2987499999999</v>
      </c>
      <c r="N297" s="5"/>
      <c r="O297" s="5"/>
      <c r="P297" s="5"/>
      <c r="Q297" s="5"/>
      <c r="R297" s="5">
        <f t="shared" si="27"/>
        <v>0</v>
      </c>
      <c r="S297" s="5">
        <v>1342.2987499999999</v>
      </c>
      <c r="T297" s="5">
        <f t="shared" si="25"/>
        <v>1342.2987499999999</v>
      </c>
    </row>
    <row r="298" spans="1:20" ht="25.5">
      <c r="A298" s="3" t="s">
        <v>140</v>
      </c>
      <c r="B298" s="2" t="s">
        <v>4</v>
      </c>
      <c r="C298" s="2">
        <v>11</v>
      </c>
      <c r="D298" s="2" t="s">
        <v>19</v>
      </c>
      <c r="E298" s="1" t="s">
        <v>141</v>
      </c>
      <c r="F298" s="2"/>
      <c r="G298" s="5">
        <v>729.34799999999996</v>
      </c>
      <c r="H298" s="5">
        <f>H299</f>
        <v>0</v>
      </c>
      <c r="I298" s="5">
        <f t="shared" si="22"/>
        <v>729.34799999999996</v>
      </c>
      <c r="J298" s="5">
        <f>J299</f>
        <v>0</v>
      </c>
      <c r="K298" s="5">
        <f t="shared" si="26"/>
        <v>729.34799999999996</v>
      </c>
      <c r="L298" s="5">
        <f>L299</f>
        <v>0</v>
      </c>
      <c r="M298" s="5">
        <f t="shared" si="24"/>
        <v>729.34799999999996</v>
      </c>
      <c r="N298" s="5">
        <v>729.34799999999996</v>
      </c>
      <c r="O298" s="5">
        <f>O299</f>
        <v>0</v>
      </c>
      <c r="P298" s="5">
        <f t="shared" si="23"/>
        <v>729.34799999999996</v>
      </c>
      <c r="Q298" s="5">
        <f>Q299</f>
        <v>0</v>
      </c>
      <c r="R298" s="5">
        <f t="shared" si="27"/>
        <v>729.34799999999996</v>
      </c>
      <c r="S298" s="5">
        <f>S299</f>
        <v>0</v>
      </c>
      <c r="T298" s="5">
        <f t="shared" si="25"/>
        <v>729.34799999999996</v>
      </c>
    </row>
    <row r="299" spans="1:20" ht="38.25">
      <c r="A299" s="3" t="s">
        <v>44</v>
      </c>
      <c r="B299" s="2" t="s">
        <v>4</v>
      </c>
      <c r="C299" s="2">
        <v>11</v>
      </c>
      <c r="D299" s="2" t="s">
        <v>19</v>
      </c>
      <c r="E299" s="1" t="s">
        <v>141</v>
      </c>
      <c r="F299" s="2">
        <v>600</v>
      </c>
      <c r="G299" s="5">
        <v>729.34799999999996</v>
      </c>
      <c r="H299" s="5">
        <v>0</v>
      </c>
      <c r="I299" s="5">
        <f t="shared" si="22"/>
        <v>729.34799999999996</v>
      </c>
      <c r="J299" s="5">
        <v>0</v>
      </c>
      <c r="K299" s="5">
        <f t="shared" si="26"/>
        <v>729.34799999999996</v>
      </c>
      <c r="L299" s="5">
        <v>0</v>
      </c>
      <c r="M299" s="5">
        <f t="shared" si="24"/>
        <v>729.34799999999996</v>
      </c>
      <c r="N299" s="5">
        <v>729.34799999999996</v>
      </c>
      <c r="O299" s="5">
        <v>0</v>
      </c>
      <c r="P299" s="5">
        <f t="shared" si="23"/>
        <v>729.34799999999996</v>
      </c>
      <c r="Q299" s="5">
        <v>0</v>
      </c>
      <c r="R299" s="5">
        <f t="shared" si="27"/>
        <v>729.34799999999996</v>
      </c>
      <c r="S299" s="5">
        <v>0</v>
      </c>
      <c r="T299" s="5">
        <f t="shared" si="25"/>
        <v>729.34799999999996</v>
      </c>
    </row>
    <row r="300" spans="1:20" ht="38.25">
      <c r="A300" s="7" t="s">
        <v>158</v>
      </c>
      <c r="B300" s="8" t="s">
        <v>10</v>
      </c>
      <c r="C300" s="8"/>
      <c r="D300" s="8"/>
      <c r="E300" s="8"/>
      <c r="F300" s="8"/>
      <c r="G300" s="5">
        <v>2370.0801200000001</v>
      </c>
      <c r="H300" s="5">
        <f>H301</f>
        <v>0</v>
      </c>
      <c r="I300" s="5">
        <f t="shared" ref="I300:I363" si="28">G300+H300</f>
        <v>2370.0801200000001</v>
      </c>
      <c r="J300" s="5">
        <f>J301</f>
        <v>0</v>
      </c>
      <c r="K300" s="5">
        <f t="shared" si="26"/>
        <v>2370.0801200000001</v>
      </c>
      <c r="L300" s="5">
        <f>L301</f>
        <v>0</v>
      </c>
      <c r="M300" s="5">
        <f t="shared" si="24"/>
        <v>2370.0801200000001</v>
      </c>
      <c r="N300" s="5">
        <v>2370.0801200000001</v>
      </c>
      <c r="O300" s="5">
        <f>O301</f>
        <v>0</v>
      </c>
      <c r="P300" s="5">
        <f t="shared" ref="P300:P363" si="29">N300+O300</f>
        <v>2370.0801200000001</v>
      </c>
      <c r="Q300" s="5">
        <f>Q301</f>
        <v>0</v>
      </c>
      <c r="R300" s="5">
        <f t="shared" si="27"/>
        <v>2370.0801200000001</v>
      </c>
      <c r="S300" s="5">
        <f>S301</f>
        <v>0</v>
      </c>
      <c r="T300" s="5">
        <f t="shared" si="25"/>
        <v>2370.0801200000001</v>
      </c>
    </row>
    <row r="301" spans="1:20" ht="38.25">
      <c r="A301" s="3" t="s">
        <v>12</v>
      </c>
      <c r="B301" s="2" t="s">
        <v>10</v>
      </c>
      <c r="C301" s="2"/>
      <c r="D301" s="2"/>
      <c r="E301" s="2"/>
      <c r="F301" s="2"/>
      <c r="G301" s="5">
        <v>2370.0801200000001</v>
      </c>
      <c r="H301" s="5">
        <f>H302+H304</f>
        <v>0</v>
      </c>
      <c r="I301" s="5">
        <f t="shared" si="28"/>
        <v>2370.0801200000001</v>
      </c>
      <c r="J301" s="5">
        <f>J302+J304</f>
        <v>0</v>
      </c>
      <c r="K301" s="5">
        <f t="shared" si="26"/>
        <v>2370.0801200000001</v>
      </c>
      <c r="L301" s="5">
        <f>L302+L304</f>
        <v>0</v>
      </c>
      <c r="M301" s="5">
        <f t="shared" si="24"/>
        <v>2370.0801200000001</v>
      </c>
      <c r="N301" s="5">
        <v>2370.0801200000001</v>
      </c>
      <c r="O301" s="5">
        <f>O302+O304</f>
        <v>0</v>
      </c>
      <c r="P301" s="5">
        <f t="shared" si="29"/>
        <v>2370.0801200000001</v>
      </c>
      <c r="Q301" s="5">
        <f>Q302+Q304</f>
        <v>0</v>
      </c>
      <c r="R301" s="5">
        <f t="shared" si="27"/>
        <v>2370.0801200000001</v>
      </c>
      <c r="S301" s="5">
        <f>S302+S304</f>
        <v>0</v>
      </c>
      <c r="T301" s="5">
        <f t="shared" si="25"/>
        <v>2370.0801200000001</v>
      </c>
    </row>
    <row r="302" spans="1:20" ht="38.25">
      <c r="A302" s="3" t="s">
        <v>255</v>
      </c>
      <c r="B302" s="2" t="s">
        <v>10</v>
      </c>
      <c r="C302" s="2" t="s">
        <v>19</v>
      </c>
      <c r="D302" s="2" t="s">
        <v>20</v>
      </c>
      <c r="E302" s="1" t="s">
        <v>41</v>
      </c>
      <c r="F302" s="2"/>
      <c r="G302" s="5">
        <v>1183.6300000000001</v>
      </c>
      <c r="H302" s="5">
        <f>H303</f>
        <v>0</v>
      </c>
      <c r="I302" s="5">
        <f t="shared" si="28"/>
        <v>1183.6300000000001</v>
      </c>
      <c r="J302" s="5">
        <f>J303</f>
        <v>0</v>
      </c>
      <c r="K302" s="5">
        <f t="shared" si="26"/>
        <v>1183.6300000000001</v>
      </c>
      <c r="L302" s="5">
        <f>L303</f>
        <v>0</v>
      </c>
      <c r="M302" s="5">
        <f t="shared" si="24"/>
        <v>1183.6300000000001</v>
      </c>
      <c r="N302" s="5">
        <v>1183.6300000000001</v>
      </c>
      <c r="O302" s="5">
        <f>O303</f>
        <v>0</v>
      </c>
      <c r="P302" s="5">
        <f t="shared" si="29"/>
        <v>1183.6300000000001</v>
      </c>
      <c r="Q302" s="5">
        <f>Q303</f>
        <v>0</v>
      </c>
      <c r="R302" s="5">
        <f t="shared" si="27"/>
        <v>1183.6300000000001</v>
      </c>
      <c r="S302" s="5">
        <f>S303</f>
        <v>0</v>
      </c>
      <c r="T302" s="5">
        <f t="shared" si="25"/>
        <v>1183.6300000000001</v>
      </c>
    </row>
    <row r="303" spans="1:20" ht="76.5">
      <c r="A303" s="3" t="s">
        <v>61</v>
      </c>
      <c r="B303" s="2" t="s">
        <v>10</v>
      </c>
      <c r="C303" s="2" t="s">
        <v>19</v>
      </c>
      <c r="D303" s="2" t="s">
        <v>20</v>
      </c>
      <c r="E303" s="1" t="s">
        <v>41</v>
      </c>
      <c r="F303" s="2">
        <v>100</v>
      </c>
      <c r="G303" s="5">
        <v>1183.6300000000001</v>
      </c>
      <c r="H303" s="5">
        <v>0</v>
      </c>
      <c r="I303" s="5">
        <f t="shared" si="28"/>
        <v>1183.6300000000001</v>
      </c>
      <c r="J303" s="5">
        <v>0</v>
      </c>
      <c r="K303" s="5">
        <f t="shared" si="26"/>
        <v>1183.6300000000001</v>
      </c>
      <c r="L303" s="5">
        <v>0</v>
      </c>
      <c r="M303" s="5">
        <f t="shared" si="24"/>
        <v>1183.6300000000001</v>
      </c>
      <c r="N303" s="5">
        <v>1183.6300000000001</v>
      </c>
      <c r="O303" s="5">
        <v>0</v>
      </c>
      <c r="P303" s="5">
        <f t="shared" si="29"/>
        <v>1183.6300000000001</v>
      </c>
      <c r="Q303" s="5">
        <v>0</v>
      </c>
      <c r="R303" s="5">
        <f t="shared" si="27"/>
        <v>1183.6300000000001</v>
      </c>
      <c r="S303" s="5">
        <v>0</v>
      </c>
      <c r="T303" s="5">
        <f t="shared" si="25"/>
        <v>1183.6300000000001</v>
      </c>
    </row>
    <row r="304" spans="1:20" ht="38.25">
      <c r="A304" s="3" t="s">
        <v>256</v>
      </c>
      <c r="B304" s="2" t="s">
        <v>10</v>
      </c>
      <c r="C304" s="2" t="s">
        <v>19</v>
      </c>
      <c r="D304" s="2" t="s">
        <v>20</v>
      </c>
      <c r="E304" s="1" t="s">
        <v>42</v>
      </c>
      <c r="F304" s="2"/>
      <c r="G304" s="5">
        <v>1186.45012</v>
      </c>
      <c r="H304" s="5">
        <f>H305+H306</f>
        <v>0</v>
      </c>
      <c r="I304" s="5">
        <f t="shared" si="28"/>
        <v>1186.45012</v>
      </c>
      <c r="J304" s="5">
        <f>J305+J306</f>
        <v>0</v>
      </c>
      <c r="K304" s="5">
        <f t="shared" si="26"/>
        <v>1186.45012</v>
      </c>
      <c r="L304" s="5">
        <f>L305+L306</f>
        <v>0</v>
      </c>
      <c r="M304" s="5">
        <f t="shared" si="24"/>
        <v>1186.45012</v>
      </c>
      <c r="N304" s="5">
        <v>1186.45012</v>
      </c>
      <c r="O304" s="5">
        <f>O305+O306</f>
        <v>0</v>
      </c>
      <c r="P304" s="5">
        <f t="shared" si="29"/>
        <v>1186.45012</v>
      </c>
      <c r="Q304" s="5">
        <f>Q305+Q306</f>
        <v>0</v>
      </c>
      <c r="R304" s="5">
        <f t="shared" si="27"/>
        <v>1186.45012</v>
      </c>
      <c r="S304" s="5">
        <f>S305+S306</f>
        <v>0</v>
      </c>
      <c r="T304" s="5">
        <f t="shared" si="25"/>
        <v>1186.45012</v>
      </c>
    </row>
    <row r="305" spans="1:20" ht="76.5">
      <c r="A305" s="3" t="s">
        <v>61</v>
      </c>
      <c r="B305" s="2" t="s">
        <v>10</v>
      </c>
      <c r="C305" s="2" t="s">
        <v>19</v>
      </c>
      <c r="D305" s="2" t="s">
        <v>20</v>
      </c>
      <c r="E305" s="1" t="s">
        <v>42</v>
      </c>
      <c r="F305" s="2">
        <v>100</v>
      </c>
      <c r="G305" s="5">
        <v>937.97299999999996</v>
      </c>
      <c r="H305" s="5">
        <v>0</v>
      </c>
      <c r="I305" s="5">
        <f t="shared" si="28"/>
        <v>937.97299999999996</v>
      </c>
      <c r="J305" s="5">
        <v>0</v>
      </c>
      <c r="K305" s="5">
        <f t="shared" si="26"/>
        <v>937.97299999999996</v>
      </c>
      <c r="L305" s="5">
        <v>0</v>
      </c>
      <c r="M305" s="5">
        <f t="shared" si="24"/>
        <v>937.97299999999996</v>
      </c>
      <c r="N305" s="5">
        <v>937.97299999999996</v>
      </c>
      <c r="O305" s="5">
        <v>0</v>
      </c>
      <c r="P305" s="5">
        <f t="shared" si="29"/>
        <v>937.97299999999996</v>
      </c>
      <c r="Q305" s="5">
        <v>0</v>
      </c>
      <c r="R305" s="5">
        <f t="shared" si="27"/>
        <v>937.97299999999996</v>
      </c>
      <c r="S305" s="5">
        <v>0</v>
      </c>
      <c r="T305" s="5">
        <f t="shared" si="25"/>
        <v>937.97299999999996</v>
      </c>
    </row>
    <row r="306" spans="1:20" ht="38.25">
      <c r="A306" s="3" t="s">
        <v>31</v>
      </c>
      <c r="B306" s="2" t="s">
        <v>10</v>
      </c>
      <c r="C306" s="2" t="s">
        <v>19</v>
      </c>
      <c r="D306" s="2" t="s">
        <v>20</v>
      </c>
      <c r="E306" s="1" t="s">
        <v>42</v>
      </c>
      <c r="F306" s="2">
        <v>200</v>
      </c>
      <c r="G306" s="5">
        <v>248.47712000000001</v>
      </c>
      <c r="H306" s="5">
        <v>0</v>
      </c>
      <c r="I306" s="5">
        <f t="shared" si="28"/>
        <v>248.47712000000001</v>
      </c>
      <c r="J306" s="5">
        <v>0</v>
      </c>
      <c r="K306" s="5">
        <f t="shared" si="26"/>
        <v>248.47712000000001</v>
      </c>
      <c r="L306" s="5">
        <v>0</v>
      </c>
      <c r="M306" s="5">
        <f t="shared" si="24"/>
        <v>248.47712000000001</v>
      </c>
      <c r="N306" s="5">
        <v>248.47712000000001</v>
      </c>
      <c r="O306" s="5">
        <v>0</v>
      </c>
      <c r="P306" s="5">
        <f t="shared" si="29"/>
        <v>248.47712000000001</v>
      </c>
      <c r="Q306" s="5">
        <v>0</v>
      </c>
      <c r="R306" s="5">
        <f t="shared" si="27"/>
        <v>248.47712000000001</v>
      </c>
      <c r="S306" s="5">
        <v>0</v>
      </c>
      <c r="T306" s="5">
        <f t="shared" si="25"/>
        <v>248.47712000000001</v>
      </c>
    </row>
    <row r="307" spans="1:20" ht="35.25" customHeight="1">
      <c r="A307" s="7" t="s">
        <v>9</v>
      </c>
      <c r="B307" s="8" t="s">
        <v>8</v>
      </c>
      <c r="C307" s="8"/>
      <c r="D307" s="8"/>
      <c r="E307" s="2"/>
      <c r="F307" s="2"/>
      <c r="G307" s="5">
        <v>22798.752219999998</v>
      </c>
      <c r="H307" s="5">
        <f>H308</f>
        <v>0</v>
      </c>
      <c r="I307" s="5">
        <f t="shared" si="28"/>
        <v>22798.752219999998</v>
      </c>
      <c r="J307" s="5">
        <f>J308</f>
        <v>0</v>
      </c>
      <c r="K307" s="5">
        <f t="shared" si="26"/>
        <v>22798.752219999998</v>
      </c>
      <c r="L307" s="5">
        <f>L308</f>
        <v>0</v>
      </c>
      <c r="M307" s="5">
        <f t="shared" si="24"/>
        <v>22798.752219999998</v>
      </c>
      <c r="N307" s="5">
        <v>22798.935219999999</v>
      </c>
      <c r="O307" s="5">
        <f>O308</f>
        <v>0</v>
      </c>
      <c r="P307" s="5">
        <f t="shared" si="29"/>
        <v>22798.935219999999</v>
      </c>
      <c r="Q307" s="5">
        <f>Q308</f>
        <v>0</v>
      </c>
      <c r="R307" s="5">
        <f t="shared" si="27"/>
        <v>22798.935219999999</v>
      </c>
      <c r="S307" s="5">
        <f>S308</f>
        <v>0</v>
      </c>
      <c r="T307" s="5">
        <f t="shared" si="25"/>
        <v>22798.935219999999</v>
      </c>
    </row>
    <row r="308" spans="1:20" ht="38.25">
      <c r="A308" s="3" t="s">
        <v>12</v>
      </c>
      <c r="B308" s="2" t="s">
        <v>8</v>
      </c>
      <c r="C308" s="2"/>
      <c r="D308" s="2"/>
      <c r="E308" s="2"/>
      <c r="F308" s="2"/>
      <c r="G308" s="5">
        <v>22798.752219999998</v>
      </c>
      <c r="H308" s="5">
        <f>H309+H312+H314+H316+H318+H320+H322+H324+H326+H328+H330+H334+H336+H338+H340+H342+H344+H346+H348+H350+H353+H355+H358+H361+H364+H332</f>
        <v>0</v>
      </c>
      <c r="I308" s="5">
        <f t="shared" si="28"/>
        <v>22798.752219999998</v>
      </c>
      <c r="J308" s="5">
        <f>J309+J312+J314+J316+J318+J320+J322+J324+J326+J328+J330+J334+J336+J338+J340+J342+J344+J346+J348+J350+J353+J355+J358+J361+J364+J332</f>
        <v>0</v>
      </c>
      <c r="K308" s="5">
        <f t="shared" si="26"/>
        <v>22798.752219999998</v>
      </c>
      <c r="L308" s="5">
        <f>L309+L312+L314+L316+L318+L320+L322+L324+L326+L328+L330+L334+L336+L338+L340+L342+L344+L346+L348+L350+L353+L355+L358+L361+L364+L332</f>
        <v>0</v>
      </c>
      <c r="M308" s="5">
        <f t="shared" si="24"/>
        <v>22798.752219999998</v>
      </c>
      <c r="N308" s="5">
        <v>22798.935219999999</v>
      </c>
      <c r="O308" s="5">
        <f>O309+O312+O314+O316+O318+O320+O322+O324+O326+O328+O330+O334+O336+O338+O340+O342+O344+O346+O348+O350+O353+O355+O358+O361+O364+O332</f>
        <v>0</v>
      </c>
      <c r="P308" s="5">
        <f t="shared" si="29"/>
        <v>22798.935219999999</v>
      </c>
      <c r="Q308" s="5">
        <f>Q309+Q312+Q314+Q316+Q318+Q320+Q322+Q324+Q326+Q328+Q330+Q334+Q336+Q338+Q340+Q342+Q344+Q346+Q348+Q350+Q353+Q355+Q358+Q361+Q364+Q332</f>
        <v>0</v>
      </c>
      <c r="R308" s="5">
        <f t="shared" si="27"/>
        <v>22798.935219999999</v>
      </c>
      <c r="S308" s="5">
        <f>S309+S312+S314+S316+S318+S320+S322+S324+S326+S328+S330+S334+S336+S338+S340+S342+S344+S346+S348+S350+S353+S355+S358+S361+S364+S332</f>
        <v>0</v>
      </c>
      <c r="T308" s="5">
        <f t="shared" si="25"/>
        <v>22798.935219999999</v>
      </c>
    </row>
    <row r="309" spans="1:20" ht="38.25">
      <c r="A309" s="3" t="s">
        <v>30</v>
      </c>
      <c r="B309" s="2" t="s">
        <v>8</v>
      </c>
      <c r="C309" s="2" t="s">
        <v>19</v>
      </c>
      <c r="D309" s="2">
        <v>13</v>
      </c>
      <c r="E309" s="1" t="s">
        <v>204</v>
      </c>
      <c r="F309" s="2"/>
      <c r="G309" s="5">
        <v>3073.0499599999998</v>
      </c>
      <c r="H309" s="5">
        <f>H310+H311</f>
        <v>0</v>
      </c>
      <c r="I309" s="5">
        <f t="shared" si="28"/>
        <v>3073.0499599999998</v>
      </c>
      <c r="J309" s="5">
        <f>J310+J311</f>
        <v>0</v>
      </c>
      <c r="K309" s="5">
        <f t="shared" si="26"/>
        <v>3073.0499599999998</v>
      </c>
      <c r="L309" s="5">
        <f>L310+L311</f>
        <v>0</v>
      </c>
      <c r="M309" s="5">
        <f t="shared" si="24"/>
        <v>3073.0499599999998</v>
      </c>
      <c r="N309" s="5">
        <v>3073.0499599999998</v>
      </c>
      <c r="O309" s="5">
        <f>O310+O311</f>
        <v>0</v>
      </c>
      <c r="P309" s="5">
        <f t="shared" si="29"/>
        <v>3073.0499599999998</v>
      </c>
      <c r="Q309" s="5">
        <f>Q310+Q311</f>
        <v>0</v>
      </c>
      <c r="R309" s="5">
        <f t="shared" si="27"/>
        <v>3073.0499599999998</v>
      </c>
      <c r="S309" s="5">
        <f>S310+S311</f>
        <v>0</v>
      </c>
      <c r="T309" s="5">
        <f t="shared" si="25"/>
        <v>3073.0499599999998</v>
      </c>
    </row>
    <row r="310" spans="1:20" ht="76.5">
      <c r="A310" s="3" t="s">
        <v>61</v>
      </c>
      <c r="B310" s="2" t="s">
        <v>8</v>
      </c>
      <c r="C310" s="2" t="s">
        <v>19</v>
      </c>
      <c r="D310" s="2">
        <v>13</v>
      </c>
      <c r="E310" s="1" t="s">
        <v>204</v>
      </c>
      <c r="F310" s="2">
        <v>100</v>
      </c>
      <c r="G310" s="5">
        <v>3071.6649599999996</v>
      </c>
      <c r="H310" s="5">
        <v>0</v>
      </c>
      <c r="I310" s="5">
        <f t="shared" si="28"/>
        <v>3071.6649599999996</v>
      </c>
      <c r="J310" s="5">
        <v>0</v>
      </c>
      <c r="K310" s="5">
        <f t="shared" si="26"/>
        <v>3071.6649599999996</v>
      </c>
      <c r="L310" s="5">
        <v>0</v>
      </c>
      <c r="M310" s="5">
        <f t="shared" si="24"/>
        <v>3071.6649599999996</v>
      </c>
      <c r="N310" s="5">
        <v>3071.6649599999996</v>
      </c>
      <c r="O310" s="5">
        <v>0</v>
      </c>
      <c r="P310" s="5">
        <f t="shared" si="29"/>
        <v>3071.6649599999996</v>
      </c>
      <c r="Q310" s="5">
        <v>0</v>
      </c>
      <c r="R310" s="5">
        <f t="shared" si="27"/>
        <v>3071.6649599999996</v>
      </c>
      <c r="S310" s="5">
        <v>0</v>
      </c>
      <c r="T310" s="5">
        <f t="shared" si="25"/>
        <v>3071.6649599999996</v>
      </c>
    </row>
    <row r="311" spans="1:20" ht="15.75">
      <c r="A311" s="3" t="s">
        <v>40</v>
      </c>
      <c r="B311" s="2" t="s">
        <v>8</v>
      </c>
      <c r="C311" s="2" t="s">
        <v>19</v>
      </c>
      <c r="D311" s="2">
        <v>13</v>
      </c>
      <c r="E311" s="1" t="s">
        <v>204</v>
      </c>
      <c r="F311" s="2">
        <v>800</v>
      </c>
      <c r="G311" s="5">
        <v>1.3849999999999998</v>
      </c>
      <c r="H311" s="5">
        <v>0</v>
      </c>
      <c r="I311" s="5">
        <f t="shared" si="28"/>
        <v>1.3849999999999998</v>
      </c>
      <c r="J311" s="5">
        <v>0</v>
      </c>
      <c r="K311" s="5">
        <f t="shared" si="26"/>
        <v>1.3849999999999998</v>
      </c>
      <c r="L311" s="5">
        <v>0</v>
      </c>
      <c r="M311" s="5">
        <f t="shared" si="24"/>
        <v>1.3849999999999998</v>
      </c>
      <c r="N311" s="5">
        <v>1.3849999999999998</v>
      </c>
      <c r="O311" s="5">
        <v>0</v>
      </c>
      <c r="P311" s="5">
        <f t="shared" si="29"/>
        <v>1.3849999999999998</v>
      </c>
      <c r="Q311" s="5">
        <v>0</v>
      </c>
      <c r="R311" s="5">
        <f t="shared" si="27"/>
        <v>1.3849999999999998</v>
      </c>
      <c r="S311" s="5">
        <v>0</v>
      </c>
      <c r="T311" s="5">
        <f t="shared" si="25"/>
        <v>1.3849999999999998</v>
      </c>
    </row>
    <row r="312" spans="1:20" ht="25.5">
      <c r="A312" s="3" t="s">
        <v>214</v>
      </c>
      <c r="B312" s="2" t="s">
        <v>8</v>
      </c>
      <c r="C312" s="2" t="s">
        <v>19</v>
      </c>
      <c r="D312" s="2">
        <v>13</v>
      </c>
      <c r="E312" s="1" t="s">
        <v>215</v>
      </c>
      <c r="F312" s="2"/>
      <c r="G312" s="5">
        <v>26.05</v>
      </c>
      <c r="H312" s="5">
        <f>H313</f>
        <v>0</v>
      </c>
      <c r="I312" s="5">
        <f t="shared" si="28"/>
        <v>26.05</v>
      </c>
      <c r="J312" s="5">
        <f>J313</f>
        <v>0</v>
      </c>
      <c r="K312" s="5">
        <f t="shared" si="26"/>
        <v>26.05</v>
      </c>
      <c r="L312" s="5">
        <f>L313</f>
        <v>0</v>
      </c>
      <c r="M312" s="5">
        <f t="shared" si="24"/>
        <v>26.05</v>
      </c>
      <c r="N312" s="5">
        <v>26.05</v>
      </c>
      <c r="O312" s="5">
        <f>O313</f>
        <v>0</v>
      </c>
      <c r="P312" s="5">
        <f t="shared" si="29"/>
        <v>26.05</v>
      </c>
      <c r="Q312" s="5">
        <f>Q313</f>
        <v>0</v>
      </c>
      <c r="R312" s="5">
        <f t="shared" si="27"/>
        <v>26.05</v>
      </c>
      <c r="S312" s="5">
        <f>S313</f>
        <v>0</v>
      </c>
      <c r="T312" s="5">
        <f t="shared" si="25"/>
        <v>26.05</v>
      </c>
    </row>
    <row r="313" spans="1:20" ht="38.25">
      <c r="A313" s="3" t="s">
        <v>31</v>
      </c>
      <c r="B313" s="2" t="s">
        <v>8</v>
      </c>
      <c r="C313" s="2" t="s">
        <v>19</v>
      </c>
      <c r="D313" s="2">
        <v>13</v>
      </c>
      <c r="E313" s="1" t="s">
        <v>215</v>
      </c>
      <c r="F313" s="2">
        <v>200</v>
      </c>
      <c r="G313" s="5">
        <v>26.05</v>
      </c>
      <c r="H313" s="5">
        <v>0</v>
      </c>
      <c r="I313" s="5">
        <f t="shared" si="28"/>
        <v>26.05</v>
      </c>
      <c r="J313" s="5">
        <v>0</v>
      </c>
      <c r="K313" s="5">
        <f t="shared" si="26"/>
        <v>26.05</v>
      </c>
      <c r="L313" s="5">
        <v>0</v>
      </c>
      <c r="M313" s="5">
        <f t="shared" si="24"/>
        <v>26.05</v>
      </c>
      <c r="N313" s="5">
        <v>26.05</v>
      </c>
      <c r="O313" s="5">
        <v>0</v>
      </c>
      <c r="P313" s="5">
        <f t="shared" si="29"/>
        <v>26.05</v>
      </c>
      <c r="Q313" s="5">
        <v>0</v>
      </c>
      <c r="R313" s="5">
        <f t="shared" si="27"/>
        <v>26.05</v>
      </c>
      <c r="S313" s="5">
        <v>0</v>
      </c>
      <c r="T313" s="5">
        <f t="shared" si="25"/>
        <v>26.05</v>
      </c>
    </row>
    <row r="314" spans="1:20" ht="25.5">
      <c r="A314" s="3" t="s">
        <v>43</v>
      </c>
      <c r="B314" s="2" t="s">
        <v>8</v>
      </c>
      <c r="C314" s="2" t="s">
        <v>23</v>
      </c>
      <c r="D314" s="2" t="s">
        <v>20</v>
      </c>
      <c r="E314" s="1" t="s">
        <v>257</v>
      </c>
      <c r="F314" s="2"/>
      <c r="G314" s="5">
        <v>3917.5698400000001</v>
      </c>
      <c r="H314" s="5">
        <f>H315</f>
        <v>0</v>
      </c>
      <c r="I314" s="5">
        <f t="shared" si="28"/>
        <v>3917.5698400000001</v>
      </c>
      <c r="J314" s="5">
        <f>J315</f>
        <v>0</v>
      </c>
      <c r="K314" s="5">
        <f t="shared" si="26"/>
        <v>3917.5698400000001</v>
      </c>
      <c r="L314" s="5">
        <f>L315</f>
        <v>0</v>
      </c>
      <c r="M314" s="5">
        <f t="shared" si="24"/>
        <v>3917.5698400000001</v>
      </c>
      <c r="N314" s="5">
        <v>3917.5698400000001</v>
      </c>
      <c r="O314" s="5">
        <f>O315</f>
        <v>0</v>
      </c>
      <c r="P314" s="5">
        <f t="shared" si="29"/>
        <v>3917.5698400000001</v>
      </c>
      <c r="Q314" s="5">
        <f>Q315</f>
        <v>0</v>
      </c>
      <c r="R314" s="5">
        <f t="shared" si="27"/>
        <v>3917.5698400000001</v>
      </c>
      <c r="S314" s="5">
        <f>S315</f>
        <v>0</v>
      </c>
      <c r="T314" s="5">
        <f t="shared" si="25"/>
        <v>3917.5698400000001</v>
      </c>
    </row>
    <row r="315" spans="1:20" ht="38.25">
      <c r="A315" s="3" t="s">
        <v>44</v>
      </c>
      <c r="B315" s="2" t="s">
        <v>8</v>
      </c>
      <c r="C315" s="2" t="s">
        <v>23</v>
      </c>
      <c r="D315" s="2" t="s">
        <v>20</v>
      </c>
      <c r="E315" s="1" t="s">
        <v>257</v>
      </c>
      <c r="F315" s="2">
        <v>600</v>
      </c>
      <c r="G315" s="5">
        <v>3917.5698400000001</v>
      </c>
      <c r="H315" s="5">
        <v>0</v>
      </c>
      <c r="I315" s="5">
        <f t="shared" si="28"/>
        <v>3917.5698400000001</v>
      </c>
      <c r="J315" s="5">
        <v>0</v>
      </c>
      <c r="K315" s="5">
        <f t="shared" si="26"/>
        <v>3917.5698400000001</v>
      </c>
      <c r="L315" s="5">
        <v>0</v>
      </c>
      <c r="M315" s="5">
        <f t="shared" si="24"/>
        <v>3917.5698400000001</v>
      </c>
      <c r="N315" s="5">
        <v>3917.5698400000001</v>
      </c>
      <c r="O315" s="5">
        <v>0</v>
      </c>
      <c r="P315" s="5">
        <f t="shared" si="29"/>
        <v>3917.5698400000001</v>
      </c>
      <c r="Q315" s="5">
        <v>0</v>
      </c>
      <c r="R315" s="5">
        <f t="shared" si="27"/>
        <v>3917.5698400000001</v>
      </c>
      <c r="S315" s="5">
        <v>0</v>
      </c>
      <c r="T315" s="5">
        <f t="shared" si="25"/>
        <v>3917.5698400000001</v>
      </c>
    </row>
    <row r="316" spans="1:20" ht="76.5">
      <c r="A316" s="3" t="s">
        <v>45</v>
      </c>
      <c r="B316" s="2" t="s">
        <v>8</v>
      </c>
      <c r="C316" s="2" t="s">
        <v>23</v>
      </c>
      <c r="D316" s="2" t="s">
        <v>20</v>
      </c>
      <c r="E316" s="6" t="s">
        <v>258</v>
      </c>
      <c r="F316" s="2"/>
      <c r="G316" s="5">
        <v>200</v>
      </c>
      <c r="H316" s="5">
        <f>H317</f>
        <v>0</v>
      </c>
      <c r="I316" s="5">
        <f t="shared" si="28"/>
        <v>200</v>
      </c>
      <c r="J316" s="5">
        <f>J317</f>
        <v>0</v>
      </c>
      <c r="K316" s="5">
        <f t="shared" si="26"/>
        <v>200</v>
      </c>
      <c r="L316" s="5">
        <f>L317</f>
        <v>0</v>
      </c>
      <c r="M316" s="5">
        <f t="shared" si="24"/>
        <v>200</v>
      </c>
      <c r="N316" s="5">
        <v>200</v>
      </c>
      <c r="O316" s="5">
        <f>O317</f>
        <v>0</v>
      </c>
      <c r="P316" s="5">
        <f t="shared" si="29"/>
        <v>200</v>
      </c>
      <c r="Q316" s="5">
        <f>Q317</f>
        <v>0</v>
      </c>
      <c r="R316" s="5">
        <f t="shared" si="27"/>
        <v>200</v>
      </c>
      <c r="S316" s="5">
        <f>S317</f>
        <v>0</v>
      </c>
      <c r="T316" s="5">
        <f t="shared" si="25"/>
        <v>200</v>
      </c>
    </row>
    <row r="317" spans="1:20" ht="38.25">
      <c r="A317" s="3" t="s">
        <v>44</v>
      </c>
      <c r="B317" s="2" t="s">
        <v>8</v>
      </c>
      <c r="C317" s="2" t="s">
        <v>23</v>
      </c>
      <c r="D317" s="2" t="s">
        <v>20</v>
      </c>
      <c r="E317" s="6" t="s">
        <v>258</v>
      </c>
      <c r="F317" s="2">
        <v>600</v>
      </c>
      <c r="G317" s="5">
        <v>200</v>
      </c>
      <c r="H317" s="5">
        <v>0</v>
      </c>
      <c r="I317" s="5">
        <f t="shared" si="28"/>
        <v>200</v>
      </c>
      <c r="J317" s="5">
        <v>0</v>
      </c>
      <c r="K317" s="5">
        <f t="shared" si="26"/>
        <v>200</v>
      </c>
      <c r="L317" s="5">
        <v>0</v>
      </c>
      <c r="M317" s="5">
        <f t="shared" si="24"/>
        <v>200</v>
      </c>
      <c r="N317" s="5">
        <v>200</v>
      </c>
      <c r="O317" s="5">
        <v>0</v>
      </c>
      <c r="P317" s="5">
        <f t="shared" si="29"/>
        <v>200</v>
      </c>
      <c r="Q317" s="5">
        <v>0</v>
      </c>
      <c r="R317" s="5">
        <f t="shared" si="27"/>
        <v>200</v>
      </c>
      <c r="S317" s="5">
        <v>0</v>
      </c>
      <c r="T317" s="5">
        <f t="shared" si="25"/>
        <v>200</v>
      </c>
    </row>
    <row r="318" spans="1:20" ht="89.25">
      <c r="A318" s="3" t="s">
        <v>195</v>
      </c>
      <c r="B318" s="2" t="s">
        <v>8</v>
      </c>
      <c r="C318" s="2" t="s">
        <v>23</v>
      </c>
      <c r="D318" s="2" t="s">
        <v>20</v>
      </c>
      <c r="E318" s="6" t="s">
        <v>259</v>
      </c>
      <c r="F318" s="2"/>
      <c r="G318" s="5">
        <v>0</v>
      </c>
      <c r="H318" s="5">
        <f>H319</f>
        <v>0</v>
      </c>
      <c r="I318" s="5">
        <f t="shared" si="28"/>
        <v>0</v>
      </c>
      <c r="J318" s="5">
        <f>J319</f>
        <v>0</v>
      </c>
      <c r="K318" s="5">
        <f t="shared" si="26"/>
        <v>0</v>
      </c>
      <c r="L318" s="5">
        <f>L319</f>
        <v>0</v>
      </c>
      <c r="M318" s="5">
        <f t="shared" si="24"/>
        <v>0</v>
      </c>
      <c r="N318" s="5">
        <v>0</v>
      </c>
      <c r="O318" s="5">
        <f>O319</f>
        <v>0</v>
      </c>
      <c r="P318" s="5">
        <f t="shared" si="29"/>
        <v>0</v>
      </c>
      <c r="Q318" s="5">
        <f>Q319</f>
        <v>0</v>
      </c>
      <c r="R318" s="5">
        <f t="shared" si="27"/>
        <v>0</v>
      </c>
      <c r="S318" s="5">
        <f>S319</f>
        <v>0</v>
      </c>
      <c r="T318" s="5">
        <f t="shared" si="25"/>
        <v>0</v>
      </c>
    </row>
    <row r="319" spans="1:20" ht="38.25">
      <c r="A319" s="3" t="s">
        <v>44</v>
      </c>
      <c r="B319" s="2" t="s">
        <v>8</v>
      </c>
      <c r="C319" s="2" t="s">
        <v>23</v>
      </c>
      <c r="D319" s="2" t="s">
        <v>20</v>
      </c>
      <c r="E319" s="6" t="s">
        <v>259</v>
      </c>
      <c r="F319" s="2">
        <v>600</v>
      </c>
      <c r="G319" s="5">
        <v>0</v>
      </c>
      <c r="H319" s="5">
        <v>0</v>
      </c>
      <c r="I319" s="5">
        <f t="shared" si="28"/>
        <v>0</v>
      </c>
      <c r="J319" s="5">
        <v>0</v>
      </c>
      <c r="K319" s="5">
        <f t="shared" si="26"/>
        <v>0</v>
      </c>
      <c r="L319" s="5">
        <v>0</v>
      </c>
      <c r="M319" s="5">
        <f t="shared" si="24"/>
        <v>0</v>
      </c>
      <c r="N319" s="5">
        <v>0</v>
      </c>
      <c r="O319" s="5">
        <v>0</v>
      </c>
      <c r="P319" s="5">
        <f t="shared" si="29"/>
        <v>0</v>
      </c>
      <c r="Q319" s="5">
        <v>0</v>
      </c>
      <c r="R319" s="5">
        <f t="shared" si="27"/>
        <v>0</v>
      </c>
      <c r="S319" s="5">
        <v>0</v>
      </c>
      <c r="T319" s="5">
        <f t="shared" si="25"/>
        <v>0</v>
      </c>
    </row>
    <row r="320" spans="1:20" ht="114.75">
      <c r="A320" s="3" t="s">
        <v>144</v>
      </c>
      <c r="B320" s="2" t="s">
        <v>8</v>
      </c>
      <c r="C320" s="2" t="s">
        <v>23</v>
      </c>
      <c r="D320" s="2" t="s">
        <v>20</v>
      </c>
      <c r="E320" s="1" t="s">
        <v>260</v>
      </c>
      <c r="F320" s="2"/>
      <c r="G320" s="5">
        <v>0</v>
      </c>
      <c r="H320" s="5">
        <f>H321</f>
        <v>0</v>
      </c>
      <c r="I320" s="5">
        <f t="shared" si="28"/>
        <v>0</v>
      </c>
      <c r="J320" s="5">
        <f>J321</f>
        <v>0</v>
      </c>
      <c r="K320" s="5">
        <f t="shared" si="26"/>
        <v>0</v>
      </c>
      <c r="L320" s="5">
        <f>L321</f>
        <v>0</v>
      </c>
      <c r="M320" s="5">
        <f t="shared" si="24"/>
        <v>0</v>
      </c>
      <c r="N320" s="5">
        <v>0</v>
      </c>
      <c r="O320" s="5">
        <f>O321</f>
        <v>0</v>
      </c>
      <c r="P320" s="5">
        <f t="shared" si="29"/>
        <v>0</v>
      </c>
      <c r="Q320" s="5">
        <f>Q321</f>
        <v>0</v>
      </c>
      <c r="R320" s="5">
        <f t="shared" si="27"/>
        <v>0</v>
      </c>
      <c r="S320" s="5">
        <f>S321</f>
        <v>0</v>
      </c>
      <c r="T320" s="5">
        <f t="shared" si="25"/>
        <v>0</v>
      </c>
    </row>
    <row r="321" spans="1:20" ht="38.25">
      <c r="A321" s="3" t="s">
        <v>44</v>
      </c>
      <c r="B321" s="2" t="s">
        <v>8</v>
      </c>
      <c r="C321" s="2" t="s">
        <v>23</v>
      </c>
      <c r="D321" s="2" t="s">
        <v>20</v>
      </c>
      <c r="E321" s="1" t="s">
        <v>260</v>
      </c>
      <c r="F321" s="2">
        <v>600</v>
      </c>
      <c r="G321" s="5">
        <v>0</v>
      </c>
      <c r="H321" s="5">
        <v>0</v>
      </c>
      <c r="I321" s="5">
        <f t="shared" si="28"/>
        <v>0</v>
      </c>
      <c r="J321" s="5">
        <v>0</v>
      </c>
      <c r="K321" s="5">
        <f t="shared" si="26"/>
        <v>0</v>
      </c>
      <c r="L321" s="5">
        <v>0</v>
      </c>
      <c r="M321" s="5">
        <f t="shared" si="24"/>
        <v>0</v>
      </c>
      <c r="N321" s="5">
        <v>0</v>
      </c>
      <c r="O321" s="5">
        <v>0</v>
      </c>
      <c r="P321" s="5">
        <f t="shared" si="29"/>
        <v>0</v>
      </c>
      <c r="Q321" s="5">
        <v>0</v>
      </c>
      <c r="R321" s="5">
        <f t="shared" si="27"/>
        <v>0</v>
      </c>
      <c r="S321" s="5">
        <v>0</v>
      </c>
      <c r="T321" s="5">
        <f t="shared" si="25"/>
        <v>0</v>
      </c>
    </row>
    <row r="322" spans="1:20" ht="25.5">
      <c r="A322" s="3" t="s">
        <v>46</v>
      </c>
      <c r="B322" s="2" t="s">
        <v>8</v>
      </c>
      <c r="C322" s="2" t="s">
        <v>24</v>
      </c>
      <c r="D322" s="2" t="s">
        <v>19</v>
      </c>
      <c r="E322" s="1" t="s">
        <v>48</v>
      </c>
      <c r="F322" s="2"/>
      <c r="G322" s="5">
        <v>7739.4727800000001</v>
      </c>
      <c r="H322" s="5">
        <f>H323</f>
        <v>0</v>
      </c>
      <c r="I322" s="5">
        <f t="shared" si="28"/>
        <v>7739.4727800000001</v>
      </c>
      <c r="J322" s="5">
        <f>J323</f>
        <v>0</v>
      </c>
      <c r="K322" s="5">
        <f t="shared" si="26"/>
        <v>7739.4727800000001</v>
      </c>
      <c r="L322" s="5">
        <f>L323</f>
        <v>0</v>
      </c>
      <c r="M322" s="5">
        <f t="shared" si="24"/>
        <v>7739.4727800000001</v>
      </c>
      <c r="N322" s="5">
        <v>7739.4727800000001</v>
      </c>
      <c r="O322" s="5">
        <f>O323</f>
        <v>0</v>
      </c>
      <c r="P322" s="5">
        <f t="shared" si="29"/>
        <v>7739.4727800000001</v>
      </c>
      <c r="Q322" s="5">
        <f>Q323</f>
        <v>0</v>
      </c>
      <c r="R322" s="5">
        <f t="shared" si="27"/>
        <v>7739.4727800000001</v>
      </c>
      <c r="S322" s="5">
        <f>S323</f>
        <v>0</v>
      </c>
      <c r="T322" s="5">
        <f t="shared" si="25"/>
        <v>7739.4727800000001</v>
      </c>
    </row>
    <row r="323" spans="1:20" ht="38.25">
      <c r="A323" s="3" t="s">
        <v>44</v>
      </c>
      <c r="B323" s="2" t="s">
        <v>8</v>
      </c>
      <c r="C323" s="2" t="s">
        <v>24</v>
      </c>
      <c r="D323" s="2" t="s">
        <v>19</v>
      </c>
      <c r="E323" s="1" t="s">
        <v>48</v>
      </c>
      <c r="F323" s="2">
        <v>600</v>
      </c>
      <c r="G323" s="5">
        <v>7739.4727800000001</v>
      </c>
      <c r="H323" s="5">
        <v>0</v>
      </c>
      <c r="I323" s="5">
        <f t="shared" si="28"/>
        <v>7739.4727800000001</v>
      </c>
      <c r="J323" s="5">
        <v>0</v>
      </c>
      <c r="K323" s="5">
        <f t="shared" si="26"/>
        <v>7739.4727800000001</v>
      </c>
      <c r="L323" s="5">
        <v>0</v>
      </c>
      <c r="M323" s="5">
        <f t="shared" si="24"/>
        <v>7739.4727800000001</v>
      </c>
      <c r="N323" s="5">
        <v>7739.4727800000001</v>
      </c>
      <c r="O323" s="5">
        <v>0</v>
      </c>
      <c r="P323" s="5">
        <f t="shared" si="29"/>
        <v>7739.4727800000001</v>
      </c>
      <c r="Q323" s="5">
        <v>0</v>
      </c>
      <c r="R323" s="5">
        <f t="shared" si="27"/>
        <v>7739.4727800000001</v>
      </c>
      <c r="S323" s="5">
        <v>0</v>
      </c>
      <c r="T323" s="5">
        <f t="shared" si="25"/>
        <v>7739.4727800000001</v>
      </c>
    </row>
    <row r="324" spans="1:20" ht="63.75">
      <c r="A324" s="3" t="s">
        <v>47</v>
      </c>
      <c r="B324" s="2" t="s">
        <v>8</v>
      </c>
      <c r="C324" s="2" t="s">
        <v>24</v>
      </c>
      <c r="D324" s="2" t="s">
        <v>19</v>
      </c>
      <c r="E324" s="6" t="s">
        <v>183</v>
      </c>
      <c r="F324" s="2"/>
      <c r="G324" s="5">
        <v>70</v>
      </c>
      <c r="H324" s="5">
        <f>H325</f>
        <v>0</v>
      </c>
      <c r="I324" s="5">
        <f t="shared" si="28"/>
        <v>70</v>
      </c>
      <c r="J324" s="5">
        <f>J325</f>
        <v>0</v>
      </c>
      <c r="K324" s="5">
        <f t="shared" si="26"/>
        <v>70</v>
      </c>
      <c r="L324" s="5">
        <f>L325</f>
        <v>0</v>
      </c>
      <c r="M324" s="5">
        <f t="shared" si="24"/>
        <v>70</v>
      </c>
      <c r="N324" s="5">
        <v>70</v>
      </c>
      <c r="O324" s="5">
        <f>O325</f>
        <v>0</v>
      </c>
      <c r="P324" s="5">
        <f t="shared" si="29"/>
        <v>70</v>
      </c>
      <c r="Q324" s="5">
        <f>Q325</f>
        <v>0</v>
      </c>
      <c r="R324" s="5">
        <f t="shared" si="27"/>
        <v>70</v>
      </c>
      <c r="S324" s="5">
        <f>S325</f>
        <v>0</v>
      </c>
      <c r="T324" s="5">
        <f t="shared" si="25"/>
        <v>70</v>
      </c>
    </row>
    <row r="325" spans="1:20" ht="38.25">
      <c r="A325" s="3" t="s">
        <v>44</v>
      </c>
      <c r="B325" s="2" t="s">
        <v>8</v>
      </c>
      <c r="C325" s="2" t="s">
        <v>24</v>
      </c>
      <c r="D325" s="2" t="s">
        <v>19</v>
      </c>
      <c r="E325" s="6" t="s">
        <v>183</v>
      </c>
      <c r="F325" s="2">
        <v>600</v>
      </c>
      <c r="G325" s="5">
        <v>70</v>
      </c>
      <c r="H325" s="5">
        <v>0</v>
      </c>
      <c r="I325" s="5">
        <f t="shared" si="28"/>
        <v>70</v>
      </c>
      <c r="J325" s="5">
        <v>0</v>
      </c>
      <c r="K325" s="5">
        <f t="shared" si="26"/>
        <v>70</v>
      </c>
      <c r="L325" s="5">
        <v>0</v>
      </c>
      <c r="M325" s="5">
        <f t="shared" si="24"/>
        <v>70</v>
      </c>
      <c r="N325" s="5">
        <v>70</v>
      </c>
      <c r="O325" s="5">
        <v>0</v>
      </c>
      <c r="P325" s="5">
        <f t="shared" si="29"/>
        <v>70</v>
      </c>
      <c r="Q325" s="5">
        <v>0</v>
      </c>
      <c r="R325" s="5">
        <f t="shared" si="27"/>
        <v>70</v>
      </c>
      <c r="S325" s="5">
        <v>0</v>
      </c>
      <c r="T325" s="5">
        <f t="shared" si="25"/>
        <v>70</v>
      </c>
    </row>
    <row r="326" spans="1:20" ht="76.5">
      <c r="A326" s="3" t="s">
        <v>49</v>
      </c>
      <c r="B326" s="2" t="s">
        <v>8</v>
      </c>
      <c r="C326" s="2" t="s">
        <v>24</v>
      </c>
      <c r="D326" s="2" t="s">
        <v>19</v>
      </c>
      <c r="E326" s="6" t="s">
        <v>50</v>
      </c>
      <c r="F326" s="2"/>
      <c r="G326" s="5">
        <v>0</v>
      </c>
      <c r="H326" s="5">
        <f>H327</f>
        <v>0</v>
      </c>
      <c r="I326" s="5">
        <f t="shared" si="28"/>
        <v>0</v>
      </c>
      <c r="J326" s="5">
        <f>J327</f>
        <v>0</v>
      </c>
      <c r="K326" s="5">
        <f t="shared" si="26"/>
        <v>0</v>
      </c>
      <c r="L326" s="5">
        <f>L327</f>
        <v>0</v>
      </c>
      <c r="M326" s="5">
        <f t="shared" si="24"/>
        <v>0</v>
      </c>
      <c r="N326" s="5">
        <v>0</v>
      </c>
      <c r="O326" s="5">
        <f>O327</f>
        <v>0</v>
      </c>
      <c r="P326" s="5">
        <f t="shared" si="29"/>
        <v>0</v>
      </c>
      <c r="Q326" s="5">
        <f>Q327</f>
        <v>0</v>
      </c>
      <c r="R326" s="5">
        <f t="shared" si="27"/>
        <v>0</v>
      </c>
      <c r="S326" s="5">
        <f>S327</f>
        <v>0</v>
      </c>
      <c r="T326" s="5">
        <f t="shared" si="25"/>
        <v>0</v>
      </c>
    </row>
    <row r="327" spans="1:20" ht="38.25">
      <c r="A327" s="3" t="s">
        <v>44</v>
      </c>
      <c r="B327" s="2" t="s">
        <v>8</v>
      </c>
      <c r="C327" s="2" t="s">
        <v>24</v>
      </c>
      <c r="D327" s="2" t="s">
        <v>19</v>
      </c>
      <c r="E327" s="6" t="s">
        <v>50</v>
      </c>
      <c r="F327" s="2">
        <v>600</v>
      </c>
      <c r="G327" s="5">
        <v>0</v>
      </c>
      <c r="H327" s="5">
        <v>0</v>
      </c>
      <c r="I327" s="5">
        <f t="shared" si="28"/>
        <v>0</v>
      </c>
      <c r="J327" s="5">
        <v>0</v>
      </c>
      <c r="K327" s="5">
        <f t="shared" si="26"/>
        <v>0</v>
      </c>
      <c r="L327" s="5">
        <v>0</v>
      </c>
      <c r="M327" s="5">
        <f t="shared" si="24"/>
        <v>0</v>
      </c>
      <c r="N327" s="5">
        <v>0</v>
      </c>
      <c r="O327" s="5">
        <v>0</v>
      </c>
      <c r="P327" s="5">
        <f t="shared" si="29"/>
        <v>0</v>
      </c>
      <c r="Q327" s="5">
        <v>0</v>
      </c>
      <c r="R327" s="5">
        <f t="shared" si="27"/>
        <v>0</v>
      </c>
      <c r="S327" s="5">
        <v>0</v>
      </c>
      <c r="T327" s="5">
        <f t="shared" si="25"/>
        <v>0</v>
      </c>
    </row>
    <row r="328" spans="1:20" ht="89.25">
      <c r="A328" s="3" t="s">
        <v>51</v>
      </c>
      <c r="B328" s="2" t="s">
        <v>8</v>
      </c>
      <c r="C328" s="2" t="s">
        <v>24</v>
      </c>
      <c r="D328" s="2" t="s">
        <v>19</v>
      </c>
      <c r="E328" s="1" t="s">
        <v>261</v>
      </c>
      <c r="F328" s="2"/>
      <c r="G328" s="5">
        <v>0</v>
      </c>
      <c r="H328" s="5">
        <f>H329</f>
        <v>0</v>
      </c>
      <c r="I328" s="5">
        <f t="shared" si="28"/>
        <v>0</v>
      </c>
      <c r="J328" s="5">
        <f>J329</f>
        <v>0</v>
      </c>
      <c r="K328" s="5">
        <f t="shared" si="26"/>
        <v>0</v>
      </c>
      <c r="L328" s="5">
        <f>L329</f>
        <v>0</v>
      </c>
      <c r="M328" s="5">
        <f t="shared" si="24"/>
        <v>0</v>
      </c>
      <c r="N328" s="5">
        <v>0</v>
      </c>
      <c r="O328" s="5">
        <f>O329</f>
        <v>0</v>
      </c>
      <c r="P328" s="5">
        <f t="shared" si="29"/>
        <v>0</v>
      </c>
      <c r="Q328" s="5">
        <f>Q329</f>
        <v>0</v>
      </c>
      <c r="R328" s="5">
        <f t="shared" si="27"/>
        <v>0</v>
      </c>
      <c r="S328" s="5">
        <f>S329</f>
        <v>0</v>
      </c>
      <c r="T328" s="5">
        <f t="shared" si="25"/>
        <v>0</v>
      </c>
    </row>
    <row r="329" spans="1:20" ht="38.25">
      <c r="A329" s="3" t="s">
        <v>44</v>
      </c>
      <c r="B329" s="2" t="s">
        <v>8</v>
      </c>
      <c r="C329" s="2" t="s">
        <v>24</v>
      </c>
      <c r="D329" s="2" t="s">
        <v>19</v>
      </c>
      <c r="E329" s="1" t="s">
        <v>261</v>
      </c>
      <c r="F329" s="2">
        <v>600</v>
      </c>
      <c r="G329" s="5">
        <v>0</v>
      </c>
      <c r="H329" s="5">
        <v>0</v>
      </c>
      <c r="I329" s="5">
        <f t="shared" si="28"/>
        <v>0</v>
      </c>
      <c r="J329" s="5">
        <v>0</v>
      </c>
      <c r="K329" s="5">
        <f t="shared" si="26"/>
        <v>0</v>
      </c>
      <c r="L329" s="5">
        <v>0</v>
      </c>
      <c r="M329" s="5">
        <f t="shared" si="24"/>
        <v>0</v>
      </c>
      <c r="N329" s="5">
        <v>0</v>
      </c>
      <c r="O329" s="5">
        <v>0</v>
      </c>
      <c r="P329" s="5">
        <f t="shared" si="29"/>
        <v>0</v>
      </c>
      <c r="Q329" s="5">
        <v>0</v>
      </c>
      <c r="R329" s="5">
        <f t="shared" si="27"/>
        <v>0</v>
      </c>
      <c r="S329" s="5">
        <v>0</v>
      </c>
      <c r="T329" s="5">
        <f t="shared" si="25"/>
        <v>0</v>
      </c>
    </row>
    <row r="330" spans="1:20" ht="15.75">
      <c r="A330" s="3" t="s">
        <v>152</v>
      </c>
      <c r="B330" s="2" t="s">
        <v>8</v>
      </c>
      <c r="C330" s="2" t="s">
        <v>24</v>
      </c>
      <c r="D330" s="2" t="s">
        <v>19</v>
      </c>
      <c r="E330" s="1" t="s">
        <v>153</v>
      </c>
      <c r="F330" s="2"/>
      <c r="G330" s="5">
        <v>1721.17536</v>
      </c>
      <c r="H330" s="5">
        <f>H331</f>
        <v>0</v>
      </c>
      <c r="I330" s="5">
        <f t="shared" si="28"/>
        <v>1721.17536</v>
      </c>
      <c r="J330" s="5">
        <f>J331</f>
        <v>0</v>
      </c>
      <c r="K330" s="5">
        <f t="shared" si="26"/>
        <v>1721.17536</v>
      </c>
      <c r="L330" s="5">
        <f>L331</f>
        <v>0</v>
      </c>
      <c r="M330" s="5">
        <f t="shared" si="24"/>
        <v>1721.17536</v>
      </c>
      <c r="N330" s="5">
        <v>1721.17536</v>
      </c>
      <c r="O330" s="5">
        <f>O331</f>
        <v>0</v>
      </c>
      <c r="P330" s="5">
        <f t="shared" si="29"/>
        <v>1721.17536</v>
      </c>
      <c r="Q330" s="5">
        <f>Q331</f>
        <v>0</v>
      </c>
      <c r="R330" s="5">
        <f t="shared" si="27"/>
        <v>1721.17536</v>
      </c>
      <c r="S330" s="5">
        <f>S331</f>
        <v>0</v>
      </c>
      <c r="T330" s="5">
        <f t="shared" si="25"/>
        <v>1721.17536</v>
      </c>
    </row>
    <row r="331" spans="1:20" ht="38.25">
      <c r="A331" s="3" t="s">
        <v>44</v>
      </c>
      <c r="B331" s="2" t="s">
        <v>8</v>
      </c>
      <c r="C331" s="2" t="s">
        <v>24</v>
      </c>
      <c r="D331" s="2" t="s">
        <v>19</v>
      </c>
      <c r="E331" s="1" t="s">
        <v>153</v>
      </c>
      <c r="F331" s="2">
        <v>600</v>
      </c>
      <c r="G331" s="5">
        <v>1721.17536</v>
      </c>
      <c r="H331" s="5">
        <v>0</v>
      </c>
      <c r="I331" s="5">
        <f t="shared" si="28"/>
        <v>1721.17536</v>
      </c>
      <c r="J331" s="5">
        <v>0</v>
      </c>
      <c r="K331" s="5">
        <f t="shared" si="26"/>
        <v>1721.17536</v>
      </c>
      <c r="L331" s="5">
        <v>0</v>
      </c>
      <c r="M331" s="5">
        <f t="shared" si="24"/>
        <v>1721.17536</v>
      </c>
      <c r="N331" s="5">
        <v>1721.17536</v>
      </c>
      <c r="O331" s="5">
        <v>0</v>
      </c>
      <c r="P331" s="5">
        <f t="shared" si="29"/>
        <v>1721.17536</v>
      </c>
      <c r="Q331" s="5">
        <v>0</v>
      </c>
      <c r="R331" s="5">
        <f t="shared" si="27"/>
        <v>1721.17536</v>
      </c>
      <c r="S331" s="5">
        <v>0</v>
      </c>
      <c r="T331" s="5">
        <f t="shared" si="25"/>
        <v>1721.17536</v>
      </c>
    </row>
    <row r="332" spans="1:20" ht="63.75">
      <c r="A332" s="3" t="s">
        <v>53</v>
      </c>
      <c r="B332" s="2" t="s">
        <v>8</v>
      </c>
      <c r="C332" s="2" t="s">
        <v>24</v>
      </c>
      <c r="D332" s="2" t="s">
        <v>19</v>
      </c>
      <c r="E332" s="6" t="s">
        <v>283</v>
      </c>
      <c r="F332" s="2"/>
      <c r="G332" s="5">
        <v>0</v>
      </c>
      <c r="H332" s="5">
        <f>H333</f>
        <v>0</v>
      </c>
      <c r="I332" s="5">
        <f t="shared" si="28"/>
        <v>0</v>
      </c>
      <c r="J332" s="5">
        <f>J333</f>
        <v>0</v>
      </c>
      <c r="K332" s="5">
        <f t="shared" si="26"/>
        <v>0</v>
      </c>
      <c r="L332" s="5">
        <f>L333</f>
        <v>0</v>
      </c>
      <c r="M332" s="5">
        <f t="shared" si="24"/>
        <v>0</v>
      </c>
      <c r="N332" s="5">
        <v>0</v>
      </c>
      <c r="O332" s="5">
        <f>O333</f>
        <v>0</v>
      </c>
      <c r="P332" s="5">
        <f t="shared" si="29"/>
        <v>0</v>
      </c>
      <c r="Q332" s="5">
        <f>Q333</f>
        <v>0</v>
      </c>
      <c r="R332" s="5">
        <f t="shared" si="27"/>
        <v>0</v>
      </c>
      <c r="S332" s="5">
        <f>S333</f>
        <v>0</v>
      </c>
      <c r="T332" s="5">
        <f t="shared" si="25"/>
        <v>0</v>
      </c>
    </row>
    <row r="333" spans="1:20" ht="38.25">
      <c r="A333" s="3" t="s">
        <v>44</v>
      </c>
      <c r="B333" s="2" t="s">
        <v>8</v>
      </c>
      <c r="C333" s="2" t="s">
        <v>24</v>
      </c>
      <c r="D333" s="2" t="s">
        <v>19</v>
      </c>
      <c r="E333" s="1" t="s">
        <v>283</v>
      </c>
      <c r="F333" s="2">
        <v>600</v>
      </c>
      <c r="G333" s="5">
        <v>0</v>
      </c>
      <c r="H333" s="5">
        <v>0</v>
      </c>
      <c r="I333" s="5">
        <f t="shared" si="28"/>
        <v>0</v>
      </c>
      <c r="J333" s="5">
        <v>0</v>
      </c>
      <c r="K333" s="5">
        <f t="shared" si="26"/>
        <v>0</v>
      </c>
      <c r="L333" s="5">
        <v>0</v>
      </c>
      <c r="M333" s="5">
        <f t="shared" si="24"/>
        <v>0</v>
      </c>
      <c r="N333" s="5">
        <v>0</v>
      </c>
      <c r="O333" s="5">
        <v>0</v>
      </c>
      <c r="P333" s="5">
        <f t="shared" si="29"/>
        <v>0</v>
      </c>
      <c r="Q333" s="5">
        <v>0</v>
      </c>
      <c r="R333" s="5">
        <f t="shared" si="27"/>
        <v>0</v>
      </c>
      <c r="S333" s="5">
        <v>0</v>
      </c>
      <c r="T333" s="5">
        <f t="shared" si="25"/>
        <v>0</v>
      </c>
    </row>
    <row r="334" spans="1:20" ht="76.5">
      <c r="A334" s="3" t="s">
        <v>49</v>
      </c>
      <c r="B334" s="2" t="s">
        <v>8</v>
      </c>
      <c r="C334" s="2" t="s">
        <v>24</v>
      </c>
      <c r="D334" s="2" t="s">
        <v>19</v>
      </c>
      <c r="E334" s="1" t="s">
        <v>159</v>
      </c>
      <c r="F334" s="2"/>
      <c r="G334" s="5">
        <v>0</v>
      </c>
      <c r="H334" s="5">
        <f>H335</f>
        <v>0</v>
      </c>
      <c r="I334" s="5">
        <f t="shared" si="28"/>
        <v>0</v>
      </c>
      <c r="J334" s="5">
        <f>J335</f>
        <v>0</v>
      </c>
      <c r="K334" s="5">
        <f t="shared" si="26"/>
        <v>0</v>
      </c>
      <c r="L334" s="5">
        <f>L335</f>
        <v>0</v>
      </c>
      <c r="M334" s="5">
        <f t="shared" si="24"/>
        <v>0</v>
      </c>
      <c r="N334" s="5">
        <v>0</v>
      </c>
      <c r="O334" s="5">
        <f>O335</f>
        <v>0</v>
      </c>
      <c r="P334" s="5">
        <f t="shared" si="29"/>
        <v>0</v>
      </c>
      <c r="Q334" s="5">
        <f>Q335</f>
        <v>0</v>
      </c>
      <c r="R334" s="5">
        <f t="shared" si="27"/>
        <v>0</v>
      </c>
      <c r="S334" s="5">
        <f>S335</f>
        <v>0</v>
      </c>
      <c r="T334" s="5">
        <f t="shared" si="25"/>
        <v>0</v>
      </c>
    </row>
    <row r="335" spans="1:20" ht="38.25">
      <c r="A335" s="3" t="s">
        <v>44</v>
      </c>
      <c r="B335" s="2" t="s">
        <v>8</v>
      </c>
      <c r="C335" s="2" t="s">
        <v>24</v>
      </c>
      <c r="D335" s="2" t="s">
        <v>19</v>
      </c>
      <c r="E335" s="1" t="s">
        <v>159</v>
      </c>
      <c r="F335" s="2">
        <v>600</v>
      </c>
      <c r="G335" s="5">
        <v>0</v>
      </c>
      <c r="H335" s="5">
        <v>0</v>
      </c>
      <c r="I335" s="5">
        <f t="shared" si="28"/>
        <v>0</v>
      </c>
      <c r="J335" s="5">
        <v>0</v>
      </c>
      <c r="K335" s="5">
        <f t="shared" si="26"/>
        <v>0</v>
      </c>
      <c r="L335" s="5">
        <v>0</v>
      </c>
      <c r="M335" s="5">
        <f t="shared" si="24"/>
        <v>0</v>
      </c>
      <c r="N335" s="5">
        <v>0</v>
      </c>
      <c r="O335" s="5">
        <v>0</v>
      </c>
      <c r="P335" s="5">
        <f t="shared" si="29"/>
        <v>0</v>
      </c>
      <c r="Q335" s="5">
        <v>0</v>
      </c>
      <c r="R335" s="5">
        <f t="shared" si="27"/>
        <v>0</v>
      </c>
      <c r="S335" s="5">
        <v>0</v>
      </c>
      <c r="T335" s="5">
        <f t="shared" si="25"/>
        <v>0</v>
      </c>
    </row>
    <row r="336" spans="1:20" ht="89.25">
      <c r="A336" s="3" t="s">
        <v>51</v>
      </c>
      <c r="B336" s="2" t="s">
        <v>8</v>
      </c>
      <c r="C336" s="2" t="s">
        <v>24</v>
      </c>
      <c r="D336" s="2" t="s">
        <v>19</v>
      </c>
      <c r="E336" s="1" t="s">
        <v>161</v>
      </c>
      <c r="F336" s="2"/>
      <c r="G336" s="5">
        <v>0</v>
      </c>
      <c r="H336" s="5">
        <f>H337</f>
        <v>0</v>
      </c>
      <c r="I336" s="5">
        <f t="shared" si="28"/>
        <v>0</v>
      </c>
      <c r="J336" s="5">
        <f>J337</f>
        <v>0</v>
      </c>
      <c r="K336" s="5">
        <f t="shared" si="26"/>
        <v>0</v>
      </c>
      <c r="L336" s="5">
        <f>L337</f>
        <v>0</v>
      </c>
      <c r="M336" s="5">
        <f t="shared" si="24"/>
        <v>0</v>
      </c>
      <c r="N336" s="5">
        <v>0</v>
      </c>
      <c r="O336" s="5">
        <f>O337</f>
        <v>0</v>
      </c>
      <c r="P336" s="5">
        <f t="shared" si="29"/>
        <v>0</v>
      </c>
      <c r="Q336" s="5">
        <f>Q337</f>
        <v>0</v>
      </c>
      <c r="R336" s="5">
        <f t="shared" si="27"/>
        <v>0</v>
      </c>
      <c r="S336" s="5">
        <f>S337</f>
        <v>0</v>
      </c>
      <c r="T336" s="5">
        <f t="shared" si="25"/>
        <v>0</v>
      </c>
    </row>
    <row r="337" spans="1:20" ht="38.25">
      <c r="A337" s="3" t="s">
        <v>44</v>
      </c>
      <c r="B337" s="2" t="s">
        <v>8</v>
      </c>
      <c r="C337" s="2" t="s">
        <v>24</v>
      </c>
      <c r="D337" s="2" t="s">
        <v>19</v>
      </c>
      <c r="E337" s="1" t="s">
        <v>161</v>
      </c>
      <c r="F337" s="2">
        <v>600</v>
      </c>
      <c r="G337" s="5">
        <v>0</v>
      </c>
      <c r="H337" s="5">
        <v>0</v>
      </c>
      <c r="I337" s="5">
        <f t="shared" si="28"/>
        <v>0</v>
      </c>
      <c r="J337" s="5">
        <v>0</v>
      </c>
      <c r="K337" s="5">
        <f t="shared" si="26"/>
        <v>0</v>
      </c>
      <c r="L337" s="5">
        <v>0</v>
      </c>
      <c r="M337" s="5">
        <f t="shared" si="24"/>
        <v>0</v>
      </c>
      <c r="N337" s="5">
        <v>0</v>
      </c>
      <c r="O337" s="5">
        <v>0</v>
      </c>
      <c r="P337" s="5">
        <f t="shared" si="29"/>
        <v>0</v>
      </c>
      <c r="Q337" s="5">
        <v>0</v>
      </c>
      <c r="R337" s="5">
        <f t="shared" si="27"/>
        <v>0</v>
      </c>
      <c r="S337" s="5">
        <v>0</v>
      </c>
      <c r="T337" s="5">
        <f t="shared" si="25"/>
        <v>0</v>
      </c>
    </row>
    <row r="338" spans="1:20" ht="38.25">
      <c r="A338" s="3" t="s">
        <v>52</v>
      </c>
      <c r="B338" s="2" t="s">
        <v>8</v>
      </c>
      <c r="C338" s="2" t="s">
        <v>24</v>
      </c>
      <c r="D338" s="2" t="s">
        <v>19</v>
      </c>
      <c r="E338" s="1" t="s">
        <v>54</v>
      </c>
      <c r="F338" s="2"/>
      <c r="G338" s="5">
        <v>2336.4423899999997</v>
      </c>
      <c r="H338" s="5">
        <f>H339</f>
        <v>0</v>
      </c>
      <c r="I338" s="5">
        <f t="shared" si="28"/>
        <v>2336.4423899999997</v>
      </c>
      <c r="J338" s="5">
        <f>J339</f>
        <v>0</v>
      </c>
      <c r="K338" s="5">
        <f t="shared" si="26"/>
        <v>2336.4423899999997</v>
      </c>
      <c r="L338" s="5">
        <f>L339</f>
        <v>0</v>
      </c>
      <c r="M338" s="5">
        <f t="shared" si="24"/>
        <v>2336.4423899999997</v>
      </c>
      <c r="N338" s="5">
        <v>2336.4423899999997</v>
      </c>
      <c r="O338" s="5">
        <f>O339</f>
        <v>0</v>
      </c>
      <c r="P338" s="5">
        <f t="shared" si="29"/>
        <v>2336.4423899999997</v>
      </c>
      <c r="Q338" s="5">
        <f>Q339</f>
        <v>0</v>
      </c>
      <c r="R338" s="5">
        <f t="shared" si="27"/>
        <v>2336.4423899999997</v>
      </c>
      <c r="S338" s="5">
        <f>S339</f>
        <v>0</v>
      </c>
      <c r="T338" s="5">
        <f t="shared" si="25"/>
        <v>2336.4423899999997</v>
      </c>
    </row>
    <row r="339" spans="1:20" ht="38.25">
      <c r="A339" s="3" t="s">
        <v>44</v>
      </c>
      <c r="B339" s="2" t="s">
        <v>8</v>
      </c>
      <c r="C339" s="2" t="s">
        <v>24</v>
      </c>
      <c r="D339" s="2" t="s">
        <v>19</v>
      </c>
      <c r="E339" s="1" t="s">
        <v>54</v>
      </c>
      <c r="F339" s="2">
        <v>600</v>
      </c>
      <c r="G339" s="5">
        <v>2336.4423899999997</v>
      </c>
      <c r="H339" s="5">
        <v>0</v>
      </c>
      <c r="I339" s="5">
        <f t="shared" si="28"/>
        <v>2336.4423899999997</v>
      </c>
      <c r="J339" s="5">
        <v>0</v>
      </c>
      <c r="K339" s="5">
        <f t="shared" si="26"/>
        <v>2336.4423899999997</v>
      </c>
      <c r="L339" s="5">
        <v>0</v>
      </c>
      <c r="M339" s="5">
        <f t="shared" si="24"/>
        <v>2336.4423899999997</v>
      </c>
      <c r="N339" s="5">
        <v>2336.4423899999997</v>
      </c>
      <c r="O339" s="5">
        <v>0</v>
      </c>
      <c r="P339" s="5">
        <f t="shared" si="29"/>
        <v>2336.4423899999997</v>
      </c>
      <c r="Q339" s="5">
        <v>0</v>
      </c>
      <c r="R339" s="5">
        <f t="shared" si="27"/>
        <v>2336.4423899999997</v>
      </c>
      <c r="S339" s="5">
        <v>0</v>
      </c>
      <c r="T339" s="5">
        <f t="shared" si="25"/>
        <v>2336.4423899999997</v>
      </c>
    </row>
    <row r="340" spans="1:20" ht="38.25">
      <c r="A340" s="3" t="s">
        <v>262</v>
      </c>
      <c r="B340" s="2" t="s">
        <v>8</v>
      </c>
      <c r="C340" s="2" t="s">
        <v>24</v>
      </c>
      <c r="D340" s="2" t="s">
        <v>19</v>
      </c>
      <c r="E340" s="6" t="s">
        <v>170</v>
      </c>
      <c r="F340" s="2"/>
      <c r="G340" s="5">
        <v>244.66499999999999</v>
      </c>
      <c r="H340" s="5">
        <f>H341</f>
        <v>0</v>
      </c>
      <c r="I340" s="5">
        <f t="shared" si="28"/>
        <v>244.66499999999999</v>
      </c>
      <c r="J340" s="5">
        <f>J341</f>
        <v>0</v>
      </c>
      <c r="K340" s="5">
        <f t="shared" si="26"/>
        <v>244.66499999999999</v>
      </c>
      <c r="L340" s="5">
        <f>L341</f>
        <v>0</v>
      </c>
      <c r="M340" s="5">
        <f t="shared" si="24"/>
        <v>244.66499999999999</v>
      </c>
      <c r="N340" s="5">
        <v>244.66499999999999</v>
      </c>
      <c r="O340" s="5">
        <f>O341</f>
        <v>0</v>
      </c>
      <c r="P340" s="5">
        <f t="shared" si="29"/>
        <v>244.66499999999999</v>
      </c>
      <c r="Q340" s="5">
        <f>Q341</f>
        <v>0</v>
      </c>
      <c r="R340" s="5">
        <f t="shared" si="27"/>
        <v>244.66499999999999</v>
      </c>
      <c r="S340" s="5">
        <f>S341</f>
        <v>0</v>
      </c>
      <c r="T340" s="5">
        <f t="shared" si="25"/>
        <v>244.66499999999999</v>
      </c>
    </row>
    <row r="341" spans="1:20" ht="38.25">
      <c r="A341" s="3" t="s">
        <v>44</v>
      </c>
      <c r="B341" s="2" t="s">
        <v>8</v>
      </c>
      <c r="C341" s="2" t="s">
        <v>24</v>
      </c>
      <c r="D341" s="2" t="s">
        <v>19</v>
      </c>
      <c r="E341" s="6" t="s">
        <v>170</v>
      </c>
      <c r="F341" s="2">
        <v>600</v>
      </c>
      <c r="G341" s="5">
        <v>244.66499999999999</v>
      </c>
      <c r="H341" s="5">
        <v>0</v>
      </c>
      <c r="I341" s="5">
        <f t="shared" si="28"/>
        <v>244.66499999999999</v>
      </c>
      <c r="J341" s="5">
        <v>0</v>
      </c>
      <c r="K341" s="5">
        <f t="shared" si="26"/>
        <v>244.66499999999999</v>
      </c>
      <c r="L341" s="5">
        <v>0</v>
      </c>
      <c r="M341" s="5">
        <f t="shared" si="24"/>
        <v>244.66499999999999</v>
      </c>
      <c r="N341" s="5">
        <v>244.66499999999999</v>
      </c>
      <c r="O341" s="5">
        <v>0</v>
      </c>
      <c r="P341" s="5">
        <f t="shared" si="29"/>
        <v>244.66499999999999</v>
      </c>
      <c r="Q341" s="5">
        <v>0</v>
      </c>
      <c r="R341" s="5">
        <f t="shared" si="27"/>
        <v>244.66499999999999</v>
      </c>
      <c r="S341" s="5">
        <v>0</v>
      </c>
      <c r="T341" s="5">
        <f t="shared" si="25"/>
        <v>244.66499999999999</v>
      </c>
    </row>
    <row r="342" spans="1:20" ht="63.75">
      <c r="A342" s="3" t="s">
        <v>201</v>
      </c>
      <c r="B342" s="2" t="s">
        <v>8</v>
      </c>
      <c r="C342" s="2" t="s">
        <v>24</v>
      </c>
      <c r="D342" s="2" t="s">
        <v>19</v>
      </c>
      <c r="E342" s="6" t="s">
        <v>198</v>
      </c>
      <c r="F342" s="2"/>
      <c r="G342" s="5">
        <v>122.66248000000002</v>
      </c>
      <c r="H342" s="5">
        <f>H343</f>
        <v>0</v>
      </c>
      <c r="I342" s="5">
        <f t="shared" si="28"/>
        <v>122.66248000000002</v>
      </c>
      <c r="J342" s="5">
        <f>J343</f>
        <v>0</v>
      </c>
      <c r="K342" s="5">
        <f t="shared" si="26"/>
        <v>122.66248000000002</v>
      </c>
      <c r="L342" s="5">
        <f>L343</f>
        <v>0</v>
      </c>
      <c r="M342" s="5">
        <f t="shared" si="24"/>
        <v>122.66248000000002</v>
      </c>
      <c r="N342" s="5">
        <v>122.84547999999999</v>
      </c>
      <c r="O342" s="5">
        <f>O343</f>
        <v>0</v>
      </c>
      <c r="P342" s="5">
        <f t="shared" si="29"/>
        <v>122.84547999999999</v>
      </c>
      <c r="Q342" s="5">
        <f>Q343</f>
        <v>0</v>
      </c>
      <c r="R342" s="5">
        <f t="shared" si="27"/>
        <v>122.84547999999999</v>
      </c>
      <c r="S342" s="5">
        <f>S343</f>
        <v>0</v>
      </c>
      <c r="T342" s="5">
        <f t="shared" si="25"/>
        <v>122.84547999999999</v>
      </c>
    </row>
    <row r="343" spans="1:20" ht="38.25">
      <c r="A343" s="3" t="s">
        <v>44</v>
      </c>
      <c r="B343" s="2" t="s">
        <v>8</v>
      </c>
      <c r="C343" s="2" t="s">
        <v>24</v>
      </c>
      <c r="D343" s="2" t="s">
        <v>19</v>
      </c>
      <c r="E343" s="6" t="s">
        <v>198</v>
      </c>
      <c r="F343" s="2">
        <v>600</v>
      </c>
      <c r="G343" s="5">
        <v>122.66248000000002</v>
      </c>
      <c r="H343" s="5">
        <v>0</v>
      </c>
      <c r="I343" s="5">
        <f t="shared" si="28"/>
        <v>122.66248000000002</v>
      </c>
      <c r="J343" s="5">
        <v>0</v>
      </c>
      <c r="K343" s="5">
        <f t="shared" si="26"/>
        <v>122.66248000000002</v>
      </c>
      <c r="L343" s="5">
        <v>0</v>
      </c>
      <c r="M343" s="5">
        <f t="shared" si="24"/>
        <v>122.66248000000002</v>
      </c>
      <c r="N343" s="5">
        <v>122.84547999999999</v>
      </c>
      <c r="O343" s="5">
        <v>0</v>
      </c>
      <c r="P343" s="5">
        <f t="shared" si="29"/>
        <v>122.84547999999999</v>
      </c>
      <c r="Q343" s="5">
        <v>0</v>
      </c>
      <c r="R343" s="5">
        <f t="shared" si="27"/>
        <v>122.84547999999999</v>
      </c>
      <c r="S343" s="5">
        <v>0</v>
      </c>
      <c r="T343" s="5">
        <f t="shared" si="25"/>
        <v>122.84547999999999</v>
      </c>
    </row>
    <row r="344" spans="1:20" ht="63.75">
      <c r="A344" s="3" t="s">
        <v>53</v>
      </c>
      <c r="B344" s="2" t="s">
        <v>8</v>
      </c>
      <c r="C344" s="2" t="s">
        <v>24</v>
      </c>
      <c r="D344" s="2" t="s">
        <v>19</v>
      </c>
      <c r="E344" s="6" t="s">
        <v>184</v>
      </c>
      <c r="F344" s="2"/>
      <c r="G344" s="5">
        <v>100</v>
      </c>
      <c r="H344" s="5">
        <f>H345</f>
        <v>0</v>
      </c>
      <c r="I344" s="5">
        <f t="shared" si="28"/>
        <v>100</v>
      </c>
      <c r="J344" s="5">
        <f>J345</f>
        <v>0</v>
      </c>
      <c r="K344" s="5">
        <f t="shared" si="26"/>
        <v>100</v>
      </c>
      <c r="L344" s="5">
        <f>L345</f>
        <v>0</v>
      </c>
      <c r="M344" s="5">
        <f t="shared" si="24"/>
        <v>100</v>
      </c>
      <c r="N344" s="5">
        <v>100</v>
      </c>
      <c r="O344" s="5">
        <f>O345</f>
        <v>0</v>
      </c>
      <c r="P344" s="5">
        <f t="shared" si="29"/>
        <v>100</v>
      </c>
      <c r="Q344" s="5">
        <f>Q345</f>
        <v>0</v>
      </c>
      <c r="R344" s="5">
        <f t="shared" si="27"/>
        <v>100</v>
      </c>
      <c r="S344" s="5">
        <f>S345</f>
        <v>0</v>
      </c>
      <c r="T344" s="5">
        <f t="shared" si="25"/>
        <v>100</v>
      </c>
    </row>
    <row r="345" spans="1:20" ht="38.25">
      <c r="A345" s="3" t="s">
        <v>44</v>
      </c>
      <c r="B345" s="2" t="s">
        <v>8</v>
      </c>
      <c r="C345" s="2" t="s">
        <v>24</v>
      </c>
      <c r="D345" s="2" t="s">
        <v>19</v>
      </c>
      <c r="E345" s="6" t="s">
        <v>184</v>
      </c>
      <c r="F345" s="2">
        <v>600</v>
      </c>
      <c r="G345" s="5">
        <v>100</v>
      </c>
      <c r="H345" s="5">
        <v>0</v>
      </c>
      <c r="I345" s="5">
        <f t="shared" si="28"/>
        <v>100</v>
      </c>
      <c r="J345" s="5">
        <v>0</v>
      </c>
      <c r="K345" s="5">
        <f t="shared" si="26"/>
        <v>100</v>
      </c>
      <c r="L345" s="5">
        <v>0</v>
      </c>
      <c r="M345" s="5">
        <f t="shared" si="24"/>
        <v>100</v>
      </c>
      <c r="N345" s="5">
        <v>100</v>
      </c>
      <c r="O345" s="5">
        <v>0</v>
      </c>
      <c r="P345" s="5">
        <f t="shared" si="29"/>
        <v>100</v>
      </c>
      <c r="Q345" s="5">
        <v>0</v>
      </c>
      <c r="R345" s="5">
        <f t="shared" si="27"/>
        <v>100</v>
      </c>
      <c r="S345" s="5">
        <v>0</v>
      </c>
      <c r="T345" s="5">
        <f t="shared" si="25"/>
        <v>100</v>
      </c>
    </row>
    <row r="346" spans="1:20" ht="76.5">
      <c r="A346" s="3" t="s">
        <v>49</v>
      </c>
      <c r="B346" s="2" t="s">
        <v>8</v>
      </c>
      <c r="C346" s="2" t="s">
        <v>24</v>
      </c>
      <c r="D346" s="2" t="s">
        <v>19</v>
      </c>
      <c r="E346" s="1" t="s">
        <v>55</v>
      </c>
      <c r="F346" s="2"/>
      <c r="G346" s="5">
        <v>0</v>
      </c>
      <c r="H346" s="5">
        <f>H347</f>
        <v>0</v>
      </c>
      <c r="I346" s="5">
        <f t="shared" si="28"/>
        <v>0</v>
      </c>
      <c r="J346" s="5">
        <f>J347</f>
        <v>0</v>
      </c>
      <c r="K346" s="5">
        <f t="shared" si="26"/>
        <v>0</v>
      </c>
      <c r="L346" s="5">
        <f>L347</f>
        <v>0</v>
      </c>
      <c r="M346" s="5">
        <f t="shared" si="24"/>
        <v>0</v>
      </c>
      <c r="N346" s="5">
        <v>0</v>
      </c>
      <c r="O346" s="5">
        <f>O347</f>
        <v>0</v>
      </c>
      <c r="P346" s="5">
        <f t="shared" si="29"/>
        <v>0</v>
      </c>
      <c r="Q346" s="5">
        <f>Q347</f>
        <v>0</v>
      </c>
      <c r="R346" s="5">
        <f t="shared" si="27"/>
        <v>0</v>
      </c>
      <c r="S346" s="5">
        <f>S347</f>
        <v>0</v>
      </c>
      <c r="T346" s="5">
        <f t="shared" si="25"/>
        <v>0</v>
      </c>
    </row>
    <row r="347" spans="1:20" ht="38.25">
      <c r="A347" s="3" t="s">
        <v>44</v>
      </c>
      <c r="B347" s="2" t="s">
        <v>8</v>
      </c>
      <c r="C347" s="2" t="s">
        <v>24</v>
      </c>
      <c r="D347" s="2" t="s">
        <v>19</v>
      </c>
      <c r="E347" s="1" t="s">
        <v>55</v>
      </c>
      <c r="F347" s="2">
        <v>600</v>
      </c>
      <c r="G347" s="5">
        <v>0</v>
      </c>
      <c r="H347" s="5">
        <v>0</v>
      </c>
      <c r="I347" s="5">
        <f t="shared" si="28"/>
        <v>0</v>
      </c>
      <c r="J347" s="5">
        <v>0</v>
      </c>
      <c r="K347" s="5">
        <f t="shared" si="26"/>
        <v>0</v>
      </c>
      <c r="L347" s="5">
        <v>0</v>
      </c>
      <c r="M347" s="5">
        <f t="shared" si="24"/>
        <v>0</v>
      </c>
      <c r="N347" s="5">
        <v>0</v>
      </c>
      <c r="O347" s="5">
        <v>0</v>
      </c>
      <c r="P347" s="5">
        <f t="shared" si="29"/>
        <v>0</v>
      </c>
      <c r="Q347" s="5">
        <v>0</v>
      </c>
      <c r="R347" s="5">
        <f t="shared" si="27"/>
        <v>0</v>
      </c>
      <c r="S347" s="5">
        <v>0</v>
      </c>
      <c r="T347" s="5">
        <f t="shared" si="25"/>
        <v>0</v>
      </c>
    </row>
    <row r="348" spans="1:20" ht="89.25">
      <c r="A348" s="3" t="s">
        <v>51</v>
      </c>
      <c r="B348" s="2" t="s">
        <v>8</v>
      </c>
      <c r="C348" s="2" t="s">
        <v>24</v>
      </c>
      <c r="D348" s="2" t="s">
        <v>19</v>
      </c>
      <c r="E348" s="1" t="s">
        <v>56</v>
      </c>
      <c r="F348" s="2"/>
      <c r="G348" s="5">
        <v>0</v>
      </c>
      <c r="H348" s="5">
        <f>H349</f>
        <v>0</v>
      </c>
      <c r="I348" s="5">
        <f t="shared" si="28"/>
        <v>0</v>
      </c>
      <c r="J348" s="5">
        <f>J349</f>
        <v>0</v>
      </c>
      <c r="K348" s="5">
        <f t="shared" si="26"/>
        <v>0</v>
      </c>
      <c r="L348" s="5">
        <f>L349</f>
        <v>0</v>
      </c>
      <c r="M348" s="5">
        <f t="shared" si="24"/>
        <v>0</v>
      </c>
      <c r="N348" s="5">
        <v>0</v>
      </c>
      <c r="O348" s="5">
        <f>O349</f>
        <v>0</v>
      </c>
      <c r="P348" s="5">
        <f t="shared" si="29"/>
        <v>0</v>
      </c>
      <c r="Q348" s="5">
        <f>Q349</f>
        <v>0</v>
      </c>
      <c r="R348" s="5">
        <f t="shared" si="27"/>
        <v>0</v>
      </c>
      <c r="S348" s="5">
        <f>S349</f>
        <v>0</v>
      </c>
      <c r="T348" s="5">
        <f t="shared" si="25"/>
        <v>0</v>
      </c>
    </row>
    <row r="349" spans="1:20" ht="38.25">
      <c r="A349" s="3" t="s">
        <v>44</v>
      </c>
      <c r="B349" s="2" t="s">
        <v>8</v>
      </c>
      <c r="C349" s="2" t="s">
        <v>24</v>
      </c>
      <c r="D349" s="2" t="s">
        <v>19</v>
      </c>
      <c r="E349" s="1" t="s">
        <v>56</v>
      </c>
      <c r="F349" s="2">
        <v>600</v>
      </c>
      <c r="G349" s="5">
        <v>0</v>
      </c>
      <c r="H349" s="5">
        <v>0</v>
      </c>
      <c r="I349" s="5">
        <f t="shared" si="28"/>
        <v>0</v>
      </c>
      <c r="J349" s="5">
        <v>0</v>
      </c>
      <c r="K349" s="5">
        <f t="shared" si="26"/>
        <v>0</v>
      </c>
      <c r="L349" s="5">
        <v>0</v>
      </c>
      <c r="M349" s="5">
        <f t="shared" si="24"/>
        <v>0</v>
      </c>
      <c r="N349" s="5">
        <v>0</v>
      </c>
      <c r="O349" s="5">
        <v>0</v>
      </c>
      <c r="P349" s="5">
        <f t="shared" si="29"/>
        <v>0</v>
      </c>
      <c r="Q349" s="5">
        <v>0</v>
      </c>
      <c r="R349" s="5">
        <f t="shared" si="27"/>
        <v>0</v>
      </c>
      <c r="S349" s="5">
        <v>0</v>
      </c>
      <c r="T349" s="5">
        <f t="shared" si="25"/>
        <v>0</v>
      </c>
    </row>
    <row r="350" spans="1:20" ht="38.25">
      <c r="A350" s="3" t="s">
        <v>57</v>
      </c>
      <c r="B350" s="2" t="s">
        <v>8</v>
      </c>
      <c r="C350" s="2" t="s">
        <v>24</v>
      </c>
      <c r="D350" s="2" t="s">
        <v>19</v>
      </c>
      <c r="E350" s="1" t="s">
        <v>58</v>
      </c>
      <c r="F350" s="2"/>
      <c r="G350" s="5">
        <v>345.56220000000002</v>
      </c>
      <c r="H350" s="5">
        <f>H351+H352</f>
        <v>0</v>
      </c>
      <c r="I350" s="5">
        <f t="shared" si="28"/>
        <v>345.56220000000002</v>
      </c>
      <c r="J350" s="5">
        <f>J351+J352</f>
        <v>0</v>
      </c>
      <c r="K350" s="5">
        <f t="shared" si="26"/>
        <v>345.56220000000002</v>
      </c>
      <c r="L350" s="5">
        <f>L351+L352</f>
        <v>0</v>
      </c>
      <c r="M350" s="5">
        <f t="shared" si="24"/>
        <v>345.56220000000002</v>
      </c>
      <c r="N350" s="5">
        <v>345.56220000000002</v>
      </c>
      <c r="O350" s="5">
        <f>O351+O352</f>
        <v>0</v>
      </c>
      <c r="P350" s="5">
        <f t="shared" si="29"/>
        <v>345.56220000000002</v>
      </c>
      <c r="Q350" s="5">
        <f>Q351+Q352</f>
        <v>0</v>
      </c>
      <c r="R350" s="5">
        <f t="shared" si="27"/>
        <v>345.56220000000002</v>
      </c>
      <c r="S350" s="5">
        <f>S351+S352</f>
        <v>0</v>
      </c>
      <c r="T350" s="5">
        <f t="shared" si="25"/>
        <v>345.56220000000002</v>
      </c>
    </row>
    <row r="351" spans="1:20" ht="38.25">
      <c r="A351" s="3" t="s">
        <v>31</v>
      </c>
      <c r="B351" s="2" t="s">
        <v>8</v>
      </c>
      <c r="C351" s="2" t="s">
        <v>24</v>
      </c>
      <c r="D351" s="2" t="s">
        <v>19</v>
      </c>
      <c r="E351" s="1" t="s">
        <v>58</v>
      </c>
      <c r="F351" s="2">
        <v>200</v>
      </c>
      <c r="G351" s="5">
        <v>302.46852000000001</v>
      </c>
      <c r="H351" s="5">
        <v>0</v>
      </c>
      <c r="I351" s="5">
        <f t="shared" si="28"/>
        <v>302.46852000000001</v>
      </c>
      <c r="J351" s="5">
        <v>0</v>
      </c>
      <c r="K351" s="5">
        <f t="shared" si="26"/>
        <v>302.46852000000001</v>
      </c>
      <c r="L351" s="5">
        <v>0</v>
      </c>
      <c r="M351" s="5">
        <f t="shared" ref="M351:M374" si="30">K351+L351</f>
        <v>302.46852000000001</v>
      </c>
      <c r="N351" s="5">
        <v>302.46852000000001</v>
      </c>
      <c r="O351" s="5">
        <v>0</v>
      </c>
      <c r="P351" s="5">
        <f t="shared" si="29"/>
        <v>302.46852000000001</v>
      </c>
      <c r="Q351" s="5">
        <v>0</v>
      </c>
      <c r="R351" s="5">
        <f t="shared" si="27"/>
        <v>302.46852000000001</v>
      </c>
      <c r="S351" s="5">
        <v>0</v>
      </c>
      <c r="T351" s="5">
        <f t="shared" ref="T351:T374" si="31">R351+S351</f>
        <v>302.46852000000001</v>
      </c>
    </row>
    <row r="352" spans="1:20" ht="38.25">
      <c r="A352" s="3" t="s">
        <v>44</v>
      </c>
      <c r="B352" s="2" t="s">
        <v>8</v>
      </c>
      <c r="C352" s="2" t="s">
        <v>24</v>
      </c>
      <c r="D352" s="2" t="s">
        <v>19</v>
      </c>
      <c r="E352" s="1" t="s">
        <v>58</v>
      </c>
      <c r="F352" s="2">
        <v>600</v>
      </c>
      <c r="G352" s="5">
        <v>43.093679999999999</v>
      </c>
      <c r="H352" s="5">
        <v>0</v>
      </c>
      <c r="I352" s="5">
        <f t="shared" si="28"/>
        <v>43.093679999999999</v>
      </c>
      <c r="J352" s="5">
        <v>0</v>
      </c>
      <c r="K352" s="5">
        <f t="shared" si="26"/>
        <v>43.093679999999999</v>
      </c>
      <c r="L352" s="5">
        <v>0</v>
      </c>
      <c r="M352" s="5">
        <f t="shared" si="30"/>
        <v>43.093679999999999</v>
      </c>
      <c r="N352" s="5">
        <v>43.093679999999999</v>
      </c>
      <c r="O352" s="5">
        <v>0</v>
      </c>
      <c r="P352" s="5">
        <f t="shared" si="29"/>
        <v>43.093679999999999</v>
      </c>
      <c r="Q352" s="5">
        <v>0</v>
      </c>
      <c r="R352" s="5">
        <f t="shared" si="27"/>
        <v>43.093679999999999</v>
      </c>
      <c r="S352" s="5">
        <v>0</v>
      </c>
      <c r="T352" s="5">
        <f t="shared" si="31"/>
        <v>43.093679999999999</v>
      </c>
    </row>
    <row r="353" spans="1:20" ht="31.5" customHeight="1">
      <c r="A353" s="3" t="s">
        <v>173</v>
      </c>
      <c r="B353" s="2" t="s">
        <v>8</v>
      </c>
      <c r="C353" s="2" t="s">
        <v>24</v>
      </c>
      <c r="D353" s="2" t="s">
        <v>21</v>
      </c>
      <c r="E353" s="1" t="s">
        <v>263</v>
      </c>
      <c r="F353" s="2"/>
      <c r="G353" s="5">
        <v>90</v>
      </c>
      <c r="H353" s="5">
        <f>H354</f>
        <v>0</v>
      </c>
      <c r="I353" s="5">
        <f t="shared" si="28"/>
        <v>90</v>
      </c>
      <c r="J353" s="5">
        <f>J354</f>
        <v>0</v>
      </c>
      <c r="K353" s="5">
        <f t="shared" si="26"/>
        <v>90</v>
      </c>
      <c r="L353" s="5">
        <f>L354</f>
        <v>0</v>
      </c>
      <c r="M353" s="5">
        <f t="shared" si="30"/>
        <v>90</v>
      </c>
      <c r="N353" s="5">
        <v>90</v>
      </c>
      <c r="O353" s="5">
        <f>O354</f>
        <v>0</v>
      </c>
      <c r="P353" s="5">
        <f t="shared" si="29"/>
        <v>90</v>
      </c>
      <c r="Q353" s="5">
        <f>Q354</f>
        <v>0</v>
      </c>
      <c r="R353" s="5">
        <f t="shared" si="27"/>
        <v>90</v>
      </c>
      <c r="S353" s="5">
        <f>S354</f>
        <v>0</v>
      </c>
      <c r="T353" s="5">
        <f t="shared" si="31"/>
        <v>90</v>
      </c>
    </row>
    <row r="354" spans="1:20" ht="38.25">
      <c r="A354" s="3" t="s">
        <v>44</v>
      </c>
      <c r="B354" s="2" t="s">
        <v>8</v>
      </c>
      <c r="C354" s="2" t="s">
        <v>24</v>
      </c>
      <c r="D354" s="2" t="s">
        <v>21</v>
      </c>
      <c r="E354" s="1" t="s">
        <v>263</v>
      </c>
      <c r="F354" s="2">
        <v>600</v>
      </c>
      <c r="G354" s="5">
        <v>90</v>
      </c>
      <c r="H354" s="5">
        <v>0</v>
      </c>
      <c r="I354" s="5">
        <f t="shared" si="28"/>
        <v>90</v>
      </c>
      <c r="J354" s="5">
        <v>0</v>
      </c>
      <c r="K354" s="5">
        <f t="shared" si="26"/>
        <v>90</v>
      </c>
      <c r="L354" s="5">
        <v>0</v>
      </c>
      <c r="M354" s="5">
        <f t="shared" si="30"/>
        <v>90</v>
      </c>
      <c r="N354" s="5">
        <v>90</v>
      </c>
      <c r="O354" s="5">
        <v>0</v>
      </c>
      <c r="P354" s="5">
        <f t="shared" si="29"/>
        <v>90</v>
      </c>
      <c r="Q354" s="5">
        <v>0</v>
      </c>
      <c r="R354" s="5">
        <f t="shared" si="27"/>
        <v>90</v>
      </c>
      <c r="S354" s="5">
        <v>0</v>
      </c>
      <c r="T354" s="5">
        <f t="shared" si="31"/>
        <v>90</v>
      </c>
    </row>
    <row r="355" spans="1:20" ht="43.5" customHeight="1">
      <c r="A355" s="3" t="s">
        <v>60</v>
      </c>
      <c r="B355" s="2" t="s">
        <v>8</v>
      </c>
      <c r="C355" s="2">
        <v>11</v>
      </c>
      <c r="D355" s="2" t="s">
        <v>25</v>
      </c>
      <c r="E355" s="1" t="s">
        <v>264</v>
      </c>
      <c r="F355" s="2"/>
      <c r="G355" s="5">
        <v>422</v>
      </c>
      <c r="H355" s="5">
        <f>H356+H357</f>
        <v>0</v>
      </c>
      <c r="I355" s="5">
        <f t="shared" si="28"/>
        <v>422</v>
      </c>
      <c r="J355" s="5">
        <f>J356+J357</f>
        <v>0</v>
      </c>
      <c r="K355" s="5">
        <f t="shared" si="26"/>
        <v>422</v>
      </c>
      <c r="L355" s="5">
        <f>L356+L357</f>
        <v>0</v>
      </c>
      <c r="M355" s="5">
        <f t="shared" si="30"/>
        <v>422</v>
      </c>
      <c r="N355" s="5">
        <v>422</v>
      </c>
      <c r="O355" s="5">
        <f>O356+O357</f>
        <v>0</v>
      </c>
      <c r="P355" s="5">
        <f t="shared" si="29"/>
        <v>422</v>
      </c>
      <c r="Q355" s="5">
        <f>Q356+Q357</f>
        <v>0</v>
      </c>
      <c r="R355" s="5">
        <f t="shared" si="27"/>
        <v>422</v>
      </c>
      <c r="S355" s="5">
        <f>S356+S357</f>
        <v>0</v>
      </c>
      <c r="T355" s="5">
        <f t="shared" si="31"/>
        <v>422</v>
      </c>
    </row>
    <row r="356" spans="1:20" ht="76.5">
      <c r="A356" s="3" t="s">
        <v>61</v>
      </c>
      <c r="B356" s="2" t="s">
        <v>8</v>
      </c>
      <c r="C356" s="2">
        <v>11</v>
      </c>
      <c r="D356" s="2" t="s">
        <v>25</v>
      </c>
      <c r="E356" s="1" t="s">
        <v>264</v>
      </c>
      <c r="F356" s="2">
        <v>100</v>
      </c>
      <c r="G356" s="5">
        <v>270</v>
      </c>
      <c r="H356" s="5">
        <v>0</v>
      </c>
      <c r="I356" s="5">
        <f t="shared" si="28"/>
        <v>270</v>
      </c>
      <c r="J356" s="5">
        <v>0</v>
      </c>
      <c r="K356" s="5">
        <f t="shared" si="26"/>
        <v>270</v>
      </c>
      <c r="L356" s="5">
        <v>0</v>
      </c>
      <c r="M356" s="5">
        <f t="shared" si="30"/>
        <v>270</v>
      </c>
      <c r="N356" s="5">
        <v>270</v>
      </c>
      <c r="O356" s="5">
        <v>0</v>
      </c>
      <c r="P356" s="5">
        <f t="shared" si="29"/>
        <v>270</v>
      </c>
      <c r="Q356" s="5">
        <v>0</v>
      </c>
      <c r="R356" s="5">
        <f t="shared" si="27"/>
        <v>270</v>
      </c>
      <c r="S356" s="5">
        <v>0</v>
      </c>
      <c r="T356" s="5">
        <f t="shared" si="31"/>
        <v>270</v>
      </c>
    </row>
    <row r="357" spans="1:20" ht="38.25">
      <c r="A357" s="3" t="s">
        <v>31</v>
      </c>
      <c r="B357" s="2" t="s">
        <v>8</v>
      </c>
      <c r="C357" s="2">
        <v>11</v>
      </c>
      <c r="D357" s="2" t="s">
        <v>25</v>
      </c>
      <c r="E357" s="1" t="s">
        <v>264</v>
      </c>
      <c r="F357" s="2">
        <v>200</v>
      </c>
      <c r="G357" s="5">
        <v>152</v>
      </c>
      <c r="H357" s="5">
        <v>0</v>
      </c>
      <c r="I357" s="5">
        <f t="shared" si="28"/>
        <v>152</v>
      </c>
      <c r="J357" s="5">
        <v>0</v>
      </c>
      <c r="K357" s="5">
        <f t="shared" ref="K357:K374" si="32">I357+J357</f>
        <v>152</v>
      </c>
      <c r="L357" s="5">
        <v>0</v>
      </c>
      <c r="M357" s="5">
        <f t="shared" si="30"/>
        <v>152</v>
      </c>
      <c r="N357" s="5">
        <v>152</v>
      </c>
      <c r="O357" s="5">
        <v>0</v>
      </c>
      <c r="P357" s="5">
        <f t="shared" si="29"/>
        <v>152</v>
      </c>
      <c r="Q357" s="5">
        <v>0</v>
      </c>
      <c r="R357" s="5">
        <f t="shared" ref="R357:R374" si="33">P357+Q357</f>
        <v>152</v>
      </c>
      <c r="S357" s="5">
        <v>0</v>
      </c>
      <c r="T357" s="5">
        <f t="shared" si="31"/>
        <v>152</v>
      </c>
    </row>
    <row r="358" spans="1:20" ht="38.25">
      <c r="A358" s="3" t="s">
        <v>265</v>
      </c>
      <c r="B358" s="2" t="s">
        <v>8</v>
      </c>
      <c r="C358" s="2">
        <v>11</v>
      </c>
      <c r="D358" s="2" t="s">
        <v>25</v>
      </c>
      <c r="E358" s="1" t="s">
        <v>266</v>
      </c>
      <c r="F358" s="2"/>
      <c r="G358" s="5">
        <v>723</v>
      </c>
      <c r="H358" s="5">
        <f>H359+H360</f>
        <v>0</v>
      </c>
      <c r="I358" s="5">
        <f t="shared" si="28"/>
        <v>723</v>
      </c>
      <c r="J358" s="5">
        <f>J359+J360</f>
        <v>0</v>
      </c>
      <c r="K358" s="5">
        <f t="shared" si="32"/>
        <v>723</v>
      </c>
      <c r="L358" s="5">
        <f>L359+L360</f>
        <v>0</v>
      </c>
      <c r="M358" s="5">
        <f t="shared" si="30"/>
        <v>723</v>
      </c>
      <c r="N358" s="5">
        <v>723</v>
      </c>
      <c r="O358" s="5">
        <f>O359+O360</f>
        <v>0</v>
      </c>
      <c r="P358" s="5">
        <f t="shared" si="29"/>
        <v>723</v>
      </c>
      <c r="Q358" s="5">
        <f>Q359+Q360</f>
        <v>0</v>
      </c>
      <c r="R358" s="5">
        <f t="shared" si="33"/>
        <v>723</v>
      </c>
      <c r="S358" s="5">
        <f>S359+S360</f>
        <v>0</v>
      </c>
      <c r="T358" s="5">
        <f t="shared" si="31"/>
        <v>723</v>
      </c>
    </row>
    <row r="359" spans="1:20" ht="76.5">
      <c r="A359" s="3" t="s">
        <v>61</v>
      </c>
      <c r="B359" s="2" t="s">
        <v>8</v>
      </c>
      <c r="C359" s="2">
        <v>11</v>
      </c>
      <c r="D359" s="2" t="s">
        <v>25</v>
      </c>
      <c r="E359" s="1" t="s">
        <v>266</v>
      </c>
      <c r="F359" s="2">
        <v>100</v>
      </c>
      <c r="G359" s="5">
        <v>507</v>
      </c>
      <c r="H359" s="5">
        <v>0</v>
      </c>
      <c r="I359" s="5">
        <f t="shared" si="28"/>
        <v>507</v>
      </c>
      <c r="J359" s="5">
        <v>0</v>
      </c>
      <c r="K359" s="5">
        <f t="shared" si="32"/>
        <v>507</v>
      </c>
      <c r="L359" s="5">
        <v>0</v>
      </c>
      <c r="M359" s="5">
        <f t="shared" si="30"/>
        <v>507</v>
      </c>
      <c r="N359" s="5">
        <v>507</v>
      </c>
      <c r="O359" s="5">
        <v>0</v>
      </c>
      <c r="P359" s="5">
        <f t="shared" si="29"/>
        <v>507</v>
      </c>
      <c r="Q359" s="5">
        <v>0</v>
      </c>
      <c r="R359" s="5">
        <f t="shared" si="33"/>
        <v>507</v>
      </c>
      <c r="S359" s="5">
        <v>0</v>
      </c>
      <c r="T359" s="5">
        <f t="shared" si="31"/>
        <v>507</v>
      </c>
    </row>
    <row r="360" spans="1:20" ht="38.25">
      <c r="A360" s="3" t="s">
        <v>31</v>
      </c>
      <c r="B360" s="2" t="s">
        <v>8</v>
      </c>
      <c r="C360" s="2">
        <v>11</v>
      </c>
      <c r="D360" s="2" t="s">
        <v>25</v>
      </c>
      <c r="E360" s="1" t="s">
        <v>266</v>
      </c>
      <c r="F360" s="2">
        <v>200</v>
      </c>
      <c r="G360" s="5">
        <v>216</v>
      </c>
      <c r="H360" s="5">
        <v>0</v>
      </c>
      <c r="I360" s="5">
        <f t="shared" si="28"/>
        <v>216</v>
      </c>
      <c r="J360" s="5">
        <v>0</v>
      </c>
      <c r="K360" s="5">
        <f t="shared" si="32"/>
        <v>216</v>
      </c>
      <c r="L360" s="5">
        <v>0</v>
      </c>
      <c r="M360" s="5">
        <f t="shared" si="30"/>
        <v>216</v>
      </c>
      <c r="N360" s="5">
        <v>216</v>
      </c>
      <c r="O360" s="5">
        <v>0</v>
      </c>
      <c r="P360" s="5">
        <f t="shared" si="29"/>
        <v>216</v>
      </c>
      <c r="Q360" s="5">
        <v>0</v>
      </c>
      <c r="R360" s="5">
        <f t="shared" si="33"/>
        <v>216</v>
      </c>
      <c r="S360" s="5">
        <v>0</v>
      </c>
      <c r="T360" s="5">
        <f t="shared" si="31"/>
        <v>216</v>
      </c>
    </row>
    <row r="361" spans="1:20" ht="25.5">
      <c r="A361" s="3" t="s">
        <v>146</v>
      </c>
      <c r="B361" s="2" t="s">
        <v>8</v>
      </c>
      <c r="C361" s="2">
        <v>11</v>
      </c>
      <c r="D361" s="2" t="s">
        <v>25</v>
      </c>
      <c r="E361" s="1" t="s">
        <v>267</v>
      </c>
      <c r="F361" s="2"/>
      <c r="G361" s="5">
        <v>198</v>
      </c>
      <c r="H361" s="5">
        <f>H362+H363</f>
        <v>0</v>
      </c>
      <c r="I361" s="5">
        <f t="shared" si="28"/>
        <v>198</v>
      </c>
      <c r="J361" s="5">
        <f>J362+J363</f>
        <v>0</v>
      </c>
      <c r="K361" s="5">
        <f t="shared" si="32"/>
        <v>198</v>
      </c>
      <c r="L361" s="5">
        <f>L362+L363</f>
        <v>0</v>
      </c>
      <c r="M361" s="5">
        <f t="shared" si="30"/>
        <v>198</v>
      </c>
      <c r="N361" s="5">
        <v>198</v>
      </c>
      <c r="O361" s="5">
        <f>O362+O363</f>
        <v>0</v>
      </c>
      <c r="P361" s="5">
        <f t="shared" si="29"/>
        <v>198</v>
      </c>
      <c r="Q361" s="5">
        <f>Q362+Q363</f>
        <v>0</v>
      </c>
      <c r="R361" s="5">
        <f t="shared" si="33"/>
        <v>198</v>
      </c>
      <c r="S361" s="5">
        <f>S362+S363</f>
        <v>0</v>
      </c>
      <c r="T361" s="5">
        <f t="shared" si="31"/>
        <v>198</v>
      </c>
    </row>
    <row r="362" spans="1:20" ht="76.5">
      <c r="A362" s="3" t="s">
        <v>61</v>
      </c>
      <c r="B362" s="2" t="s">
        <v>8</v>
      </c>
      <c r="C362" s="2">
        <v>11</v>
      </c>
      <c r="D362" s="2" t="s">
        <v>25</v>
      </c>
      <c r="E362" s="1" t="s">
        <v>267</v>
      </c>
      <c r="F362" s="2">
        <v>100</v>
      </c>
      <c r="G362" s="5">
        <v>164</v>
      </c>
      <c r="H362" s="5">
        <v>0</v>
      </c>
      <c r="I362" s="5">
        <f t="shared" si="28"/>
        <v>164</v>
      </c>
      <c r="J362" s="5">
        <v>0</v>
      </c>
      <c r="K362" s="5">
        <f t="shared" si="32"/>
        <v>164</v>
      </c>
      <c r="L362" s="5">
        <v>0</v>
      </c>
      <c r="M362" s="5">
        <f t="shared" si="30"/>
        <v>164</v>
      </c>
      <c r="N362" s="5">
        <v>164</v>
      </c>
      <c r="O362" s="5">
        <v>0</v>
      </c>
      <c r="P362" s="5">
        <f t="shared" si="29"/>
        <v>164</v>
      </c>
      <c r="Q362" s="5">
        <v>0</v>
      </c>
      <c r="R362" s="5">
        <f t="shared" si="33"/>
        <v>164</v>
      </c>
      <c r="S362" s="5">
        <v>0</v>
      </c>
      <c r="T362" s="5">
        <f t="shared" si="31"/>
        <v>164</v>
      </c>
    </row>
    <row r="363" spans="1:20" ht="38.25">
      <c r="A363" s="3" t="s">
        <v>31</v>
      </c>
      <c r="B363" s="2" t="s">
        <v>8</v>
      </c>
      <c r="C363" s="2">
        <v>11</v>
      </c>
      <c r="D363" s="2" t="s">
        <v>25</v>
      </c>
      <c r="E363" s="1" t="s">
        <v>267</v>
      </c>
      <c r="F363" s="2">
        <v>200</v>
      </c>
      <c r="G363" s="5">
        <v>34</v>
      </c>
      <c r="H363" s="5">
        <v>0</v>
      </c>
      <c r="I363" s="5">
        <f t="shared" si="28"/>
        <v>34</v>
      </c>
      <c r="J363" s="5">
        <v>0</v>
      </c>
      <c r="K363" s="5">
        <f t="shared" si="32"/>
        <v>34</v>
      </c>
      <c r="L363" s="5">
        <v>0</v>
      </c>
      <c r="M363" s="5">
        <f t="shared" si="30"/>
        <v>34</v>
      </c>
      <c r="N363" s="5">
        <v>34</v>
      </c>
      <c r="O363" s="5">
        <v>0</v>
      </c>
      <c r="P363" s="5">
        <f t="shared" si="29"/>
        <v>34</v>
      </c>
      <c r="Q363" s="5">
        <v>0</v>
      </c>
      <c r="R363" s="5">
        <f t="shared" si="33"/>
        <v>34</v>
      </c>
      <c r="S363" s="5">
        <v>0</v>
      </c>
      <c r="T363" s="5">
        <f t="shared" si="31"/>
        <v>34</v>
      </c>
    </row>
    <row r="364" spans="1:20" ht="38.25">
      <c r="A364" s="3" t="s">
        <v>268</v>
      </c>
      <c r="B364" s="2" t="s">
        <v>8</v>
      </c>
      <c r="C364" s="2">
        <v>12</v>
      </c>
      <c r="D364" s="2" t="s">
        <v>19</v>
      </c>
      <c r="E364" s="1" t="s">
        <v>59</v>
      </c>
      <c r="F364" s="2"/>
      <c r="G364" s="5">
        <v>1469.1022100000002</v>
      </c>
      <c r="H364" s="5">
        <f>H365</f>
        <v>0</v>
      </c>
      <c r="I364" s="5">
        <f t="shared" ref="I364:I374" si="34">G364+H364</f>
        <v>1469.1022100000002</v>
      </c>
      <c r="J364" s="5">
        <f>J365</f>
        <v>0</v>
      </c>
      <c r="K364" s="5">
        <f t="shared" si="32"/>
        <v>1469.1022100000002</v>
      </c>
      <c r="L364" s="5">
        <f>L365</f>
        <v>0</v>
      </c>
      <c r="M364" s="5">
        <f t="shared" si="30"/>
        <v>1469.1022100000002</v>
      </c>
      <c r="N364" s="5">
        <v>1469.1022100000002</v>
      </c>
      <c r="O364" s="5">
        <f>O365</f>
        <v>0</v>
      </c>
      <c r="P364" s="5">
        <f t="shared" ref="P364:P374" si="35">N364+O364</f>
        <v>1469.1022100000002</v>
      </c>
      <c r="Q364" s="5">
        <f>Q365</f>
        <v>0</v>
      </c>
      <c r="R364" s="5">
        <f t="shared" si="33"/>
        <v>1469.1022100000002</v>
      </c>
      <c r="S364" s="5">
        <f>S365</f>
        <v>0</v>
      </c>
      <c r="T364" s="5">
        <f t="shared" si="31"/>
        <v>1469.1022100000002</v>
      </c>
    </row>
    <row r="365" spans="1:20" ht="38.25">
      <c r="A365" s="3" t="s">
        <v>44</v>
      </c>
      <c r="B365" s="2" t="s">
        <v>8</v>
      </c>
      <c r="C365" s="2">
        <v>12</v>
      </c>
      <c r="D365" s="2" t="s">
        <v>19</v>
      </c>
      <c r="E365" s="1" t="s">
        <v>59</v>
      </c>
      <c r="F365" s="2">
        <v>600</v>
      </c>
      <c r="G365" s="5">
        <v>1469.1022100000002</v>
      </c>
      <c r="H365" s="5">
        <v>0</v>
      </c>
      <c r="I365" s="5">
        <f t="shared" si="34"/>
        <v>1469.1022100000002</v>
      </c>
      <c r="J365" s="5">
        <v>0</v>
      </c>
      <c r="K365" s="5">
        <f t="shared" si="32"/>
        <v>1469.1022100000002</v>
      </c>
      <c r="L365" s="5">
        <v>0</v>
      </c>
      <c r="M365" s="5">
        <f t="shared" si="30"/>
        <v>1469.1022100000002</v>
      </c>
      <c r="N365" s="5">
        <v>1469.1022100000002</v>
      </c>
      <c r="O365" s="5">
        <v>0</v>
      </c>
      <c r="P365" s="5">
        <f t="shared" si="35"/>
        <v>1469.1022100000002</v>
      </c>
      <c r="Q365" s="5">
        <v>0</v>
      </c>
      <c r="R365" s="5">
        <f t="shared" si="33"/>
        <v>1469.1022100000002</v>
      </c>
      <c r="S365" s="5">
        <v>0</v>
      </c>
      <c r="T365" s="5">
        <f t="shared" si="31"/>
        <v>1469.1022100000002</v>
      </c>
    </row>
    <row r="366" spans="1:20" ht="38.25">
      <c r="A366" s="14" t="s">
        <v>179</v>
      </c>
      <c r="B366" s="8" t="s">
        <v>178</v>
      </c>
      <c r="C366" s="8"/>
      <c r="D366" s="8"/>
      <c r="E366" s="2"/>
      <c r="F366" s="2"/>
      <c r="G366" s="5">
        <v>1222.5500000000002</v>
      </c>
      <c r="H366" s="5">
        <f>H367</f>
        <v>0</v>
      </c>
      <c r="I366" s="5">
        <f t="shared" si="34"/>
        <v>1222.5500000000002</v>
      </c>
      <c r="J366" s="5">
        <f>J367</f>
        <v>0</v>
      </c>
      <c r="K366" s="5">
        <f t="shared" si="32"/>
        <v>1222.5500000000002</v>
      </c>
      <c r="L366" s="5">
        <f>L367</f>
        <v>0</v>
      </c>
      <c r="M366" s="5">
        <f t="shared" si="30"/>
        <v>1222.5500000000002</v>
      </c>
      <c r="N366" s="5">
        <v>1222.5500000000002</v>
      </c>
      <c r="O366" s="5">
        <f>O367</f>
        <v>0</v>
      </c>
      <c r="P366" s="5">
        <f t="shared" si="35"/>
        <v>1222.5500000000002</v>
      </c>
      <c r="Q366" s="5">
        <f>Q367</f>
        <v>0</v>
      </c>
      <c r="R366" s="5">
        <f t="shared" si="33"/>
        <v>1222.5500000000002</v>
      </c>
      <c r="S366" s="5">
        <f>S367</f>
        <v>0</v>
      </c>
      <c r="T366" s="5">
        <f t="shared" si="31"/>
        <v>1222.5500000000002</v>
      </c>
    </row>
    <row r="367" spans="1:20" ht="38.25">
      <c r="A367" s="10" t="s">
        <v>12</v>
      </c>
      <c r="B367" s="2" t="s">
        <v>178</v>
      </c>
      <c r="C367" s="2"/>
      <c r="D367" s="2"/>
      <c r="E367" s="2"/>
      <c r="F367" s="2"/>
      <c r="G367" s="5">
        <v>1222.5500000000002</v>
      </c>
      <c r="H367" s="5">
        <f>H368+H370</f>
        <v>0</v>
      </c>
      <c r="I367" s="5">
        <f t="shared" si="34"/>
        <v>1222.5500000000002</v>
      </c>
      <c r="J367" s="5">
        <f>J368+J370</f>
        <v>0</v>
      </c>
      <c r="K367" s="5">
        <f t="shared" si="32"/>
        <v>1222.5500000000002</v>
      </c>
      <c r="L367" s="5">
        <f>L368+L370</f>
        <v>0</v>
      </c>
      <c r="M367" s="5">
        <f t="shared" si="30"/>
        <v>1222.5500000000002</v>
      </c>
      <c r="N367" s="5">
        <v>1222.5500000000002</v>
      </c>
      <c r="O367" s="5">
        <f>O368+O370</f>
        <v>0</v>
      </c>
      <c r="P367" s="5">
        <f t="shared" si="35"/>
        <v>1222.5500000000002</v>
      </c>
      <c r="Q367" s="5">
        <f>Q368+Q370</f>
        <v>0</v>
      </c>
      <c r="R367" s="5">
        <f t="shared" si="33"/>
        <v>1222.5500000000002</v>
      </c>
      <c r="S367" s="5">
        <f>S368+S370</f>
        <v>0</v>
      </c>
      <c r="T367" s="5">
        <f t="shared" si="31"/>
        <v>1222.5500000000002</v>
      </c>
    </row>
    <row r="368" spans="1:20" ht="38.25">
      <c r="A368" s="3" t="s">
        <v>269</v>
      </c>
      <c r="B368" s="2" t="s">
        <v>178</v>
      </c>
      <c r="C368" s="2" t="s">
        <v>19</v>
      </c>
      <c r="D368" s="2" t="s">
        <v>28</v>
      </c>
      <c r="E368" s="1" t="s">
        <v>165</v>
      </c>
      <c r="F368" s="2"/>
      <c r="G368" s="5">
        <v>762.27200000000005</v>
      </c>
      <c r="H368" s="5">
        <f>H369</f>
        <v>0</v>
      </c>
      <c r="I368" s="5">
        <f t="shared" si="34"/>
        <v>762.27200000000005</v>
      </c>
      <c r="J368" s="5">
        <f>J369</f>
        <v>0</v>
      </c>
      <c r="K368" s="5">
        <f t="shared" si="32"/>
        <v>762.27200000000005</v>
      </c>
      <c r="L368" s="5">
        <f>L369</f>
        <v>0</v>
      </c>
      <c r="M368" s="5">
        <f t="shared" si="30"/>
        <v>762.27200000000005</v>
      </c>
      <c r="N368" s="5">
        <v>762.27200000000005</v>
      </c>
      <c r="O368" s="5">
        <f>O369</f>
        <v>0</v>
      </c>
      <c r="P368" s="5">
        <f t="shared" si="35"/>
        <v>762.27200000000005</v>
      </c>
      <c r="Q368" s="5">
        <f>Q369</f>
        <v>0</v>
      </c>
      <c r="R368" s="5">
        <f t="shared" si="33"/>
        <v>762.27200000000005</v>
      </c>
      <c r="S368" s="5">
        <f>S369</f>
        <v>0</v>
      </c>
      <c r="T368" s="5">
        <f t="shared" si="31"/>
        <v>762.27200000000005</v>
      </c>
    </row>
    <row r="369" spans="1:20" ht="76.5">
      <c r="A369" s="10" t="s">
        <v>61</v>
      </c>
      <c r="B369" s="2" t="s">
        <v>178</v>
      </c>
      <c r="C369" s="2" t="s">
        <v>19</v>
      </c>
      <c r="D369" s="2" t="s">
        <v>28</v>
      </c>
      <c r="E369" s="1" t="s">
        <v>165</v>
      </c>
      <c r="F369" s="2">
        <v>100</v>
      </c>
      <c r="G369" s="5">
        <v>762.27200000000005</v>
      </c>
      <c r="H369" s="5">
        <v>0</v>
      </c>
      <c r="I369" s="5">
        <f t="shared" si="34"/>
        <v>762.27200000000005</v>
      </c>
      <c r="J369" s="5">
        <v>0</v>
      </c>
      <c r="K369" s="5">
        <f t="shared" si="32"/>
        <v>762.27200000000005</v>
      </c>
      <c r="L369" s="5">
        <v>0</v>
      </c>
      <c r="M369" s="5">
        <f t="shared" si="30"/>
        <v>762.27200000000005</v>
      </c>
      <c r="N369" s="5">
        <v>762.27200000000005</v>
      </c>
      <c r="O369" s="5">
        <v>0</v>
      </c>
      <c r="P369" s="5">
        <f t="shared" si="35"/>
        <v>762.27200000000005</v>
      </c>
      <c r="Q369" s="5">
        <v>0</v>
      </c>
      <c r="R369" s="5">
        <f t="shared" si="33"/>
        <v>762.27200000000005</v>
      </c>
      <c r="S369" s="5">
        <v>0</v>
      </c>
      <c r="T369" s="5">
        <f t="shared" si="31"/>
        <v>762.27200000000005</v>
      </c>
    </row>
    <row r="370" spans="1:20" ht="42.75" customHeight="1">
      <c r="A370" s="3" t="s">
        <v>270</v>
      </c>
      <c r="B370" s="2" t="s">
        <v>178</v>
      </c>
      <c r="C370" s="2" t="s">
        <v>19</v>
      </c>
      <c r="D370" s="2" t="s">
        <v>28</v>
      </c>
      <c r="E370" s="1" t="s">
        <v>166</v>
      </c>
      <c r="F370" s="2"/>
      <c r="G370" s="5">
        <v>460.27800000000002</v>
      </c>
      <c r="H370" s="5">
        <f>H371</f>
        <v>0</v>
      </c>
      <c r="I370" s="5">
        <f t="shared" si="34"/>
        <v>460.27800000000002</v>
      </c>
      <c r="J370" s="5">
        <f>J371</f>
        <v>0</v>
      </c>
      <c r="K370" s="5">
        <f t="shared" si="32"/>
        <v>460.27800000000002</v>
      </c>
      <c r="L370" s="5">
        <f>L371</f>
        <v>0</v>
      </c>
      <c r="M370" s="5">
        <f t="shared" si="30"/>
        <v>460.27800000000002</v>
      </c>
      <c r="N370" s="5">
        <v>460.27800000000002</v>
      </c>
      <c r="O370" s="5">
        <f>O371</f>
        <v>0</v>
      </c>
      <c r="P370" s="5">
        <f t="shared" si="35"/>
        <v>460.27800000000002</v>
      </c>
      <c r="Q370" s="5">
        <f>Q371</f>
        <v>0</v>
      </c>
      <c r="R370" s="5">
        <f t="shared" si="33"/>
        <v>460.27800000000002</v>
      </c>
      <c r="S370" s="5">
        <f>S371</f>
        <v>0</v>
      </c>
      <c r="T370" s="5">
        <f t="shared" si="31"/>
        <v>460.27800000000002</v>
      </c>
    </row>
    <row r="371" spans="1:20" ht="76.5">
      <c r="A371" s="10" t="s">
        <v>61</v>
      </c>
      <c r="B371" s="2" t="s">
        <v>178</v>
      </c>
      <c r="C371" s="2" t="s">
        <v>19</v>
      </c>
      <c r="D371" s="2" t="s">
        <v>28</v>
      </c>
      <c r="E371" s="1" t="s">
        <v>166</v>
      </c>
      <c r="F371" s="2">
        <v>100</v>
      </c>
      <c r="G371" s="5">
        <v>460.27800000000002</v>
      </c>
      <c r="H371" s="5">
        <v>0</v>
      </c>
      <c r="I371" s="5">
        <f t="shared" si="34"/>
        <v>460.27800000000002</v>
      </c>
      <c r="J371" s="5">
        <v>0</v>
      </c>
      <c r="K371" s="5">
        <f t="shared" si="32"/>
        <v>460.27800000000002</v>
      </c>
      <c r="L371" s="5">
        <v>0</v>
      </c>
      <c r="M371" s="5">
        <f t="shared" si="30"/>
        <v>460.27800000000002</v>
      </c>
      <c r="N371" s="5">
        <v>460.27800000000002</v>
      </c>
      <c r="O371" s="5">
        <v>0</v>
      </c>
      <c r="P371" s="5">
        <f t="shared" si="35"/>
        <v>460.27800000000002</v>
      </c>
      <c r="Q371" s="5">
        <v>0</v>
      </c>
      <c r="R371" s="5">
        <f t="shared" si="33"/>
        <v>460.27800000000002</v>
      </c>
      <c r="S371" s="5">
        <v>0</v>
      </c>
      <c r="T371" s="5">
        <f t="shared" si="31"/>
        <v>460.27800000000002</v>
      </c>
    </row>
    <row r="372" spans="1:20" ht="25.5">
      <c r="A372" s="7" t="s">
        <v>14</v>
      </c>
      <c r="B372" s="8"/>
      <c r="C372" s="8"/>
      <c r="D372" s="8"/>
      <c r="E372" s="8"/>
      <c r="F372" s="8"/>
      <c r="G372" s="5">
        <v>520540.49601000006</v>
      </c>
      <c r="H372" s="5">
        <f>H28+H155+H167+H193+H300+H307+H366</f>
        <v>86407.951220000003</v>
      </c>
      <c r="I372" s="5">
        <f t="shared" si="34"/>
        <v>606948.44723000005</v>
      </c>
      <c r="J372" s="5">
        <f>J28+J155+J167+J193+J300+J307+J366</f>
        <v>2990.5582899999999</v>
      </c>
      <c r="K372" s="5">
        <f t="shared" si="32"/>
        <v>609939.00552000001</v>
      </c>
      <c r="L372" s="5">
        <f>L28+L155+L167+L193+L300+L307+L366</f>
        <v>1342.2987499999999</v>
      </c>
      <c r="M372" s="5">
        <f t="shared" si="30"/>
        <v>611281.30426999996</v>
      </c>
      <c r="N372" s="5">
        <v>512301.75328999991</v>
      </c>
      <c r="O372" s="5">
        <f>O28+O155+O167+O193+O300+O307+O366</f>
        <v>0</v>
      </c>
      <c r="P372" s="5">
        <f t="shared" si="35"/>
        <v>512301.75328999991</v>
      </c>
      <c r="Q372" s="5">
        <f>Q28+Q155+Q167+Q193+Q300+Q307+Q366</f>
        <v>1262.982</v>
      </c>
      <c r="R372" s="5">
        <f t="shared" si="33"/>
        <v>513564.73528999992</v>
      </c>
      <c r="S372" s="5">
        <f>S28+S155+S167+S193+S300+S307+S366</f>
        <v>1342.2987499999999</v>
      </c>
      <c r="T372" s="5">
        <f t="shared" si="31"/>
        <v>514907.03403999994</v>
      </c>
    </row>
    <row r="373" spans="1:20" ht="25.5">
      <c r="A373" s="7" t="s">
        <v>7</v>
      </c>
      <c r="B373" s="8"/>
      <c r="C373" s="8"/>
      <c r="D373" s="8"/>
      <c r="E373" s="8"/>
      <c r="F373" s="8"/>
      <c r="G373" s="5">
        <v>264303.32548</v>
      </c>
      <c r="H373" s="5">
        <f>H29+H156+H168+H194+H301+H308+H367</f>
        <v>86407.951220000003</v>
      </c>
      <c r="I373" s="5">
        <f t="shared" si="34"/>
        <v>350711.27669999999</v>
      </c>
      <c r="J373" s="5">
        <f>J29+J156+J168+J194+J301+J308+J367</f>
        <v>2990.5582899999999</v>
      </c>
      <c r="K373" s="5">
        <f t="shared" si="32"/>
        <v>353701.83499</v>
      </c>
      <c r="L373" s="5">
        <f>L29+L156+L168+L194+L301+L308+L367</f>
        <v>1342.2987499999999</v>
      </c>
      <c r="M373" s="5">
        <f t="shared" si="30"/>
        <v>355044.13374000002</v>
      </c>
      <c r="N373" s="5">
        <v>255954.80325000003</v>
      </c>
      <c r="O373" s="5">
        <f>O29+O156+O168+O194+O301+O308+O367</f>
        <v>0</v>
      </c>
      <c r="P373" s="5">
        <f t="shared" si="35"/>
        <v>255954.80325000003</v>
      </c>
      <c r="Q373" s="5">
        <f>Q29+Q156+Q168+Q194+Q301+Q308+Q367</f>
        <v>1262.982</v>
      </c>
      <c r="R373" s="5">
        <f t="shared" si="33"/>
        <v>257217.78525000002</v>
      </c>
      <c r="S373" s="5">
        <f>S29+S156+S168+S194+S301+S308+S367</f>
        <v>1342.2987499999999</v>
      </c>
      <c r="T373" s="5">
        <f t="shared" si="31"/>
        <v>258560.084</v>
      </c>
    </row>
    <row r="374" spans="1:20" ht="38.25">
      <c r="A374" s="7" t="s">
        <v>13</v>
      </c>
      <c r="B374" s="8"/>
      <c r="C374" s="8"/>
      <c r="D374" s="8"/>
      <c r="E374" s="8"/>
      <c r="F374" s="8"/>
      <c r="G374" s="5">
        <v>256237.17052999994</v>
      </c>
      <c r="H374" s="5">
        <f>H30+H195</f>
        <v>0</v>
      </c>
      <c r="I374" s="5">
        <f t="shared" si="34"/>
        <v>256237.17052999994</v>
      </c>
      <c r="J374" s="5">
        <f>J30+J195</f>
        <v>0</v>
      </c>
      <c r="K374" s="5">
        <f t="shared" si="32"/>
        <v>256237.17052999994</v>
      </c>
      <c r="L374" s="5">
        <f>L30+L195</f>
        <v>0</v>
      </c>
      <c r="M374" s="5">
        <f t="shared" si="30"/>
        <v>256237.17052999994</v>
      </c>
      <c r="N374" s="5">
        <v>256346.95003999997</v>
      </c>
      <c r="O374" s="5">
        <f>O30+O195</f>
        <v>0</v>
      </c>
      <c r="P374" s="5">
        <f t="shared" si="35"/>
        <v>256346.95003999997</v>
      </c>
      <c r="Q374" s="5">
        <f>Q30+Q195</f>
        <v>0</v>
      </c>
      <c r="R374" s="5">
        <f t="shared" si="33"/>
        <v>256346.95003999997</v>
      </c>
      <c r="S374" s="5">
        <f>S30+S195</f>
        <v>0</v>
      </c>
      <c r="T374" s="5">
        <f t="shared" si="31"/>
        <v>256346.95003999997</v>
      </c>
    </row>
    <row r="375" spans="1:20" ht="31.5" customHeight="1"/>
  </sheetData>
  <mergeCells count="44">
    <mergeCell ref="A25:T25"/>
    <mergeCell ref="A26:A27"/>
    <mergeCell ref="E26:E27"/>
    <mergeCell ref="A12:T12"/>
    <mergeCell ref="A13:T13"/>
    <mergeCell ref="A14:T14"/>
    <mergeCell ref="A15:T15"/>
    <mergeCell ref="A16:T16"/>
    <mergeCell ref="A18:T18"/>
    <mergeCell ref="A19:T19"/>
    <mergeCell ref="A20:T20"/>
    <mergeCell ref="A21:T21"/>
    <mergeCell ref="A22:T22"/>
    <mergeCell ref="A23:T23"/>
    <mergeCell ref="A24:T24"/>
    <mergeCell ref="J26:J27"/>
    <mergeCell ref="H26:H27"/>
    <mergeCell ref="I26:I27"/>
    <mergeCell ref="O26:O27"/>
    <mergeCell ref="P26:P27"/>
    <mergeCell ref="N26:N27"/>
    <mergeCell ref="L26:L27"/>
    <mergeCell ref="M26:M27"/>
    <mergeCell ref="A1:F1"/>
    <mergeCell ref="A2:F2"/>
    <mergeCell ref="A3:F3"/>
    <mergeCell ref="A5:F5"/>
    <mergeCell ref="A4:F4"/>
    <mergeCell ref="S26:S27"/>
    <mergeCell ref="T26:T27"/>
    <mergeCell ref="G26:G27"/>
    <mergeCell ref="A6:F6"/>
    <mergeCell ref="A11:F11"/>
    <mergeCell ref="A10:F10"/>
    <mergeCell ref="A9:F9"/>
    <mergeCell ref="A8:F8"/>
    <mergeCell ref="A7:F7"/>
    <mergeCell ref="B26:B27"/>
    <mergeCell ref="F26:F27"/>
    <mergeCell ref="C26:C27"/>
    <mergeCell ref="D26:D27"/>
    <mergeCell ref="K26:K27"/>
    <mergeCell ref="Q26:Q27"/>
    <mergeCell ref="R26:R27"/>
  </mergeCells>
  <phoneticPr fontId="0" type="noConversion"/>
  <pageMargins left="0.70866141732283472" right="0" top="0.59055118110236227" bottom="0.39370078740157483" header="0" footer="0"/>
  <pageSetup paperSize="9" scale="85" fitToHeight="25" orientation="portrait" r:id="rId1"/>
  <headerFooter scaleWithDoc="0" alignWithMargins="0">
    <oddFooter>&amp;R</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фин. отдел г.Тейкова</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ОЕМ Пользователь</dc:creator>
  <cp:lastModifiedBy>Финотдел</cp:lastModifiedBy>
  <cp:lastPrinted>2023-04-21T08:20:49Z</cp:lastPrinted>
  <dcterms:created xsi:type="dcterms:W3CDTF">2003-11-25T12:37:58Z</dcterms:created>
  <dcterms:modified xsi:type="dcterms:W3CDTF">2023-04-25T10:41:54Z</dcterms:modified>
</cp:coreProperties>
</file>