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Лист1!$A$2:$N$498</definedName>
  </definedNames>
  <calcPr calcId="125725"/>
</workbook>
</file>

<file path=xl/calcChain.xml><?xml version="1.0" encoding="utf-8"?>
<calcChain xmlns="http://schemas.openxmlformats.org/spreadsheetml/2006/main">
  <c r="M150" i="1"/>
  <c r="M149" s="1"/>
  <c r="M148" s="1"/>
  <c r="M447"/>
  <c r="M446" s="1"/>
  <c r="M105"/>
  <c r="L105"/>
  <c r="L106"/>
  <c r="N106" s="1"/>
  <c r="M492"/>
  <c r="N492" s="1"/>
  <c r="N493"/>
  <c r="L492"/>
  <c r="L493"/>
  <c r="M278"/>
  <c r="N279"/>
  <c r="L277"/>
  <c r="L278"/>
  <c r="L279"/>
  <c r="M319"/>
  <c r="L319"/>
  <c r="L320"/>
  <c r="N320" s="1"/>
  <c r="M496"/>
  <c r="M495" s="1"/>
  <c r="M490"/>
  <c r="M488"/>
  <c r="M486"/>
  <c r="M483"/>
  <c r="M481"/>
  <c r="M477"/>
  <c r="M473"/>
  <c r="M471"/>
  <c r="M469"/>
  <c r="M464"/>
  <c r="M462"/>
  <c r="M460"/>
  <c r="M457"/>
  <c r="M455"/>
  <c r="M454" s="1"/>
  <c r="M451"/>
  <c r="M449"/>
  <c r="M444"/>
  <c r="M442"/>
  <c r="M439"/>
  <c r="M438" s="1"/>
  <c r="M435"/>
  <c r="M434" s="1"/>
  <c r="M431"/>
  <c r="M430" s="1"/>
  <c r="M428"/>
  <c r="M427" s="1"/>
  <c r="M425"/>
  <c r="M421"/>
  <c r="M418"/>
  <c r="M415"/>
  <c r="M414" s="1"/>
  <c r="M411"/>
  <c r="M405"/>
  <c r="M404"/>
  <c r="M403" s="1"/>
  <c r="M401"/>
  <c r="M400"/>
  <c r="M399" s="1"/>
  <c r="M398" s="1"/>
  <c r="M396"/>
  <c r="M395" s="1"/>
  <c r="M392"/>
  <c r="M391" s="1"/>
  <c r="M386"/>
  <c r="M385" s="1"/>
  <c r="M381"/>
  <c r="M376"/>
  <c r="M373"/>
  <c r="M372" s="1"/>
  <c r="M369"/>
  <c r="M365"/>
  <c r="M363"/>
  <c r="M361"/>
  <c r="M359"/>
  <c r="M357"/>
  <c r="M355"/>
  <c r="M353"/>
  <c r="M351"/>
  <c r="M349"/>
  <c r="M347"/>
  <c r="M345"/>
  <c r="M343"/>
  <c r="M340"/>
  <c r="M337"/>
  <c r="M336" s="1"/>
  <c r="M334"/>
  <c r="M333" s="1"/>
  <c r="M331"/>
  <c r="M330" s="1"/>
  <c r="M327"/>
  <c r="M326" s="1"/>
  <c r="M323"/>
  <c r="M322" s="1"/>
  <c r="M317"/>
  <c r="M313"/>
  <c r="M311"/>
  <c r="M310" s="1"/>
  <c r="M308"/>
  <c r="M307" s="1"/>
  <c r="M305"/>
  <c r="M303"/>
  <c r="M301"/>
  <c r="M297"/>
  <c r="M292"/>
  <c r="M290"/>
  <c r="M287"/>
  <c r="M285"/>
  <c r="M282"/>
  <c r="M275"/>
  <c r="M274" s="1"/>
  <c r="M272"/>
  <c r="M271" s="1"/>
  <c r="M269"/>
  <c r="M267"/>
  <c r="M264"/>
  <c r="M263" s="1"/>
  <c r="M258"/>
  <c r="M257" s="1"/>
  <c r="M253"/>
  <c r="M249"/>
  <c r="M248" s="1"/>
  <c r="M244"/>
  <c r="M243" s="1"/>
  <c r="M241"/>
  <c r="M238"/>
  <c r="M237" s="1"/>
  <c r="M234"/>
  <c r="M230"/>
  <c r="M228"/>
  <c r="M226"/>
  <c r="M224"/>
  <c r="M220"/>
  <c r="M219" s="1"/>
  <c r="M215"/>
  <c r="M211"/>
  <c r="M210" s="1"/>
  <c r="M208"/>
  <c r="M206"/>
  <c r="M204"/>
  <c r="M202"/>
  <c r="M200"/>
  <c r="M196"/>
  <c r="M195" s="1"/>
  <c r="M193"/>
  <c r="M191"/>
  <c r="M189"/>
  <c r="M185"/>
  <c r="M184" s="1"/>
  <c r="M182"/>
  <c r="M180"/>
  <c r="M178"/>
  <c r="M177" s="1"/>
  <c r="M176" s="1"/>
  <c r="M173"/>
  <c r="M172" s="1"/>
  <c r="M171" s="1"/>
  <c r="M169"/>
  <c r="M168" s="1"/>
  <c r="M165"/>
  <c r="M164" s="1"/>
  <c r="M162"/>
  <c r="M161" s="1"/>
  <c r="M160" s="1"/>
  <c r="M158"/>
  <c r="M157" s="1"/>
  <c r="M154"/>
  <c r="M153" s="1"/>
  <c r="M146"/>
  <c r="M145" s="1"/>
  <c r="M142"/>
  <c r="M141" s="1"/>
  <c r="M137"/>
  <c r="M136" s="1"/>
  <c r="M132"/>
  <c r="M131" s="1"/>
  <c r="M129"/>
  <c r="M128" s="1"/>
  <c r="M126"/>
  <c r="M120"/>
  <c r="M119" s="1"/>
  <c r="M116"/>
  <c r="M115"/>
  <c r="M113"/>
  <c r="M112" s="1"/>
  <c r="M109"/>
  <c r="M108" s="1"/>
  <c r="M103"/>
  <c r="M101"/>
  <c r="M99"/>
  <c r="M96"/>
  <c r="M94"/>
  <c r="M92"/>
  <c r="M90"/>
  <c r="M89" s="1"/>
  <c r="M86"/>
  <c r="M84"/>
  <c r="M83" s="1"/>
  <c r="M80"/>
  <c r="M79" s="1"/>
  <c r="M77"/>
  <c r="M75"/>
  <c r="M73"/>
  <c r="M71"/>
  <c r="M69"/>
  <c r="M67"/>
  <c r="M65"/>
  <c r="M63"/>
  <c r="M61"/>
  <c r="M59"/>
  <c r="M55"/>
  <c r="M54" s="1"/>
  <c r="M52"/>
  <c r="M50"/>
  <c r="M48"/>
  <c r="M46"/>
  <c r="M44"/>
  <c r="M42"/>
  <c r="M40"/>
  <c r="M38"/>
  <c r="M36"/>
  <c r="M32"/>
  <c r="M31" s="1"/>
  <c r="M29"/>
  <c r="M27"/>
  <c r="M25"/>
  <c r="M23"/>
  <c r="M21"/>
  <c r="M19"/>
  <c r="K426"/>
  <c r="K419"/>
  <c r="K411"/>
  <c r="L413"/>
  <c r="N413" s="1"/>
  <c r="K365"/>
  <c r="J365"/>
  <c r="J366"/>
  <c r="L366" s="1"/>
  <c r="N366" s="1"/>
  <c r="N278" l="1"/>
  <c r="N105"/>
  <c r="M277"/>
  <c r="M316"/>
  <c r="M266"/>
  <c r="M18"/>
  <c r="M17" s="1"/>
  <c r="M223"/>
  <c r="M300"/>
  <c r="L365"/>
  <c r="N365" s="1"/>
  <c r="M188"/>
  <c r="M187" s="1"/>
  <c r="M199"/>
  <c r="M198" s="1"/>
  <c r="M441"/>
  <c r="M437" s="1"/>
  <c r="M35"/>
  <c r="M34" s="1"/>
  <c r="N319"/>
  <c r="M410"/>
  <c r="M281"/>
  <c r="M252"/>
  <c r="M240"/>
  <c r="M58"/>
  <c r="M299"/>
  <c r="M390"/>
  <c r="M494"/>
  <c r="M107"/>
  <c r="M156"/>
  <c r="M384"/>
  <c r="M140"/>
  <c r="M152"/>
  <c r="M325"/>
  <c r="M417"/>
  <c r="M453"/>
  <c r="M218"/>
  <c r="M424"/>
  <c r="M167"/>
  <c r="M433"/>
  <c r="M135"/>
  <c r="M144"/>
  <c r="M222"/>
  <c r="M321"/>
  <c r="M394"/>
  <c r="M88"/>
  <c r="M118"/>
  <c r="M125"/>
  <c r="M233"/>
  <c r="M296"/>
  <c r="M315"/>
  <c r="M339"/>
  <c r="M375"/>
  <c r="M371" s="1"/>
  <c r="M380"/>
  <c r="M420"/>
  <c r="M368"/>
  <c r="M214"/>
  <c r="K496"/>
  <c r="K495" s="1"/>
  <c r="K490"/>
  <c r="K488"/>
  <c r="K486"/>
  <c r="K483"/>
  <c r="K481"/>
  <c r="K477"/>
  <c r="K473"/>
  <c r="K471"/>
  <c r="K469"/>
  <c r="K464"/>
  <c r="K462"/>
  <c r="K460"/>
  <c r="K457"/>
  <c r="K455"/>
  <c r="K451"/>
  <c r="K449"/>
  <c r="K446"/>
  <c r="K444"/>
  <c r="K442"/>
  <c r="K439"/>
  <c r="K438" s="1"/>
  <c r="K435"/>
  <c r="K434" s="1"/>
  <c r="K431"/>
  <c r="K430" s="1"/>
  <c r="K428"/>
  <c r="K427" s="1"/>
  <c r="K425"/>
  <c r="K424" s="1"/>
  <c r="K421"/>
  <c r="K420" s="1"/>
  <c r="K418"/>
  <c r="K417" s="1"/>
  <c r="K415"/>
  <c r="K414" s="1"/>
  <c r="K405"/>
  <c r="K404" s="1"/>
  <c r="K403" s="1"/>
  <c r="K401"/>
  <c r="K400" s="1"/>
  <c r="K396"/>
  <c r="K395" s="1"/>
  <c r="K392"/>
  <c r="K391" s="1"/>
  <c r="K390" s="1"/>
  <c r="K386"/>
  <c r="K385" s="1"/>
  <c r="K381"/>
  <c r="K380" s="1"/>
  <c r="K376"/>
  <c r="K375" s="1"/>
  <c r="K373"/>
  <c r="K372" s="1"/>
  <c r="K369"/>
  <c r="K368" s="1"/>
  <c r="K367" s="1"/>
  <c r="K363"/>
  <c r="K361"/>
  <c r="K359"/>
  <c r="K357"/>
  <c r="K355"/>
  <c r="K353"/>
  <c r="K351"/>
  <c r="K349"/>
  <c r="K347"/>
  <c r="K345"/>
  <c r="K343"/>
  <c r="K340"/>
  <c r="K337"/>
  <c r="K336" s="1"/>
  <c r="K334"/>
  <c r="K333"/>
  <c r="K331"/>
  <c r="K330" s="1"/>
  <c r="K327"/>
  <c r="K323"/>
  <c r="K322" s="1"/>
  <c r="K321" s="1"/>
  <c r="K317"/>
  <c r="K316" s="1"/>
  <c r="K313"/>
  <c r="K311"/>
  <c r="K308"/>
  <c r="K307" s="1"/>
  <c r="K305"/>
  <c r="K303"/>
  <c r="K301"/>
  <c r="K297"/>
  <c r="K296" s="1"/>
  <c r="K292"/>
  <c r="K290"/>
  <c r="K287"/>
  <c r="K285"/>
  <c r="K282"/>
  <c r="K275"/>
  <c r="K274" s="1"/>
  <c r="K272"/>
  <c r="K271" s="1"/>
  <c r="K269"/>
  <c r="K267"/>
  <c r="K266" s="1"/>
  <c r="K264"/>
  <c r="K263" s="1"/>
  <c r="K258"/>
  <c r="K257" s="1"/>
  <c r="K253"/>
  <c r="K249"/>
  <c r="K248" s="1"/>
  <c r="K244"/>
  <c r="K243" s="1"/>
  <c r="K241"/>
  <c r="K238"/>
  <c r="K237" s="1"/>
  <c r="K234"/>
  <c r="K233" s="1"/>
  <c r="K232" s="1"/>
  <c r="K230"/>
  <c r="K228"/>
  <c r="K226"/>
  <c r="K224"/>
  <c r="K220"/>
  <c r="K219" s="1"/>
  <c r="K215"/>
  <c r="K214"/>
  <c r="K213" s="1"/>
  <c r="K211"/>
  <c r="K210" s="1"/>
  <c r="K208"/>
  <c r="K206"/>
  <c r="K204"/>
  <c r="K202"/>
  <c r="K200"/>
  <c r="K196"/>
  <c r="K195"/>
  <c r="K193"/>
  <c r="K188" s="1"/>
  <c r="K187" s="1"/>
  <c r="K191"/>
  <c r="K189"/>
  <c r="K185"/>
  <c r="K182"/>
  <c r="K180"/>
  <c r="K178"/>
  <c r="K173"/>
  <c r="K169"/>
  <c r="K168" s="1"/>
  <c r="K167" s="1"/>
  <c r="K165"/>
  <c r="K164" s="1"/>
  <c r="K162"/>
  <c r="K161" s="1"/>
  <c r="K158"/>
  <c r="K157" s="1"/>
  <c r="K154"/>
  <c r="K153" s="1"/>
  <c r="K149"/>
  <c r="K148" s="1"/>
  <c r="K146"/>
  <c r="K145" s="1"/>
  <c r="K142"/>
  <c r="K141" s="1"/>
  <c r="K137"/>
  <c r="K136" s="1"/>
  <c r="K132"/>
  <c r="K131" s="1"/>
  <c r="K129"/>
  <c r="K128" s="1"/>
  <c r="K126"/>
  <c r="K125" s="1"/>
  <c r="K120"/>
  <c r="K119" s="1"/>
  <c r="K116"/>
  <c r="K115"/>
  <c r="K113"/>
  <c r="K112" s="1"/>
  <c r="K109"/>
  <c r="K108" s="1"/>
  <c r="K103"/>
  <c r="K101"/>
  <c r="K99"/>
  <c r="K96"/>
  <c r="K94"/>
  <c r="K92"/>
  <c r="K90"/>
  <c r="K86"/>
  <c r="K84"/>
  <c r="K80"/>
  <c r="K79" s="1"/>
  <c r="K77"/>
  <c r="K75"/>
  <c r="K73"/>
  <c r="K71"/>
  <c r="K69"/>
  <c r="K67"/>
  <c r="K65"/>
  <c r="K63"/>
  <c r="K61"/>
  <c r="K59"/>
  <c r="K55"/>
  <c r="K54"/>
  <c r="K52"/>
  <c r="K50"/>
  <c r="K48"/>
  <c r="K46"/>
  <c r="K44"/>
  <c r="K42"/>
  <c r="K40"/>
  <c r="K38"/>
  <c r="K36"/>
  <c r="K32"/>
  <c r="K29"/>
  <c r="K27"/>
  <c r="K25"/>
  <c r="K23"/>
  <c r="K21"/>
  <c r="K19"/>
  <c r="I283"/>
  <c r="I312"/>
  <c r="I412"/>
  <c r="G496"/>
  <c r="G490"/>
  <c r="G488"/>
  <c r="G486"/>
  <c r="G483"/>
  <c r="G481"/>
  <c r="G477"/>
  <c r="G473"/>
  <c r="G471"/>
  <c r="G469"/>
  <c r="G464"/>
  <c r="G462"/>
  <c r="G460"/>
  <c r="G457"/>
  <c r="G455"/>
  <c r="G451"/>
  <c r="G449"/>
  <c r="G446"/>
  <c r="G444"/>
  <c r="G442"/>
  <c r="G439"/>
  <c r="G438" s="1"/>
  <c r="G435"/>
  <c r="G434" s="1"/>
  <c r="G431"/>
  <c r="G430" s="1"/>
  <c r="G428"/>
  <c r="G427" s="1"/>
  <c r="G425"/>
  <c r="G424" s="1"/>
  <c r="G421"/>
  <c r="G420" s="1"/>
  <c r="G418"/>
  <c r="G415"/>
  <c r="G414" s="1"/>
  <c r="G411"/>
  <c r="G410" s="1"/>
  <c r="G405"/>
  <c r="G401"/>
  <c r="G396"/>
  <c r="G392"/>
  <c r="G391" s="1"/>
  <c r="G390" s="1"/>
  <c r="G386"/>
  <c r="G385" s="1"/>
  <c r="G384" s="1"/>
  <c r="G381"/>
  <c r="G380" s="1"/>
  <c r="G379" s="1"/>
  <c r="G378" s="1"/>
  <c r="G376"/>
  <c r="G375" s="1"/>
  <c r="G373"/>
  <c r="G369"/>
  <c r="G368"/>
  <c r="G363"/>
  <c r="G361"/>
  <c r="G359"/>
  <c r="G357"/>
  <c r="G355"/>
  <c r="G353"/>
  <c r="G351"/>
  <c r="G349"/>
  <c r="G347"/>
  <c r="G345"/>
  <c r="G343"/>
  <c r="G340"/>
  <c r="G337"/>
  <c r="G336" s="1"/>
  <c r="G334"/>
  <c r="G333" s="1"/>
  <c r="G331"/>
  <c r="G330" s="1"/>
  <c r="G327"/>
  <c r="G326" s="1"/>
  <c r="G323"/>
  <c r="G317"/>
  <c r="G316" s="1"/>
  <c r="G313"/>
  <c r="G311"/>
  <c r="G310" s="1"/>
  <c r="G308"/>
  <c r="G307" s="1"/>
  <c r="G305"/>
  <c r="G303"/>
  <c r="G301"/>
  <c r="G297"/>
  <c r="G296" s="1"/>
  <c r="G292"/>
  <c r="G290"/>
  <c r="G287"/>
  <c r="G285"/>
  <c r="G282"/>
  <c r="G275"/>
  <c r="G274"/>
  <c r="G272"/>
  <c r="G271" s="1"/>
  <c r="G269"/>
  <c r="G267"/>
  <c r="G264"/>
  <c r="G263" s="1"/>
  <c r="G258"/>
  <c r="G257" s="1"/>
  <c r="G253"/>
  <c r="G249"/>
  <c r="G248" s="1"/>
  <c r="G244"/>
  <c r="G243" s="1"/>
  <c r="G241"/>
  <c r="G238"/>
  <c r="G237" s="1"/>
  <c r="G234"/>
  <c r="G233" s="1"/>
  <c r="G230"/>
  <c r="G228"/>
  <c r="G226"/>
  <c r="G224"/>
  <c r="G220"/>
  <c r="G219" s="1"/>
  <c r="G215"/>
  <c r="G214" s="1"/>
  <c r="G211"/>
  <c r="G210" s="1"/>
  <c r="G208"/>
  <c r="G206"/>
  <c r="G204"/>
  <c r="G202"/>
  <c r="G200"/>
  <c r="G196"/>
  <c r="G195" s="1"/>
  <c r="G193"/>
  <c r="G191"/>
  <c r="G189"/>
  <c r="G185"/>
  <c r="G182"/>
  <c r="G180"/>
  <c r="G178"/>
  <c r="G173"/>
  <c r="G169"/>
  <c r="G168" s="1"/>
  <c r="G167" s="1"/>
  <c r="G165"/>
  <c r="G164" s="1"/>
  <c r="G162"/>
  <c r="G161" s="1"/>
  <c r="G158"/>
  <c r="G157" s="1"/>
  <c r="G154"/>
  <c r="G153" s="1"/>
  <c r="G149"/>
  <c r="G146"/>
  <c r="G145" s="1"/>
  <c r="G142"/>
  <c r="G141" s="1"/>
  <c r="G137"/>
  <c r="G136" s="1"/>
  <c r="G132"/>
  <c r="G131" s="1"/>
  <c r="G129"/>
  <c r="G128"/>
  <c r="G126"/>
  <c r="G125" s="1"/>
  <c r="G120"/>
  <c r="G119" s="1"/>
  <c r="G116"/>
  <c r="G115"/>
  <c r="G113"/>
  <c r="G109"/>
  <c r="G108" s="1"/>
  <c r="G103"/>
  <c r="G101"/>
  <c r="G99"/>
  <c r="G96"/>
  <c r="G94"/>
  <c r="G92"/>
  <c r="G90"/>
  <c r="G86"/>
  <c r="G84"/>
  <c r="G80"/>
  <c r="G79" s="1"/>
  <c r="G77"/>
  <c r="G75"/>
  <c r="G73"/>
  <c r="G71"/>
  <c r="G69"/>
  <c r="G67"/>
  <c r="G65"/>
  <c r="G63"/>
  <c r="G61"/>
  <c r="G59"/>
  <c r="G55"/>
  <c r="H55" s="1"/>
  <c r="G52"/>
  <c r="G50"/>
  <c r="G48"/>
  <c r="G46"/>
  <c r="G44"/>
  <c r="G42"/>
  <c r="G40"/>
  <c r="G38"/>
  <c r="G36"/>
  <c r="G35" s="1"/>
  <c r="G32"/>
  <c r="G31" s="1"/>
  <c r="G29"/>
  <c r="G27"/>
  <c r="G25"/>
  <c r="G23"/>
  <c r="G21"/>
  <c r="G19"/>
  <c r="H56"/>
  <c r="J56" s="1"/>
  <c r="L56" s="1"/>
  <c r="N56" s="1"/>
  <c r="I269"/>
  <c r="F269"/>
  <c r="H269" s="1"/>
  <c r="F270"/>
  <c r="H270" s="1"/>
  <c r="J270" s="1"/>
  <c r="L270" s="1"/>
  <c r="N270" s="1"/>
  <c r="K177" l="1"/>
  <c r="N277"/>
  <c r="M262"/>
  <c r="J269"/>
  <c r="L269" s="1"/>
  <c r="N269" s="1"/>
  <c r="G300"/>
  <c r="G299" s="1"/>
  <c r="K339"/>
  <c r="K441"/>
  <c r="G339"/>
  <c r="G454"/>
  <c r="G453" s="1"/>
  <c r="K18"/>
  <c r="K300"/>
  <c r="K124"/>
  <c r="K223"/>
  <c r="K222" s="1"/>
  <c r="G223"/>
  <c r="G222" s="1"/>
  <c r="G58"/>
  <c r="K107"/>
  <c r="K437"/>
  <c r="G89"/>
  <c r="G199"/>
  <c r="G177"/>
  <c r="K35"/>
  <c r="K34" s="1"/>
  <c r="K89"/>
  <c r="K199"/>
  <c r="M280"/>
  <c r="M247"/>
  <c r="M246" s="1"/>
  <c r="M236"/>
  <c r="M57"/>
  <c r="M213"/>
  <c r="M232"/>
  <c r="M383"/>
  <c r="M139"/>
  <c r="M409"/>
  <c r="M329"/>
  <c r="M124"/>
  <c r="M367"/>
  <c r="M379"/>
  <c r="M295"/>
  <c r="M423"/>
  <c r="K58"/>
  <c r="K454"/>
  <c r="K423"/>
  <c r="K281"/>
  <c r="K83"/>
  <c r="K152"/>
  <c r="K295"/>
  <c r="K384"/>
  <c r="K399"/>
  <c r="K494"/>
  <c r="K118"/>
  <c r="K140"/>
  <c r="K160"/>
  <c r="K262"/>
  <c r="K310"/>
  <c r="K299" s="1"/>
  <c r="K379"/>
  <c r="K394"/>
  <c r="K410"/>
  <c r="K88"/>
  <c r="K135"/>
  <c r="K198"/>
  <c r="K218"/>
  <c r="K315"/>
  <c r="K371"/>
  <c r="K433"/>
  <c r="K329"/>
  <c r="K144"/>
  <c r="K156"/>
  <c r="K172"/>
  <c r="K184"/>
  <c r="K240"/>
  <c r="K252"/>
  <c r="K326"/>
  <c r="K31"/>
  <c r="G266"/>
  <c r="G262" s="1"/>
  <c r="G83"/>
  <c r="G325"/>
  <c r="G152"/>
  <c r="G218"/>
  <c r="G295"/>
  <c r="G433"/>
  <c r="G124"/>
  <c r="G135"/>
  <c r="G160"/>
  <c r="G213"/>
  <c r="G315"/>
  <c r="G423"/>
  <c r="G140"/>
  <c r="G88"/>
  <c r="G118"/>
  <c r="G198"/>
  <c r="G232"/>
  <c r="G172"/>
  <c r="G184"/>
  <c r="G281"/>
  <c r="G329"/>
  <c r="G367"/>
  <c r="G372"/>
  <c r="G395"/>
  <c r="G400"/>
  <c r="G18"/>
  <c r="G54"/>
  <c r="H54" s="1"/>
  <c r="G112"/>
  <c r="G107" s="1"/>
  <c r="G148"/>
  <c r="G188"/>
  <c r="G322"/>
  <c r="G404"/>
  <c r="G417"/>
  <c r="G495"/>
  <c r="G156"/>
  <c r="G240"/>
  <c r="G252"/>
  <c r="G441"/>
  <c r="I52"/>
  <c r="F52"/>
  <c r="H52" s="1"/>
  <c r="F53"/>
  <c r="H53" s="1"/>
  <c r="J53" s="1"/>
  <c r="L53" s="1"/>
  <c r="N53" s="1"/>
  <c r="I292"/>
  <c r="F293"/>
  <c r="H293" s="1"/>
  <c r="J293" s="1"/>
  <c r="L293" s="1"/>
  <c r="N293" s="1"/>
  <c r="I287"/>
  <c r="F288"/>
  <c r="H288" s="1"/>
  <c r="J288" s="1"/>
  <c r="L288" s="1"/>
  <c r="N288" s="1"/>
  <c r="F289"/>
  <c r="H289" s="1"/>
  <c r="J289" s="1"/>
  <c r="L289" s="1"/>
  <c r="N289" s="1"/>
  <c r="I87"/>
  <c r="I86" s="1"/>
  <c r="F86"/>
  <c r="H86" s="1"/>
  <c r="F87"/>
  <c r="H87" s="1"/>
  <c r="I55"/>
  <c r="I54" s="1"/>
  <c r="I496"/>
  <c r="I495" s="1"/>
  <c r="I490"/>
  <c r="I488"/>
  <c r="I486"/>
  <c r="I483"/>
  <c r="I481"/>
  <c r="I477"/>
  <c r="I473"/>
  <c r="I471"/>
  <c r="I469"/>
  <c r="I464"/>
  <c r="I462"/>
  <c r="I460"/>
  <c r="I457"/>
  <c r="I455"/>
  <c r="I451"/>
  <c r="I449"/>
  <c r="I446"/>
  <c r="I444"/>
  <c r="I442"/>
  <c r="I439"/>
  <c r="I435"/>
  <c r="I434" s="1"/>
  <c r="I431"/>
  <c r="I430" s="1"/>
  <c r="I428"/>
  <c r="I425"/>
  <c r="I424"/>
  <c r="I421"/>
  <c r="I420" s="1"/>
  <c r="I418"/>
  <c r="I417" s="1"/>
  <c r="I415"/>
  <c r="I411"/>
  <c r="I405"/>
  <c r="I404" s="1"/>
  <c r="I401"/>
  <c r="I400" s="1"/>
  <c r="I399" s="1"/>
  <c r="I396"/>
  <c r="I395" s="1"/>
  <c r="I392"/>
  <c r="I391" s="1"/>
  <c r="I386"/>
  <c r="I381"/>
  <c r="I376"/>
  <c r="I373"/>
  <c r="I372" s="1"/>
  <c r="I369"/>
  <c r="I368" s="1"/>
  <c r="I363"/>
  <c r="I361"/>
  <c r="I359"/>
  <c r="I357"/>
  <c r="I355"/>
  <c r="I353"/>
  <c r="I351"/>
  <c r="I349"/>
  <c r="I347"/>
  <c r="I345"/>
  <c r="I343"/>
  <c r="I340"/>
  <c r="I337"/>
  <c r="I336" s="1"/>
  <c r="I334"/>
  <c r="I333" s="1"/>
  <c r="I331"/>
  <c r="I330" s="1"/>
  <c r="I327"/>
  <c r="I326" s="1"/>
  <c r="I323"/>
  <c r="I322" s="1"/>
  <c r="I321" s="1"/>
  <c r="I317"/>
  <c r="I313"/>
  <c r="I311"/>
  <c r="I308"/>
  <c r="I307" s="1"/>
  <c r="I305"/>
  <c r="I303"/>
  <c r="I301"/>
  <c r="I297"/>
  <c r="I296" s="1"/>
  <c r="I290"/>
  <c r="I285"/>
  <c r="I282"/>
  <c r="I275"/>
  <c r="I274" s="1"/>
  <c r="I272"/>
  <c r="I267"/>
  <c r="I266" s="1"/>
  <c r="I264"/>
  <c r="I263" s="1"/>
  <c r="I258"/>
  <c r="I257" s="1"/>
  <c r="I253"/>
  <c r="I252" s="1"/>
  <c r="I249"/>
  <c r="I248" s="1"/>
  <c r="I244"/>
  <c r="I243" s="1"/>
  <c r="I241"/>
  <c r="I238"/>
  <c r="I237" s="1"/>
  <c r="I234"/>
  <c r="I230"/>
  <c r="I228"/>
  <c r="I226"/>
  <c r="I224"/>
  <c r="I220"/>
  <c r="I219" s="1"/>
  <c r="I215"/>
  <c r="I214" s="1"/>
  <c r="I211"/>
  <c r="I210" s="1"/>
  <c r="I208"/>
  <c r="I206"/>
  <c r="I204"/>
  <c r="I202"/>
  <c r="I200"/>
  <c r="I196"/>
  <c r="I195" s="1"/>
  <c r="I193"/>
  <c r="I191"/>
  <c r="I189"/>
  <c r="I185"/>
  <c r="I184" s="1"/>
  <c r="I182"/>
  <c r="I180"/>
  <c r="I178"/>
  <c r="I173"/>
  <c r="I172" s="1"/>
  <c r="I171" s="1"/>
  <c r="I169"/>
  <c r="I168" s="1"/>
  <c r="I165"/>
  <c r="I164" s="1"/>
  <c r="I162"/>
  <c r="I158"/>
  <c r="I157" s="1"/>
  <c r="I154"/>
  <c r="I149"/>
  <c r="I148" s="1"/>
  <c r="I146"/>
  <c r="I145" s="1"/>
  <c r="I142"/>
  <c r="I141"/>
  <c r="I140" s="1"/>
  <c r="I137"/>
  <c r="I136" s="1"/>
  <c r="I135" s="1"/>
  <c r="I132"/>
  <c r="I131" s="1"/>
  <c r="I129"/>
  <c r="I128" s="1"/>
  <c r="I126"/>
  <c r="I120"/>
  <c r="I119" s="1"/>
  <c r="I118" s="1"/>
  <c r="I116"/>
  <c r="I115" s="1"/>
  <c r="I113"/>
  <c r="I112" s="1"/>
  <c r="I109"/>
  <c r="I108" s="1"/>
  <c r="I103"/>
  <c r="I101"/>
  <c r="I99"/>
  <c r="I96"/>
  <c r="I94"/>
  <c r="I92"/>
  <c r="I90"/>
  <c r="I84"/>
  <c r="I80"/>
  <c r="I79" s="1"/>
  <c r="I77"/>
  <c r="I75"/>
  <c r="I73"/>
  <c r="I71"/>
  <c r="I69"/>
  <c r="I67"/>
  <c r="I65"/>
  <c r="I63"/>
  <c r="I61"/>
  <c r="I59"/>
  <c r="I50"/>
  <c r="I48"/>
  <c r="I46"/>
  <c r="I44"/>
  <c r="I42"/>
  <c r="I40"/>
  <c r="I38"/>
  <c r="I36"/>
  <c r="I32"/>
  <c r="I29"/>
  <c r="I27"/>
  <c r="I25"/>
  <c r="I23"/>
  <c r="I21"/>
  <c r="I19"/>
  <c r="E344"/>
  <c r="I441" l="1"/>
  <c r="I35"/>
  <c r="I18"/>
  <c r="J87"/>
  <c r="L87" s="1"/>
  <c r="N87" s="1"/>
  <c r="J86"/>
  <c r="L86" s="1"/>
  <c r="N86" s="1"/>
  <c r="J52"/>
  <c r="L52" s="1"/>
  <c r="N52" s="1"/>
  <c r="J54"/>
  <c r="L54" s="1"/>
  <c r="N54" s="1"/>
  <c r="J55"/>
  <c r="L55" s="1"/>
  <c r="N55" s="1"/>
  <c r="M16"/>
  <c r="M408"/>
  <c r="M175"/>
  <c r="M261"/>
  <c r="M378"/>
  <c r="K453"/>
  <c r="K280"/>
  <c r="K57"/>
  <c r="K409"/>
  <c r="K247"/>
  <c r="K325"/>
  <c r="K171"/>
  <c r="K378"/>
  <c r="K383"/>
  <c r="K236"/>
  <c r="K176"/>
  <c r="K398"/>
  <c r="K17"/>
  <c r="I427"/>
  <c r="I271"/>
  <c r="I380"/>
  <c r="I410"/>
  <c r="G57"/>
  <c r="G280"/>
  <c r="G494"/>
  <c r="G187"/>
  <c r="G17"/>
  <c r="G394"/>
  <c r="G247"/>
  <c r="G409"/>
  <c r="G144"/>
  <c r="G34"/>
  <c r="G176"/>
  <c r="G321"/>
  <c r="G399"/>
  <c r="G171"/>
  <c r="G403"/>
  <c r="G371"/>
  <c r="G236"/>
  <c r="G437"/>
  <c r="I58"/>
  <c r="I83"/>
  <c r="I34"/>
  <c r="I454"/>
  <c r="I438"/>
  <c r="I423"/>
  <c r="I394"/>
  <c r="I385"/>
  <c r="I375"/>
  <c r="I339"/>
  <c r="I310"/>
  <c r="I300"/>
  <c r="I295"/>
  <c r="I281"/>
  <c r="I247"/>
  <c r="I246" s="1"/>
  <c r="I223"/>
  <c r="I222" s="1"/>
  <c r="I218"/>
  <c r="I188"/>
  <c r="I187" s="1"/>
  <c r="I177"/>
  <c r="I176" s="1"/>
  <c r="I161"/>
  <c r="I153"/>
  <c r="I89"/>
  <c r="I88" s="1"/>
  <c r="I240"/>
  <c r="I367"/>
  <c r="I494"/>
  <c r="I167"/>
  <c r="I213"/>
  <c r="I325"/>
  <c r="I403"/>
  <c r="I107"/>
  <c r="I144"/>
  <c r="I156"/>
  <c r="I390"/>
  <c r="I433"/>
  <c r="I31"/>
  <c r="I125"/>
  <c r="I233"/>
  <c r="I316"/>
  <c r="I414"/>
  <c r="I199"/>
  <c r="E364"/>
  <c r="E363" s="1"/>
  <c r="F363" s="1"/>
  <c r="H363" s="1"/>
  <c r="J363" s="1"/>
  <c r="L363" s="1"/>
  <c r="N363" s="1"/>
  <c r="E362"/>
  <c r="F362" s="1"/>
  <c r="H362" s="1"/>
  <c r="J362" s="1"/>
  <c r="L362" s="1"/>
  <c r="N362" s="1"/>
  <c r="E360"/>
  <c r="E358"/>
  <c r="E356"/>
  <c r="F356" s="1"/>
  <c r="H356" s="1"/>
  <c r="J356" s="1"/>
  <c r="L356" s="1"/>
  <c r="N356" s="1"/>
  <c r="E354"/>
  <c r="F354" s="1"/>
  <c r="H354" s="1"/>
  <c r="J354" s="1"/>
  <c r="L354" s="1"/>
  <c r="N354" s="1"/>
  <c r="E352"/>
  <c r="E350"/>
  <c r="F350" s="1"/>
  <c r="H350" s="1"/>
  <c r="J350" s="1"/>
  <c r="L350" s="1"/>
  <c r="N350" s="1"/>
  <c r="F360"/>
  <c r="H360" s="1"/>
  <c r="J360" s="1"/>
  <c r="L360" s="1"/>
  <c r="N360" s="1"/>
  <c r="F358"/>
  <c r="H358" s="1"/>
  <c r="J358" s="1"/>
  <c r="L358" s="1"/>
  <c r="N358" s="1"/>
  <c r="F352"/>
  <c r="H352" s="1"/>
  <c r="J352" s="1"/>
  <c r="L352" s="1"/>
  <c r="N352" s="1"/>
  <c r="E348"/>
  <c r="F348" s="1"/>
  <c r="H348" s="1"/>
  <c r="J348" s="1"/>
  <c r="L348" s="1"/>
  <c r="N348" s="1"/>
  <c r="E346"/>
  <c r="F346" s="1"/>
  <c r="H346" s="1"/>
  <c r="J346" s="1"/>
  <c r="L346" s="1"/>
  <c r="N346" s="1"/>
  <c r="E355" l="1"/>
  <c r="F355" s="1"/>
  <c r="H355" s="1"/>
  <c r="J355" s="1"/>
  <c r="L355" s="1"/>
  <c r="N355" s="1"/>
  <c r="E347"/>
  <c r="F347" s="1"/>
  <c r="H347" s="1"/>
  <c r="J347" s="1"/>
  <c r="L347" s="1"/>
  <c r="N347" s="1"/>
  <c r="E361"/>
  <c r="F361" s="1"/>
  <c r="H361" s="1"/>
  <c r="J361" s="1"/>
  <c r="L361" s="1"/>
  <c r="N361" s="1"/>
  <c r="K261"/>
  <c r="M498"/>
  <c r="K175"/>
  <c r="K408"/>
  <c r="K139"/>
  <c r="K246"/>
  <c r="K16"/>
  <c r="I379"/>
  <c r="I236"/>
  <c r="G398"/>
  <c r="G383"/>
  <c r="G175"/>
  <c r="G246"/>
  <c r="G16"/>
  <c r="G261"/>
  <c r="G408"/>
  <c r="G139"/>
  <c r="I57"/>
  <c r="I453"/>
  <c r="I437"/>
  <c r="I384"/>
  <c r="I371"/>
  <c r="I329"/>
  <c r="I299"/>
  <c r="I280"/>
  <c r="I262"/>
  <c r="I160"/>
  <c r="I152"/>
  <c r="I232"/>
  <c r="I315"/>
  <c r="I17"/>
  <c r="I398"/>
  <c r="I409"/>
  <c r="I198"/>
  <c r="I124"/>
  <c r="I383"/>
  <c r="E349"/>
  <c r="F349" s="1"/>
  <c r="H349" s="1"/>
  <c r="J349" s="1"/>
  <c r="L349" s="1"/>
  <c r="N349" s="1"/>
  <c r="F364"/>
  <c r="H364" s="1"/>
  <c r="J364" s="1"/>
  <c r="L364" s="1"/>
  <c r="N364" s="1"/>
  <c r="E359"/>
  <c r="F359" s="1"/>
  <c r="H359" s="1"/>
  <c r="J359" s="1"/>
  <c r="L359" s="1"/>
  <c r="N359" s="1"/>
  <c r="E357"/>
  <c r="F357" s="1"/>
  <c r="H357" s="1"/>
  <c r="J357" s="1"/>
  <c r="L357" s="1"/>
  <c r="N357" s="1"/>
  <c r="E353"/>
  <c r="F353" s="1"/>
  <c r="H353" s="1"/>
  <c r="J353" s="1"/>
  <c r="L353" s="1"/>
  <c r="N353" s="1"/>
  <c r="E351"/>
  <c r="F351" s="1"/>
  <c r="H351" s="1"/>
  <c r="J351" s="1"/>
  <c r="L351" s="1"/>
  <c r="N351" s="1"/>
  <c r="E345"/>
  <c r="E242"/>
  <c r="E245"/>
  <c r="E294"/>
  <c r="E284"/>
  <c r="K498" l="1"/>
  <c r="I378"/>
  <c r="G498"/>
  <c r="I139"/>
  <c r="I16"/>
  <c r="I408"/>
  <c r="I175"/>
  <c r="I261"/>
  <c r="F345"/>
  <c r="H345" s="1"/>
  <c r="J345" s="1"/>
  <c r="L345" s="1"/>
  <c r="N345" s="1"/>
  <c r="F294"/>
  <c r="H294" s="1"/>
  <c r="J294" s="1"/>
  <c r="L294" s="1"/>
  <c r="N294" s="1"/>
  <c r="E292"/>
  <c r="F292" s="1"/>
  <c r="H292" s="1"/>
  <c r="J292" s="1"/>
  <c r="L292" s="1"/>
  <c r="N292" s="1"/>
  <c r="F51"/>
  <c r="H51" s="1"/>
  <c r="J51" s="1"/>
  <c r="L51" s="1"/>
  <c r="N51" s="1"/>
  <c r="E50"/>
  <c r="F50" s="1"/>
  <c r="H50" s="1"/>
  <c r="J50" s="1"/>
  <c r="L50" s="1"/>
  <c r="N50" s="1"/>
  <c r="F245"/>
  <c r="H245" s="1"/>
  <c r="J245" s="1"/>
  <c r="L245" s="1"/>
  <c r="N245" s="1"/>
  <c r="E244"/>
  <c r="E243" s="1"/>
  <c r="F243" s="1"/>
  <c r="H243" s="1"/>
  <c r="J243" s="1"/>
  <c r="L243" s="1"/>
  <c r="N243" s="1"/>
  <c r="F314"/>
  <c r="H314" s="1"/>
  <c r="J314" s="1"/>
  <c r="L314" s="1"/>
  <c r="N314" s="1"/>
  <c r="E313"/>
  <c r="F313" s="1"/>
  <c r="H313" s="1"/>
  <c r="J313" s="1"/>
  <c r="L313" s="1"/>
  <c r="N313" s="1"/>
  <c r="F312"/>
  <c r="H312" s="1"/>
  <c r="J312" s="1"/>
  <c r="L312" s="1"/>
  <c r="N312" s="1"/>
  <c r="E311"/>
  <c r="E149"/>
  <c r="F151"/>
  <c r="H151" s="1"/>
  <c r="J151" s="1"/>
  <c r="L151" s="1"/>
  <c r="N151" s="1"/>
  <c r="F33"/>
  <c r="H33" s="1"/>
  <c r="J33" s="1"/>
  <c r="L33" s="1"/>
  <c r="N33" s="1"/>
  <c r="E32"/>
  <c r="E31" s="1"/>
  <c r="F31" s="1"/>
  <c r="H31" s="1"/>
  <c r="J31" s="1"/>
  <c r="L31" s="1"/>
  <c r="N31" s="1"/>
  <c r="E310" l="1"/>
  <c r="F310" s="1"/>
  <c r="H310" s="1"/>
  <c r="J310" s="1"/>
  <c r="L310" s="1"/>
  <c r="N310" s="1"/>
  <c r="F311"/>
  <c r="H311" s="1"/>
  <c r="J311" s="1"/>
  <c r="L311" s="1"/>
  <c r="N311" s="1"/>
  <c r="F32"/>
  <c r="H32" s="1"/>
  <c r="J32" s="1"/>
  <c r="L32" s="1"/>
  <c r="N32" s="1"/>
  <c r="I498"/>
  <c r="F244"/>
  <c r="H244" s="1"/>
  <c r="J244" s="1"/>
  <c r="L244" s="1"/>
  <c r="N244" s="1"/>
  <c r="F66"/>
  <c r="H66" s="1"/>
  <c r="J66" s="1"/>
  <c r="L66" s="1"/>
  <c r="N66" s="1"/>
  <c r="E65"/>
  <c r="F65" s="1"/>
  <c r="H65" s="1"/>
  <c r="J65" s="1"/>
  <c r="L65" s="1"/>
  <c r="N65" s="1"/>
  <c r="E287" l="1"/>
  <c r="E285"/>
  <c r="E308" l="1"/>
  <c r="E307" s="1"/>
  <c r="E496"/>
  <c r="E495" s="1"/>
  <c r="E494" s="1"/>
  <c r="E490"/>
  <c r="E488"/>
  <c r="E486"/>
  <c r="E483"/>
  <c r="E481"/>
  <c r="E477"/>
  <c r="E473"/>
  <c r="E471"/>
  <c r="E469"/>
  <c r="E464"/>
  <c r="E462"/>
  <c r="E460"/>
  <c r="E457"/>
  <c r="E455"/>
  <c r="E451"/>
  <c r="E449"/>
  <c r="E446"/>
  <c r="E444"/>
  <c r="E442"/>
  <c r="E439"/>
  <c r="E438" s="1"/>
  <c r="E435"/>
  <c r="E434" s="1"/>
  <c r="E433" s="1"/>
  <c r="E431"/>
  <c r="E430" s="1"/>
  <c r="E428"/>
  <c r="E427" s="1"/>
  <c r="E425"/>
  <c r="E424" s="1"/>
  <c r="E421"/>
  <c r="E420" s="1"/>
  <c r="E418"/>
  <c r="E417" s="1"/>
  <c r="E415"/>
  <c r="E414" s="1"/>
  <c r="E411"/>
  <c r="E410" s="1"/>
  <c r="E405"/>
  <c r="E404" s="1"/>
  <c r="E403" s="1"/>
  <c r="E401"/>
  <c r="E400" s="1"/>
  <c r="E399" s="1"/>
  <c r="E396"/>
  <c r="E395" s="1"/>
  <c r="E394" s="1"/>
  <c r="E392"/>
  <c r="E391" s="1"/>
  <c r="E390" s="1"/>
  <c r="E386"/>
  <c r="E385" s="1"/>
  <c r="E384" s="1"/>
  <c r="E381"/>
  <c r="E380" s="1"/>
  <c r="E379" s="1"/>
  <c r="E378" s="1"/>
  <c r="E376"/>
  <c r="E375" s="1"/>
  <c r="E373"/>
  <c r="E372" s="1"/>
  <c r="E369"/>
  <c r="E368" s="1"/>
  <c r="E367" s="1"/>
  <c r="E343"/>
  <c r="E340"/>
  <c r="E337"/>
  <c r="E336" s="1"/>
  <c r="E334"/>
  <c r="E333" s="1"/>
  <c r="E331"/>
  <c r="E330" s="1"/>
  <c r="E327"/>
  <c r="E326" s="1"/>
  <c r="E325" s="1"/>
  <c r="E323"/>
  <c r="E322" s="1"/>
  <c r="E321" s="1"/>
  <c r="E317"/>
  <c r="E316" s="1"/>
  <c r="E315" s="1"/>
  <c r="E305"/>
  <c r="E303"/>
  <c r="E301"/>
  <c r="E297"/>
  <c r="E296" s="1"/>
  <c r="E295" s="1"/>
  <c r="E290"/>
  <c r="E282"/>
  <c r="E275"/>
  <c r="E274" s="1"/>
  <c r="E272"/>
  <c r="E271" s="1"/>
  <c r="E267"/>
  <c r="E266" s="1"/>
  <c r="E264"/>
  <c r="E263" s="1"/>
  <c r="E258"/>
  <c r="E257" s="1"/>
  <c r="E253"/>
  <c r="E252" s="1"/>
  <c r="E249"/>
  <c r="E248" s="1"/>
  <c r="E241"/>
  <c r="E240" s="1"/>
  <c r="E238"/>
  <c r="E237" s="1"/>
  <c r="E234"/>
  <c r="E233" s="1"/>
  <c r="E232" s="1"/>
  <c r="E230"/>
  <c r="E228"/>
  <c r="E226"/>
  <c r="E224"/>
  <c r="E220"/>
  <c r="E219" s="1"/>
  <c r="E218" s="1"/>
  <c r="E215"/>
  <c r="E214" s="1"/>
  <c r="E213" s="1"/>
  <c r="E211"/>
  <c r="E210" s="1"/>
  <c r="E208"/>
  <c r="E206"/>
  <c r="E204"/>
  <c r="E202"/>
  <c r="E200"/>
  <c r="E196"/>
  <c r="E195" s="1"/>
  <c r="E193"/>
  <c r="E191"/>
  <c r="E189"/>
  <c r="E185"/>
  <c r="E184" s="1"/>
  <c r="E182"/>
  <c r="E180"/>
  <c r="E178"/>
  <c r="E173"/>
  <c r="E172" s="1"/>
  <c r="E171" s="1"/>
  <c r="E169"/>
  <c r="E168" s="1"/>
  <c r="E167" s="1"/>
  <c r="E165"/>
  <c r="E164" s="1"/>
  <c r="E162"/>
  <c r="E161" s="1"/>
  <c r="E158"/>
  <c r="E157" s="1"/>
  <c r="E156" s="1"/>
  <c r="E154"/>
  <c r="E153" s="1"/>
  <c r="E152" s="1"/>
  <c r="E148"/>
  <c r="E146"/>
  <c r="E145" s="1"/>
  <c r="E142"/>
  <c r="E141" s="1"/>
  <c r="E140" s="1"/>
  <c r="E137"/>
  <c r="E136" s="1"/>
  <c r="E135" s="1"/>
  <c r="E132"/>
  <c r="E131" s="1"/>
  <c r="E129"/>
  <c r="E128" s="1"/>
  <c r="E126"/>
  <c r="E125" s="1"/>
  <c r="E120"/>
  <c r="E119" s="1"/>
  <c r="E118" s="1"/>
  <c r="E116"/>
  <c r="E115" s="1"/>
  <c r="E113"/>
  <c r="E112" s="1"/>
  <c r="E109"/>
  <c r="E108" s="1"/>
  <c r="E103"/>
  <c r="E101"/>
  <c r="E99"/>
  <c r="E96"/>
  <c r="E94"/>
  <c r="E92"/>
  <c r="E90"/>
  <c r="E84"/>
  <c r="E83" s="1"/>
  <c r="E80"/>
  <c r="E79" s="1"/>
  <c r="E77"/>
  <c r="E75"/>
  <c r="E73"/>
  <c r="E71"/>
  <c r="E69"/>
  <c r="E67"/>
  <c r="E63"/>
  <c r="E61"/>
  <c r="E59"/>
  <c r="E48"/>
  <c r="E46"/>
  <c r="E44"/>
  <c r="E42"/>
  <c r="E40"/>
  <c r="E38"/>
  <c r="E36"/>
  <c r="E29"/>
  <c r="E27"/>
  <c r="E25"/>
  <c r="E23"/>
  <c r="E21"/>
  <c r="E19"/>
  <c r="E236" l="1"/>
  <c r="E58"/>
  <c r="E35"/>
  <c r="E339"/>
  <c r="E281"/>
  <c r="E329"/>
  <c r="E124"/>
  <c r="E398"/>
  <c r="E423"/>
  <c r="E371"/>
  <c r="E409"/>
  <c r="E454"/>
  <c r="E453" s="1"/>
  <c r="E18"/>
  <c r="E17" s="1"/>
  <c r="E177"/>
  <c r="E176" s="1"/>
  <c r="E188"/>
  <c r="E187" s="1"/>
  <c r="E199"/>
  <c r="E198" s="1"/>
  <c r="E280"/>
  <c r="E441"/>
  <c r="E437" s="1"/>
  <c r="E300"/>
  <c r="E299" s="1"/>
  <c r="E223"/>
  <c r="E222" s="1"/>
  <c r="E144"/>
  <c r="E89"/>
  <c r="E88" s="1"/>
  <c r="E57"/>
  <c r="E34"/>
  <c r="E107"/>
  <c r="E160"/>
  <c r="E262"/>
  <c r="E383"/>
  <c r="E247"/>
  <c r="E246" s="1"/>
  <c r="E408" l="1"/>
  <c r="E175"/>
  <c r="E261"/>
  <c r="E139"/>
  <c r="E16"/>
  <c r="E498" l="1"/>
  <c r="F17" l="1"/>
  <c r="H17" s="1"/>
  <c r="J17" s="1"/>
  <c r="L17" s="1"/>
  <c r="N17" s="1"/>
  <c r="F18"/>
  <c r="H18" s="1"/>
  <c r="J18" s="1"/>
  <c r="L18" s="1"/>
  <c r="N18" s="1"/>
  <c r="F19"/>
  <c r="H19" s="1"/>
  <c r="J19" s="1"/>
  <c r="L19" s="1"/>
  <c r="N19" s="1"/>
  <c r="F20"/>
  <c r="H20" s="1"/>
  <c r="J20" s="1"/>
  <c r="L20" s="1"/>
  <c r="N20" s="1"/>
  <c r="F21"/>
  <c r="H21" s="1"/>
  <c r="J21" s="1"/>
  <c r="L21" s="1"/>
  <c r="N21" s="1"/>
  <c r="F22"/>
  <c r="H22" s="1"/>
  <c r="J22" s="1"/>
  <c r="L22" s="1"/>
  <c r="N22" s="1"/>
  <c r="F23"/>
  <c r="H23" s="1"/>
  <c r="J23" s="1"/>
  <c r="L23" s="1"/>
  <c r="N23" s="1"/>
  <c r="F24"/>
  <c r="H24" s="1"/>
  <c r="J24" s="1"/>
  <c r="L24" s="1"/>
  <c r="N24" s="1"/>
  <c r="F25"/>
  <c r="H25" s="1"/>
  <c r="J25" s="1"/>
  <c r="L25" s="1"/>
  <c r="N25" s="1"/>
  <c r="F26"/>
  <c r="H26" s="1"/>
  <c r="J26" s="1"/>
  <c r="L26" s="1"/>
  <c r="N26" s="1"/>
  <c r="F27"/>
  <c r="H27" s="1"/>
  <c r="J27" s="1"/>
  <c r="L27" s="1"/>
  <c r="N27" s="1"/>
  <c r="F28"/>
  <c r="H28" s="1"/>
  <c r="J28" s="1"/>
  <c r="L28" s="1"/>
  <c r="N28" s="1"/>
  <c r="F29"/>
  <c r="H29" s="1"/>
  <c r="J29" s="1"/>
  <c r="L29" s="1"/>
  <c r="N29" s="1"/>
  <c r="F30"/>
  <c r="H30" s="1"/>
  <c r="J30" s="1"/>
  <c r="L30" s="1"/>
  <c r="N30" s="1"/>
  <c r="F34"/>
  <c r="H34" s="1"/>
  <c r="J34" s="1"/>
  <c r="L34" s="1"/>
  <c r="N34" s="1"/>
  <c r="F35"/>
  <c r="H35" s="1"/>
  <c r="J35" s="1"/>
  <c r="L35" s="1"/>
  <c r="N35" s="1"/>
  <c r="F36"/>
  <c r="H36" s="1"/>
  <c r="J36" s="1"/>
  <c r="L36" s="1"/>
  <c r="N36" s="1"/>
  <c r="F37"/>
  <c r="H37" s="1"/>
  <c r="J37" s="1"/>
  <c r="L37" s="1"/>
  <c r="N37" s="1"/>
  <c r="F38"/>
  <c r="H38" s="1"/>
  <c r="J38" s="1"/>
  <c r="L38" s="1"/>
  <c r="N38" s="1"/>
  <c r="F39"/>
  <c r="H39" s="1"/>
  <c r="J39" s="1"/>
  <c r="L39" s="1"/>
  <c r="N39" s="1"/>
  <c r="F40"/>
  <c r="H40" s="1"/>
  <c r="J40" s="1"/>
  <c r="L40" s="1"/>
  <c r="N40" s="1"/>
  <c r="F41"/>
  <c r="H41" s="1"/>
  <c r="J41" s="1"/>
  <c r="L41" s="1"/>
  <c r="N41" s="1"/>
  <c r="F42"/>
  <c r="H42" s="1"/>
  <c r="J42" s="1"/>
  <c r="L42" s="1"/>
  <c r="N42" s="1"/>
  <c r="F43"/>
  <c r="H43" s="1"/>
  <c r="J43" s="1"/>
  <c r="L43" s="1"/>
  <c r="N43" s="1"/>
  <c r="F44"/>
  <c r="H44" s="1"/>
  <c r="J44" s="1"/>
  <c r="L44" s="1"/>
  <c r="N44" s="1"/>
  <c r="F45"/>
  <c r="H45" s="1"/>
  <c r="J45" s="1"/>
  <c r="L45" s="1"/>
  <c r="N45" s="1"/>
  <c r="F46"/>
  <c r="H46" s="1"/>
  <c r="J46" s="1"/>
  <c r="L46" s="1"/>
  <c r="N46" s="1"/>
  <c r="F47"/>
  <c r="H47" s="1"/>
  <c r="J47" s="1"/>
  <c r="L47" s="1"/>
  <c r="N47" s="1"/>
  <c r="F48"/>
  <c r="H48" s="1"/>
  <c r="J48" s="1"/>
  <c r="L48" s="1"/>
  <c r="N48" s="1"/>
  <c r="F49"/>
  <c r="H49" s="1"/>
  <c r="J49" s="1"/>
  <c r="L49" s="1"/>
  <c r="N49" s="1"/>
  <c r="F57"/>
  <c r="H57" s="1"/>
  <c r="J57" s="1"/>
  <c r="L57" s="1"/>
  <c r="N57" s="1"/>
  <c r="F58"/>
  <c r="H58" s="1"/>
  <c r="J58" s="1"/>
  <c r="L58" s="1"/>
  <c r="N58" s="1"/>
  <c r="F59"/>
  <c r="H59" s="1"/>
  <c r="J59" s="1"/>
  <c r="L59" s="1"/>
  <c r="N59" s="1"/>
  <c r="F60"/>
  <c r="H60" s="1"/>
  <c r="J60" s="1"/>
  <c r="L60" s="1"/>
  <c r="N60" s="1"/>
  <c r="F61"/>
  <c r="H61" s="1"/>
  <c r="J61" s="1"/>
  <c r="L61" s="1"/>
  <c r="N61" s="1"/>
  <c r="F62"/>
  <c r="H62" s="1"/>
  <c r="J62" s="1"/>
  <c r="L62" s="1"/>
  <c r="N62" s="1"/>
  <c r="F63"/>
  <c r="H63" s="1"/>
  <c r="J63" s="1"/>
  <c r="L63" s="1"/>
  <c r="N63" s="1"/>
  <c r="F64"/>
  <c r="H64" s="1"/>
  <c r="J64" s="1"/>
  <c r="L64" s="1"/>
  <c r="N64" s="1"/>
  <c r="F67"/>
  <c r="H67" s="1"/>
  <c r="J67" s="1"/>
  <c r="L67" s="1"/>
  <c r="N67" s="1"/>
  <c r="F68"/>
  <c r="H68" s="1"/>
  <c r="J68" s="1"/>
  <c r="L68" s="1"/>
  <c r="N68" s="1"/>
  <c r="F69"/>
  <c r="H69" s="1"/>
  <c r="J69" s="1"/>
  <c r="L69" s="1"/>
  <c r="N69" s="1"/>
  <c r="F70"/>
  <c r="H70" s="1"/>
  <c r="J70" s="1"/>
  <c r="L70" s="1"/>
  <c r="N70" s="1"/>
  <c r="F71"/>
  <c r="H71" s="1"/>
  <c r="J71" s="1"/>
  <c r="L71" s="1"/>
  <c r="N71" s="1"/>
  <c r="F72"/>
  <c r="H72" s="1"/>
  <c r="J72" s="1"/>
  <c r="L72" s="1"/>
  <c r="N72" s="1"/>
  <c r="F73"/>
  <c r="H73" s="1"/>
  <c r="J73" s="1"/>
  <c r="L73" s="1"/>
  <c r="N73" s="1"/>
  <c r="F74"/>
  <c r="H74" s="1"/>
  <c r="J74" s="1"/>
  <c r="L74" s="1"/>
  <c r="N74" s="1"/>
  <c r="F75"/>
  <c r="H75" s="1"/>
  <c r="J75" s="1"/>
  <c r="L75" s="1"/>
  <c r="N75" s="1"/>
  <c r="F76"/>
  <c r="H76" s="1"/>
  <c r="J76" s="1"/>
  <c r="L76" s="1"/>
  <c r="N76" s="1"/>
  <c r="F77"/>
  <c r="H77" s="1"/>
  <c r="J77" s="1"/>
  <c r="L77" s="1"/>
  <c r="N77" s="1"/>
  <c r="F78"/>
  <c r="H78" s="1"/>
  <c r="J78" s="1"/>
  <c r="L78" s="1"/>
  <c r="N78" s="1"/>
  <c r="F79"/>
  <c r="H79" s="1"/>
  <c r="J79" s="1"/>
  <c r="L79" s="1"/>
  <c r="N79" s="1"/>
  <c r="F80"/>
  <c r="H80" s="1"/>
  <c r="J80" s="1"/>
  <c r="L80" s="1"/>
  <c r="N80" s="1"/>
  <c r="F81"/>
  <c r="H81" s="1"/>
  <c r="J81" s="1"/>
  <c r="L81" s="1"/>
  <c r="N81" s="1"/>
  <c r="F82"/>
  <c r="H82" s="1"/>
  <c r="J82" s="1"/>
  <c r="L82" s="1"/>
  <c r="N82" s="1"/>
  <c r="F83"/>
  <c r="H83" s="1"/>
  <c r="J83" s="1"/>
  <c r="L83" s="1"/>
  <c r="N83" s="1"/>
  <c r="F84"/>
  <c r="H84" s="1"/>
  <c r="J84" s="1"/>
  <c r="L84" s="1"/>
  <c r="N84" s="1"/>
  <c r="F85"/>
  <c r="H85" s="1"/>
  <c r="J85" s="1"/>
  <c r="L85" s="1"/>
  <c r="N85" s="1"/>
  <c r="F88"/>
  <c r="H88" s="1"/>
  <c r="J88" s="1"/>
  <c r="L88" s="1"/>
  <c r="N88" s="1"/>
  <c r="F89"/>
  <c r="H89" s="1"/>
  <c r="J89" s="1"/>
  <c r="L89" s="1"/>
  <c r="N89" s="1"/>
  <c r="F90"/>
  <c r="H90" s="1"/>
  <c r="J90" s="1"/>
  <c r="L90" s="1"/>
  <c r="N90" s="1"/>
  <c r="F91"/>
  <c r="H91" s="1"/>
  <c r="J91" s="1"/>
  <c r="L91" s="1"/>
  <c r="N91" s="1"/>
  <c r="F92"/>
  <c r="H92" s="1"/>
  <c r="J92" s="1"/>
  <c r="L92" s="1"/>
  <c r="N92" s="1"/>
  <c r="F93"/>
  <c r="H93" s="1"/>
  <c r="J93" s="1"/>
  <c r="L93" s="1"/>
  <c r="N93" s="1"/>
  <c r="F94"/>
  <c r="H94" s="1"/>
  <c r="J94" s="1"/>
  <c r="L94" s="1"/>
  <c r="N94" s="1"/>
  <c r="F95"/>
  <c r="H95" s="1"/>
  <c r="J95" s="1"/>
  <c r="L95" s="1"/>
  <c r="N95" s="1"/>
  <c r="F96"/>
  <c r="H96" s="1"/>
  <c r="J96" s="1"/>
  <c r="L96" s="1"/>
  <c r="N96" s="1"/>
  <c r="F97"/>
  <c r="H97" s="1"/>
  <c r="J97" s="1"/>
  <c r="L97" s="1"/>
  <c r="N97" s="1"/>
  <c r="F98"/>
  <c r="H98" s="1"/>
  <c r="J98" s="1"/>
  <c r="L98" s="1"/>
  <c r="N98" s="1"/>
  <c r="F99"/>
  <c r="H99" s="1"/>
  <c r="J99" s="1"/>
  <c r="L99" s="1"/>
  <c r="N99" s="1"/>
  <c r="F100"/>
  <c r="H100" s="1"/>
  <c r="J100" s="1"/>
  <c r="L100" s="1"/>
  <c r="N100" s="1"/>
  <c r="F101"/>
  <c r="H101" s="1"/>
  <c r="J101" s="1"/>
  <c r="L101" s="1"/>
  <c r="N101" s="1"/>
  <c r="F102"/>
  <c r="H102" s="1"/>
  <c r="J102" s="1"/>
  <c r="L102" s="1"/>
  <c r="N102" s="1"/>
  <c r="F103"/>
  <c r="H103" s="1"/>
  <c r="J103" s="1"/>
  <c r="L103" s="1"/>
  <c r="N103" s="1"/>
  <c r="F104"/>
  <c r="H104" s="1"/>
  <c r="J104" s="1"/>
  <c r="L104" s="1"/>
  <c r="N104" s="1"/>
  <c r="F107"/>
  <c r="H107" s="1"/>
  <c r="J107" s="1"/>
  <c r="L107" s="1"/>
  <c r="N107" s="1"/>
  <c r="F108"/>
  <c r="H108" s="1"/>
  <c r="J108" s="1"/>
  <c r="L108" s="1"/>
  <c r="N108" s="1"/>
  <c r="F109"/>
  <c r="H109" s="1"/>
  <c r="J109" s="1"/>
  <c r="L109" s="1"/>
  <c r="N109" s="1"/>
  <c r="F110"/>
  <c r="H110" s="1"/>
  <c r="J110" s="1"/>
  <c r="L110" s="1"/>
  <c r="N110" s="1"/>
  <c r="F111"/>
  <c r="H111" s="1"/>
  <c r="J111" s="1"/>
  <c r="L111" s="1"/>
  <c r="N111" s="1"/>
  <c r="F112"/>
  <c r="H112" s="1"/>
  <c r="J112" s="1"/>
  <c r="L112" s="1"/>
  <c r="N112" s="1"/>
  <c r="F113"/>
  <c r="H113" s="1"/>
  <c r="J113" s="1"/>
  <c r="L113" s="1"/>
  <c r="N113" s="1"/>
  <c r="F114"/>
  <c r="H114" s="1"/>
  <c r="J114" s="1"/>
  <c r="L114" s="1"/>
  <c r="N114" s="1"/>
  <c r="F115"/>
  <c r="H115" s="1"/>
  <c r="J115" s="1"/>
  <c r="L115" s="1"/>
  <c r="N115" s="1"/>
  <c r="F116"/>
  <c r="H116" s="1"/>
  <c r="J116" s="1"/>
  <c r="L116" s="1"/>
  <c r="N116" s="1"/>
  <c r="F117"/>
  <c r="H117" s="1"/>
  <c r="J117" s="1"/>
  <c r="L117" s="1"/>
  <c r="N117" s="1"/>
  <c r="F118"/>
  <c r="H118" s="1"/>
  <c r="J118" s="1"/>
  <c r="L118" s="1"/>
  <c r="N118" s="1"/>
  <c r="F119"/>
  <c r="H119" s="1"/>
  <c r="J119" s="1"/>
  <c r="L119" s="1"/>
  <c r="N119" s="1"/>
  <c r="F120"/>
  <c r="H120" s="1"/>
  <c r="J120" s="1"/>
  <c r="L120" s="1"/>
  <c r="N120" s="1"/>
  <c r="F121"/>
  <c r="H121" s="1"/>
  <c r="J121" s="1"/>
  <c r="L121" s="1"/>
  <c r="N121" s="1"/>
  <c r="F122"/>
  <c r="H122" s="1"/>
  <c r="J122" s="1"/>
  <c r="L122" s="1"/>
  <c r="N122" s="1"/>
  <c r="F123"/>
  <c r="H123" s="1"/>
  <c r="J123" s="1"/>
  <c r="L123" s="1"/>
  <c r="N123" s="1"/>
  <c r="F124"/>
  <c r="H124" s="1"/>
  <c r="J124" s="1"/>
  <c r="L124" s="1"/>
  <c r="N124" s="1"/>
  <c r="F125"/>
  <c r="H125" s="1"/>
  <c r="J125" s="1"/>
  <c r="L125" s="1"/>
  <c r="N125" s="1"/>
  <c r="F126"/>
  <c r="H126" s="1"/>
  <c r="J126" s="1"/>
  <c r="L126" s="1"/>
  <c r="N126" s="1"/>
  <c r="F127"/>
  <c r="H127" s="1"/>
  <c r="J127" s="1"/>
  <c r="L127" s="1"/>
  <c r="N127" s="1"/>
  <c r="F128"/>
  <c r="H128" s="1"/>
  <c r="J128" s="1"/>
  <c r="L128" s="1"/>
  <c r="N128" s="1"/>
  <c r="F129"/>
  <c r="H129" s="1"/>
  <c r="J129" s="1"/>
  <c r="L129" s="1"/>
  <c r="N129" s="1"/>
  <c r="F130"/>
  <c r="H130" s="1"/>
  <c r="J130" s="1"/>
  <c r="L130" s="1"/>
  <c r="N130" s="1"/>
  <c r="F131"/>
  <c r="H131" s="1"/>
  <c r="J131" s="1"/>
  <c r="L131" s="1"/>
  <c r="N131" s="1"/>
  <c r="F132"/>
  <c r="H132" s="1"/>
  <c r="J132" s="1"/>
  <c r="L132" s="1"/>
  <c r="N132" s="1"/>
  <c r="F133"/>
  <c r="H133" s="1"/>
  <c r="J133" s="1"/>
  <c r="L133" s="1"/>
  <c r="N133" s="1"/>
  <c r="F134"/>
  <c r="H134" s="1"/>
  <c r="J134" s="1"/>
  <c r="L134" s="1"/>
  <c r="N134" s="1"/>
  <c r="F135"/>
  <c r="H135" s="1"/>
  <c r="J135" s="1"/>
  <c r="L135" s="1"/>
  <c r="N135" s="1"/>
  <c r="F136"/>
  <c r="H136" s="1"/>
  <c r="J136" s="1"/>
  <c r="L136" s="1"/>
  <c r="N136" s="1"/>
  <c r="F137"/>
  <c r="H137" s="1"/>
  <c r="J137" s="1"/>
  <c r="L137" s="1"/>
  <c r="N137" s="1"/>
  <c r="F138"/>
  <c r="H138" s="1"/>
  <c r="J138" s="1"/>
  <c r="L138" s="1"/>
  <c r="N138" s="1"/>
  <c r="F139"/>
  <c r="H139" s="1"/>
  <c r="J139" s="1"/>
  <c r="L139" s="1"/>
  <c r="N139" s="1"/>
  <c r="F140"/>
  <c r="H140" s="1"/>
  <c r="J140" s="1"/>
  <c r="L140" s="1"/>
  <c r="N140" s="1"/>
  <c r="F141"/>
  <c r="H141" s="1"/>
  <c r="J141" s="1"/>
  <c r="L141" s="1"/>
  <c r="N141" s="1"/>
  <c r="F142"/>
  <c r="H142" s="1"/>
  <c r="J142" s="1"/>
  <c r="L142" s="1"/>
  <c r="N142" s="1"/>
  <c r="F143"/>
  <c r="H143" s="1"/>
  <c r="J143" s="1"/>
  <c r="L143" s="1"/>
  <c r="N143" s="1"/>
  <c r="F144"/>
  <c r="H144" s="1"/>
  <c r="J144" s="1"/>
  <c r="L144" s="1"/>
  <c r="N144" s="1"/>
  <c r="F145"/>
  <c r="H145" s="1"/>
  <c r="J145" s="1"/>
  <c r="L145" s="1"/>
  <c r="N145" s="1"/>
  <c r="F146"/>
  <c r="H146" s="1"/>
  <c r="J146" s="1"/>
  <c r="L146" s="1"/>
  <c r="N146" s="1"/>
  <c r="F147"/>
  <c r="H147" s="1"/>
  <c r="J147" s="1"/>
  <c r="L147" s="1"/>
  <c r="N147" s="1"/>
  <c r="F148"/>
  <c r="H148" s="1"/>
  <c r="J148" s="1"/>
  <c r="L148" s="1"/>
  <c r="N148" s="1"/>
  <c r="F149"/>
  <c r="H149" s="1"/>
  <c r="J149" s="1"/>
  <c r="L149" s="1"/>
  <c r="N149" s="1"/>
  <c r="F150"/>
  <c r="H150" s="1"/>
  <c r="J150" s="1"/>
  <c r="L150" s="1"/>
  <c r="N150" s="1"/>
  <c r="F152"/>
  <c r="H152" s="1"/>
  <c r="J152" s="1"/>
  <c r="L152" s="1"/>
  <c r="N152" s="1"/>
  <c r="F153"/>
  <c r="H153" s="1"/>
  <c r="J153" s="1"/>
  <c r="L153" s="1"/>
  <c r="N153" s="1"/>
  <c r="F154"/>
  <c r="H154" s="1"/>
  <c r="J154" s="1"/>
  <c r="L154" s="1"/>
  <c r="N154" s="1"/>
  <c r="F155"/>
  <c r="H155" s="1"/>
  <c r="J155" s="1"/>
  <c r="L155" s="1"/>
  <c r="N155" s="1"/>
  <c r="F156"/>
  <c r="H156" s="1"/>
  <c r="J156" s="1"/>
  <c r="L156" s="1"/>
  <c r="N156" s="1"/>
  <c r="F157"/>
  <c r="H157" s="1"/>
  <c r="J157" s="1"/>
  <c r="L157" s="1"/>
  <c r="N157" s="1"/>
  <c r="F158"/>
  <c r="H158" s="1"/>
  <c r="J158" s="1"/>
  <c r="L158" s="1"/>
  <c r="N158" s="1"/>
  <c r="F159"/>
  <c r="H159" s="1"/>
  <c r="J159" s="1"/>
  <c r="L159" s="1"/>
  <c r="N159" s="1"/>
  <c r="F160"/>
  <c r="H160" s="1"/>
  <c r="J160" s="1"/>
  <c r="L160" s="1"/>
  <c r="N160" s="1"/>
  <c r="F161"/>
  <c r="H161" s="1"/>
  <c r="J161" s="1"/>
  <c r="L161" s="1"/>
  <c r="N161" s="1"/>
  <c r="F162"/>
  <c r="H162" s="1"/>
  <c r="J162" s="1"/>
  <c r="L162" s="1"/>
  <c r="N162" s="1"/>
  <c r="F163"/>
  <c r="H163" s="1"/>
  <c r="J163" s="1"/>
  <c r="L163" s="1"/>
  <c r="N163" s="1"/>
  <c r="F164"/>
  <c r="H164" s="1"/>
  <c r="J164" s="1"/>
  <c r="L164" s="1"/>
  <c r="N164" s="1"/>
  <c r="F165"/>
  <c r="H165" s="1"/>
  <c r="J165" s="1"/>
  <c r="L165" s="1"/>
  <c r="N165" s="1"/>
  <c r="F166"/>
  <c r="H166" s="1"/>
  <c r="J166" s="1"/>
  <c r="L166" s="1"/>
  <c r="N166" s="1"/>
  <c r="F167"/>
  <c r="H167" s="1"/>
  <c r="J167" s="1"/>
  <c r="L167" s="1"/>
  <c r="N167" s="1"/>
  <c r="F168"/>
  <c r="H168" s="1"/>
  <c r="J168" s="1"/>
  <c r="L168" s="1"/>
  <c r="N168" s="1"/>
  <c r="F169"/>
  <c r="H169" s="1"/>
  <c r="J169" s="1"/>
  <c r="L169" s="1"/>
  <c r="N169" s="1"/>
  <c r="F170"/>
  <c r="H170" s="1"/>
  <c r="J170" s="1"/>
  <c r="L170" s="1"/>
  <c r="N170" s="1"/>
  <c r="F171"/>
  <c r="H171" s="1"/>
  <c r="J171" s="1"/>
  <c r="L171" s="1"/>
  <c r="N171" s="1"/>
  <c r="F172"/>
  <c r="H172" s="1"/>
  <c r="J172" s="1"/>
  <c r="L172" s="1"/>
  <c r="N172" s="1"/>
  <c r="F173"/>
  <c r="H173" s="1"/>
  <c r="J173" s="1"/>
  <c r="L173" s="1"/>
  <c r="N173" s="1"/>
  <c r="F174"/>
  <c r="H174" s="1"/>
  <c r="J174" s="1"/>
  <c r="L174" s="1"/>
  <c r="N174" s="1"/>
  <c r="F175"/>
  <c r="H175" s="1"/>
  <c r="J175" s="1"/>
  <c r="L175" s="1"/>
  <c r="N175" s="1"/>
  <c r="F176"/>
  <c r="H176" s="1"/>
  <c r="J176" s="1"/>
  <c r="L176" s="1"/>
  <c r="N176" s="1"/>
  <c r="F177"/>
  <c r="H177" s="1"/>
  <c r="J177" s="1"/>
  <c r="L177" s="1"/>
  <c r="N177" s="1"/>
  <c r="F178"/>
  <c r="H178" s="1"/>
  <c r="J178" s="1"/>
  <c r="L178" s="1"/>
  <c r="N178" s="1"/>
  <c r="F179"/>
  <c r="H179" s="1"/>
  <c r="J179" s="1"/>
  <c r="L179" s="1"/>
  <c r="N179" s="1"/>
  <c r="F180"/>
  <c r="H180" s="1"/>
  <c r="J180" s="1"/>
  <c r="L180" s="1"/>
  <c r="N180" s="1"/>
  <c r="F181"/>
  <c r="H181" s="1"/>
  <c r="J181" s="1"/>
  <c r="L181" s="1"/>
  <c r="N181" s="1"/>
  <c r="F182"/>
  <c r="H182" s="1"/>
  <c r="J182" s="1"/>
  <c r="L182" s="1"/>
  <c r="N182" s="1"/>
  <c r="F183"/>
  <c r="H183" s="1"/>
  <c r="J183" s="1"/>
  <c r="L183" s="1"/>
  <c r="N183" s="1"/>
  <c r="F184"/>
  <c r="H184" s="1"/>
  <c r="J184" s="1"/>
  <c r="L184" s="1"/>
  <c r="N184" s="1"/>
  <c r="F185"/>
  <c r="H185" s="1"/>
  <c r="J185" s="1"/>
  <c r="L185" s="1"/>
  <c r="N185" s="1"/>
  <c r="F186"/>
  <c r="H186" s="1"/>
  <c r="J186" s="1"/>
  <c r="L186" s="1"/>
  <c r="N186" s="1"/>
  <c r="F187"/>
  <c r="H187" s="1"/>
  <c r="J187" s="1"/>
  <c r="L187" s="1"/>
  <c r="N187" s="1"/>
  <c r="F188"/>
  <c r="H188" s="1"/>
  <c r="J188" s="1"/>
  <c r="L188" s="1"/>
  <c r="N188" s="1"/>
  <c r="F189"/>
  <c r="H189" s="1"/>
  <c r="J189" s="1"/>
  <c r="L189" s="1"/>
  <c r="N189" s="1"/>
  <c r="F190"/>
  <c r="H190" s="1"/>
  <c r="J190" s="1"/>
  <c r="L190" s="1"/>
  <c r="N190" s="1"/>
  <c r="F191"/>
  <c r="H191" s="1"/>
  <c r="J191" s="1"/>
  <c r="L191" s="1"/>
  <c r="N191" s="1"/>
  <c r="F192"/>
  <c r="H192" s="1"/>
  <c r="J192" s="1"/>
  <c r="L192" s="1"/>
  <c r="N192" s="1"/>
  <c r="F193"/>
  <c r="H193" s="1"/>
  <c r="J193" s="1"/>
  <c r="L193" s="1"/>
  <c r="N193" s="1"/>
  <c r="F194"/>
  <c r="H194" s="1"/>
  <c r="J194" s="1"/>
  <c r="L194" s="1"/>
  <c r="N194" s="1"/>
  <c r="F195"/>
  <c r="H195" s="1"/>
  <c r="J195" s="1"/>
  <c r="L195" s="1"/>
  <c r="N195" s="1"/>
  <c r="F196"/>
  <c r="H196" s="1"/>
  <c r="J196" s="1"/>
  <c r="L196" s="1"/>
  <c r="N196" s="1"/>
  <c r="F197"/>
  <c r="H197" s="1"/>
  <c r="J197" s="1"/>
  <c r="L197" s="1"/>
  <c r="N197" s="1"/>
  <c r="F198"/>
  <c r="H198" s="1"/>
  <c r="J198" s="1"/>
  <c r="L198" s="1"/>
  <c r="N198" s="1"/>
  <c r="F199"/>
  <c r="H199" s="1"/>
  <c r="J199" s="1"/>
  <c r="L199" s="1"/>
  <c r="N199" s="1"/>
  <c r="F200"/>
  <c r="H200" s="1"/>
  <c r="J200" s="1"/>
  <c r="L200" s="1"/>
  <c r="N200" s="1"/>
  <c r="F201"/>
  <c r="H201" s="1"/>
  <c r="J201" s="1"/>
  <c r="L201" s="1"/>
  <c r="N201" s="1"/>
  <c r="F202"/>
  <c r="H202" s="1"/>
  <c r="J202" s="1"/>
  <c r="L202" s="1"/>
  <c r="N202" s="1"/>
  <c r="F203"/>
  <c r="H203" s="1"/>
  <c r="J203" s="1"/>
  <c r="L203" s="1"/>
  <c r="N203" s="1"/>
  <c r="F204"/>
  <c r="H204" s="1"/>
  <c r="J204" s="1"/>
  <c r="L204" s="1"/>
  <c r="N204" s="1"/>
  <c r="F205"/>
  <c r="H205" s="1"/>
  <c r="J205" s="1"/>
  <c r="L205" s="1"/>
  <c r="N205" s="1"/>
  <c r="F206"/>
  <c r="H206" s="1"/>
  <c r="J206" s="1"/>
  <c r="L206" s="1"/>
  <c r="N206" s="1"/>
  <c r="F207"/>
  <c r="H207" s="1"/>
  <c r="J207" s="1"/>
  <c r="L207" s="1"/>
  <c r="N207" s="1"/>
  <c r="F208"/>
  <c r="H208" s="1"/>
  <c r="J208" s="1"/>
  <c r="L208" s="1"/>
  <c r="N208" s="1"/>
  <c r="F209"/>
  <c r="H209" s="1"/>
  <c r="J209" s="1"/>
  <c r="L209" s="1"/>
  <c r="N209" s="1"/>
  <c r="F210"/>
  <c r="H210" s="1"/>
  <c r="J210" s="1"/>
  <c r="L210" s="1"/>
  <c r="N210" s="1"/>
  <c r="F211"/>
  <c r="H211" s="1"/>
  <c r="J211" s="1"/>
  <c r="L211" s="1"/>
  <c r="N211" s="1"/>
  <c r="F212"/>
  <c r="H212" s="1"/>
  <c r="J212" s="1"/>
  <c r="L212" s="1"/>
  <c r="N212" s="1"/>
  <c r="F213"/>
  <c r="H213" s="1"/>
  <c r="J213" s="1"/>
  <c r="L213" s="1"/>
  <c r="N213" s="1"/>
  <c r="F214"/>
  <c r="H214" s="1"/>
  <c r="J214" s="1"/>
  <c r="L214" s="1"/>
  <c r="N214" s="1"/>
  <c r="F215"/>
  <c r="H215" s="1"/>
  <c r="J215" s="1"/>
  <c r="L215" s="1"/>
  <c r="N215" s="1"/>
  <c r="F216"/>
  <c r="H216" s="1"/>
  <c r="J216" s="1"/>
  <c r="L216" s="1"/>
  <c r="N216" s="1"/>
  <c r="F217"/>
  <c r="H217" s="1"/>
  <c r="J217" s="1"/>
  <c r="L217" s="1"/>
  <c r="N217" s="1"/>
  <c r="F218"/>
  <c r="H218" s="1"/>
  <c r="J218" s="1"/>
  <c r="L218" s="1"/>
  <c r="N218" s="1"/>
  <c r="F219"/>
  <c r="H219" s="1"/>
  <c r="J219" s="1"/>
  <c r="L219" s="1"/>
  <c r="N219" s="1"/>
  <c r="F220"/>
  <c r="H220" s="1"/>
  <c r="J220" s="1"/>
  <c r="L220" s="1"/>
  <c r="N220" s="1"/>
  <c r="F221"/>
  <c r="H221" s="1"/>
  <c r="J221" s="1"/>
  <c r="L221" s="1"/>
  <c r="N221" s="1"/>
  <c r="F222"/>
  <c r="H222" s="1"/>
  <c r="J222" s="1"/>
  <c r="L222" s="1"/>
  <c r="N222" s="1"/>
  <c r="F223"/>
  <c r="H223" s="1"/>
  <c r="J223" s="1"/>
  <c r="L223" s="1"/>
  <c r="N223" s="1"/>
  <c r="F224"/>
  <c r="H224" s="1"/>
  <c r="J224" s="1"/>
  <c r="L224" s="1"/>
  <c r="N224" s="1"/>
  <c r="F225"/>
  <c r="H225" s="1"/>
  <c r="J225" s="1"/>
  <c r="L225" s="1"/>
  <c r="N225" s="1"/>
  <c r="F226"/>
  <c r="H226" s="1"/>
  <c r="J226" s="1"/>
  <c r="L226" s="1"/>
  <c r="N226" s="1"/>
  <c r="F227"/>
  <c r="H227" s="1"/>
  <c r="J227" s="1"/>
  <c r="L227" s="1"/>
  <c r="N227" s="1"/>
  <c r="F228"/>
  <c r="H228" s="1"/>
  <c r="J228" s="1"/>
  <c r="L228" s="1"/>
  <c r="N228" s="1"/>
  <c r="F229"/>
  <c r="H229" s="1"/>
  <c r="J229" s="1"/>
  <c r="L229" s="1"/>
  <c r="N229" s="1"/>
  <c r="F230"/>
  <c r="H230" s="1"/>
  <c r="J230" s="1"/>
  <c r="L230" s="1"/>
  <c r="N230" s="1"/>
  <c r="F231"/>
  <c r="H231" s="1"/>
  <c r="J231" s="1"/>
  <c r="L231" s="1"/>
  <c r="N231" s="1"/>
  <c r="F232"/>
  <c r="H232" s="1"/>
  <c r="J232" s="1"/>
  <c r="L232" s="1"/>
  <c r="N232" s="1"/>
  <c r="F233"/>
  <c r="H233" s="1"/>
  <c r="J233" s="1"/>
  <c r="L233" s="1"/>
  <c r="N233" s="1"/>
  <c r="F234"/>
  <c r="H234" s="1"/>
  <c r="J234" s="1"/>
  <c r="L234" s="1"/>
  <c r="N234" s="1"/>
  <c r="F235"/>
  <c r="H235" s="1"/>
  <c r="J235" s="1"/>
  <c r="L235" s="1"/>
  <c r="N235" s="1"/>
  <c r="F236"/>
  <c r="H236" s="1"/>
  <c r="J236" s="1"/>
  <c r="L236" s="1"/>
  <c r="N236" s="1"/>
  <c r="F237"/>
  <c r="H237" s="1"/>
  <c r="J237" s="1"/>
  <c r="L237" s="1"/>
  <c r="N237" s="1"/>
  <c r="F238"/>
  <c r="H238" s="1"/>
  <c r="J238" s="1"/>
  <c r="L238" s="1"/>
  <c r="N238" s="1"/>
  <c r="F239"/>
  <c r="H239" s="1"/>
  <c r="J239" s="1"/>
  <c r="L239" s="1"/>
  <c r="N239" s="1"/>
  <c r="F240"/>
  <c r="H240" s="1"/>
  <c r="J240" s="1"/>
  <c r="L240" s="1"/>
  <c r="N240" s="1"/>
  <c r="F241"/>
  <c r="H241" s="1"/>
  <c r="J241" s="1"/>
  <c r="L241" s="1"/>
  <c r="N241" s="1"/>
  <c r="F242"/>
  <c r="H242" s="1"/>
  <c r="J242" s="1"/>
  <c r="L242" s="1"/>
  <c r="N242" s="1"/>
  <c r="F246"/>
  <c r="H246" s="1"/>
  <c r="J246" s="1"/>
  <c r="L246" s="1"/>
  <c r="N246" s="1"/>
  <c r="F247"/>
  <c r="H247" s="1"/>
  <c r="J247" s="1"/>
  <c r="L247" s="1"/>
  <c r="N247" s="1"/>
  <c r="F248"/>
  <c r="H248" s="1"/>
  <c r="J248" s="1"/>
  <c r="L248" s="1"/>
  <c r="N248" s="1"/>
  <c r="F249"/>
  <c r="H249" s="1"/>
  <c r="J249" s="1"/>
  <c r="L249" s="1"/>
  <c r="N249" s="1"/>
  <c r="F250"/>
  <c r="H250" s="1"/>
  <c r="J250" s="1"/>
  <c r="L250" s="1"/>
  <c r="N250" s="1"/>
  <c r="F251"/>
  <c r="H251" s="1"/>
  <c r="J251" s="1"/>
  <c r="L251" s="1"/>
  <c r="N251" s="1"/>
  <c r="F252"/>
  <c r="H252" s="1"/>
  <c r="J252" s="1"/>
  <c r="L252" s="1"/>
  <c r="N252" s="1"/>
  <c r="F253"/>
  <c r="H253" s="1"/>
  <c r="J253" s="1"/>
  <c r="L253" s="1"/>
  <c r="N253" s="1"/>
  <c r="F254"/>
  <c r="H254" s="1"/>
  <c r="J254" s="1"/>
  <c r="L254" s="1"/>
  <c r="N254" s="1"/>
  <c r="F255"/>
  <c r="H255" s="1"/>
  <c r="J255" s="1"/>
  <c r="L255" s="1"/>
  <c r="N255" s="1"/>
  <c r="F256"/>
  <c r="H256" s="1"/>
  <c r="J256" s="1"/>
  <c r="L256" s="1"/>
  <c r="N256" s="1"/>
  <c r="F257"/>
  <c r="H257" s="1"/>
  <c r="J257" s="1"/>
  <c r="L257" s="1"/>
  <c r="N257" s="1"/>
  <c r="F258"/>
  <c r="H258" s="1"/>
  <c r="J258" s="1"/>
  <c r="L258" s="1"/>
  <c r="N258" s="1"/>
  <c r="F259"/>
  <c r="H259" s="1"/>
  <c r="J259" s="1"/>
  <c r="L259" s="1"/>
  <c r="N259" s="1"/>
  <c r="F260"/>
  <c r="H260" s="1"/>
  <c r="J260" s="1"/>
  <c r="L260" s="1"/>
  <c r="N260" s="1"/>
  <c r="F261"/>
  <c r="H261" s="1"/>
  <c r="J261" s="1"/>
  <c r="L261" s="1"/>
  <c r="N261" s="1"/>
  <c r="F262"/>
  <c r="H262" s="1"/>
  <c r="J262" s="1"/>
  <c r="L262" s="1"/>
  <c r="N262" s="1"/>
  <c r="F263"/>
  <c r="H263" s="1"/>
  <c r="J263" s="1"/>
  <c r="L263" s="1"/>
  <c r="N263" s="1"/>
  <c r="F264"/>
  <c r="H264" s="1"/>
  <c r="J264" s="1"/>
  <c r="L264" s="1"/>
  <c r="N264" s="1"/>
  <c r="F265"/>
  <c r="H265" s="1"/>
  <c r="J265" s="1"/>
  <c r="L265" s="1"/>
  <c r="N265" s="1"/>
  <c r="F266"/>
  <c r="H266" s="1"/>
  <c r="J266" s="1"/>
  <c r="L266" s="1"/>
  <c r="N266" s="1"/>
  <c r="F267"/>
  <c r="H267" s="1"/>
  <c r="J267" s="1"/>
  <c r="L267" s="1"/>
  <c r="N267" s="1"/>
  <c r="F268"/>
  <c r="H268" s="1"/>
  <c r="J268" s="1"/>
  <c r="L268" s="1"/>
  <c r="N268" s="1"/>
  <c r="F271"/>
  <c r="H271" s="1"/>
  <c r="J271" s="1"/>
  <c r="L271" s="1"/>
  <c r="N271" s="1"/>
  <c r="F272"/>
  <c r="H272" s="1"/>
  <c r="J272" s="1"/>
  <c r="L272" s="1"/>
  <c r="N272" s="1"/>
  <c r="F273"/>
  <c r="H273" s="1"/>
  <c r="J273" s="1"/>
  <c r="L273" s="1"/>
  <c r="N273" s="1"/>
  <c r="F274"/>
  <c r="H274" s="1"/>
  <c r="J274" s="1"/>
  <c r="L274" s="1"/>
  <c r="N274" s="1"/>
  <c r="F275"/>
  <c r="H275" s="1"/>
  <c r="J275" s="1"/>
  <c r="L275" s="1"/>
  <c r="N275" s="1"/>
  <c r="F276"/>
  <c r="H276" s="1"/>
  <c r="J276" s="1"/>
  <c r="L276" s="1"/>
  <c r="N276" s="1"/>
  <c r="F280"/>
  <c r="H280" s="1"/>
  <c r="J280" s="1"/>
  <c r="L280" s="1"/>
  <c r="N280" s="1"/>
  <c r="F281"/>
  <c r="H281" s="1"/>
  <c r="J281" s="1"/>
  <c r="L281" s="1"/>
  <c r="N281" s="1"/>
  <c r="F282"/>
  <c r="H282" s="1"/>
  <c r="J282" s="1"/>
  <c r="L282" s="1"/>
  <c r="N282" s="1"/>
  <c r="F283"/>
  <c r="H283" s="1"/>
  <c r="J283" s="1"/>
  <c r="L283" s="1"/>
  <c r="N283" s="1"/>
  <c r="F284"/>
  <c r="H284" s="1"/>
  <c r="J284" s="1"/>
  <c r="L284" s="1"/>
  <c r="N284" s="1"/>
  <c r="F285"/>
  <c r="H285" s="1"/>
  <c r="J285" s="1"/>
  <c r="L285" s="1"/>
  <c r="N285" s="1"/>
  <c r="F286"/>
  <c r="H286" s="1"/>
  <c r="J286" s="1"/>
  <c r="L286" s="1"/>
  <c r="N286" s="1"/>
  <c r="F287"/>
  <c r="H287" s="1"/>
  <c r="J287" s="1"/>
  <c r="L287" s="1"/>
  <c r="N287" s="1"/>
  <c r="F290"/>
  <c r="H290" s="1"/>
  <c r="J290" s="1"/>
  <c r="L290" s="1"/>
  <c r="N290" s="1"/>
  <c r="F291"/>
  <c r="H291" s="1"/>
  <c r="J291" s="1"/>
  <c r="L291" s="1"/>
  <c r="N291" s="1"/>
  <c r="F295"/>
  <c r="H295" s="1"/>
  <c r="J295" s="1"/>
  <c r="L295" s="1"/>
  <c r="N295" s="1"/>
  <c r="F296"/>
  <c r="H296" s="1"/>
  <c r="J296" s="1"/>
  <c r="L296" s="1"/>
  <c r="N296" s="1"/>
  <c r="F297"/>
  <c r="H297" s="1"/>
  <c r="J297" s="1"/>
  <c r="L297" s="1"/>
  <c r="N297" s="1"/>
  <c r="F298"/>
  <c r="H298" s="1"/>
  <c r="J298" s="1"/>
  <c r="L298" s="1"/>
  <c r="N298" s="1"/>
  <c r="F299"/>
  <c r="H299" s="1"/>
  <c r="J299" s="1"/>
  <c r="L299" s="1"/>
  <c r="N299" s="1"/>
  <c r="F300"/>
  <c r="H300" s="1"/>
  <c r="J300" s="1"/>
  <c r="L300" s="1"/>
  <c r="N300" s="1"/>
  <c r="F301"/>
  <c r="H301" s="1"/>
  <c r="J301" s="1"/>
  <c r="L301" s="1"/>
  <c r="N301" s="1"/>
  <c r="F302"/>
  <c r="H302" s="1"/>
  <c r="J302" s="1"/>
  <c r="L302" s="1"/>
  <c r="N302" s="1"/>
  <c r="F303"/>
  <c r="H303" s="1"/>
  <c r="J303" s="1"/>
  <c r="L303" s="1"/>
  <c r="N303" s="1"/>
  <c r="F304"/>
  <c r="H304" s="1"/>
  <c r="J304" s="1"/>
  <c r="L304" s="1"/>
  <c r="N304" s="1"/>
  <c r="F305"/>
  <c r="H305" s="1"/>
  <c r="J305" s="1"/>
  <c r="L305" s="1"/>
  <c r="N305" s="1"/>
  <c r="F306"/>
  <c r="H306" s="1"/>
  <c r="J306" s="1"/>
  <c r="L306" s="1"/>
  <c r="N306" s="1"/>
  <c r="F307"/>
  <c r="H307" s="1"/>
  <c r="J307" s="1"/>
  <c r="L307" s="1"/>
  <c r="N307" s="1"/>
  <c r="F308"/>
  <c r="H308" s="1"/>
  <c r="J308" s="1"/>
  <c r="L308" s="1"/>
  <c r="N308" s="1"/>
  <c r="F309"/>
  <c r="H309" s="1"/>
  <c r="J309" s="1"/>
  <c r="L309" s="1"/>
  <c r="N309" s="1"/>
  <c r="F315"/>
  <c r="H315" s="1"/>
  <c r="J315" s="1"/>
  <c r="L315" s="1"/>
  <c r="N315" s="1"/>
  <c r="F316"/>
  <c r="H316" s="1"/>
  <c r="J316" s="1"/>
  <c r="L316" s="1"/>
  <c r="N316" s="1"/>
  <c r="F317"/>
  <c r="H317" s="1"/>
  <c r="J317" s="1"/>
  <c r="L317" s="1"/>
  <c r="N317" s="1"/>
  <c r="F318"/>
  <c r="H318" s="1"/>
  <c r="J318" s="1"/>
  <c r="L318" s="1"/>
  <c r="N318" s="1"/>
  <c r="F321"/>
  <c r="H321" s="1"/>
  <c r="J321" s="1"/>
  <c r="L321" s="1"/>
  <c r="N321" s="1"/>
  <c r="F322"/>
  <c r="H322" s="1"/>
  <c r="J322" s="1"/>
  <c r="L322" s="1"/>
  <c r="N322" s="1"/>
  <c r="F323"/>
  <c r="H323" s="1"/>
  <c r="J323" s="1"/>
  <c r="L323" s="1"/>
  <c r="N323" s="1"/>
  <c r="F324"/>
  <c r="H324" s="1"/>
  <c r="J324" s="1"/>
  <c r="L324" s="1"/>
  <c r="N324" s="1"/>
  <c r="F325"/>
  <c r="H325" s="1"/>
  <c r="J325" s="1"/>
  <c r="L325" s="1"/>
  <c r="N325" s="1"/>
  <c r="F326"/>
  <c r="H326" s="1"/>
  <c r="J326" s="1"/>
  <c r="L326" s="1"/>
  <c r="N326" s="1"/>
  <c r="F327"/>
  <c r="H327" s="1"/>
  <c r="J327" s="1"/>
  <c r="L327" s="1"/>
  <c r="N327" s="1"/>
  <c r="F328"/>
  <c r="H328" s="1"/>
  <c r="J328" s="1"/>
  <c r="L328" s="1"/>
  <c r="N328" s="1"/>
  <c r="F329"/>
  <c r="H329" s="1"/>
  <c r="J329" s="1"/>
  <c r="L329" s="1"/>
  <c r="N329" s="1"/>
  <c r="F330"/>
  <c r="H330" s="1"/>
  <c r="J330" s="1"/>
  <c r="L330" s="1"/>
  <c r="N330" s="1"/>
  <c r="F331"/>
  <c r="H331" s="1"/>
  <c r="J331" s="1"/>
  <c r="L331" s="1"/>
  <c r="N331" s="1"/>
  <c r="F332"/>
  <c r="H332" s="1"/>
  <c r="J332" s="1"/>
  <c r="L332" s="1"/>
  <c r="N332" s="1"/>
  <c r="F333"/>
  <c r="H333" s="1"/>
  <c r="J333" s="1"/>
  <c r="L333" s="1"/>
  <c r="N333" s="1"/>
  <c r="F334"/>
  <c r="H334" s="1"/>
  <c r="J334" s="1"/>
  <c r="L334" s="1"/>
  <c r="N334" s="1"/>
  <c r="F335"/>
  <c r="H335" s="1"/>
  <c r="J335" s="1"/>
  <c r="L335" s="1"/>
  <c r="N335" s="1"/>
  <c r="F336"/>
  <c r="H336" s="1"/>
  <c r="J336" s="1"/>
  <c r="L336" s="1"/>
  <c r="N336" s="1"/>
  <c r="F337"/>
  <c r="H337" s="1"/>
  <c r="J337" s="1"/>
  <c r="L337" s="1"/>
  <c r="N337" s="1"/>
  <c r="F338"/>
  <c r="H338" s="1"/>
  <c r="J338" s="1"/>
  <c r="L338" s="1"/>
  <c r="N338" s="1"/>
  <c r="F339"/>
  <c r="H339" s="1"/>
  <c r="J339" s="1"/>
  <c r="L339" s="1"/>
  <c r="N339" s="1"/>
  <c r="F340"/>
  <c r="H340" s="1"/>
  <c r="J340" s="1"/>
  <c r="L340" s="1"/>
  <c r="N340" s="1"/>
  <c r="F341"/>
  <c r="H341" s="1"/>
  <c r="J341" s="1"/>
  <c r="L341" s="1"/>
  <c r="N341" s="1"/>
  <c r="F342"/>
  <c r="H342" s="1"/>
  <c r="J342" s="1"/>
  <c r="L342" s="1"/>
  <c r="N342" s="1"/>
  <c r="F343"/>
  <c r="H343" s="1"/>
  <c r="J343" s="1"/>
  <c r="L343" s="1"/>
  <c r="N343" s="1"/>
  <c r="F344"/>
  <c r="H344" s="1"/>
  <c r="J344" s="1"/>
  <c r="L344" s="1"/>
  <c r="N344" s="1"/>
  <c r="F367"/>
  <c r="H367" s="1"/>
  <c r="J367" s="1"/>
  <c r="L367" s="1"/>
  <c r="N367" s="1"/>
  <c r="F368"/>
  <c r="H368" s="1"/>
  <c r="J368" s="1"/>
  <c r="L368" s="1"/>
  <c r="N368" s="1"/>
  <c r="F369"/>
  <c r="H369" s="1"/>
  <c r="J369" s="1"/>
  <c r="L369" s="1"/>
  <c r="N369" s="1"/>
  <c r="F370"/>
  <c r="H370" s="1"/>
  <c r="J370" s="1"/>
  <c r="L370" s="1"/>
  <c r="N370" s="1"/>
  <c r="F371"/>
  <c r="H371" s="1"/>
  <c r="J371" s="1"/>
  <c r="L371" s="1"/>
  <c r="N371" s="1"/>
  <c r="F372"/>
  <c r="H372" s="1"/>
  <c r="J372" s="1"/>
  <c r="L372" s="1"/>
  <c r="N372" s="1"/>
  <c r="F373"/>
  <c r="H373" s="1"/>
  <c r="J373" s="1"/>
  <c r="L373" s="1"/>
  <c r="N373" s="1"/>
  <c r="F374"/>
  <c r="H374" s="1"/>
  <c r="J374" s="1"/>
  <c r="L374" s="1"/>
  <c r="N374" s="1"/>
  <c r="F375"/>
  <c r="H375" s="1"/>
  <c r="J375" s="1"/>
  <c r="L375" s="1"/>
  <c r="N375" s="1"/>
  <c r="F376"/>
  <c r="H376" s="1"/>
  <c r="J376" s="1"/>
  <c r="L376" s="1"/>
  <c r="N376" s="1"/>
  <c r="F377"/>
  <c r="H377" s="1"/>
  <c r="J377" s="1"/>
  <c r="L377" s="1"/>
  <c r="N377" s="1"/>
  <c r="F378"/>
  <c r="H378" s="1"/>
  <c r="J378" s="1"/>
  <c r="L378" s="1"/>
  <c r="N378" s="1"/>
  <c r="F379"/>
  <c r="H379" s="1"/>
  <c r="J379" s="1"/>
  <c r="L379" s="1"/>
  <c r="N379" s="1"/>
  <c r="F380"/>
  <c r="H380" s="1"/>
  <c r="J380" s="1"/>
  <c r="L380" s="1"/>
  <c r="N380" s="1"/>
  <c r="F381"/>
  <c r="H381" s="1"/>
  <c r="J381" s="1"/>
  <c r="L381" s="1"/>
  <c r="N381" s="1"/>
  <c r="F382"/>
  <c r="H382" s="1"/>
  <c r="J382" s="1"/>
  <c r="L382" s="1"/>
  <c r="N382" s="1"/>
  <c r="F383"/>
  <c r="H383" s="1"/>
  <c r="J383" s="1"/>
  <c r="L383" s="1"/>
  <c r="N383" s="1"/>
  <c r="F384"/>
  <c r="H384" s="1"/>
  <c r="J384" s="1"/>
  <c r="L384" s="1"/>
  <c r="N384" s="1"/>
  <c r="F385"/>
  <c r="H385" s="1"/>
  <c r="J385" s="1"/>
  <c r="L385" s="1"/>
  <c r="N385" s="1"/>
  <c r="F386"/>
  <c r="H386" s="1"/>
  <c r="J386" s="1"/>
  <c r="L386" s="1"/>
  <c r="N386" s="1"/>
  <c r="F387"/>
  <c r="H387" s="1"/>
  <c r="J387" s="1"/>
  <c r="L387" s="1"/>
  <c r="N387" s="1"/>
  <c r="F388"/>
  <c r="H388" s="1"/>
  <c r="J388" s="1"/>
  <c r="L388" s="1"/>
  <c r="N388" s="1"/>
  <c r="F389"/>
  <c r="H389" s="1"/>
  <c r="J389" s="1"/>
  <c r="L389" s="1"/>
  <c r="N389" s="1"/>
  <c r="F390"/>
  <c r="H390" s="1"/>
  <c r="J390" s="1"/>
  <c r="L390" s="1"/>
  <c r="N390" s="1"/>
  <c r="F391"/>
  <c r="H391" s="1"/>
  <c r="J391" s="1"/>
  <c r="L391" s="1"/>
  <c r="N391" s="1"/>
  <c r="F392"/>
  <c r="H392" s="1"/>
  <c r="J392" s="1"/>
  <c r="L392" s="1"/>
  <c r="N392" s="1"/>
  <c r="F393"/>
  <c r="H393" s="1"/>
  <c r="J393" s="1"/>
  <c r="L393" s="1"/>
  <c r="N393" s="1"/>
  <c r="F394"/>
  <c r="H394" s="1"/>
  <c r="J394" s="1"/>
  <c r="L394" s="1"/>
  <c r="N394" s="1"/>
  <c r="F395"/>
  <c r="H395" s="1"/>
  <c r="J395" s="1"/>
  <c r="L395" s="1"/>
  <c r="N395" s="1"/>
  <c r="F396"/>
  <c r="H396" s="1"/>
  <c r="J396" s="1"/>
  <c r="L396" s="1"/>
  <c r="N396" s="1"/>
  <c r="F397"/>
  <c r="H397" s="1"/>
  <c r="J397" s="1"/>
  <c r="L397" s="1"/>
  <c r="N397" s="1"/>
  <c r="F398"/>
  <c r="H398" s="1"/>
  <c r="J398" s="1"/>
  <c r="L398" s="1"/>
  <c r="N398" s="1"/>
  <c r="F399"/>
  <c r="H399" s="1"/>
  <c r="J399" s="1"/>
  <c r="L399" s="1"/>
  <c r="N399" s="1"/>
  <c r="F400"/>
  <c r="H400" s="1"/>
  <c r="J400" s="1"/>
  <c r="L400" s="1"/>
  <c r="N400" s="1"/>
  <c r="F401"/>
  <c r="H401" s="1"/>
  <c r="J401" s="1"/>
  <c r="L401" s="1"/>
  <c r="N401" s="1"/>
  <c r="F402"/>
  <c r="H402" s="1"/>
  <c r="J402" s="1"/>
  <c r="L402" s="1"/>
  <c r="N402" s="1"/>
  <c r="F403"/>
  <c r="H403" s="1"/>
  <c r="J403" s="1"/>
  <c r="L403" s="1"/>
  <c r="N403" s="1"/>
  <c r="F404"/>
  <c r="H404" s="1"/>
  <c r="J404" s="1"/>
  <c r="L404" s="1"/>
  <c r="N404" s="1"/>
  <c r="F405"/>
  <c r="H405" s="1"/>
  <c r="J405" s="1"/>
  <c r="L405" s="1"/>
  <c r="N405" s="1"/>
  <c r="F406"/>
  <c r="H406" s="1"/>
  <c r="J406" s="1"/>
  <c r="L406" s="1"/>
  <c r="N406" s="1"/>
  <c r="F407"/>
  <c r="H407" s="1"/>
  <c r="J407" s="1"/>
  <c r="L407" s="1"/>
  <c r="N407" s="1"/>
  <c r="F408"/>
  <c r="H408" s="1"/>
  <c r="J408" s="1"/>
  <c r="L408" s="1"/>
  <c r="N408" s="1"/>
  <c r="F409"/>
  <c r="H409" s="1"/>
  <c r="J409" s="1"/>
  <c r="L409" s="1"/>
  <c r="N409" s="1"/>
  <c r="F410"/>
  <c r="H410" s="1"/>
  <c r="J410" s="1"/>
  <c r="L410" s="1"/>
  <c r="N410" s="1"/>
  <c r="F411"/>
  <c r="H411" s="1"/>
  <c r="J411" s="1"/>
  <c r="L411" s="1"/>
  <c r="N411" s="1"/>
  <c r="F412"/>
  <c r="H412" s="1"/>
  <c r="J412" s="1"/>
  <c r="L412" s="1"/>
  <c r="N412" s="1"/>
  <c r="F414"/>
  <c r="H414" s="1"/>
  <c r="J414" s="1"/>
  <c r="L414" s="1"/>
  <c r="N414" s="1"/>
  <c r="F415"/>
  <c r="H415" s="1"/>
  <c r="J415" s="1"/>
  <c r="L415" s="1"/>
  <c r="N415" s="1"/>
  <c r="F416"/>
  <c r="H416" s="1"/>
  <c r="J416" s="1"/>
  <c r="L416" s="1"/>
  <c r="N416" s="1"/>
  <c r="F417"/>
  <c r="H417" s="1"/>
  <c r="J417" s="1"/>
  <c r="L417" s="1"/>
  <c r="N417" s="1"/>
  <c r="F418"/>
  <c r="H418" s="1"/>
  <c r="J418" s="1"/>
  <c r="L418" s="1"/>
  <c r="N418" s="1"/>
  <c r="F419"/>
  <c r="H419" s="1"/>
  <c r="J419" s="1"/>
  <c r="L419" s="1"/>
  <c r="N419" s="1"/>
  <c r="F420"/>
  <c r="H420" s="1"/>
  <c r="J420" s="1"/>
  <c r="L420" s="1"/>
  <c r="N420" s="1"/>
  <c r="F421"/>
  <c r="H421" s="1"/>
  <c r="J421" s="1"/>
  <c r="L421" s="1"/>
  <c r="N421" s="1"/>
  <c r="F422"/>
  <c r="H422" s="1"/>
  <c r="J422" s="1"/>
  <c r="L422" s="1"/>
  <c r="N422" s="1"/>
  <c r="F423"/>
  <c r="H423" s="1"/>
  <c r="J423" s="1"/>
  <c r="L423" s="1"/>
  <c r="N423" s="1"/>
  <c r="F424"/>
  <c r="H424" s="1"/>
  <c r="J424" s="1"/>
  <c r="L424" s="1"/>
  <c r="N424" s="1"/>
  <c r="F425"/>
  <c r="H425" s="1"/>
  <c r="J425" s="1"/>
  <c r="L425" s="1"/>
  <c r="N425" s="1"/>
  <c r="F426"/>
  <c r="H426" s="1"/>
  <c r="J426" s="1"/>
  <c r="L426" s="1"/>
  <c r="N426" s="1"/>
  <c r="F427"/>
  <c r="H427" s="1"/>
  <c r="J427" s="1"/>
  <c r="L427" s="1"/>
  <c r="N427" s="1"/>
  <c r="F428"/>
  <c r="H428" s="1"/>
  <c r="J428" s="1"/>
  <c r="L428" s="1"/>
  <c r="N428" s="1"/>
  <c r="F429"/>
  <c r="H429" s="1"/>
  <c r="J429" s="1"/>
  <c r="L429" s="1"/>
  <c r="N429" s="1"/>
  <c r="F430"/>
  <c r="H430" s="1"/>
  <c r="J430" s="1"/>
  <c r="L430" s="1"/>
  <c r="N430" s="1"/>
  <c r="F431"/>
  <c r="H431" s="1"/>
  <c r="J431" s="1"/>
  <c r="L431" s="1"/>
  <c r="N431" s="1"/>
  <c r="F432"/>
  <c r="H432" s="1"/>
  <c r="J432" s="1"/>
  <c r="L432" s="1"/>
  <c r="N432" s="1"/>
  <c r="F433"/>
  <c r="H433" s="1"/>
  <c r="J433" s="1"/>
  <c r="L433" s="1"/>
  <c r="N433" s="1"/>
  <c r="F434"/>
  <c r="H434" s="1"/>
  <c r="J434" s="1"/>
  <c r="L434" s="1"/>
  <c r="N434" s="1"/>
  <c r="F435"/>
  <c r="H435" s="1"/>
  <c r="J435" s="1"/>
  <c r="L435" s="1"/>
  <c r="N435" s="1"/>
  <c r="F436"/>
  <c r="H436" s="1"/>
  <c r="J436" s="1"/>
  <c r="L436" s="1"/>
  <c r="N436" s="1"/>
  <c r="F437"/>
  <c r="H437" s="1"/>
  <c r="J437" s="1"/>
  <c r="L437" s="1"/>
  <c r="N437" s="1"/>
  <c r="F438"/>
  <c r="H438" s="1"/>
  <c r="J438" s="1"/>
  <c r="L438" s="1"/>
  <c r="N438" s="1"/>
  <c r="F439"/>
  <c r="H439" s="1"/>
  <c r="J439" s="1"/>
  <c r="L439" s="1"/>
  <c r="N439" s="1"/>
  <c r="F440"/>
  <c r="H440" s="1"/>
  <c r="J440" s="1"/>
  <c r="L440" s="1"/>
  <c r="N440" s="1"/>
  <c r="F441"/>
  <c r="H441" s="1"/>
  <c r="J441" s="1"/>
  <c r="L441" s="1"/>
  <c r="N441" s="1"/>
  <c r="F442"/>
  <c r="H442" s="1"/>
  <c r="J442" s="1"/>
  <c r="L442" s="1"/>
  <c r="N442" s="1"/>
  <c r="F443"/>
  <c r="H443" s="1"/>
  <c r="J443" s="1"/>
  <c r="L443" s="1"/>
  <c r="N443" s="1"/>
  <c r="F444"/>
  <c r="H444" s="1"/>
  <c r="J444" s="1"/>
  <c r="L444" s="1"/>
  <c r="N444" s="1"/>
  <c r="F445"/>
  <c r="H445" s="1"/>
  <c r="J445" s="1"/>
  <c r="L445" s="1"/>
  <c r="N445" s="1"/>
  <c r="F446"/>
  <c r="H446" s="1"/>
  <c r="J446" s="1"/>
  <c r="L446" s="1"/>
  <c r="N446" s="1"/>
  <c r="F447"/>
  <c r="H447" s="1"/>
  <c r="J447" s="1"/>
  <c r="L447" s="1"/>
  <c r="N447" s="1"/>
  <c r="F448"/>
  <c r="H448" s="1"/>
  <c r="J448" s="1"/>
  <c r="L448" s="1"/>
  <c r="N448" s="1"/>
  <c r="F449"/>
  <c r="H449" s="1"/>
  <c r="J449" s="1"/>
  <c r="L449" s="1"/>
  <c r="N449" s="1"/>
  <c r="F450"/>
  <c r="H450" s="1"/>
  <c r="J450" s="1"/>
  <c r="L450" s="1"/>
  <c r="N450" s="1"/>
  <c r="F451"/>
  <c r="H451" s="1"/>
  <c r="J451" s="1"/>
  <c r="L451" s="1"/>
  <c r="N451" s="1"/>
  <c r="F452"/>
  <c r="H452" s="1"/>
  <c r="J452" s="1"/>
  <c r="L452" s="1"/>
  <c r="N452" s="1"/>
  <c r="F453"/>
  <c r="H453" s="1"/>
  <c r="J453" s="1"/>
  <c r="L453" s="1"/>
  <c r="N453" s="1"/>
  <c r="F454"/>
  <c r="H454" s="1"/>
  <c r="J454" s="1"/>
  <c r="L454" s="1"/>
  <c r="N454" s="1"/>
  <c r="F455"/>
  <c r="H455" s="1"/>
  <c r="J455" s="1"/>
  <c r="L455" s="1"/>
  <c r="N455" s="1"/>
  <c r="F456"/>
  <c r="H456" s="1"/>
  <c r="J456" s="1"/>
  <c r="L456" s="1"/>
  <c r="N456" s="1"/>
  <c r="F457"/>
  <c r="H457" s="1"/>
  <c r="J457" s="1"/>
  <c r="L457" s="1"/>
  <c r="N457" s="1"/>
  <c r="F458"/>
  <c r="H458" s="1"/>
  <c r="J458" s="1"/>
  <c r="L458" s="1"/>
  <c r="N458" s="1"/>
  <c r="F459"/>
  <c r="H459" s="1"/>
  <c r="J459" s="1"/>
  <c r="L459" s="1"/>
  <c r="N459" s="1"/>
  <c r="F460"/>
  <c r="H460" s="1"/>
  <c r="J460" s="1"/>
  <c r="L460" s="1"/>
  <c r="N460" s="1"/>
  <c r="F461"/>
  <c r="H461" s="1"/>
  <c r="J461" s="1"/>
  <c r="L461" s="1"/>
  <c r="N461" s="1"/>
  <c r="F462"/>
  <c r="H462" s="1"/>
  <c r="J462" s="1"/>
  <c r="L462" s="1"/>
  <c r="N462" s="1"/>
  <c r="F463"/>
  <c r="H463" s="1"/>
  <c r="J463" s="1"/>
  <c r="L463" s="1"/>
  <c r="N463" s="1"/>
  <c r="F464"/>
  <c r="H464" s="1"/>
  <c r="J464" s="1"/>
  <c r="L464" s="1"/>
  <c r="N464" s="1"/>
  <c r="F465"/>
  <c r="H465" s="1"/>
  <c r="J465" s="1"/>
  <c r="L465" s="1"/>
  <c r="N465" s="1"/>
  <c r="F466"/>
  <c r="H466" s="1"/>
  <c r="J466" s="1"/>
  <c r="L466" s="1"/>
  <c r="N466" s="1"/>
  <c r="F467"/>
  <c r="H467" s="1"/>
  <c r="J467" s="1"/>
  <c r="L467" s="1"/>
  <c r="N467" s="1"/>
  <c r="F468"/>
  <c r="H468" s="1"/>
  <c r="J468" s="1"/>
  <c r="L468" s="1"/>
  <c r="N468" s="1"/>
  <c r="F469"/>
  <c r="H469" s="1"/>
  <c r="J469" s="1"/>
  <c r="L469" s="1"/>
  <c r="N469" s="1"/>
  <c r="F470"/>
  <c r="H470" s="1"/>
  <c r="J470" s="1"/>
  <c r="L470" s="1"/>
  <c r="N470" s="1"/>
  <c r="F471"/>
  <c r="H471" s="1"/>
  <c r="J471" s="1"/>
  <c r="L471" s="1"/>
  <c r="N471" s="1"/>
  <c r="F472"/>
  <c r="H472" s="1"/>
  <c r="J472" s="1"/>
  <c r="L472" s="1"/>
  <c r="N472" s="1"/>
  <c r="F473"/>
  <c r="H473" s="1"/>
  <c r="J473" s="1"/>
  <c r="L473" s="1"/>
  <c r="N473" s="1"/>
  <c r="F474"/>
  <c r="H474" s="1"/>
  <c r="J474" s="1"/>
  <c r="L474" s="1"/>
  <c r="N474" s="1"/>
  <c r="F475"/>
  <c r="H475" s="1"/>
  <c r="J475" s="1"/>
  <c r="L475" s="1"/>
  <c r="N475" s="1"/>
  <c r="F476"/>
  <c r="H476" s="1"/>
  <c r="J476" s="1"/>
  <c r="L476" s="1"/>
  <c r="N476" s="1"/>
  <c r="F477"/>
  <c r="H477" s="1"/>
  <c r="J477" s="1"/>
  <c r="L477" s="1"/>
  <c r="N477" s="1"/>
  <c r="F478"/>
  <c r="H478" s="1"/>
  <c r="J478" s="1"/>
  <c r="L478" s="1"/>
  <c r="N478" s="1"/>
  <c r="F479"/>
  <c r="H479" s="1"/>
  <c r="J479" s="1"/>
  <c r="L479" s="1"/>
  <c r="N479" s="1"/>
  <c r="F480"/>
  <c r="H480" s="1"/>
  <c r="J480" s="1"/>
  <c r="L480" s="1"/>
  <c r="N480" s="1"/>
  <c r="F481"/>
  <c r="H481" s="1"/>
  <c r="J481" s="1"/>
  <c r="L481" s="1"/>
  <c r="N481" s="1"/>
  <c r="F482"/>
  <c r="H482" s="1"/>
  <c r="J482" s="1"/>
  <c r="L482" s="1"/>
  <c r="N482" s="1"/>
  <c r="F483"/>
  <c r="H483" s="1"/>
  <c r="J483" s="1"/>
  <c r="L483" s="1"/>
  <c r="N483" s="1"/>
  <c r="F484"/>
  <c r="H484" s="1"/>
  <c r="J484" s="1"/>
  <c r="L484" s="1"/>
  <c r="N484" s="1"/>
  <c r="F485"/>
  <c r="H485" s="1"/>
  <c r="J485" s="1"/>
  <c r="L485" s="1"/>
  <c r="N485" s="1"/>
  <c r="F486"/>
  <c r="H486" s="1"/>
  <c r="J486" s="1"/>
  <c r="L486" s="1"/>
  <c r="N486" s="1"/>
  <c r="F487"/>
  <c r="H487" s="1"/>
  <c r="J487" s="1"/>
  <c r="L487" s="1"/>
  <c r="N487" s="1"/>
  <c r="F488"/>
  <c r="H488" s="1"/>
  <c r="J488" s="1"/>
  <c r="L488" s="1"/>
  <c r="N488" s="1"/>
  <c r="F489"/>
  <c r="H489" s="1"/>
  <c r="J489" s="1"/>
  <c r="L489" s="1"/>
  <c r="N489" s="1"/>
  <c r="F490"/>
  <c r="H490" s="1"/>
  <c r="J490" s="1"/>
  <c r="L490" s="1"/>
  <c r="N490" s="1"/>
  <c r="F491"/>
  <c r="H491" s="1"/>
  <c r="J491" s="1"/>
  <c r="L491" s="1"/>
  <c r="N491" s="1"/>
  <c r="F494"/>
  <c r="H494" s="1"/>
  <c r="J494" s="1"/>
  <c r="L494" s="1"/>
  <c r="N494" s="1"/>
  <c r="F495"/>
  <c r="H495" s="1"/>
  <c r="J495" s="1"/>
  <c r="L495" s="1"/>
  <c r="N495" s="1"/>
  <c r="F496"/>
  <c r="H496" s="1"/>
  <c r="J496" s="1"/>
  <c r="L496" s="1"/>
  <c r="N496" s="1"/>
  <c r="F497"/>
  <c r="H497" s="1"/>
  <c r="J497" s="1"/>
  <c r="L497" s="1"/>
  <c r="N497" s="1"/>
  <c r="F498"/>
  <c r="H498" s="1"/>
  <c r="J498" s="1"/>
  <c r="L498" s="1"/>
  <c r="N498" s="1"/>
  <c r="F16"/>
  <c r="H16" s="1"/>
  <c r="J16" s="1"/>
  <c r="L16" s="1"/>
  <c r="N16" s="1"/>
</calcChain>
</file>

<file path=xl/sharedStrings.xml><?xml version="1.0" encoding="utf-8"?>
<sst xmlns="http://schemas.openxmlformats.org/spreadsheetml/2006/main" count="991" uniqueCount="599">
  <si>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</si>
  <si>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</si>
  <si>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</si>
  <si>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</si>
  <si>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</si>
  <si>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</si>
  <si>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</si>
  <si>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</si>
  <si>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</si>
  <si>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</si>
  <si>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</si>
  <si>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</si>
  <si>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</si>
  <si>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</si>
  <si>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</si>
  <si>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</si>
  <si>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</si>
  <si>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</si>
  <si>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</si>
  <si>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</si>
  <si>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</si>
  <si>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</si>
  <si>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</si>
  <si>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</si>
  <si>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</si>
  <si>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</si>
  <si>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</si>
  <si>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</si>
  <si>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</si>
  <si>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</si>
  <si>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</si>
  <si>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</si>
  <si>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</si>
  <si>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</si>
  <si>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</si>
  <si>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</si>
  <si>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</si>
  <si>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</si>
  <si>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</si>
  <si>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</si>
  <si>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</si>
  <si>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</si>
  <si>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</si>
  <si>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</si>
  <si>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</si>
  <si>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</si>
  <si>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</si>
  <si>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</si>
  <si>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</si>
  <si>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</si>
  <si>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</si>
  <si>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</si>
  <si>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</si>
  <si>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</si>
  <si>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</si>
  <si>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</si>
  <si>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</si>
  <si>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</si>
  <si>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</si>
  <si>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</si>
  <si>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</si>
  <si>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</si>
  <si>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</si>
  <si>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</si>
  <si>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</si>
  <si>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</si>
  <si>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</si>
  <si>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</si>
  <si>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</si>
  <si>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</si>
  <si>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</si>
  <si>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</si>
  <si>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</si>
  <si>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</si>
  <si>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</si>
  <si>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</si>
  <si>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</si>
  <si>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</si>
  <si>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</si>
  <si>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</si>
  <si>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</si>
  <si>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</si>
  <si>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</si>
  <si>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</si>
  <si>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</si>
  <si>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</si>
  <si>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</si>
  <si>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</si>
  <si>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</si>
  <si>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</si>
  <si>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</si>
  <si>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</si>
  <si>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</si>
  <si>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</si>
  <si>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</si>
  <si>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</si>
  <si>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</si>
  <si>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</si>
  <si>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</si>
  <si>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</si>
  <si>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</si>
  <si>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</si>
  <si>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</si>
  <si>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</si>
  <si>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</si>
  <si>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</si>
  <si>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</si>
  <si>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</si>
  <si>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</si>
  <si>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</si>
  <si>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</si>
  <si>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</si>
  <si>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</si>
  <si>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</si>
  <si>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</si>
  <si>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</si>
  <si>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</si>
  <si>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</si>
  <si>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</si>
  <si>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</si>
  <si>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</si>
  <si>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</si>
  <si>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</si>
  <si>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</si>
  <si>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</si>
  <si>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</si>
  <si>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</si>
  <si>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</si>
  <si>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</si>
  <si>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</si>
  <si>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</si>
  <si>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</si>
  <si>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</si>
  <si>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</si>
  <si>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</si>
  <si>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</si>
  <si>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</si>
  <si>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</si>
  <si>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</si>
  <si>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</si>
  <si>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</si>
  <si>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</si>
  <si>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</si>
  <si>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</si>
  <si>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</si>
  <si>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</si>
  <si>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</si>
  <si>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</si>
  <si>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</si>
  <si>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</si>
  <si>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</si>
  <si>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</si>
  <si>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</si>
  <si>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</si>
  <si>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</si>
  <si>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</si>
  <si>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</si>
  <si>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</si>
  <si>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</si>
  <si>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</si>
  <si>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</si>
  <si>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</si>
  <si>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</si>
  <si>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</si>
  <si>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</si>
  <si>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</si>
  <si>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</si>
  <si>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</si>
  <si>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</si>
  <si>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</si>
  <si>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</si>
  <si>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</si>
  <si>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</si>
  <si>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</si>
  <si>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</si>
  <si>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</si>
  <si>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</si>
  <si>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</si>
  <si>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</si>
  <si>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</si>
  <si>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</si>
  <si>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</si>
  <si>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</si>
  <si>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</si>
  <si>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</si>
  <si>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</si>
  <si>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</si>
  <si>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</si>
  <si>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</si>
  <si>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</si>
  <si>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</si>
  <si>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</si>
  <si>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</si>
  <si>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</si>
  <si>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</si>
  <si>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</si>
  <si>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</si>
  <si>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</si>
  <si>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</si>
  <si>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</si>
  <si>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</si>
  <si>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</si>
  <si>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</si>
  <si>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</si>
  <si>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</si>
  <si>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</si>
  <si>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</si>
  <si>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</si>
  <si>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</si>
  <si>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</si>
  <si>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</si>
  <si>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</si>
  <si>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</si>
  <si>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</si>
  <si>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</si>
  <si>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</si>
  <si>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</si>
  <si>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</si>
  <si>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</si>
  <si>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</si>
  <si>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</si>
  <si>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</si>
  <si>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</si>
  <si>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</si>
  <si>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</si>
  <si>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</si>
  <si>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</si>
  <si>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</si>
  <si>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</si>
  <si>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</si>
  <si>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</si>
  <si>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</si>
  <si>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</si>
  <si>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</si>
  <si>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</si>
  <si>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</si>
  <si>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</si>
  <si>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</si>
  <si>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</si>
  <si>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</si>
  <si>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</si>
  <si>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</si>
  <si>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</si>
  <si>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</si>
  <si>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</si>
  <si>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</si>
  <si>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</si>
  <si>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</si>
  <si>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</si>
  <si>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</si>
  <si>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</si>
  <si>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</si>
  <si>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</si>
  <si>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</si>
  <si>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</si>
  <si>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</si>
  <si>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</si>
  <si>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</si>
  <si>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</si>
  <si>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</si>
  <si>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</si>
  <si>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</si>
  <si>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</si>
  <si>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</si>
  <si>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</si>
  <si>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</si>
  <si>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</si>
  <si>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</si>
  <si>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</si>
  <si>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</si>
  <si>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</si>
  <si>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</si>
  <si>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</si>
  <si>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</si>
  <si>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</si>
  <si>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</si>
  <si>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</si>
  <si>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</si>
  <si>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</si>
  <si>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</si>
  <si>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</si>
  <si>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</si>
  <si>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</si>
  <si>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</si>
  <si>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</si>
  <si>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</si>
  <si>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</si>
  <si>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</si>
  <si>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</si>
  <si>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</si>
  <si>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</si>
  <si>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</si>
  <si>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</si>
  <si>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</si>
  <si>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</si>
  <si>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</si>
  <si>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</si>
  <si>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</si>
  <si>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</si>
  <si>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</si>
  <si>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</si>
  <si>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</si>
  <si>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</si>
  <si>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</si>
  <si>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</si>
  <si>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</si>
  <si>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</si>
  <si>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</si>
  <si>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</si>
  <si>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</si>
  <si>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</si>
  <si>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</si>
  <si>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</si>
  <si>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</si>
  <si>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</si>
  <si>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</si>
  <si>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</si>
  <si>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</si>
  <si>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</si>
  <si>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</si>
  <si>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</si>
  <si>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</si>
  <si>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</si>
  <si>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</si>
  <si>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</si>
  <si>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</si>
  <si>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</si>
  <si>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</si>
  <si>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</si>
  <si>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</si>
  <si>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</si>
  <si>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</si>
  <si>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</si>
  <si>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</si>
  <si>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</si>
  <si>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</si>
  <si>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</si>
  <si>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</si>
  <si>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</si>
  <si>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</si>
  <si>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</si>
  <si>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</si>
  <si>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</si>
  <si>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</si>
  <si>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</si>
  <si>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</si>
  <si>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</si>
  <si>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</si>
  <si>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</si>
  <si>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</si>
  <si>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</si>
  <si>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</si>
  <si>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</si>
  <si>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</si>
  <si>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</si>
  <si>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</si>
  <si>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</si>
  <si>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</si>
  <si>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</si>
  <si>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</si>
  <si>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</si>
  <si>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</si>
  <si>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</si>
  <si>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</si>
  <si>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</si>
  <si>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</si>
  <si>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</si>
  <si>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</si>
  <si>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</si>
  <si>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</si>
  <si>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</si>
  <si>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</si>
  <si>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</si>
  <si>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</si>
  <si>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</si>
  <si>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</si>
  <si>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</si>
  <si>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</si>
  <si>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</si>
  <si>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</si>
  <si>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</si>
  <si>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</si>
  <si>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</si>
  <si>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</si>
  <si>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</si>
  <si>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</si>
  <si>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</si>
  <si>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</si>
  <si>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</si>
  <si>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</si>
  <si>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</si>
  <si>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</si>
  <si>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</si>
  <si>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</si>
  <si>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</si>
  <si>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</si>
  <si>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</si>
  <si>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</si>
  <si>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</si>
  <si>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</si>
  <si>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</si>
  <si>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</si>
  <si>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</si>
  <si>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</si>
  <si>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</si>
  <si>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</si>
  <si>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</si>
  <si>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</si>
  <si>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</si>
  <si>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</si>
  <si>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</si>
  <si>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</si>
  <si>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</si>
  <si>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</si>
  <si>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</si>
  <si>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</si>
  <si>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</si>
  <si>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</si>
  <si>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</si>
  <si>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</si>
  <si>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</si>
  <si>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</si>
  <si>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</si>
  <si>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</si>
  <si>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</si>
  <si>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</si>
  <si>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</si>
  <si>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</si>
  <si>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</si>
  <si>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</si>
  <si>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</si>
  <si>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</si>
  <si>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</si>
  <si>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</si>
  <si>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</si>
  <si>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</si>
  <si>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</si>
  <si>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</si>
  <si>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</si>
  <si>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</si>
  <si>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</si>
  <si>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</si>
  <si>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</si>
  <si>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</si>
  <si>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</si>
  <si>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</si>
  <si>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</si>
  <si>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</si>
  <si>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</si>
  <si>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</si>
  <si>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</si>
  <si>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</si>
  <si>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</si>
  <si>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</si>
  <si>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</si>
  <si>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</si>
  <si>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</si>
  <si>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</si>
  <si>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</si>
  <si>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</si>
  <si>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</si>
  <si>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</si>
  <si>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</si>
  <si>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</si>
  <si>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</si>
  <si>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</si>
  <si>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</si>
  <si>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</si>
  <si>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</si>
  <si>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</si>
  <si>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</si>
  <si>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</si>
  <si>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</si>
  <si>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</si>
  <si>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</si>
  <si>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</si>
  <si>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</si>
  <si>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</si>
  <si>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</si>
  <si>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</si>
  <si>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</si>
  <si>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</si>
  <si>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</si>
  <si>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</si>
  <si>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</si>
  <si>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</si>
  <si>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</si>
  <si>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</si>
  <si>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</si>
  <si>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</si>
  <si>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</si>
  <si>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</si>
  <si>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</si>
  <si>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</si>
  <si>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</si>
  <si>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</si>
  <si>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</si>
  <si>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</si>
  <si>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</si>
  <si>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</si>
  <si>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</si>
  <si>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</si>
  <si>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</si>
  <si>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</si>
  <si>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</si>
  <si>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</si>
  <si>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</si>
  <si>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</si>
  <si>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</si>
  <si>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</si>
  <si>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</si>
  <si>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</si>
  <si>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</si>
  <si>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</si>
  <si>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</si>
  <si>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</si>
  <si>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</si>
  <si>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</si>
  <si>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</si>
  <si>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</si>
  <si>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</si>
  <si>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</si>
  <si>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</si>
  <si>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</si>
  <si>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</si>
  <si>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</si>
  <si>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</si>
  <si>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</si>
  <si>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</si>
  <si>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</si>
  <si>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</si>
  <si>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</si>
  <si>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</si>
  <si>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</si>
  <si>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</si>
  <si>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</si>
  <si>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</si>
  <si>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</si>
  <si>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</si>
  <si>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</si>
  <si>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</si>
  <si>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</si>
  <si>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</si>
  <si>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</si>
  <si>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</si>
  <si>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</si>
  <si>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</si>
  <si>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</si>
  <si>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</si>
  <si>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</si>
  <si>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</si>
  <si>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</si>
  <si>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</si>
  <si>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</si>
  <si>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</si>
  <si>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</si>
  <si>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</si>
  <si>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</si>
  <si>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</si>
  <si>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</si>
  <si>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</si>
  <si>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</si>
  <si>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</si>
  <si>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</si>
  <si>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</si>
  <si>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</si>
  <si>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</si>
  <si>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</si>
  <si>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</si>
  <si>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</si>
  <si>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</si>
  <si>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</si>
  <si>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</si>
  <si>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</si>
  <si>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</si>
  <si>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</si>
  <si>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</si>
  <si>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</si>
  <si>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</si>
  <si>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</si>
  <si>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</si>
  <si>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</si>
  <si>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</si>
  <si>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</si>
  <si>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</si>
  <si>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</si>
  <si>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</si>
  <si>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</si>
  <si>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</si>
  <si>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</si>
  <si>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</si>
  <si>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</si>
  <si>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</si>
  <si>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</si>
  <si>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</si>
  <si>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</si>
  <si>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</si>
  <si>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</si>
  <si>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 xml:space="preserve">от 21.04.2023 № 34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</si>
</sst>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8">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N498"/>
  <sheetViews>
    <sheetView tabSelected="1" topLeftCell="A2" zoomScale="90" zoomScaleNormal="90" workbookViewId="0">
      <selection activeCell="A7" sqref="A7:N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customWidth="1"/>
    <col min="15" max="16384" width="9.140625" style="3"/>
  </cols>
  <sheetData>
    <row r="1" spans="1:14" ht="20.25" hidden="1" customHeight="1">
      <c r="A1" s="23"/>
      <c r="B1" s="23"/>
      <c r="C1" s="23"/>
    </row>
    <row r="2" spans="1:14" ht="20.25" customHeight="1">
      <c r="A2" s="23" t="s">
        <v>524</v>
      </c>
      <c r="B2" s="23"/>
      <c r="C2" s="23"/>
      <c r="D2" s="23"/>
      <c r="E2" s="23"/>
      <c r="F2" s="23"/>
      <c r="G2" s="23"/>
      <c r="H2" s="23"/>
      <c r="I2" s="23"/>
      <c r="J2" s="23"/>
      <c r="K2" s="23"/>
      <c r="L2" s="23"/>
      <c r="M2" s="23"/>
      <c r="N2" s="23"/>
    </row>
    <row r="3" spans="1:14" ht="20.25" customHeight="1">
      <c r="A3" s="23" t="s">
        <v>523</v>
      </c>
      <c r="B3" s="23"/>
      <c r="C3" s="23"/>
      <c r="D3" s="23"/>
      <c r="E3" s="23"/>
      <c r="F3" s="23"/>
      <c r="G3" s="23"/>
      <c r="H3" s="23"/>
      <c r="I3" s="23"/>
      <c r="J3" s="23"/>
      <c r="K3" s="23"/>
      <c r="L3" s="23"/>
      <c r="M3" s="23"/>
      <c r="N3" s="23"/>
    </row>
    <row r="4" spans="1:14" ht="20.25" customHeight="1">
      <c r="A4" s="23" t="s">
        <v>519</v>
      </c>
      <c r="B4" s="23"/>
      <c r="C4" s="23"/>
      <c r="D4" s="23"/>
      <c r="E4" s="23"/>
      <c r="F4" s="23"/>
      <c r="G4" s="23"/>
      <c r="H4" s="23"/>
      <c r="I4" s="23"/>
      <c r="J4" s="23"/>
      <c r="K4" s="23"/>
      <c r="L4" s="23"/>
      <c r="M4" s="23"/>
      <c r="N4" s="23"/>
    </row>
    <row r="5" spans="1:14" ht="20.25" customHeight="1">
      <c r="A5" s="23" t="s">
        <v>520</v>
      </c>
      <c r="B5" s="23"/>
      <c r="C5" s="23"/>
      <c r="D5" s="23"/>
      <c r="E5" s="23"/>
      <c r="F5" s="23"/>
      <c r="G5" s="23"/>
      <c r="H5" s="23"/>
      <c r="I5" s="23"/>
      <c r="J5" s="23"/>
      <c r="K5" s="23"/>
      <c r="L5" s="23"/>
      <c r="M5" s="23"/>
      <c r="N5" s="23"/>
    </row>
    <row r="6" spans="1:14" ht="20.25" customHeight="1">
      <c r="A6" s="23" t="s">
        <v>598</v>
      </c>
      <c r="B6" s="23"/>
      <c r="C6" s="23"/>
      <c r="D6" s="23"/>
      <c r="E6" s="23"/>
      <c r="F6" s="23"/>
      <c r="G6" s="23"/>
      <c r="H6" s="23"/>
      <c r="I6" s="23"/>
      <c r="J6" s="23"/>
      <c r="K6" s="23"/>
      <c r="L6" s="23"/>
      <c r="M6" s="23"/>
      <c r="N6" s="23"/>
    </row>
    <row r="7" spans="1:14" ht="20.25" customHeight="1">
      <c r="A7" s="23" t="s">
        <v>524</v>
      </c>
      <c r="B7" s="23"/>
      <c r="C7" s="23"/>
      <c r="D7" s="23"/>
      <c r="E7" s="23"/>
      <c r="F7" s="23"/>
      <c r="G7" s="23"/>
      <c r="H7" s="23"/>
      <c r="I7" s="23"/>
      <c r="J7" s="23"/>
      <c r="K7" s="23"/>
      <c r="L7" s="23"/>
      <c r="M7" s="23"/>
      <c r="N7" s="23"/>
    </row>
    <row r="8" spans="1:14" ht="20.25" customHeight="1">
      <c r="A8" s="23" t="s">
        <v>518</v>
      </c>
      <c r="B8" s="23"/>
      <c r="C8" s="23"/>
      <c r="D8" s="23"/>
      <c r="E8" s="23"/>
      <c r="F8" s="23"/>
      <c r="G8" s="23"/>
      <c r="H8" s="23"/>
      <c r="I8" s="23"/>
      <c r="J8" s="23"/>
      <c r="K8" s="23"/>
      <c r="L8" s="23"/>
      <c r="M8" s="23"/>
      <c r="N8" s="23"/>
    </row>
    <row r="9" spans="1:14" ht="20.25" customHeight="1">
      <c r="A9" s="23" t="s">
        <v>519</v>
      </c>
      <c r="B9" s="23"/>
      <c r="C9" s="23"/>
      <c r="D9" s="23"/>
      <c r="E9" s="23"/>
      <c r="F9" s="23"/>
      <c r="G9" s="23"/>
      <c r="H9" s="23"/>
      <c r="I9" s="23"/>
      <c r="J9" s="23"/>
      <c r="K9" s="23"/>
      <c r="L9" s="23"/>
      <c r="M9" s="23"/>
      <c r="N9" s="23"/>
    </row>
    <row r="10" spans="1:14" ht="20.25" customHeight="1">
      <c r="A10" s="23" t="s">
        <v>520</v>
      </c>
      <c r="B10" s="23"/>
      <c r="C10" s="23"/>
      <c r="D10" s="23"/>
      <c r="E10" s="23"/>
      <c r="F10" s="23"/>
      <c r="G10" s="23"/>
      <c r="H10" s="23"/>
      <c r="I10" s="23"/>
      <c r="J10" s="23"/>
      <c r="K10" s="23"/>
      <c r="L10" s="23"/>
      <c r="M10" s="23"/>
      <c r="N10" s="23"/>
    </row>
    <row r="11" spans="1:14" ht="20.25" customHeight="1">
      <c r="A11" s="23" t="s">
        <v>525</v>
      </c>
      <c r="B11" s="23"/>
      <c r="C11" s="23"/>
      <c r="D11" s="23"/>
      <c r="E11" s="23"/>
      <c r="F11" s="23"/>
      <c r="G11" s="23"/>
      <c r="H11" s="23"/>
      <c r="I11" s="23"/>
      <c r="J11" s="23"/>
      <c r="K11" s="23"/>
      <c r="L11" s="23"/>
      <c r="M11" s="23"/>
      <c r="N11" s="23"/>
    </row>
    <row r="12" spans="1:14" ht="180" customHeight="1">
      <c r="A12" s="21" t="s">
        <v>526</v>
      </c>
      <c r="B12" s="21"/>
      <c r="C12" s="21"/>
      <c r="D12" s="21"/>
      <c r="E12" s="21"/>
      <c r="F12" s="21"/>
      <c r="G12" s="21"/>
      <c r="H12" s="21"/>
      <c r="I12" s="21"/>
      <c r="J12" s="21"/>
      <c r="K12" s="21"/>
      <c r="L12" s="21"/>
      <c r="M12" s="21"/>
      <c r="N12" s="21"/>
    </row>
    <row r="13" spans="1:14" ht="20.25" customHeight="1">
      <c r="A13" s="22" t="s">
        <v>195</v>
      </c>
      <c r="B13" s="22"/>
      <c r="C13" s="22"/>
      <c r="D13" s="22"/>
      <c r="E13" s="22"/>
      <c r="F13" s="22"/>
      <c r="G13" s="22"/>
      <c r="H13" s="22"/>
      <c r="I13" s="22"/>
      <c r="J13" s="22"/>
      <c r="K13" s="22"/>
      <c r="L13" s="22"/>
      <c r="M13" s="22"/>
      <c r="N13" s="22"/>
    </row>
    <row r="14" spans="1:14" ht="21.75" customHeight="1">
      <c r="A14" s="24" t="s">
        <v>2</v>
      </c>
      <c r="B14" s="24" t="s">
        <v>0</v>
      </c>
      <c r="C14" s="24" t="s">
        <v>1</v>
      </c>
      <c r="D14" s="26" t="s">
        <v>248</v>
      </c>
      <c r="E14" s="24" t="s">
        <v>527</v>
      </c>
      <c r="F14" s="26" t="s">
        <v>248</v>
      </c>
      <c r="G14" s="24" t="s">
        <v>582</v>
      </c>
      <c r="H14" s="26" t="s">
        <v>248</v>
      </c>
      <c r="I14" s="24" t="s">
        <v>572</v>
      </c>
      <c r="J14" s="26" t="s">
        <v>248</v>
      </c>
      <c r="K14" s="24" t="s">
        <v>583</v>
      </c>
      <c r="L14" s="26" t="s">
        <v>248</v>
      </c>
      <c r="M14" s="24" t="s">
        <v>586</v>
      </c>
      <c r="N14" s="26" t="s">
        <v>248</v>
      </c>
    </row>
    <row r="15" spans="1:14" ht="88.5" customHeight="1">
      <c r="A15" s="25"/>
      <c r="B15" s="25"/>
      <c r="C15" s="25"/>
      <c r="D15" s="27"/>
      <c r="E15" s="25"/>
      <c r="F15" s="27"/>
      <c r="G15" s="25"/>
      <c r="H15" s="27"/>
      <c r="I15" s="25"/>
      <c r="J15" s="27"/>
      <c r="K15" s="25"/>
      <c r="L15" s="27"/>
      <c r="M15" s="25"/>
      <c r="N15" s="27"/>
    </row>
    <row r="16" spans="1:14" ht="78.75">
      <c r="A16" s="7" t="s">
        <v>307</v>
      </c>
      <c r="B16" s="8" t="s">
        <v>128</v>
      </c>
      <c r="C16" s="2"/>
      <c r="D16" s="5">
        <v>441445.39331999986</v>
      </c>
      <c r="E16" s="5">
        <f>E17+E34+E57+E88+E107+E118+E124+E135</f>
        <v>631.57894999999996</v>
      </c>
      <c r="F16" s="5">
        <f>D16+E16</f>
        <v>442076.97226999985</v>
      </c>
      <c r="G16" s="5">
        <f>G17+G34+G57+G88+G107+G118+G124+G135</f>
        <v>0</v>
      </c>
      <c r="H16" s="5">
        <f>F16+G16</f>
        <v>442076.97226999985</v>
      </c>
      <c r="I16" s="5">
        <f>I17+I34+I57+I88+I107+I118+I124+I135</f>
        <v>12518.59907</v>
      </c>
      <c r="J16" s="5">
        <f>H16+I16</f>
        <v>454595.57133999985</v>
      </c>
      <c r="K16" s="5">
        <f>K17+K34+K57+K88+K107+K118+K124+K135</f>
        <v>39.493049999999997</v>
      </c>
      <c r="L16" s="5">
        <f>J16+K16</f>
        <v>454635.06438999984</v>
      </c>
      <c r="M16" s="5">
        <f>M17+M34+M57+M88+M107+M118+M124+M135</f>
        <v>5543.2987499999999</v>
      </c>
      <c r="N16" s="5">
        <f>L16+M16</f>
        <v>460178.36313999986</v>
      </c>
    </row>
    <row r="17" spans="1:14" ht="25.5">
      <c r="A17" s="9" t="s">
        <v>125</v>
      </c>
      <c r="B17" s="8" t="s">
        <v>129</v>
      </c>
      <c r="C17" s="2"/>
      <c r="D17" s="5">
        <v>201991.18164999998</v>
      </c>
      <c r="E17" s="5">
        <f>E18+E31</f>
        <v>631.57894999999996</v>
      </c>
      <c r="F17" s="5">
        <f t="shared" ref="F17:F94" si="0">D17+E17</f>
        <v>202622.76059999998</v>
      </c>
      <c r="G17" s="5">
        <f>G18+G31</f>
        <v>0</v>
      </c>
      <c r="H17" s="5">
        <f t="shared" ref="H17:H80" si="1">F17+G17</f>
        <v>202622.76059999998</v>
      </c>
      <c r="I17" s="5">
        <f>I18+I31</f>
        <v>12000</v>
      </c>
      <c r="J17" s="5">
        <f t="shared" ref="J17:J80" si="2">H17+I17</f>
        <v>214622.76059999998</v>
      </c>
      <c r="K17" s="5">
        <f>K18+K31</f>
        <v>0</v>
      </c>
      <c r="L17" s="5">
        <f t="shared" ref="L17:L80" si="3">J17+K17</f>
        <v>214622.76059999998</v>
      </c>
      <c r="M17" s="5">
        <f>M18+M31</f>
        <v>0</v>
      </c>
      <c r="N17" s="5">
        <f t="shared" ref="N17:N80" si="4">L17+M17</f>
        <v>214622.76059999998</v>
      </c>
    </row>
    <row r="18" spans="1:14"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row>
    <row r="19" spans="1:14"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row>
    <row r="20" spans="1:14"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row>
    <row r="21" spans="1:14"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row>
    <row r="22" spans="1:14"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row>
    <row r="23" spans="1:14"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row>
    <row r="24" spans="1:14"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row>
    <row r="25" spans="1:14"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row>
    <row r="26" spans="1:14"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row>
    <row r="27" spans="1:14"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row>
    <row r="28" spans="1:14"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row>
    <row r="29" spans="1:14"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row>
    <row r="30" spans="1:14"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row>
    <row r="31" spans="1:14"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row>
    <row r="32" spans="1:14"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row>
    <row r="33" spans="1:14"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row>
    <row r="34" spans="1:14" ht="25.5">
      <c r="A34" s="9" t="s">
        <v>138</v>
      </c>
      <c r="B34" s="8" t="s">
        <v>141</v>
      </c>
      <c r="C34" s="2"/>
      <c r="D34" s="5">
        <v>154084.80571999997</v>
      </c>
      <c r="E34" s="5">
        <f>E35</f>
        <v>0</v>
      </c>
      <c r="F34" s="5">
        <f t="shared" si="0"/>
        <v>154084.80571999997</v>
      </c>
      <c r="G34" s="5">
        <f>G35+G54</f>
        <v>0</v>
      </c>
      <c r="H34" s="5">
        <f t="shared" si="1"/>
        <v>154084.80571999997</v>
      </c>
      <c r="I34" s="5">
        <f>I35+I54</f>
        <v>573.31011000000001</v>
      </c>
      <c r="J34" s="5">
        <f t="shared" si="2"/>
        <v>154658.11582999997</v>
      </c>
      <c r="K34" s="5">
        <f>K35+K54</f>
        <v>0</v>
      </c>
      <c r="L34" s="5">
        <f t="shared" si="3"/>
        <v>154658.11582999997</v>
      </c>
      <c r="M34" s="5">
        <f>M35+M54</f>
        <v>4131</v>
      </c>
      <c r="N34" s="5">
        <f t="shared" si="4"/>
        <v>158789.11582999997</v>
      </c>
    </row>
    <row r="35" spans="1:14" ht="38.25">
      <c r="A35" s="4" t="s">
        <v>140</v>
      </c>
      <c r="B35" s="2" t="s">
        <v>142</v>
      </c>
      <c r="C35" s="2"/>
      <c r="D35" s="5">
        <v>154084.80571999997</v>
      </c>
      <c r="E35" s="5">
        <f>E36+E38+E40+E42+E44+E46+E48+E50</f>
        <v>0</v>
      </c>
      <c r="F35" s="5">
        <f t="shared" si="0"/>
        <v>154084.80571999997</v>
      </c>
      <c r="G35" s="5">
        <f>G36+G38+G40+G42+G44+G46+G48+G50+G52</f>
        <v>0</v>
      </c>
      <c r="H35" s="5">
        <f t="shared" si="1"/>
        <v>154084.80571999997</v>
      </c>
      <c r="I35" s="5">
        <f>I36+I38+I40+I42+I44+I46+I48+I50+I52</f>
        <v>217.42106000000001</v>
      </c>
      <c r="J35" s="5">
        <f t="shared" si="2"/>
        <v>154302.22677999997</v>
      </c>
      <c r="K35" s="5">
        <f>K36+K38+K40+K42+K44+K46+K48+K50+K52</f>
        <v>0</v>
      </c>
      <c r="L35" s="5">
        <f t="shared" si="3"/>
        <v>154302.22677999997</v>
      </c>
      <c r="M35" s="5">
        <f>M36+M38+M40+M42+M44+M46+M48+M50+M52</f>
        <v>4131</v>
      </c>
      <c r="N35" s="5">
        <f t="shared" si="4"/>
        <v>158433.22677999997</v>
      </c>
    </row>
    <row r="36" spans="1:14"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row>
    <row r="37" spans="1:14"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row>
    <row r="38" spans="1:14"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row>
    <row r="39" spans="1:14"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row>
    <row r="40" spans="1:14"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row>
    <row r="41" spans="1:14"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row>
    <row r="42" spans="1:14"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row>
    <row r="43" spans="1:14"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row>
    <row r="44" spans="1:14"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row>
    <row r="45" spans="1:14"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row>
    <row r="46" spans="1:14"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row>
    <row r="47" spans="1:14"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row>
    <row r="48" spans="1:14"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row>
    <row r="49" spans="1:14"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row>
    <row r="50" spans="1:14"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row>
    <row r="51" spans="1:14"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row>
    <row r="52" spans="1:14" ht="38.25">
      <c r="A52" s="4" t="s">
        <v>528</v>
      </c>
      <c r="B52" s="2" t="s">
        <v>579</v>
      </c>
      <c r="C52" s="2"/>
      <c r="D52" s="5"/>
      <c r="E52" s="5"/>
      <c r="F52" s="5">
        <f t="shared" si="0"/>
        <v>0</v>
      </c>
      <c r="G52" s="5">
        <f>G53</f>
        <v>0</v>
      </c>
      <c r="H52" s="5">
        <f t="shared" si="1"/>
        <v>0</v>
      </c>
      <c r="I52" s="5">
        <f>I53</f>
        <v>217.42106000000001</v>
      </c>
      <c r="J52" s="5">
        <f t="shared" si="2"/>
        <v>217.42106000000001</v>
      </c>
      <c r="K52" s="5">
        <f>K53</f>
        <v>0</v>
      </c>
      <c r="L52" s="5">
        <f t="shared" si="3"/>
        <v>217.42106000000001</v>
      </c>
      <c r="M52" s="5">
        <f>M53</f>
        <v>4131</v>
      </c>
      <c r="N52" s="5">
        <f t="shared" si="4"/>
        <v>4348.4210599999997</v>
      </c>
    </row>
    <row r="53" spans="1:14" ht="38.25">
      <c r="A53" s="4" t="s">
        <v>37</v>
      </c>
      <c r="B53" s="2" t="s">
        <v>579</v>
      </c>
      <c r="C53" s="2">
        <v>600</v>
      </c>
      <c r="D53" s="5"/>
      <c r="E53" s="5"/>
      <c r="F53" s="5">
        <f t="shared" si="0"/>
        <v>0</v>
      </c>
      <c r="G53" s="5"/>
      <c r="H53" s="5">
        <f t="shared" si="1"/>
        <v>0</v>
      </c>
      <c r="I53" s="5">
        <v>217.42106000000001</v>
      </c>
      <c r="J53" s="5">
        <f t="shared" si="2"/>
        <v>217.42106000000001</v>
      </c>
      <c r="K53" s="5"/>
      <c r="L53" s="5">
        <f t="shared" si="3"/>
        <v>217.42106000000001</v>
      </c>
      <c r="M53" s="5">
        <v>4131</v>
      </c>
      <c r="N53" s="5">
        <f t="shared" si="4"/>
        <v>4348.4210599999997</v>
      </c>
    </row>
    <row r="54" spans="1:14" ht="38.25">
      <c r="A54" s="4" t="s">
        <v>573</v>
      </c>
      <c r="B54" s="6" t="s">
        <v>577</v>
      </c>
      <c r="C54" s="2"/>
      <c r="D54" s="5"/>
      <c r="E54" s="5"/>
      <c r="F54" s="5">
        <v>0</v>
      </c>
      <c r="G54" s="5">
        <f>G55</f>
        <v>0</v>
      </c>
      <c r="H54" s="5">
        <f t="shared" si="1"/>
        <v>0</v>
      </c>
      <c r="I54" s="5">
        <f>I55</f>
        <v>355.88905</v>
      </c>
      <c r="J54" s="5">
        <f t="shared" si="2"/>
        <v>355.88905</v>
      </c>
      <c r="K54" s="5">
        <f>K55</f>
        <v>0</v>
      </c>
      <c r="L54" s="5">
        <f t="shared" si="3"/>
        <v>355.88905</v>
      </c>
      <c r="M54" s="5">
        <f>M55</f>
        <v>0</v>
      </c>
      <c r="N54" s="5">
        <f t="shared" si="4"/>
        <v>355.88905</v>
      </c>
    </row>
    <row r="55" spans="1:14" ht="140.25">
      <c r="A55" s="4" t="s">
        <v>574</v>
      </c>
      <c r="B55" s="6" t="s">
        <v>576</v>
      </c>
      <c r="C55" s="2"/>
      <c r="D55" s="5"/>
      <c r="E55" s="5"/>
      <c r="F55" s="5">
        <v>0</v>
      </c>
      <c r="G55" s="5">
        <f>G56</f>
        <v>0</v>
      </c>
      <c r="H55" s="5">
        <f t="shared" si="1"/>
        <v>0</v>
      </c>
      <c r="I55" s="5">
        <f>I56</f>
        <v>355.88905</v>
      </c>
      <c r="J55" s="5">
        <f t="shared" si="2"/>
        <v>355.88905</v>
      </c>
      <c r="K55" s="5">
        <f>K56</f>
        <v>0</v>
      </c>
      <c r="L55" s="5">
        <f t="shared" si="3"/>
        <v>355.88905</v>
      </c>
      <c r="M55" s="5">
        <f>M56</f>
        <v>0</v>
      </c>
      <c r="N55" s="5">
        <f t="shared" si="4"/>
        <v>355.88905</v>
      </c>
    </row>
    <row r="56" spans="1:14" ht="38.25">
      <c r="A56" s="4" t="s">
        <v>37</v>
      </c>
      <c r="B56" s="6" t="s">
        <v>576</v>
      </c>
      <c r="C56" s="2">
        <v>600</v>
      </c>
      <c r="D56" s="5"/>
      <c r="E56" s="5"/>
      <c r="F56" s="5">
        <v>0</v>
      </c>
      <c r="G56" s="5"/>
      <c r="H56" s="5">
        <f t="shared" si="1"/>
        <v>0</v>
      </c>
      <c r="I56" s="5">
        <v>355.88905</v>
      </c>
      <c r="J56" s="5">
        <f t="shared" si="2"/>
        <v>355.88905</v>
      </c>
      <c r="K56" s="5"/>
      <c r="L56" s="5">
        <f t="shared" si="3"/>
        <v>355.88905</v>
      </c>
      <c r="M56" s="5"/>
      <c r="N56" s="5">
        <f t="shared" si="4"/>
        <v>355.88905</v>
      </c>
    </row>
    <row r="57" spans="1:14" ht="44.25" customHeight="1">
      <c r="A57" s="9" t="s">
        <v>150</v>
      </c>
      <c r="B57" s="8" t="s">
        <v>153</v>
      </c>
      <c r="C57" s="2"/>
      <c r="D57" s="5">
        <v>40148.94356</v>
      </c>
      <c r="E57" s="5">
        <f>E58+E83+E79</f>
        <v>0</v>
      </c>
      <c r="F57" s="5">
        <f t="shared" si="0"/>
        <v>40148.94356</v>
      </c>
      <c r="G57" s="5">
        <f>G58+G83+G79</f>
        <v>0</v>
      </c>
      <c r="H57" s="5">
        <f t="shared" si="1"/>
        <v>40148.94356</v>
      </c>
      <c r="I57" s="5">
        <f>I58+I83+I79</f>
        <v>-54.711039999999926</v>
      </c>
      <c r="J57" s="5">
        <f t="shared" si="2"/>
        <v>40094.232519999998</v>
      </c>
      <c r="K57" s="5">
        <f>K58+K83+K79</f>
        <v>39.493049999999997</v>
      </c>
      <c r="L57" s="5">
        <f t="shared" si="3"/>
        <v>40133.725569999995</v>
      </c>
      <c r="M57" s="5">
        <f>M58+M83+M79</f>
        <v>70</v>
      </c>
      <c r="N57" s="5">
        <f t="shared" si="4"/>
        <v>40203.725569999995</v>
      </c>
    </row>
    <row r="58" spans="1:14"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c r="I58" s="5">
        <f>I59+I61+I67+I69+I71+I73+I75+I77+I63+I65</f>
        <v>5.5999999999999999E-3</v>
      </c>
      <c r="J58" s="5">
        <f t="shared" si="2"/>
        <v>32394.212759999999</v>
      </c>
      <c r="K58" s="5">
        <f>K59+K61+K67+K69+K71+K73+K75+K77+K63+K65</f>
        <v>39.493049999999997</v>
      </c>
      <c r="L58" s="5">
        <f t="shared" si="3"/>
        <v>32433.705809999999</v>
      </c>
      <c r="M58" s="5">
        <f>M59+M61+M67+M69+M71+M73+M75+M77+M63+M65</f>
        <v>70</v>
      </c>
      <c r="N58" s="5">
        <f t="shared" si="4"/>
        <v>32503.705809999999</v>
      </c>
    </row>
    <row r="59" spans="1:14" ht="15.75">
      <c r="A59" s="4" t="s">
        <v>151</v>
      </c>
      <c r="B59" s="2" t="s">
        <v>155</v>
      </c>
      <c r="C59" s="2"/>
      <c r="D59" s="5">
        <v>25675.11002</v>
      </c>
      <c r="E59" s="5">
        <f>E60</f>
        <v>122.4148</v>
      </c>
      <c r="F59" s="5">
        <f t="shared" si="0"/>
        <v>25797.524819999999</v>
      </c>
      <c r="G59" s="5">
        <f>G60</f>
        <v>0</v>
      </c>
      <c r="H59" s="5">
        <f t="shared" si="1"/>
        <v>25797.524819999999</v>
      </c>
      <c r="I59" s="5">
        <f>I60</f>
        <v>5.5999999999999999E-3</v>
      </c>
      <c r="J59" s="5">
        <f t="shared" si="2"/>
        <v>25797.530419999999</v>
      </c>
      <c r="K59" s="5">
        <f>K60</f>
        <v>35.808839999999996</v>
      </c>
      <c r="L59" s="5">
        <f t="shared" si="3"/>
        <v>25833.339260000001</v>
      </c>
      <c r="M59" s="5">
        <f>M60</f>
        <v>0</v>
      </c>
      <c r="N59" s="5">
        <f t="shared" si="4"/>
        <v>25833.339260000001</v>
      </c>
    </row>
    <row r="60" spans="1:14" ht="38.25">
      <c r="A60" s="4" t="s">
        <v>37</v>
      </c>
      <c r="B60" s="2" t="s">
        <v>155</v>
      </c>
      <c r="C60" s="2">
        <v>600</v>
      </c>
      <c r="D60" s="5">
        <v>25675.11002</v>
      </c>
      <c r="E60" s="5">
        <v>122.4148</v>
      </c>
      <c r="F60" s="5">
        <f t="shared" si="0"/>
        <v>25797.524819999999</v>
      </c>
      <c r="G60" s="5"/>
      <c r="H60" s="5">
        <f t="shared" si="1"/>
        <v>25797.524819999999</v>
      </c>
      <c r="I60" s="5">
        <v>5.5999999999999999E-3</v>
      </c>
      <c r="J60" s="5">
        <f t="shared" si="2"/>
        <v>25797.530419999999</v>
      </c>
      <c r="K60" s="5">
        <v>35.808839999999996</v>
      </c>
      <c r="L60" s="5">
        <f t="shared" si="3"/>
        <v>25833.339260000001</v>
      </c>
      <c r="M60" s="5"/>
      <c r="N60" s="5">
        <f t="shared" si="4"/>
        <v>25833.339260000001</v>
      </c>
    </row>
    <row r="61" spans="1:14" ht="38.25">
      <c r="A61" s="4" t="s">
        <v>157</v>
      </c>
      <c r="B61" s="2" t="s">
        <v>158</v>
      </c>
      <c r="C61" s="2"/>
      <c r="D61" s="5">
        <v>35</v>
      </c>
      <c r="E61" s="5">
        <f>E62</f>
        <v>0</v>
      </c>
      <c r="F61" s="5">
        <f t="shared" si="0"/>
        <v>35</v>
      </c>
      <c r="G61" s="5">
        <f>G62</f>
        <v>0</v>
      </c>
      <c r="H61" s="5">
        <f t="shared" si="1"/>
        <v>35</v>
      </c>
      <c r="I61" s="5">
        <f>I62</f>
        <v>0</v>
      </c>
      <c r="J61" s="5">
        <f t="shared" si="2"/>
        <v>35</v>
      </c>
      <c r="K61" s="5">
        <f>K62</f>
        <v>0</v>
      </c>
      <c r="L61" s="5">
        <f t="shared" si="3"/>
        <v>35</v>
      </c>
      <c r="M61" s="5">
        <f>M62</f>
        <v>0</v>
      </c>
      <c r="N61" s="5">
        <f t="shared" si="4"/>
        <v>35</v>
      </c>
    </row>
    <row r="62" spans="1:14" ht="38.25">
      <c r="A62" s="4" t="s">
        <v>37</v>
      </c>
      <c r="B62" s="2" t="s">
        <v>158</v>
      </c>
      <c r="C62" s="2">
        <v>600</v>
      </c>
      <c r="D62" s="5">
        <v>35</v>
      </c>
      <c r="E62" s="5">
        <v>0</v>
      </c>
      <c r="F62" s="5">
        <f t="shared" si="0"/>
        <v>35</v>
      </c>
      <c r="G62" s="5"/>
      <c r="H62" s="5">
        <f t="shared" si="1"/>
        <v>35</v>
      </c>
      <c r="I62" s="5"/>
      <c r="J62" s="5">
        <f t="shared" si="2"/>
        <v>35</v>
      </c>
      <c r="K62" s="5"/>
      <c r="L62" s="5">
        <f t="shared" si="3"/>
        <v>35</v>
      </c>
      <c r="M62" s="5"/>
      <c r="N62" s="5">
        <f t="shared" si="4"/>
        <v>35</v>
      </c>
    </row>
    <row r="63" spans="1:14" ht="54" customHeight="1">
      <c r="A63" s="4" t="s">
        <v>493</v>
      </c>
      <c r="B63" s="2" t="s">
        <v>492</v>
      </c>
      <c r="C63" s="2"/>
      <c r="D63" s="5">
        <v>361.26316000000003</v>
      </c>
      <c r="E63" s="5">
        <f>E64</f>
        <v>-361.26316000000003</v>
      </c>
      <c r="F63" s="5">
        <f t="shared" si="0"/>
        <v>0</v>
      </c>
      <c r="G63" s="5">
        <f>G64</f>
        <v>0</v>
      </c>
      <c r="H63" s="5">
        <f t="shared" si="1"/>
        <v>0</v>
      </c>
      <c r="I63" s="5">
        <f>I64</f>
        <v>0</v>
      </c>
      <c r="J63" s="5">
        <f t="shared" si="2"/>
        <v>0</v>
      </c>
      <c r="K63" s="5">
        <f>K64</f>
        <v>0</v>
      </c>
      <c r="L63" s="5">
        <f t="shared" si="3"/>
        <v>0</v>
      </c>
      <c r="M63" s="5">
        <f>M64</f>
        <v>0</v>
      </c>
      <c r="N63" s="5">
        <f t="shared" si="4"/>
        <v>0</v>
      </c>
    </row>
    <row r="64" spans="1:14" ht="38.25">
      <c r="A64" s="4" t="s">
        <v>37</v>
      </c>
      <c r="B64" s="2" t="s">
        <v>492</v>
      </c>
      <c r="C64" s="2">
        <v>600</v>
      </c>
      <c r="D64" s="5">
        <v>361.26316000000003</v>
      </c>
      <c r="E64" s="5">
        <v>-361.26316000000003</v>
      </c>
      <c r="F64" s="5">
        <f t="shared" si="0"/>
        <v>0</v>
      </c>
      <c r="G64" s="5"/>
      <c r="H64" s="5">
        <f t="shared" si="1"/>
        <v>0</v>
      </c>
      <c r="I64" s="5"/>
      <c r="J64" s="5">
        <f t="shared" si="2"/>
        <v>0</v>
      </c>
      <c r="K64" s="5"/>
      <c r="L64" s="5">
        <f t="shared" si="3"/>
        <v>0</v>
      </c>
      <c r="M64" s="5"/>
      <c r="N64" s="5">
        <f t="shared" si="4"/>
        <v>0</v>
      </c>
    </row>
    <row r="65" spans="1:14" ht="38.25">
      <c r="A65" s="4" t="s">
        <v>528</v>
      </c>
      <c r="B65" s="2" t="s">
        <v>529</v>
      </c>
      <c r="C65" s="2"/>
      <c r="D65" s="5">
        <v>0</v>
      </c>
      <c r="E65" s="5">
        <f>E66</f>
        <v>361.26316000000003</v>
      </c>
      <c r="F65" s="5">
        <f t="shared" si="0"/>
        <v>361.26316000000003</v>
      </c>
      <c r="G65" s="5">
        <f>G66</f>
        <v>0</v>
      </c>
      <c r="H65" s="5">
        <f t="shared" si="1"/>
        <v>361.26316000000003</v>
      </c>
      <c r="I65" s="5">
        <f>I66</f>
        <v>0</v>
      </c>
      <c r="J65" s="5">
        <f t="shared" si="2"/>
        <v>361.26316000000003</v>
      </c>
      <c r="K65" s="5">
        <f>K66</f>
        <v>3.6842100000000002</v>
      </c>
      <c r="L65" s="5">
        <f t="shared" si="3"/>
        <v>364.94737000000003</v>
      </c>
      <c r="M65" s="5">
        <f>M66</f>
        <v>70</v>
      </c>
      <c r="N65" s="5">
        <f t="shared" si="4"/>
        <v>434.94737000000003</v>
      </c>
    </row>
    <row r="66" spans="1:14" ht="38.25">
      <c r="A66" s="4" t="s">
        <v>37</v>
      </c>
      <c r="B66" s="2" t="s">
        <v>529</v>
      </c>
      <c r="C66" s="2">
        <v>600</v>
      </c>
      <c r="D66" s="5">
        <v>0</v>
      </c>
      <c r="E66" s="5">
        <v>361.26316000000003</v>
      </c>
      <c r="F66" s="5">
        <f t="shared" si="0"/>
        <v>361.26316000000003</v>
      </c>
      <c r="G66" s="5"/>
      <c r="H66" s="5">
        <f t="shared" si="1"/>
        <v>361.26316000000003</v>
      </c>
      <c r="I66" s="5"/>
      <c r="J66" s="5">
        <f t="shared" si="2"/>
        <v>361.26316000000003</v>
      </c>
      <c r="K66" s="5">
        <v>3.6842100000000002</v>
      </c>
      <c r="L66" s="5">
        <f t="shared" si="3"/>
        <v>364.94737000000003</v>
      </c>
      <c r="M66" s="5">
        <v>70</v>
      </c>
      <c r="N66" s="5">
        <f t="shared" si="4"/>
        <v>434.94737000000003</v>
      </c>
    </row>
    <row r="67" spans="1:14" ht="38.25">
      <c r="A67" s="4" t="s">
        <v>194</v>
      </c>
      <c r="B67" s="2" t="s">
        <v>159</v>
      </c>
      <c r="C67" s="2"/>
      <c r="D67" s="5">
        <v>92</v>
      </c>
      <c r="E67" s="5">
        <f>E68</f>
        <v>0</v>
      </c>
      <c r="F67" s="5">
        <f t="shared" si="0"/>
        <v>92</v>
      </c>
      <c r="G67" s="5">
        <f>G68</f>
        <v>0</v>
      </c>
      <c r="H67" s="5">
        <f t="shared" si="1"/>
        <v>92</v>
      </c>
      <c r="I67" s="5">
        <f>I68</f>
        <v>0</v>
      </c>
      <c r="J67" s="5">
        <f t="shared" si="2"/>
        <v>92</v>
      </c>
      <c r="K67" s="5">
        <f>K68</f>
        <v>0</v>
      </c>
      <c r="L67" s="5">
        <f t="shared" si="3"/>
        <v>92</v>
      </c>
      <c r="M67" s="5">
        <f>M68</f>
        <v>0</v>
      </c>
      <c r="N67" s="5">
        <f t="shared" si="4"/>
        <v>92</v>
      </c>
    </row>
    <row r="68" spans="1:14" ht="38.25">
      <c r="A68" s="4" t="s">
        <v>37</v>
      </c>
      <c r="B68" s="2" t="s">
        <v>159</v>
      </c>
      <c r="C68" s="2">
        <v>600</v>
      </c>
      <c r="D68" s="5">
        <v>92</v>
      </c>
      <c r="E68" s="5">
        <v>0</v>
      </c>
      <c r="F68" s="5">
        <f t="shared" si="0"/>
        <v>92</v>
      </c>
      <c r="G68" s="5"/>
      <c r="H68" s="5">
        <f t="shared" si="1"/>
        <v>92</v>
      </c>
      <c r="I68" s="5"/>
      <c r="J68" s="5">
        <f t="shared" si="2"/>
        <v>92</v>
      </c>
      <c r="K68" s="5"/>
      <c r="L68" s="5">
        <f t="shared" si="3"/>
        <v>92</v>
      </c>
      <c r="M68" s="5"/>
      <c r="N68" s="5">
        <f t="shared" si="4"/>
        <v>92</v>
      </c>
    </row>
    <row r="69" spans="1:14" ht="76.5">
      <c r="A69" s="4" t="s">
        <v>291</v>
      </c>
      <c r="B69" s="6" t="s">
        <v>160</v>
      </c>
      <c r="C69" s="2"/>
      <c r="D69" s="5">
        <v>1805.21731</v>
      </c>
      <c r="E69" s="5">
        <f>E70</f>
        <v>0</v>
      </c>
      <c r="F69" s="5">
        <f t="shared" si="0"/>
        <v>1805.21731</v>
      </c>
      <c r="G69" s="5">
        <f>G70</f>
        <v>0</v>
      </c>
      <c r="H69" s="5">
        <f t="shared" si="1"/>
        <v>1805.21731</v>
      </c>
      <c r="I69" s="5">
        <f>I70</f>
        <v>0</v>
      </c>
      <c r="J69" s="5">
        <f t="shared" si="2"/>
        <v>1805.21731</v>
      </c>
      <c r="K69" s="5">
        <f>K70</f>
        <v>0</v>
      </c>
      <c r="L69" s="5">
        <f t="shared" si="3"/>
        <v>1805.21731</v>
      </c>
      <c r="M69" s="5">
        <f>M70</f>
        <v>0</v>
      </c>
      <c r="N69" s="5">
        <f t="shared" si="4"/>
        <v>1805.21731</v>
      </c>
    </row>
    <row r="70" spans="1:14" ht="38.25">
      <c r="A70" s="4" t="s">
        <v>37</v>
      </c>
      <c r="B70" s="6" t="s">
        <v>160</v>
      </c>
      <c r="C70" s="2">
        <v>600</v>
      </c>
      <c r="D70" s="5">
        <v>1805.21731</v>
      </c>
      <c r="E70" s="5">
        <v>0</v>
      </c>
      <c r="F70" s="5">
        <f t="shared" si="0"/>
        <v>1805.21731</v>
      </c>
      <c r="G70" s="5"/>
      <c r="H70" s="5">
        <f t="shared" si="1"/>
        <v>1805.21731</v>
      </c>
      <c r="I70" s="5"/>
      <c r="J70" s="5">
        <f t="shared" si="2"/>
        <v>1805.21731</v>
      </c>
      <c r="K70" s="5"/>
      <c r="L70" s="5">
        <f t="shared" si="3"/>
        <v>1805.21731</v>
      </c>
      <c r="M70" s="5"/>
      <c r="N70" s="5">
        <f t="shared" si="4"/>
        <v>1805.21731</v>
      </c>
    </row>
    <row r="71" spans="1:14" ht="63.75">
      <c r="A71" s="4" t="s">
        <v>161</v>
      </c>
      <c r="B71" s="6" t="s">
        <v>285</v>
      </c>
      <c r="C71" s="2"/>
      <c r="D71" s="5">
        <v>570.06862000000001</v>
      </c>
      <c r="E71" s="5">
        <f>E72</f>
        <v>0</v>
      </c>
      <c r="F71" s="5">
        <f t="shared" si="0"/>
        <v>570.06862000000001</v>
      </c>
      <c r="G71" s="5">
        <f>G72</f>
        <v>0</v>
      </c>
      <c r="H71" s="5">
        <f t="shared" si="1"/>
        <v>570.06862000000001</v>
      </c>
      <c r="I71" s="5">
        <f>I72</f>
        <v>0</v>
      </c>
      <c r="J71" s="5">
        <f t="shared" si="2"/>
        <v>570.06862000000001</v>
      </c>
      <c r="K71" s="5">
        <f>K72</f>
        <v>0</v>
      </c>
      <c r="L71" s="5">
        <f t="shared" si="3"/>
        <v>570.06862000000001</v>
      </c>
      <c r="M71" s="5">
        <f>M72</f>
        <v>0</v>
      </c>
      <c r="N71" s="5">
        <f t="shared" si="4"/>
        <v>570.06862000000001</v>
      </c>
    </row>
    <row r="72" spans="1:14" ht="38.25">
      <c r="A72" s="4" t="s">
        <v>37</v>
      </c>
      <c r="B72" s="6" t="s">
        <v>285</v>
      </c>
      <c r="C72" s="2">
        <v>600</v>
      </c>
      <c r="D72" s="5">
        <v>570.06862000000001</v>
      </c>
      <c r="E72" s="5">
        <v>0</v>
      </c>
      <c r="F72" s="5">
        <f t="shared" si="0"/>
        <v>570.06862000000001</v>
      </c>
      <c r="G72" s="5"/>
      <c r="H72" s="5">
        <f t="shared" si="1"/>
        <v>570.06862000000001</v>
      </c>
      <c r="I72" s="5"/>
      <c r="J72" s="5">
        <f t="shared" si="2"/>
        <v>570.06862000000001</v>
      </c>
      <c r="K72" s="5"/>
      <c r="L72" s="5">
        <f t="shared" si="3"/>
        <v>570.06862000000001</v>
      </c>
      <c r="M72" s="5"/>
      <c r="N72" s="5">
        <f t="shared" si="4"/>
        <v>570.06862000000001</v>
      </c>
    </row>
    <row r="73" spans="1:14" ht="89.25">
      <c r="A73" s="4" t="s">
        <v>292</v>
      </c>
      <c r="B73" s="6" t="s">
        <v>163</v>
      </c>
      <c r="C73" s="2"/>
      <c r="D73" s="5">
        <v>2853.5959800000001</v>
      </c>
      <c r="E73" s="5">
        <f>E74</f>
        <v>0</v>
      </c>
      <c r="F73" s="5">
        <f t="shared" si="0"/>
        <v>2853.5959800000001</v>
      </c>
      <c r="G73" s="5">
        <f>G74</f>
        <v>0</v>
      </c>
      <c r="H73" s="5">
        <f t="shared" si="1"/>
        <v>2853.5959800000001</v>
      </c>
      <c r="I73" s="5">
        <f>I74</f>
        <v>0</v>
      </c>
      <c r="J73" s="5">
        <f t="shared" si="2"/>
        <v>2853.5959800000001</v>
      </c>
      <c r="K73" s="5">
        <f>K74</f>
        <v>0</v>
      </c>
      <c r="L73" s="5">
        <f t="shared" si="3"/>
        <v>2853.5959800000001</v>
      </c>
      <c r="M73" s="5">
        <f>M74</f>
        <v>0</v>
      </c>
      <c r="N73" s="5">
        <f t="shared" si="4"/>
        <v>2853.5959800000001</v>
      </c>
    </row>
    <row r="74" spans="1:14" ht="38.25">
      <c r="A74" s="4" t="s">
        <v>37</v>
      </c>
      <c r="B74" s="6" t="s">
        <v>163</v>
      </c>
      <c r="C74" s="2">
        <v>600</v>
      </c>
      <c r="D74" s="5">
        <v>2853.5959800000001</v>
      </c>
      <c r="E74" s="5">
        <v>0</v>
      </c>
      <c r="F74" s="5">
        <f t="shared" si="0"/>
        <v>2853.5959800000001</v>
      </c>
      <c r="G74" s="5"/>
      <c r="H74" s="5">
        <f t="shared" si="1"/>
        <v>2853.5959800000001</v>
      </c>
      <c r="I74" s="5"/>
      <c r="J74" s="5">
        <f t="shared" si="2"/>
        <v>2853.5959800000001</v>
      </c>
      <c r="K74" s="5"/>
      <c r="L74" s="5">
        <f t="shared" si="3"/>
        <v>2853.5959800000001</v>
      </c>
      <c r="M74" s="5"/>
      <c r="N74" s="5">
        <f t="shared" si="4"/>
        <v>2853.5959800000001</v>
      </c>
    </row>
    <row r="75" spans="1:14" ht="81.75" customHeight="1">
      <c r="A75" s="4" t="s">
        <v>164</v>
      </c>
      <c r="B75" s="2" t="s">
        <v>286</v>
      </c>
      <c r="C75" s="2"/>
      <c r="D75" s="5">
        <v>150.18926999999999</v>
      </c>
      <c r="E75" s="5">
        <f>E76</f>
        <v>0</v>
      </c>
      <c r="F75" s="5">
        <f t="shared" si="0"/>
        <v>150.18926999999999</v>
      </c>
      <c r="G75" s="5">
        <f>G76</f>
        <v>0</v>
      </c>
      <c r="H75" s="5">
        <f t="shared" si="1"/>
        <v>150.18926999999999</v>
      </c>
      <c r="I75" s="5">
        <f>I76</f>
        <v>0</v>
      </c>
      <c r="J75" s="5">
        <f t="shared" si="2"/>
        <v>150.18926999999999</v>
      </c>
      <c r="K75" s="5">
        <f>K76</f>
        <v>0</v>
      </c>
      <c r="L75" s="5">
        <f t="shared" si="3"/>
        <v>150.18926999999999</v>
      </c>
      <c r="M75" s="5">
        <f>M76</f>
        <v>0</v>
      </c>
      <c r="N75" s="5">
        <f t="shared" si="4"/>
        <v>150.18926999999999</v>
      </c>
    </row>
    <row r="76" spans="1:14" ht="38.25">
      <c r="A76" s="4" t="s">
        <v>37</v>
      </c>
      <c r="B76" s="2" t="s">
        <v>286</v>
      </c>
      <c r="C76" s="2">
        <v>600</v>
      </c>
      <c r="D76" s="5">
        <v>150.18926999999999</v>
      </c>
      <c r="E76" s="5">
        <v>0</v>
      </c>
      <c r="F76" s="5">
        <f t="shared" si="0"/>
        <v>150.18926999999999</v>
      </c>
      <c r="G76" s="5"/>
      <c r="H76" s="5">
        <f t="shared" si="1"/>
        <v>150.18926999999999</v>
      </c>
      <c r="I76" s="5"/>
      <c r="J76" s="5">
        <f t="shared" si="2"/>
        <v>150.18926999999999</v>
      </c>
      <c r="K76" s="5"/>
      <c r="L76" s="5">
        <f t="shared" si="3"/>
        <v>150.18926999999999</v>
      </c>
      <c r="M76" s="5"/>
      <c r="N76" s="5">
        <f t="shared" si="4"/>
        <v>150.18926999999999</v>
      </c>
    </row>
    <row r="77" spans="1:14" ht="25.5">
      <c r="A77" s="4" t="s">
        <v>235</v>
      </c>
      <c r="B77" s="2" t="s">
        <v>234</v>
      </c>
      <c r="C77" s="2"/>
      <c r="D77" s="5">
        <v>729.34799999999996</v>
      </c>
      <c r="E77" s="5">
        <f>E78</f>
        <v>0</v>
      </c>
      <c r="F77" s="5">
        <f t="shared" si="0"/>
        <v>729.34799999999996</v>
      </c>
      <c r="G77" s="5">
        <f>G78</f>
        <v>0</v>
      </c>
      <c r="H77" s="5">
        <f t="shared" si="1"/>
        <v>729.34799999999996</v>
      </c>
      <c r="I77" s="5">
        <f>I78</f>
        <v>0</v>
      </c>
      <c r="J77" s="5">
        <f t="shared" si="2"/>
        <v>729.34799999999996</v>
      </c>
      <c r="K77" s="5">
        <f>K78</f>
        <v>0</v>
      </c>
      <c r="L77" s="5">
        <f t="shared" si="3"/>
        <v>729.34799999999996</v>
      </c>
      <c r="M77" s="5">
        <f>M78</f>
        <v>0</v>
      </c>
      <c r="N77" s="5">
        <f t="shared" si="4"/>
        <v>729.34799999999996</v>
      </c>
    </row>
    <row r="78" spans="1:14" ht="38.25">
      <c r="A78" s="4" t="s">
        <v>37</v>
      </c>
      <c r="B78" s="2" t="s">
        <v>234</v>
      </c>
      <c r="C78" s="2">
        <v>600</v>
      </c>
      <c r="D78" s="5">
        <v>729.34799999999996</v>
      </c>
      <c r="E78" s="5">
        <v>0</v>
      </c>
      <c r="F78" s="5">
        <f t="shared" si="0"/>
        <v>729.34799999999996</v>
      </c>
      <c r="G78" s="5"/>
      <c r="H78" s="5">
        <f t="shared" si="1"/>
        <v>729.34799999999996</v>
      </c>
      <c r="I78" s="5"/>
      <c r="J78" s="5">
        <f t="shared" si="2"/>
        <v>729.34799999999996</v>
      </c>
      <c r="K78" s="5"/>
      <c r="L78" s="5">
        <f t="shared" si="3"/>
        <v>729.34799999999996</v>
      </c>
      <c r="M78" s="5"/>
      <c r="N78" s="5">
        <f t="shared" si="4"/>
        <v>729.34799999999996</v>
      </c>
    </row>
    <row r="79" spans="1:14" ht="51">
      <c r="A79" s="4" t="s">
        <v>471</v>
      </c>
      <c r="B79" s="2" t="s">
        <v>470</v>
      </c>
      <c r="C79" s="2"/>
      <c r="D79" s="5">
        <v>7329.8848000000007</v>
      </c>
      <c r="E79" s="5">
        <f>E80</f>
        <v>-122.4148</v>
      </c>
      <c r="F79" s="5">
        <f t="shared" si="0"/>
        <v>7207.4700000000012</v>
      </c>
      <c r="G79" s="5">
        <f>G80</f>
        <v>0</v>
      </c>
      <c r="H79" s="5">
        <f t="shared" si="1"/>
        <v>7207.4700000000012</v>
      </c>
      <c r="I79" s="5">
        <f>I80</f>
        <v>0</v>
      </c>
      <c r="J79" s="5">
        <f t="shared" si="2"/>
        <v>7207.4700000000012</v>
      </c>
      <c r="K79" s="5">
        <f>K80</f>
        <v>0</v>
      </c>
      <c r="L79" s="5">
        <f t="shared" si="3"/>
        <v>7207.4700000000012</v>
      </c>
      <c r="M79" s="5">
        <f>M80</f>
        <v>0</v>
      </c>
      <c r="N79" s="5">
        <f t="shared" si="4"/>
        <v>7207.4700000000012</v>
      </c>
    </row>
    <row r="80" spans="1:14" ht="38.25">
      <c r="A80" s="4" t="s">
        <v>472</v>
      </c>
      <c r="B80" s="2" t="s">
        <v>473</v>
      </c>
      <c r="C80" s="2"/>
      <c r="D80" s="5">
        <v>7329.8848000000007</v>
      </c>
      <c r="E80" s="5">
        <f>E81+E82</f>
        <v>-122.4148</v>
      </c>
      <c r="F80" s="5">
        <f t="shared" si="0"/>
        <v>7207.4700000000012</v>
      </c>
      <c r="G80" s="5">
        <f>G81+G82</f>
        <v>0</v>
      </c>
      <c r="H80" s="5">
        <f t="shared" si="1"/>
        <v>7207.4700000000012</v>
      </c>
      <c r="I80" s="5">
        <f>I81+I82</f>
        <v>0</v>
      </c>
      <c r="J80" s="5">
        <f t="shared" si="2"/>
        <v>7207.4700000000012</v>
      </c>
      <c r="K80" s="5">
        <f>K81+K82</f>
        <v>0</v>
      </c>
      <c r="L80" s="5">
        <f t="shared" si="3"/>
        <v>7207.4700000000012</v>
      </c>
      <c r="M80" s="5">
        <f>M81+M82</f>
        <v>0</v>
      </c>
      <c r="N80" s="5">
        <f t="shared" si="4"/>
        <v>7207.4700000000012</v>
      </c>
    </row>
    <row r="81" spans="1:14" ht="38.25">
      <c r="A81" s="4" t="s">
        <v>37</v>
      </c>
      <c r="B81" s="2" t="s">
        <v>473</v>
      </c>
      <c r="C81" s="2">
        <v>600</v>
      </c>
      <c r="D81" s="5">
        <v>7305.6</v>
      </c>
      <c r="E81" s="5">
        <v>-116.26479999999999</v>
      </c>
      <c r="F81" s="5">
        <f t="shared" si="0"/>
        <v>7189.3352000000004</v>
      </c>
      <c r="G81" s="5"/>
      <c r="H81" s="5">
        <f t="shared" ref="H81:H146" si="5">F81+G81</f>
        <v>7189.3352000000004</v>
      </c>
      <c r="I81" s="5"/>
      <c r="J81" s="5">
        <f t="shared" ref="J81:J146" si="6">H81+I81</f>
        <v>7189.3352000000004</v>
      </c>
      <c r="K81" s="5"/>
      <c r="L81" s="5">
        <f t="shared" ref="L81:L146" si="7">J81+K81</f>
        <v>7189.3352000000004</v>
      </c>
      <c r="M81" s="5"/>
      <c r="N81" s="5">
        <f t="shared" ref="N81:N146" si="8">L81+M81</f>
        <v>7189.3352000000004</v>
      </c>
    </row>
    <row r="82" spans="1:14" ht="15.75">
      <c r="A82" s="4" t="s">
        <v>333</v>
      </c>
      <c r="B82" s="2" t="s">
        <v>473</v>
      </c>
      <c r="C82" s="2">
        <v>800</v>
      </c>
      <c r="D82" s="5">
        <v>24.284800000000001</v>
      </c>
      <c r="E82" s="5">
        <v>-6.15</v>
      </c>
      <c r="F82" s="5">
        <f t="shared" si="0"/>
        <v>18.134799999999998</v>
      </c>
      <c r="G82" s="5"/>
      <c r="H82" s="5">
        <f t="shared" si="5"/>
        <v>18.134799999999998</v>
      </c>
      <c r="I82" s="5"/>
      <c r="J82" s="5">
        <f t="shared" si="6"/>
        <v>18.134799999999998</v>
      </c>
      <c r="K82" s="5"/>
      <c r="L82" s="5">
        <f t="shared" si="7"/>
        <v>18.134799999999998</v>
      </c>
      <c r="M82" s="5"/>
      <c r="N82" s="5">
        <f t="shared" si="8"/>
        <v>18.134799999999998</v>
      </c>
    </row>
    <row r="83" spans="1:14" ht="102">
      <c r="A83" s="4" t="s">
        <v>531</v>
      </c>
      <c r="B83" s="2" t="s">
        <v>257</v>
      </c>
      <c r="C83" s="2"/>
      <c r="D83" s="5">
        <v>547.26640000000009</v>
      </c>
      <c r="E83" s="5">
        <f>E84</f>
        <v>0</v>
      </c>
      <c r="F83" s="5">
        <f t="shared" si="0"/>
        <v>547.26640000000009</v>
      </c>
      <c r="G83" s="5">
        <f>G84+G86</f>
        <v>0</v>
      </c>
      <c r="H83" s="5">
        <f t="shared" si="5"/>
        <v>547.26640000000009</v>
      </c>
      <c r="I83" s="5">
        <f>I84+I86</f>
        <v>-54.716639999999927</v>
      </c>
      <c r="J83" s="5">
        <f t="shared" si="6"/>
        <v>492.54976000000016</v>
      </c>
      <c r="K83" s="5">
        <f>K84+K86</f>
        <v>0</v>
      </c>
      <c r="L83" s="5">
        <f t="shared" si="7"/>
        <v>492.54976000000016</v>
      </c>
      <c r="M83" s="5">
        <f>M84+M86</f>
        <v>0</v>
      </c>
      <c r="N83" s="5">
        <f t="shared" si="8"/>
        <v>492.54976000000016</v>
      </c>
    </row>
    <row r="84" spans="1:14" ht="94.5" customHeight="1">
      <c r="A84" s="4" t="s">
        <v>530</v>
      </c>
      <c r="B84" s="2" t="s">
        <v>258</v>
      </c>
      <c r="C84" s="2"/>
      <c r="D84" s="5">
        <v>547.26640000000009</v>
      </c>
      <c r="E84" s="5">
        <f>E85</f>
        <v>0</v>
      </c>
      <c r="F84" s="5">
        <f t="shared" si="0"/>
        <v>547.26640000000009</v>
      </c>
      <c r="G84" s="5">
        <f>G85</f>
        <v>0</v>
      </c>
      <c r="H84" s="5">
        <f t="shared" si="5"/>
        <v>547.26640000000009</v>
      </c>
      <c r="I84" s="5">
        <f>I85</f>
        <v>-547.26639999999998</v>
      </c>
      <c r="J84" s="5">
        <f t="shared" si="6"/>
        <v>0</v>
      </c>
      <c r="K84" s="5">
        <f>K85</f>
        <v>0</v>
      </c>
      <c r="L84" s="5">
        <f t="shared" si="7"/>
        <v>0</v>
      </c>
      <c r="M84" s="5">
        <f>M85</f>
        <v>0</v>
      </c>
      <c r="N84" s="5">
        <f t="shared" si="8"/>
        <v>0</v>
      </c>
    </row>
    <row r="85" spans="1:14" ht="38.25">
      <c r="A85" s="4" t="s">
        <v>37</v>
      </c>
      <c r="B85" s="2" t="s">
        <v>258</v>
      </c>
      <c r="C85" s="2">
        <v>600</v>
      </c>
      <c r="D85" s="5">
        <v>547.26640000000009</v>
      </c>
      <c r="E85" s="5">
        <v>0</v>
      </c>
      <c r="F85" s="5">
        <f t="shared" si="0"/>
        <v>547.26640000000009</v>
      </c>
      <c r="G85" s="5"/>
      <c r="H85" s="5">
        <f t="shared" si="5"/>
        <v>547.26640000000009</v>
      </c>
      <c r="I85" s="5">
        <v>-547.26639999999998</v>
      </c>
      <c r="J85" s="5">
        <f t="shared" si="6"/>
        <v>0</v>
      </c>
      <c r="K85" s="5"/>
      <c r="L85" s="5">
        <f t="shared" si="7"/>
        <v>0</v>
      </c>
      <c r="M85" s="5"/>
      <c r="N85" s="5">
        <f t="shared" si="8"/>
        <v>0</v>
      </c>
    </row>
    <row r="86" spans="1:14" ht="92.25" customHeight="1">
      <c r="A86" s="4" t="s">
        <v>530</v>
      </c>
      <c r="B86" s="2" t="s">
        <v>578</v>
      </c>
      <c r="C86" s="2"/>
      <c r="D86" s="5"/>
      <c r="E86" s="5"/>
      <c r="F86" s="5">
        <f t="shared" si="0"/>
        <v>0</v>
      </c>
      <c r="G86" s="5">
        <f>G87</f>
        <v>0</v>
      </c>
      <c r="H86" s="5">
        <f t="shared" si="5"/>
        <v>0</v>
      </c>
      <c r="I86" s="5">
        <f>I87</f>
        <v>492.54976000000005</v>
      </c>
      <c r="J86" s="5">
        <f t="shared" si="6"/>
        <v>492.54976000000005</v>
      </c>
      <c r="K86" s="5">
        <f>K87</f>
        <v>0</v>
      </c>
      <c r="L86" s="5">
        <f t="shared" si="7"/>
        <v>492.54976000000005</v>
      </c>
      <c r="M86" s="5">
        <f>M87</f>
        <v>0</v>
      </c>
      <c r="N86" s="5">
        <f t="shared" si="8"/>
        <v>492.54976000000005</v>
      </c>
    </row>
    <row r="87" spans="1:14" ht="38.25">
      <c r="A87" s="4" t="s">
        <v>37</v>
      </c>
      <c r="B87" s="2" t="s">
        <v>578</v>
      </c>
      <c r="C87" s="2">
        <v>600</v>
      </c>
      <c r="D87" s="5"/>
      <c r="E87" s="5"/>
      <c r="F87" s="5">
        <f t="shared" si="0"/>
        <v>0</v>
      </c>
      <c r="G87" s="5"/>
      <c r="H87" s="5">
        <f t="shared" si="5"/>
        <v>0</v>
      </c>
      <c r="I87" s="5">
        <f>492.49936+0.0504</f>
        <v>492.54976000000005</v>
      </c>
      <c r="J87" s="5">
        <f t="shared" si="6"/>
        <v>492.54976000000005</v>
      </c>
      <c r="K87" s="5"/>
      <c r="L87" s="5">
        <f t="shared" si="7"/>
        <v>492.54976000000005</v>
      </c>
      <c r="M87" s="5"/>
      <c r="N87" s="5">
        <f t="shared" si="8"/>
        <v>492.54976000000005</v>
      </c>
    </row>
    <row r="88" spans="1:14" ht="39" customHeight="1">
      <c r="A88" s="9" t="s">
        <v>22</v>
      </c>
      <c r="B88" s="8" t="s">
        <v>21</v>
      </c>
      <c r="C88" s="2"/>
      <c r="D88" s="5">
        <v>28587.145390000001</v>
      </c>
      <c r="E88" s="5">
        <f>E89</f>
        <v>0</v>
      </c>
      <c r="F88" s="5">
        <f t="shared" si="0"/>
        <v>28587.145390000001</v>
      </c>
      <c r="G88" s="5">
        <f>G89</f>
        <v>0</v>
      </c>
      <c r="H88" s="5">
        <f t="shared" si="5"/>
        <v>28587.145390000001</v>
      </c>
      <c r="I88" s="5">
        <f>I89</f>
        <v>0</v>
      </c>
      <c r="J88" s="5">
        <f t="shared" si="6"/>
        <v>28587.145390000001</v>
      </c>
      <c r="K88" s="5">
        <f>K89</f>
        <v>0</v>
      </c>
      <c r="L88" s="5">
        <f t="shared" si="7"/>
        <v>28587.145390000001</v>
      </c>
      <c r="M88" s="5">
        <f>M89</f>
        <v>1342.2987499999999</v>
      </c>
      <c r="N88" s="5">
        <f t="shared" si="8"/>
        <v>29929.44414</v>
      </c>
    </row>
    <row r="89" spans="1:14" ht="38.25">
      <c r="A89" s="4" t="s">
        <v>166</v>
      </c>
      <c r="B89" s="2" t="s">
        <v>165</v>
      </c>
      <c r="C89" s="2"/>
      <c r="D89" s="5">
        <v>28587.145390000001</v>
      </c>
      <c r="E89" s="5">
        <f>E90+E92+E94+E96+E99+E101+E103</f>
        <v>0</v>
      </c>
      <c r="F89" s="5">
        <f t="shared" si="0"/>
        <v>28587.145390000001</v>
      </c>
      <c r="G89" s="5">
        <f>G90+G92+G94+G96+G99+G101+G103</f>
        <v>0</v>
      </c>
      <c r="H89" s="5">
        <f t="shared" si="5"/>
        <v>28587.145390000001</v>
      </c>
      <c r="I89" s="5">
        <f>I90+I92+I94+I96+I99+I101+I103</f>
        <v>0</v>
      </c>
      <c r="J89" s="5">
        <f t="shared" si="6"/>
        <v>28587.145390000001</v>
      </c>
      <c r="K89" s="5">
        <f>K90+K92+K94+K96+K99+K101+K103</f>
        <v>0</v>
      </c>
      <c r="L89" s="5">
        <f t="shared" si="7"/>
        <v>28587.145390000001</v>
      </c>
      <c r="M89" s="5">
        <f>M90+M92+M94+M96+M99+M101+M103+M105</f>
        <v>1342.2987499999999</v>
      </c>
      <c r="N89" s="5">
        <f t="shared" si="8"/>
        <v>29929.44414</v>
      </c>
    </row>
    <row r="90" spans="1:14" ht="51">
      <c r="A90" s="4" t="s">
        <v>374</v>
      </c>
      <c r="B90" s="6" t="s">
        <v>243</v>
      </c>
      <c r="C90" s="2"/>
      <c r="D90" s="5">
        <v>2703.9304800000004</v>
      </c>
      <c r="E90" s="5">
        <f>E91</f>
        <v>2.4335399999999998</v>
      </c>
      <c r="F90" s="5">
        <f t="shared" si="0"/>
        <v>2706.3640200000004</v>
      </c>
      <c r="G90" s="5">
        <f>G91</f>
        <v>0</v>
      </c>
      <c r="H90" s="5">
        <f t="shared" si="5"/>
        <v>2706.3640200000004</v>
      </c>
      <c r="I90" s="5">
        <f>I91</f>
        <v>0</v>
      </c>
      <c r="J90" s="5">
        <f t="shared" si="6"/>
        <v>2706.3640200000004</v>
      </c>
      <c r="K90" s="5">
        <f>K91</f>
        <v>0</v>
      </c>
      <c r="L90" s="5">
        <f t="shared" si="7"/>
        <v>2706.3640200000004</v>
      </c>
      <c r="M90" s="5">
        <f>M91</f>
        <v>0</v>
      </c>
      <c r="N90" s="5">
        <f t="shared" si="8"/>
        <v>2706.3640200000004</v>
      </c>
    </row>
    <row r="91" spans="1:14" ht="38.25">
      <c r="A91" s="4" t="s">
        <v>37</v>
      </c>
      <c r="B91" s="6" t="s">
        <v>243</v>
      </c>
      <c r="C91" s="2">
        <v>600</v>
      </c>
      <c r="D91" s="5">
        <v>2703.9304800000004</v>
      </c>
      <c r="E91" s="5">
        <v>2.4335399999999998</v>
      </c>
      <c r="F91" s="5">
        <f t="shared" si="0"/>
        <v>2706.3640200000004</v>
      </c>
      <c r="G91" s="5"/>
      <c r="H91" s="5">
        <f t="shared" si="5"/>
        <v>2706.3640200000004</v>
      </c>
      <c r="I91" s="5"/>
      <c r="J91" s="5">
        <f t="shared" si="6"/>
        <v>2706.3640200000004</v>
      </c>
      <c r="K91" s="5"/>
      <c r="L91" s="5">
        <f t="shared" si="7"/>
        <v>2706.3640200000004</v>
      </c>
      <c r="M91" s="5"/>
      <c r="N91" s="5">
        <f t="shared" si="8"/>
        <v>2706.3640200000004</v>
      </c>
    </row>
    <row r="92" spans="1:14" ht="108" customHeight="1">
      <c r="A92" s="4" t="s">
        <v>289</v>
      </c>
      <c r="B92" s="6" t="s">
        <v>244</v>
      </c>
      <c r="C92" s="2"/>
      <c r="D92" s="5">
        <v>18744.547040000001</v>
      </c>
      <c r="E92" s="5">
        <f>E93</f>
        <v>-2.4335399999999998</v>
      </c>
      <c r="F92" s="5">
        <f t="shared" si="0"/>
        <v>18742.113499999999</v>
      </c>
      <c r="G92" s="5">
        <f>G93</f>
        <v>0</v>
      </c>
      <c r="H92" s="5">
        <f t="shared" si="5"/>
        <v>18742.113499999999</v>
      </c>
      <c r="I92" s="5">
        <f>I93</f>
        <v>0</v>
      </c>
      <c r="J92" s="5">
        <f t="shared" si="6"/>
        <v>18742.113499999999</v>
      </c>
      <c r="K92" s="5">
        <f>K93</f>
        <v>0</v>
      </c>
      <c r="L92" s="5">
        <f t="shared" si="7"/>
        <v>18742.113499999999</v>
      </c>
      <c r="M92" s="5">
        <f>M93</f>
        <v>0</v>
      </c>
      <c r="N92" s="5">
        <f t="shared" si="8"/>
        <v>18742.113499999999</v>
      </c>
    </row>
    <row r="93" spans="1:14" ht="44.25" customHeight="1">
      <c r="A93" s="4" t="s">
        <v>37</v>
      </c>
      <c r="B93" s="6" t="s">
        <v>244</v>
      </c>
      <c r="C93" s="2">
        <v>600</v>
      </c>
      <c r="D93" s="5">
        <v>18744.547040000001</v>
      </c>
      <c r="E93" s="5">
        <v>-2.4335399999999998</v>
      </c>
      <c r="F93" s="5">
        <f t="shared" si="0"/>
        <v>18742.113499999999</v>
      </c>
      <c r="G93" s="5"/>
      <c r="H93" s="5">
        <f t="shared" si="5"/>
        <v>18742.113499999999</v>
      </c>
      <c r="I93" s="5"/>
      <c r="J93" s="5">
        <f t="shared" si="6"/>
        <v>18742.113499999999</v>
      </c>
      <c r="K93" s="5"/>
      <c r="L93" s="5">
        <f t="shared" si="7"/>
        <v>18742.113499999999</v>
      </c>
      <c r="M93" s="5"/>
      <c r="N93" s="5">
        <f t="shared" si="8"/>
        <v>18742.113499999999</v>
      </c>
    </row>
    <row r="94" spans="1:14" ht="126.75" customHeight="1">
      <c r="A94" s="10" t="s">
        <v>167</v>
      </c>
      <c r="B94" s="6" t="s">
        <v>168</v>
      </c>
      <c r="C94" s="2"/>
      <c r="D94" s="5">
        <v>449.24599999999998</v>
      </c>
      <c r="E94" s="5">
        <f>E95</f>
        <v>0</v>
      </c>
      <c r="F94" s="5">
        <f t="shared" si="0"/>
        <v>449.24599999999998</v>
      </c>
      <c r="G94" s="5">
        <f>G95</f>
        <v>0</v>
      </c>
      <c r="H94" s="5">
        <f t="shared" si="5"/>
        <v>449.24599999999998</v>
      </c>
      <c r="I94" s="5">
        <f>I95</f>
        <v>0</v>
      </c>
      <c r="J94" s="5">
        <f t="shared" si="6"/>
        <v>449.24599999999998</v>
      </c>
      <c r="K94" s="5">
        <f>K95</f>
        <v>0</v>
      </c>
      <c r="L94" s="5">
        <f t="shared" si="7"/>
        <v>449.24599999999998</v>
      </c>
      <c r="M94" s="5">
        <f>M95</f>
        <v>0</v>
      </c>
      <c r="N94" s="5">
        <f t="shared" si="8"/>
        <v>449.24599999999998</v>
      </c>
    </row>
    <row r="95" spans="1:14" ht="38.25">
      <c r="A95" s="4" t="s">
        <v>37</v>
      </c>
      <c r="B95" s="6" t="s">
        <v>168</v>
      </c>
      <c r="C95" s="2">
        <v>600</v>
      </c>
      <c r="D95" s="5">
        <v>449.24599999999998</v>
      </c>
      <c r="E95" s="5">
        <v>0</v>
      </c>
      <c r="F95" s="5">
        <f t="shared" ref="F95:F161" si="9">D95+E95</f>
        <v>449.24599999999998</v>
      </c>
      <c r="G95" s="5"/>
      <c r="H95" s="5">
        <f t="shared" si="5"/>
        <v>449.24599999999998</v>
      </c>
      <c r="I95" s="5"/>
      <c r="J95" s="5">
        <f t="shared" si="6"/>
        <v>449.24599999999998</v>
      </c>
      <c r="K95" s="5"/>
      <c r="L95" s="5">
        <f t="shared" si="7"/>
        <v>449.24599999999998</v>
      </c>
      <c r="M95" s="5"/>
      <c r="N95" s="5">
        <f t="shared" si="8"/>
        <v>449.24599999999998</v>
      </c>
    </row>
    <row r="96" spans="1:14" ht="89.25">
      <c r="A96" s="10" t="s">
        <v>169</v>
      </c>
      <c r="B96" s="6" t="s">
        <v>170</v>
      </c>
      <c r="C96" s="2"/>
      <c r="D96" s="5">
        <v>2585.7480299999997</v>
      </c>
      <c r="E96" s="5">
        <f>E97+E98</f>
        <v>0</v>
      </c>
      <c r="F96" s="5">
        <f t="shared" si="9"/>
        <v>2585.7480299999997</v>
      </c>
      <c r="G96" s="5">
        <f>G97+G98</f>
        <v>0</v>
      </c>
      <c r="H96" s="5">
        <f t="shared" si="5"/>
        <v>2585.7480299999997</v>
      </c>
      <c r="I96" s="5">
        <f>I97+I98</f>
        <v>0</v>
      </c>
      <c r="J96" s="5">
        <f t="shared" si="6"/>
        <v>2585.7480299999997</v>
      </c>
      <c r="K96" s="5">
        <f>K97+K98</f>
        <v>0</v>
      </c>
      <c r="L96" s="5">
        <f t="shared" si="7"/>
        <v>2585.7480299999997</v>
      </c>
      <c r="M96" s="5">
        <f>M97+M98</f>
        <v>0</v>
      </c>
      <c r="N96" s="5">
        <f t="shared" si="8"/>
        <v>2585.7480299999997</v>
      </c>
    </row>
    <row r="97" spans="1:14" ht="25.5">
      <c r="A97" s="4" t="s">
        <v>189</v>
      </c>
      <c r="B97" s="6" t="s">
        <v>170</v>
      </c>
      <c r="C97" s="2">
        <v>300</v>
      </c>
      <c r="D97" s="5">
        <v>2518.6893</v>
      </c>
      <c r="E97" s="5">
        <v>0</v>
      </c>
      <c r="F97" s="5">
        <f t="shared" si="9"/>
        <v>2518.6893</v>
      </c>
      <c r="G97" s="5"/>
      <c r="H97" s="5">
        <f t="shared" si="5"/>
        <v>2518.6893</v>
      </c>
      <c r="I97" s="5"/>
      <c r="J97" s="5">
        <f t="shared" si="6"/>
        <v>2518.6893</v>
      </c>
      <c r="K97" s="5"/>
      <c r="L97" s="5">
        <f t="shared" si="7"/>
        <v>2518.6893</v>
      </c>
      <c r="M97" s="5"/>
      <c r="N97" s="5">
        <f t="shared" si="8"/>
        <v>2518.6893</v>
      </c>
    </row>
    <row r="98" spans="1:14" ht="38.25">
      <c r="A98" s="4" t="s">
        <v>37</v>
      </c>
      <c r="B98" s="6" t="s">
        <v>170</v>
      </c>
      <c r="C98" s="2">
        <v>600</v>
      </c>
      <c r="D98" s="5">
        <v>67.058729999999997</v>
      </c>
      <c r="E98" s="5">
        <v>0</v>
      </c>
      <c r="F98" s="5">
        <f t="shared" si="9"/>
        <v>67.058729999999997</v>
      </c>
      <c r="G98" s="5"/>
      <c r="H98" s="5">
        <f t="shared" si="5"/>
        <v>67.058729999999997</v>
      </c>
      <c r="I98" s="5"/>
      <c r="J98" s="5">
        <f t="shared" si="6"/>
        <v>67.058729999999997</v>
      </c>
      <c r="K98" s="5"/>
      <c r="L98" s="5">
        <f t="shared" si="7"/>
        <v>67.058729999999997</v>
      </c>
      <c r="M98" s="5"/>
      <c r="N98" s="5">
        <f t="shared" si="8"/>
        <v>67.058729999999997</v>
      </c>
    </row>
    <row r="99" spans="1:14" ht="51">
      <c r="A99" s="10" t="s">
        <v>293</v>
      </c>
      <c r="B99" s="2" t="s">
        <v>171</v>
      </c>
      <c r="C99" s="2"/>
      <c r="D99" s="5">
        <v>1400.49</v>
      </c>
      <c r="E99" s="5">
        <f>E100</f>
        <v>0</v>
      </c>
      <c r="F99" s="5">
        <f t="shared" si="9"/>
        <v>1400.49</v>
      </c>
      <c r="G99" s="5">
        <f>G100</f>
        <v>0</v>
      </c>
      <c r="H99" s="5">
        <f t="shared" si="5"/>
        <v>1400.49</v>
      </c>
      <c r="I99" s="5">
        <f>I100</f>
        <v>0</v>
      </c>
      <c r="J99" s="5">
        <f t="shared" si="6"/>
        <v>1400.49</v>
      </c>
      <c r="K99" s="5">
        <f>K100</f>
        <v>0</v>
      </c>
      <c r="L99" s="5">
        <f t="shared" si="7"/>
        <v>1400.49</v>
      </c>
      <c r="M99" s="5">
        <f>M100</f>
        <v>0</v>
      </c>
      <c r="N99" s="5">
        <f t="shared" si="8"/>
        <v>1400.49</v>
      </c>
    </row>
    <row r="100" spans="1:14" ht="38.25">
      <c r="A100" s="4" t="s">
        <v>37</v>
      </c>
      <c r="B100" s="2" t="s">
        <v>171</v>
      </c>
      <c r="C100" s="2">
        <v>600</v>
      </c>
      <c r="D100" s="5">
        <v>1400.49</v>
      </c>
      <c r="E100" s="5">
        <v>0</v>
      </c>
      <c r="F100" s="5">
        <f t="shared" si="9"/>
        <v>1400.49</v>
      </c>
      <c r="G100" s="5"/>
      <c r="H100" s="5">
        <f t="shared" si="5"/>
        <v>1400.49</v>
      </c>
      <c r="I100" s="5"/>
      <c r="J100" s="5">
        <f t="shared" si="6"/>
        <v>1400.49</v>
      </c>
      <c r="K100" s="5"/>
      <c r="L100" s="5">
        <f t="shared" si="7"/>
        <v>1400.49</v>
      </c>
      <c r="M100" s="5"/>
      <c r="N100" s="5">
        <f t="shared" si="8"/>
        <v>1400.49</v>
      </c>
    </row>
    <row r="101" spans="1:14" ht="63.75">
      <c r="A101" s="11" t="s">
        <v>294</v>
      </c>
      <c r="B101" s="2" t="s">
        <v>172</v>
      </c>
      <c r="C101" s="2"/>
      <c r="D101" s="5">
        <v>56.699999999999996</v>
      </c>
      <c r="E101" s="5">
        <f>E102</f>
        <v>0</v>
      </c>
      <c r="F101" s="5">
        <f t="shared" si="9"/>
        <v>56.699999999999996</v>
      </c>
      <c r="G101" s="5">
        <f>G102</f>
        <v>0</v>
      </c>
      <c r="H101" s="5">
        <f t="shared" si="5"/>
        <v>56.699999999999996</v>
      </c>
      <c r="I101" s="5">
        <f>I102</f>
        <v>0</v>
      </c>
      <c r="J101" s="5">
        <f t="shared" si="6"/>
        <v>56.699999999999996</v>
      </c>
      <c r="K101" s="5">
        <f>K102</f>
        <v>0</v>
      </c>
      <c r="L101" s="5">
        <f t="shared" si="7"/>
        <v>56.699999999999996</v>
      </c>
      <c r="M101" s="5">
        <f>M102</f>
        <v>0</v>
      </c>
      <c r="N101" s="5">
        <f t="shared" si="8"/>
        <v>56.699999999999996</v>
      </c>
    </row>
    <row r="102" spans="1:14" ht="38.25">
      <c r="A102" s="4" t="s">
        <v>37</v>
      </c>
      <c r="B102" s="2" t="s">
        <v>172</v>
      </c>
      <c r="C102" s="2">
        <v>600</v>
      </c>
      <c r="D102" s="5">
        <v>56.699999999999996</v>
      </c>
      <c r="E102" s="5">
        <v>0</v>
      </c>
      <c r="F102" s="5">
        <f t="shared" si="9"/>
        <v>56.699999999999996</v>
      </c>
      <c r="G102" s="5"/>
      <c r="H102" s="5">
        <f t="shared" si="5"/>
        <v>56.699999999999996</v>
      </c>
      <c r="I102" s="5"/>
      <c r="J102" s="5">
        <f t="shared" si="6"/>
        <v>56.699999999999996</v>
      </c>
      <c r="K102" s="5"/>
      <c r="L102" s="5">
        <f t="shared" si="7"/>
        <v>56.699999999999996</v>
      </c>
      <c r="M102" s="5"/>
      <c r="N102" s="5">
        <f t="shared" si="8"/>
        <v>56.699999999999996</v>
      </c>
    </row>
    <row r="103" spans="1:14" ht="404.25" customHeight="1">
      <c r="A103" s="4" t="s">
        <v>532</v>
      </c>
      <c r="B103" s="2" t="s">
        <v>522</v>
      </c>
      <c r="C103" s="2"/>
      <c r="D103" s="5">
        <v>2646.4838399999999</v>
      </c>
      <c r="E103" s="5">
        <f>E104</f>
        <v>0</v>
      </c>
      <c r="F103" s="5">
        <f t="shared" si="9"/>
        <v>2646.4838399999999</v>
      </c>
      <c r="G103" s="5">
        <f>G104</f>
        <v>0</v>
      </c>
      <c r="H103" s="5">
        <f t="shared" si="5"/>
        <v>2646.4838399999999</v>
      </c>
      <c r="I103" s="5">
        <f>I104</f>
        <v>0</v>
      </c>
      <c r="J103" s="5">
        <f t="shared" si="6"/>
        <v>2646.4838399999999</v>
      </c>
      <c r="K103" s="5">
        <f>K104</f>
        <v>0</v>
      </c>
      <c r="L103" s="5">
        <f t="shared" si="7"/>
        <v>2646.4838399999999</v>
      </c>
      <c r="M103" s="5">
        <f>M104</f>
        <v>0</v>
      </c>
      <c r="N103" s="5">
        <f t="shared" si="8"/>
        <v>2646.4838399999999</v>
      </c>
    </row>
    <row r="104" spans="1:14" ht="38.25">
      <c r="A104" s="4" t="s">
        <v>37</v>
      </c>
      <c r="B104" s="2" t="s">
        <v>522</v>
      </c>
      <c r="C104" s="2">
        <v>600</v>
      </c>
      <c r="D104" s="5">
        <v>2646.4838399999999</v>
      </c>
      <c r="E104" s="5">
        <v>0</v>
      </c>
      <c r="F104" s="5">
        <f t="shared" si="9"/>
        <v>2646.4838399999999</v>
      </c>
      <c r="G104" s="5"/>
      <c r="H104" s="5">
        <f t="shared" si="5"/>
        <v>2646.4838399999999</v>
      </c>
      <c r="I104" s="5"/>
      <c r="J104" s="5">
        <f t="shared" si="6"/>
        <v>2646.4838399999999</v>
      </c>
      <c r="K104" s="5"/>
      <c r="L104" s="5">
        <f t="shared" si="7"/>
        <v>2646.4838399999999</v>
      </c>
      <c r="M104" s="5"/>
      <c r="N104" s="5">
        <f t="shared" si="8"/>
        <v>2646.4838399999999</v>
      </c>
    </row>
    <row r="105" spans="1:14" ht="393" customHeight="1">
      <c r="A105" s="4" t="s">
        <v>597</v>
      </c>
      <c r="B105" s="2" t="s">
        <v>596</v>
      </c>
      <c r="C105" s="2"/>
      <c r="D105" s="5"/>
      <c r="E105" s="5"/>
      <c r="F105" s="5"/>
      <c r="G105" s="5"/>
      <c r="H105" s="5"/>
      <c r="I105" s="5"/>
      <c r="J105" s="5"/>
      <c r="K105" s="5"/>
      <c r="L105" s="5">
        <f t="shared" si="7"/>
        <v>0</v>
      </c>
      <c r="M105" s="5">
        <f>M106</f>
        <v>1342.2987499999999</v>
      </c>
      <c r="N105" s="5">
        <f t="shared" si="8"/>
        <v>1342.2987499999999</v>
      </c>
    </row>
    <row r="106" spans="1:14" ht="38.25">
      <c r="A106" s="4" t="s">
        <v>37</v>
      </c>
      <c r="B106" s="2" t="s">
        <v>596</v>
      </c>
      <c r="C106" s="2">
        <v>600</v>
      </c>
      <c r="D106" s="5"/>
      <c r="E106" s="5"/>
      <c r="F106" s="5"/>
      <c r="G106" s="5"/>
      <c r="H106" s="5"/>
      <c r="I106" s="5"/>
      <c r="J106" s="5"/>
      <c r="K106" s="5"/>
      <c r="L106" s="5">
        <f t="shared" si="7"/>
        <v>0</v>
      </c>
      <c r="M106" s="5">
        <v>1342.2987499999999</v>
      </c>
      <c r="N106" s="5">
        <f t="shared" si="8"/>
        <v>1342.2987499999999</v>
      </c>
    </row>
    <row r="107" spans="1:14" ht="40.5" customHeight="1">
      <c r="A107" s="9" t="s">
        <v>9</v>
      </c>
      <c r="B107" s="8" t="s">
        <v>11</v>
      </c>
      <c r="C107" s="2"/>
      <c r="D107" s="5">
        <v>1151.8979999999999</v>
      </c>
      <c r="E107" s="5">
        <f>E108+E112+E115</f>
        <v>0</v>
      </c>
      <c r="F107" s="5">
        <f t="shared" si="9"/>
        <v>1151.8979999999999</v>
      </c>
      <c r="G107" s="5">
        <f>G108+G112+G115</f>
        <v>0</v>
      </c>
      <c r="H107" s="5">
        <f t="shared" si="5"/>
        <v>1151.8979999999999</v>
      </c>
      <c r="I107" s="5">
        <f>I108+I112+I115</f>
        <v>0</v>
      </c>
      <c r="J107" s="5">
        <f t="shared" si="6"/>
        <v>1151.8979999999999</v>
      </c>
      <c r="K107" s="5">
        <f>K108+K112+K115</f>
        <v>0</v>
      </c>
      <c r="L107" s="5">
        <f t="shared" si="7"/>
        <v>1151.8979999999999</v>
      </c>
      <c r="M107" s="5">
        <f>M108+M112+M115</f>
        <v>0</v>
      </c>
      <c r="N107" s="5">
        <f t="shared" si="8"/>
        <v>1151.8979999999999</v>
      </c>
    </row>
    <row r="108" spans="1:14" ht="51">
      <c r="A108" s="4" t="s">
        <v>10</v>
      </c>
      <c r="B108" s="2" t="s">
        <v>12</v>
      </c>
      <c r="C108" s="2"/>
      <c r="D108" s="5">
        <v>945.375</v>
      </c>
      <c r="E108" s="5">
        <f>E109</f>
        <v>0</v>
      </c>
      <c r="F108" s="5">
        <f t="shared" si="9"/>
        <v>945.375</v>
      </c>
      <c r="G108" s="5">
        <f>G109</f>
        <v>0</v>
      </c>
      <c r="H108" s="5">
        <f t="shared" si="5"/>
        <v>945.375</v>
      </c>
      <c r="I108" s="5">
        <f>I109</f>
        <v>0</v>
      </c>
      <c r="J108" s="5">
        <f t="shared" si="6"/>
        <v>945.375</v>
      </c>
      <c r="K108" s="5">
        <f>K109</f>
        <v>0</v>
      </c>
      <c r="L108" s="5">
        <f t="shared" si="7"/>
        <v>945.375</v>
      </c>
      <c r="M108" s="5">
        <f>M109</f>
        <v>0</v>
      </c>
      <c r="N108" s="5">
        <f t="shared" si="8"/>
        <v>945.375</v>
      </c>
    </row>
    <row r="109" spans="1:14" ht="38.25">
      <c r="A109" s="4" t="s">
        <v>14</v>
      </c>
      <c r="B109" s="2" t="s">
        <v>13</v>
      </c>
      <c r="C109" s="2"/>
      <c r="D109" s="5">
        <v>945.375</v>
      </c>
      <c r="E109" s="5">
        <f>E110+E111</f>
        <v>0</v>
      </c>
      <c r="F109" s="5">
        <f t="shared" si="9"/>
        <v>945.375</v>
      </c>
      <c r="G109" s="5">
        <f>G110+G111</f>
        <v>0</v>
      </c>
      <c r="H109" s="5">
        <f t="shared" si="5"/>
        <v>945.375</v>
      </c>
      <c r="I109" s="5">
        <f>I110+I111</f>
        <v>0</v>
      </c>
      <c r="J109" s="5">
        <f t="shared" si="6"/>
        <v>945.375</v>
      </c>
      <c r="K109" s="5">
        <f>K110+K111</f>
        <v>0</v>
      </c>
      <c r="L109" s="5">
        <f t="shared" si="7"/>
        <v>945.375</v>
      </c>
      <c r="M109" s="5">
        <f>M110+M111</f>
        <v>0</v>
      </c>
      <c r="N109" s="5">
        <f t="shared" si="8"/>
        <v>945.375</v>
      </c>
    </row>
    <row r="110" spans="1:14" ht="38.25">
      <c r="A110" s="4" t="s">
        <v>26</v>
      </c>
      <c r="B110" s="2" t="s">
        <v>13</v>
      </c>
      <c r="C110" s="2">
        <v>200</v>
      </c>
      <c r="D110" s="5">
        <v>529.875</v>
      </c>
      <c r="E110" s="5">
        <v>0</v>
      </c>
      <c r="F110" s="5">
        <f t="shared" si="9"/>
        <v>529.875</v>
      </c>
      <c r="G110" s="5"/>
      <c r="H110" s="5">
        <f t="shared" si="5"/>
        <v>529.875</v>
      </c>
      <c r="I110" s="5"/>
      <c r="J110" s="5">
        <f t="shared" si="6"/>
        <v>529.875</v>
      </c>
      <c r="K110" s="5"/>
      <c r="L110" s="5">
        <f t="shared" si="7"/>
        <v>529.875</v>
      </c>
      <c r="M110" s="5"/>
      <c r="N110" s="5">
        <f t="shared" si="8"/>
        <v>529.875</v>
      </c>
    </row>
    <row r="111" spans="1:14" ht="38.25">
      <c r="A111" s="4" t="s">
        <v>37</v>
      </c>
      <c r="B111" s="2" t="s">
        <v>13</v>
      </c>
      <c r="C111" s="2">
        <v>600</v>
      </c>
      <c r="D111" s="5">
        <v>415.5</v>
      </c>
      <c r="E111" s="5">
        <v>0</v>
      </c>
      <c r="F111" s="5">
        <f t="shared" si="9"/>
        <v>415.5</v>
      </c>
      <c r="G111" s="5"/>
      <c r="H111" s="5">
        <f t="shared" si="5"/>
        <v>415.5</v>
      </c>
      <c r="I111" s="5"/>
      <c r="J111" s="5">
        <f t="shared" si="6"/>
        <v>415.5</v>
      </c>
      <c r="K111" s="5"/>
      <c r="L111" s="5">
        <f t="shared" si="7"/>
        <v>415.5</v>
      </c>
      <c r="M111" s="5"/>
      <c r="N111" s="5">
        <f t="shared" si="8"/>
        <v>415.5</v>
      </c>
    </row>
    <row r="112" spans="1:14" ht="51">
      <c r="A112" s="4" t="s">
        <v>15</v>
      </c>
      <c r="B112" s="2" t="s">
        <v>16</v>
      </c>
      <c r="C112" s="2"/>
      <c r="D112" s="5">
        <v>100</v>
      </c>
      <c r="E112" s="5">
        <f>E113</f>
        <v>0</v>
      </c>
      <c r="F112" s="5">
        <f t="shared" si="9"/>
        <v>100</v>
      </c>
      <c r="G112" s="5">
        <f>G113</f>
        <v>0</v>
      </c>
      <c r="H112" s="5">
        <f t="shared" si="5"/>
        <v>100</v>
      </c>
      <c r="I112" s="5">
        <f>I113</f>
        <v>0</v>
      </c>
      <c r="J112" s="5">
        <f t="shared" si="6"/>
        <v>100</v>
      </c>
      <c r="K112" s="5">
        <f>K113</f>
        <v>0</v>
      </c>
      <c r="L112" s="5">
        <f t="shared" si="7"/>
        <v>100</v>
      </c>
      <c r="M112" s="5">
        <f>M113</f>
        <v>0</v>
      </c>
      <c r="N112" s="5">
        <f t="shared" si="8"/>
        <v>100</v>
      </c>
    </row>
    <row r="113" spans="1:14" ht="51">
      <c r="A113" s="4" t="s">
        <v>18</v>
      </c>
      <c r="B113" s="2" t="s">
        <v>17</v>
      </c>
      <c r="C113" s="2"/>
      <c r="D113" s="5">
        <v>100</v>
      </c>
      <c r="E113" s="5">
        <f>E114</f>
        <v>0</v>
      </c>
      <c r="F113" s="5">
        <f t="shared" si="9"/>
        <v>100</v>
      </c>
      <c r="G113" s="5">
        <f>G114</f>
        <v>0</v>
      </c>
      <c r="H113" s="5">
        <f t="shared" si="5"/>
        <v>100</v>
      </c>
      <c r="I113" s="5">
        <f>I114</f>
        <v>0</v>
      </c>
      <c r="J113" s="5">
        <f t="shared" si="6"/>
        <v>100</v>
      </c>
      <c r="K113" s="5">
        <f>K114</f>
        <v>0</v>
      </c>
      <c r="L113" s="5">
        <f t="shared" si="7"/>
        <v>100</v>
      </c>
      <c r="M113" s="5">
        <f>M114</f>
        <v>0</v>
      </c>
      <c r="N113" s="5">
        <f t="shared" si="8"/>
        <v>100</v>
      </c>
    </row>
    <row r="114" spans="1:14" ht="38.25">
      <c r="A114" s="4" t="s">
        <v>37</v>
      </c>
      <c r="B114" s="2" t="s">
        <v>17</v>
      </c>
      <c r="C114" s="2">
        <v>600</v>
      </c>
      <c r="D114" s="5">
        <v>100</v>
      </c>
      <c r="E114" s="5">
        <v>0</v>
      </c>
      <c r="F114" s="5">
        <f t="shared" si="9"/>
        <v>100</v>
      </c>
      <c r="G114" s="5"/>
      <c r="H114" s="5">
        <f t="shared" si="5"/>
        <v>100</v>
      </c>
      <c r="I114" s="5"/>
      <c r="J114" s="5">
        <f t="shared" si="6"/>
        <v>100</v>
      </c>
      <c r="K114" s="5"/>
      <c r="L114" s="5">
        <f t="shared" si="7"/>
        <v>100</v>
      </c>
      <c r="M114" s="5"/>
      <c r="N114" s="5">
        <f t="shared" si="8"/>
        <v>100</v>
      </c>
    </row>
    <row r="115" spans="1:14" ht="51">
      <c r="A115" s="4" t="s">
        <v>201</v>
      </c>
      <c r="B115" s="2" t="s">
        <v>19</v>
      </c>
      <c r="C115" s="2"/>
      <c r="D115" s="5">
        <v>106.523</v>
      </c>
      <c r="E115" s="5">
        <f>E116</f>
        <v>0</v>
      </c>
      <c r="F115" s="5">
        <f t="shared" si="9"/>
        <v>106.523</v>
      </c>
      <c r="G115" s="5">
        <f>G116</f>
        <v>0</v>
      </c>
      <c r="H115" s="5">
        <f t="shared" si="5"/>
        <v>106.523</v>
      </c>
      <c r="I115" s="5">
        <f>I116</f>
        <v>0</v>
      </c>
      <c r="J115" s="5">
        <f t="shared" si="6"/>
        <v>106.523</v>
      </c>
      <c r="K115" s="5">
        <f>K116</f>
        <v>0</v>
      </c>
      <c r="L115" s="5">
        <f t="shared" si="7"/>
        <v>106.523</v>
      </c>
      <c r="M115" s="5">
        <f>M116</f>
        <v>0</v>
      </c>
      <c r="N115" s="5">
        <f t="shared" si="8"/>
        <v>106.523</v>
      </c>
    </row>
    <row r="116" spans="1:14" ht="38.25">
      <c r="A116" s="4" t="s">
        <v>200</v>
      </c>
      <c r="B116" s="2" t="s">
        <v>20</v>
      </c>
      <c r="C116" s="2"/>
      <c r="D116" s="5">
        <v>106.523</v>
      </c>
      <c r="E116" s="5">
        <f>E117</f>
        <v>0</v>
      </c>
      <c r="F116" s="5">
        <f t="shared" si="9"/>
        <v>106.523</v>
      </c>
      <c r="G116" s="5">
        <f>G117</f>
        <v>0</v>
      </c>
      <c r="H116" s="5">
        <f t="shared" si="5"/>
        <v>106.523</v>
      </c>
      <c r="I116" s="5">
        <f>I117</f>
        <v>0</v>
      </c>
      <c r="J116" s="5">
        <f t="shared" si="6"/>
        <v>106.523</v>
      </c>
      <c r="K116" s="5">
        <f>K117</f>
        <v>0</v>
      </c>
      <c r="L116" s="5">
        <f t="shared" si="7"/>
        <v>106.523</v>
      </c>
      <c r="M116" s="5">
        <f>M117</f>
        <v>0</v>
      </c>
      <c r="N116" s="5">
        <f t="shared" si="8"/>
        <v>106.523</v>
      </c>
    </row>
    <row r="117" spans="1:14" ht="38.25">
      <c r="A117" s="4" t="s">
        <v>37</v>
      </c>
      <c r="B117" s="2" t="s">
        <v>20</v>
      </c>
      <c r="C117" s="2">
        <v>600</v>
      </c>
      <c r="D117" s="5">
        <v>106.523</v>
      </c>
      <c r="E117" s="5">
        <v>0</v>
      </c>
      <c r="F117" s="5">
        <f t="shared" si="9"/>
        <v>106.523</v>
      </c>
      <c r="G117" s="5"/>
      <c r="H117" s="5">
        <f t="shared" si="5"/>
        <v>106.523</v>
      </c>
      <c r="I117" s="5"/>
      <c r="J117" s="5">
        <f t="shared" si="6"/>
        <v>106.523</v>
      </c>
      <c r="K117" s="5"/>
      <c r="L117" s="5">
        <f t="shared" si="7"/>
        <v>106.523</v>
      </c>
      <c r="M117" s="5"/>
      <c r="N117" s="5">
        <f t="shared" si="8"/>
        <v>106.523</v>
      </c>
    </row>
    <row r="118" spans="1:14" ht="63.75">
      <c r="A118" s="9" t="s">
        <v>308</v>
      </c>
      <c r="B118" s="12" t="s">
        <v>6</v>
      </c>
      <c r="C118" s="2"/>
      <c r="D118" s="5">
        <v>12046.178</v>
      </c>
      <c r="E118" s="5">
        <f>E119</f>
        <v>0</v>
      </c>
      <c r="F118" s="5">
        <f t="shared" si="9"/>
        <v>12046.178</v>
      </c>
      <c r="G118" s="5">
        <f>G119</f>
        <v>0</v>
      </c>
      <c r="H118" s="5">
        <f t="shared" si="5"/>
        <v>12046.178</v>
      </c>
      <c r="I118" s="5">
        <f>I119</f>
        <v>0</v>
      </c>
      <c r="J118" s="5">
        <f t="shared" si="6"/>
        <v>12046.178</v>
      </c>
      <c r="K118" s="5">
        <f>K119</f>
        <v>0</v>
      </c>
      <c r="L118" s="5">
        <f t="shared" si="7"/>
        <v>12046.178</v>
      </c>
      <c r="M118" s="5">
        <f>M119</f>
        <v>0</v>
      </c>
      <c r="N118" s="5">
        <f t="shared" si="8"/>
        <v>12046.178</v>
      </c>
    </row>
    <row r="119" spans="1:14" ht="63.75">
      <c r="A119" s="4" t="s">
        <v>331</v>
      </c>
      <c r="B119" s="6" t="s">
        <v>8</v>
      </c>
      <c r="C119" s="2"/>
      <c r="D119" s="5">
        <v>12046.178</v>
      </c>
      <c r="E119" s="5">
        <f>E120</f>
        <v>0</v>
      </c>
      <c r="F119" s="5">
        <f t="shared" si="9"/>
        <v>12046.178</v>
      </c>
      <c r="G119" s="5">
        <f>G120</f>
        <v>0</v>
      </c>
      <c r="H119" s="5">
        <f t="shared" si="5"/>
        <v>12046.178</v>
      </c>
      <c r="I119" s="5">
        <f>I120</f>
        <v>0</v>
      </c>
      <c r="J119" s="5">
        <f t="shared" si="6"/>
        <v>12046.178</v>
      </c>
      <c r="K119" s="5">
        <f>K120</f>
        <v>0</v>
      </c>
      <c r="L119" s="5">
        <f t="shared" si="7"/>
        <v>12046.178</v>
      </c>
      <c r="M119" s="5">
        <f>M120</f>
        <v>0</v>
      </c>
      <c r="N119" s="5">
        <f t="shared" si="8"/>
        <v>12046.178</v>
      </c>
    </row>
    <row r="120" spans="1:14" ht="63.75">
      <c r="A120" s="4" t="s">
        <v>332</v>
      </c>
      <c r="B120" s="6" t="s">
        <v>7</v>
      </c>
      <c r="C120" s="2"/>
      <c r="D120" s="5">
        <v>12046.178</v>
      </c>
      <c r="E120" s="5">
        <f>E121+E122+E123</f>
        <v>0</v>
      </c>
      <c r="F120" s="5">
        <f t="shared" si="9"/>
        <v>12046.178</v>
      </c>
      <c r="G120" s="5">
        <f>G121+G122+G123</f>
        <v>0</v>
      </c>
      <c r="H120" s="5">
        <f t="shared" si="5"/>
        <v>12046.178</v>
      </c>
      <c r="I120" s="5">
        <f>I121+I122+I123</f>
        <v>0</v>
      </c>
      <c r="J120" s="5">
        <f t="shared" si="6"/>
        <v>12046.178</v>
      </c>
      <c r="K120" s="5">
        <f>K121+K122+K123</f>
        <v>0</v>
      </c>
      <c r="L120" s="5">
        <f t="shared" si="7"/>
        <v>12046.178</v>
      </c>
      <c r="M120" s="5">
        <f>M121+M122+M123</f>
        <v>0</v>
      </c>
      <c r="N120" s="5">
        <f t="shared" si="8"/>
        <v>12046.178</v>
      </c>
    </row>
    <row r="121" spans="1:14" ht="76.5">
      <c r="A121" s="4" t="s">
        <v>49</v>
      </c>
      <c r="B121" s="6" t="s">
        <v>7</v>
      </c>
      <c r="C121" s="2">
        <v>100</v>
      </c>
      <c r="D121" s="5">
        <v>11064.922999999999</v>
      </c>
      <c r="E121" s="5">
        <v>0</v>
      </c>
      <c r="F121" s="5">
        <f t="shared" si="9"/>
        <v>11064.922999999999</v>
      </c>
      <c r="G121" s="5"/>
      <c r="H121" s="5">
        <f t="shared" si="5"/>
        <v>11064.922999999999</v>
      </c>
      <c r="I121" s="5"/>
      <c r="J121" s="5">
        <f t="shared" si="6"/>
        <v>11064.922999999999</v>
      </c>
      <c r="K121" s="5"/>
      <c r="L121" s="5">
        <f t="shared" si="7"/>
        <v>11064.922999999999</v>
      </c>
      <c r="M121" s="5"/>
      <c r="N121" s="5">
        <f t="shared" si="8"/>
        <v>11064.922999999999</v>
      </c>
    </row>
    <row r="122" spans="1:14" ht="38.25">
      <c r="A122" s="4" t="s">
        <v>26</v>
      </c>
      <c r="B122" s="6" t="s">
        <v>7</v>
      </c>
      <c r="C122" s="2">
        <v>200</v>
      </c>
      <c r="D122" s="5">
        <v>981.255</v>
      </c>
      <c r="E122" s="5">
        <v>0</v>
      </c>
      <c r="F122" s="5">
        <f t="shared" si="9"/>
        <v>981.255</v>
      </c>
      <c r="G122" s="5"/>
      <c r="H122" s="5">
        <f t="shared" si="5"/>
        <v>981.255</v>
      </c>
      <c r="I122" s="5"/>
      <c r="J122" s="5">
        <f t="shared" si="6"/>
        <v>981.255</v>
      </c>
      <c r="K122" s="5"/>
      <c r="L122" s="5">
        <f t="shared" si="7"/>
        <v>981.255</v>
      </c>
      <c r="M122" s="5"/>
      <c r="N122" s="5">
        <f t="shared" si="8"/>
        <v>981.255</v>
      </c>
    </row>
    <row r="123" spans="1:14" ht="15.75">
      <c r="A123" s="4" t="s">
        <v>333</v>
      </c>
      <c r="B123" s="6" t="s">
        <v>7</v>
      </c>
      <c r="C123" s="2">
        <v>800</v>
      </c>
      <c r="D123" s="5">
        <v>0</v>
      </c>
      <c r="E123" s="5">
        <v>0</v>
      </c>
      <c r="F123" s="5">
        <f t="shared" si="9"/>
        <v>0</v>
      </c>
      <c r="G123" s="5"/>
      <c r="H123" s="5">
        <f t="shared" si="5"/>
        <v>0</v>
      </c>
      <c r="I123" s="5"/>
      <c r="J123" s="5">
        <f t="shared" si="6"/>
        <v>0</v>
      </c>
      <c r="K123" s="5"/>
      <c r="L123" s="5">
        <f t="shared" si="7"/>
        <v>0</v>
      </c>
      <c r="M123" s="5"/>
      <c r="N123" s="5">
        <f t="shared" si="8"/>
        <v>0</v>
      </c>
    </row>
    <row r="124" spans="1:14" ht="25.5">
      <c r="A124" s="9" t="s">
        <v>223</v>
      </c>
      <c r="B124" s="8" t="s">
        <v>224</v>
      </c>
      <c r="C124" s="2"/>
      <c r="D124" s="5">
        <v>605.10300000000007</v>
      </c>
      <c r="E124" s="5">
        <f>E125+E128+E131</f>
        <v>0</v>
      </c>
      <c r="F124" s="5">
        <f t="shared" si="9"/>
        <v>605.10300000000007</v>
      </c>
      <c r="G124" s="5">
        <f>G125+G128+G131</f>
        <v>0</v>
      </c>
      <c r="H124" s="5">
        <f t="shared" si="5"/>
        <v>605.10300000000007</v>
      </c>
      <c r="I124" s="5">
        <f>I125+I128+I131</f>
        <v>0</v>
      </c>
      <c r="J124" s="5">
        <f t="shared" si="6"/>
        <v>605.10300000000007</v>
      </c>
      <c r="K124" s="5">
        <f>K125+K128+K131</f>
        <v>0</v>
      </c>
      <c r="L124" s="5">
        <f t="shared" si="7"/>
        <v>605.10300000000007</v>
      </c>
      <c r="M124" s="5">
        <f>M125+M128+M131</f>
        <v>0</v>
      </c>
      <c r="N124" s="5">
        <f t="shared" si="8"/>
        <v>605.10300000000007</v>
      </c>
    </row>
    <row r="125" spans="1:14" ht="38.25">
      <c r="A125" s="4" t="s">
        <v>225</v>
      </c>
      <c r="B125" s="2" t="s">
        <v>226</v>
      </c>
      <c r="C125" s="2"/>
      <c r="D125" s="5">
        <v>178</v>
      </c>
      <c r="E125" s="5">
        <f>E126</f>
        <v>0</v>
      </c>
      <c r="F125" s="5">
        <f t="shared" si="9"/>
        <v>178</v>
      </c>
      <c r="G125" s="5">
        <f>G126</f>
        <v>0</v>
      </c>
      <c r="H125" s="5">
        <f t="shared" si="5"/>
        <v>178</v>
      </c>
      <c r="I125" s="5">
        <f>I126</f>
        <v>0</v>
      </c>
      <c r="J125" s="5">
        <f t="shared" si="6"/>
        <v>178</v>
      </c>
      <c r="K125" s="5">
        <f>K126</f>
        <v>0</v>
      </c>
      <c r="L125" s="5">
        <f t="shared" si="7"/>
        <v>178</v>
      </c>
      <c r="M125" s="5">
        <f>M126</f>
        <v>0</v>
      </c>
      <c r="N125" s="5">
        <f t="shared" si="8"/>
        <v>178</v>
      </c>
    </row>
    <row r="126" spans="1:14" ht="28.5" customHeight="1">
      <c r="A126" s="4" t="s">
        <v>227</v>
      </c>
      <c r="B126" s="2" t="s">
        <v>228</v>
      </c>
      <c r="C126" s="2"/>
      <c r="D126" s="5">
        <v>178</v>
      </c>
      <c r="E126" s="5">
        <f>E127</f>
        <v>0</v>
      </c>
      <c r="F126" s="5">
        <f t="shared" si="9"/>
        <v>178</v>
      </c>
      <c r="G126" s="5">
        <f>G127</f>
        <v>0</v>
      </c>
      <c r="H126" s="5">
        <f t="shared" si="5"/>
        <v>178</v>
      </c>
      <c r="I126" s="5">
        <f>I127</f>
        <v>0</v>
      </c>
      <c r="J126" s="5">
        <f t="shared" si="6"/>
        <v>178</v>
      </c>
      <c r="K126" s="5">
        <f>K127</f>
        <v>0</v>
      </c>
      <c r="L126" s="5">
        <f t="shared" si="7"/>
        <v>178</v>
      </c>
      <c r="M126" s="5">
        <f>M127</f>
        <v>0</v>
      </c>
      <c r="N126" s="5">
        <f t="shared" si="8"/>
        <v>178</v>
      </c>
    </row>
    <row r="127" spans="1:14" ht="38.25">
      <c r="A127" s="4" t="s">
        <v>26</v>
      </c>
      <c r="B127" s="2" t="s">
        <v>228</v>
      </c>
      <c r="C127" s="2">
        <v>200</v>
      </c>
      <c r="D127" s="5">
        <v>178</v>
      </c>
      <c r="E127" s="5">
        <v>0</v>
      </c>
      <c r="F127" s="5">
        <f t="shared" si="9"/>
        <v>178</v>
      </c>
      <c r="G127" s="5"/>
      <c r="H127" s="5">
        <f t="shared" si="5"/>
        <v>178</v>
      </c>
      <c r="I127" s="5"/>
      <c r="J127" s="5">
        <f t="shared" si="6"/>
        <v>178</v>
      </c>
      <c r="K127" s="5"/>
      <c r="L127" s="5">
        <f t="shared" si="7"/>
        <v>178</v>
      </c>
      <c r="M127" s="5"/>
      <c r="N127" s="5">
        <f t="shared" si="8"/>
        <v>178</v>
      </c>
    </row>
    <row r="128" spans="1:14" ht="51">
      <c r="A128" s="4" t="s">
        <v>375</v>
      </c>
      <c r="B128" s="2" t="s">
        <v>229</v>
      </c>
      <c r="C128" s="2"/>
      <c r="D128" s="5">
        <v>275</v>
      </c>
      <c r="E128" s="5">
        <f>E129</f>
        <v>0</v>
      </c>
      <c r="F128" s="5">
        <f t="shared" si="9"/>
        <v>275</v>
      </c>
      <c r="G128" s="5">
        <f>G129</f>
        <v>0</v>
      </c>
      <c r="H128" s="5">
        <f t="shared" si="5"/>
        <v>275</v>
      </c>
      <c r="I128" s="5">
        <f>I129</f>
        <v>0</v>
      </c>
      <c r="J128" s="5">
        <f t="shared" si="6"/>
        <v>275</v>
      </c>
      <c r="K128" s="5">
        <f>K129</f>
        <v>0</v>
      </c>
      <c r="L128" s="5">
        <f t="shared" si="7"/>
        <v>275</v>
      </c>
      <c r="M128" s="5">
        <f>M129</f>
        <v>0</v>
      </c>
      <c r="N128" s="5">
        <f t="shared" si="8"/>
        <v>275</v>
      </c>
    </row>
    <row r="129" spans="1:14" ht="51">
      <c r="A129" s="4" t="s">
        <v>376</v>
      </c>
      <c r="B129" s="6" t="s">
        <v>230</v>
      </c>
      <c r="C129" s="2"/>
      <c r="D129" s="5">
        <v>275</v>
      </c>
      <c r="E129" s="5">
        <f>E130</f>
        <v>0</v>
      </c>
      <c r="F129" s="5">
        <f t="shared" si="9"/>
        <v>275</v>
      </c>
      <c r="G129" s="5">
        <f>G130</f>
        <v>0</v>
      </c>
      <c r="H129" s="5">
        <f t="shared" si="5"/>
        <v>275</v>
      </c>
      <c r="I129" s="5">
        <f>I130</f>
        <v>0</v>
      </c>
      <c r="J129" s="5">
        <f t="shared" si="6"/>
        <v>275</v>
      </c>
      <c r="K129" s="5">
        <f>K130</f>
        <v>0</v>
      </c>
      <c r="L129" s="5">
        <f t="shared" si="7"/>
        <v>275</v>
      </c>
      <c r="M129" s="5">
        <f>M130</f>
        <v>0</v>
      </c>
      <c r="N129" s="5">
        <f t="shared" si="8"/>
        <v>275</v>
      </c>
    </row>
    <row r="130" spans="1:14" ht="25.5">
      <c r="A130" s="4" t="s">
        <v>189</v>
      </c>
      <c r="B130" s="6" t="s">
        <v>230</v>
      </c>
      <c r="C130" s="2">
        <v>300</v>
      </c>
      <c r="D130" s="5">
        <v>275</v>
      </c>
      <c r="E130" s="5">
        <v>0</v>
      </c>
      <c r="F130" s="5">
        <f t="shared" si="9"/>
        <v>275</v>
      </c>
      <c r="G130" s="5"/>
      <c r="H130" s="5">
        <f t="shared" si="5"/>
        <v>275</v>
      </c>
      <c r="I130" s="5"/>
      <c r="J130" s="5">
        <f t="shared" si="6"/>
        <v>275</v>
      </c>
      <c r="K130" s="5"/>
      <c r="L130" s="5">
        <f t="shared" si="7"/>
        <v>275</v>
      </c>
      <c r="M130" s="5"/>
      <c r="N130" s="5">
        <f t="shared" si="8"/>
        <v>275</v>
      </c>
    </row>
    <row r="131" spans="1:14" ht="63.75">
      <c r="A131" s="4" t="s">
        <v>377</v>
      </c>
      <c r="B131" s="2" t="s">
        <v>231</v>
      </c>
      <c r="C131" s="2"/>
      <c r="D131" s="5">
        <v>152.10300000000001</v>
      </c>
      <c r="E131" s="5">
        <f>E132</f>
        <v>0</v>
      </c>
      <c r="F131" s="5">
        <f t="shared" si="9"/>
        <v>152.10300000000001</v>
      </c>
      <c r="G131" s="5">
        <f>G132</f>
        <v>0</v>
      </c>
      <c r="H131" s="5">
        <f t="shared" si="5"/>
        <v>152.10300000000001</v>
      </c>
      <c r="I131" s="5">
        <f>I132</f>
        <v>0</v>
      </c>
      <c r="J131" s="5">
        <f t="shared" si="6"/>
        <v>152.10300000000001</v>
      </c>
      <c r="K131" s="5">
        <f>K132</f>
        <v>0</v>
      </c>
      <c r="L131" s="5">
        <f t="shared" si="7"/>
        <v>152.10300000000001</v>
      </c>
      <c r="M131" s="5">
        <f>M132</f>
        <v>0</v>
      </c>
      <c r="N131" s="5">
        <f t="shared" si="8"/>
        <v>152.10300000000001</v>
      </c>
    </row>
    <row r="132" spans="1:14" ht="38.25">
      <c r="A132" s="4" t="s">
        <v>295</v>
      </c>
      <c r="B132" s="2" t="s">
        <v>232</v>
      </c>
      <c r="C132" s="2"/>
      <c r="D132" s="5">
        <v>152.10300000000001</v>
      </c>
      <c r="E132" s="5">
        <f>E133+E134</f>
        <v>0</v>
      </c>
      <c r="F132" s="5">
        <f t="shared" si="9"/>
        <v>152.10300000000001</v>
      </c>
      <c r="G132" s="5">
        <f>G133+G134</f>
        <v>0</v>
      </c>
      <c r="H132" s="5">
        <f t="shared" si="5"/>
        <v>152.10300000000001</v>
      </c>
      <c r="I132" s="5">
        <f>I133+I134</f>
        <v>0</v>
      </c>
      <c r="J132" s="5">
        <f t="shared" si="6"/>
        <v>152.10300000000001</v>
      </c>
      <c r="K132" s="5">
        <f>K133+K134</f>
        <v>0</v>
      </c>
      <c r="L132" s="5">
        <f t="shared" si="7"/>
        <v>152.10300000000001</v>
      </c>
      <c r="M132" s="5">
        <f>M133+M134</f>
        <v>0</v>
      </c>
      <c r="N132" s="5">
        <f t="shared" si="8"/>
        <v>152.10300000000001</v>
      </c>
    </row>
    <row r="133" spans="1:14" ht="38.25">
      <c r="A133" s="4" t="s">
        <v>26</v>
      </c>
      <c r="B133" s="2" t="s">
        <v>232</v>
      </c>
      <c r="C133" s="2">
        <v>200</v>
      </c>
      <c r="D133" s="5">
        <v>80.102999999999994</v>
      </c>
      <c r="E133" s="5">
        <v>0</v>
      </c>
      <c r="F133" s="5">
        <f t="shared" si="9"/>
        <v>80.102999999999994</v>
      </c>
      <c r="G133" s="5"/>
      <c r="H133" s="5">
        <f t="shared" si="5"/>
        <v>80.102999999999994</v>
      </c>
      <c r="I133" s="5"/>
      <c r="J133" s="5">
        <f t="shared" si="6"/>
        <v>80.102999999999994</v>
      </c>
      <c r="K133" s="5"/>
      <c r="L133" s="5">
        <f t="shared" si="7"/>
        <v>80.102999999999994</v>
      </c>
      <c r="M133" s="5"/>
      <c r="N133" s="5">
        <f t="shared" si="8"/>
        <v>80.102999999999994</v>
      </c>
    </row>
    <row r="134" spans="1:14" ht="25.5">
      <c r="A134" s="4" t="s">
        <v>189</v>
      </c>
      <c r="B134" s="2" t="s">
        <v>232</v>
      </c>
      <c r="C134" s="2">
        <v>300</v>
      </c>
      <c r="D134" s="5">
        <v>72</v>
      </c>
      <c r="E134" s="5">
        <v>0</v>
      </c>
      <c r="F134" s="5">
        <f t="shared" si="9"/>
        <v>72</v>
      </c>
      <c r="G134" s="5"/>
      <c r="H134" s="5">
        <f t="shared" si="5"/>
        <v>72</v>
      </c>
      <c r="I134" s="5"/>
      <c r="J134" s="5">
        <f t="shared" si="6"/>
        <v>72</v>
      </c>
      <c r="K134" s="5"/>
      <c r="L134" s="5">
        <f t="shared" si="7"/>
        <v>72</v>
      </c>
      <c r="M134" s="5"/>
      <c r="N134" s="5">
        <f t="shared" si="8"/>
        <v>72</v>
      </c>
    </row>
    <row r="135" spans="1:14" ht="41.25" customHeight="1">
      <c r="A135" s="9" t="s">
        <v>275</v>
      </c>
      <c r="B135" s="8" t="s">
        <v>276</v>
      </c>
      <c r="C135" s="2"/>
      <c r="D135" s="5">
        <v>2830.1379999999999</v>
      </c>
      <c r="E135" s="5">
        <f t="shared" ref="E135:M137" si="10">E136</f>
        <v>0</v>
      </c>
      <c r="F135" s="5">
        <f t="shared" si="9"/>
        <v>2830.1379999999999</v>
      </c>
      <c r="G135" s="5">
        <f t="shared" si="10"/>
        <v>0</v>
      </c>
      <c r="H135" s="5">
        <f t="shared" si="5"/>
        <v>2830.1379999999999</v>
      </c>
      <c r="I135" s="5">
        <f t="shared" si="10"/>
        <v>0</v>
      </c>
      <c r="J135" s="5">
        <f t="shared" si="6"/>
        <v>2830.1379999999999</v>
      </c>
      <c r="K135" s="5">
        <f t="shared" si="10"/>
        <v>0</v>
      </c>
      <c r="L135" s="5">
        <f t="shared" si="7"/>
        <v>2830.1379999999999</v>
      </c>
      <c r="M135" s="5">
        <f t="shared" si="10"/>
        <v>0</v>
      </c>
      <c r="N135" s="5">
        <f t="shared" si="8"/>
        <v>2830.1379999999999</v>
      </c>
    </row>
    <row r="136" spans="1:14" ht="38.25">
      <c r="A136" s="4" t="s">
        <v>277</v>
      </c>
      <c r="B136" s="2" t="s">
        <v>279</v>
      </c>
      <c r="C136" s="2"/>
      <c r="D136" s="5">
        <v>2830.1379999999999</v>
      </c>
      <c r="E136" s="5">
        <f t="shared" si="10"/>
        <v>0</v>
      </c>
      <c r="F136" s="5">
        <f t="shared" si="9"/>
        <v>2830.1379999999999</v>
      </c>
      <c r="G136" s="5">
        <f t="shared" si="10"/>
        <v>0</v>
      </c>
      <c r="H136" s="5">
        <f t="shared" si="5"/>
        <v>2830.1379999999999</v>
      </c>
      <c r="I136" s="5">
        <f t="shared" si="10"/>
        <v>0</v>
      </c>
      <c r="J136" s="5">
        <f t="shared" si="6"/>
        <v>2830.1379999999999</v>
      </c>
      <c r="K136" s="5">
        <f t="shared" si="10"/>
        <v>0</v>
      </c>
      <c r="L136" s="5">
        <f t="shared" si="7"/>
        <v>2830.1379999999999</v>
      </c>
      <c r="M136" s="5">
        <f t="shared" si="10"/>
        <v>0</v>
      </c>
      <c r="N136" s="5">
        <f t="shared" si="8"/>
        <v>2830.1379999999999</v>
      </c>
    </row>
    <row r="137" spans="1:14" ht="25.5">
      <c r="A137" s="4" t="s">
        <v>278</v>
      </c>
      <c r="B137" s="2" t="s">
        <v>280</v>
      </c>
      <c r="C137" s="2"/>
      <c r="D137" s="5">
        <v>2830.1379999999999</v>
      </c>
      <c r="E137" s="5">
        <f t="shared" si="10"/>
        <v>0</v>
      </c>
      <c r="F137" s="5">
        <f t="shared" si="9"/>
        <v>2830.1379999999999</v>
      </c>
      <c r="G137" s="5">
        <f t="shared" si="10"/>
        <v>0</v>
      </c>
      <c r="H137" s="5">
        <f t="shared" si="5"/>
        <v>2830.1379999999999</v>
      </c>
      <c r="I137" s="5">
        <f t="shared" si="10"/>
        <v>0</v>
      </c>
      <c r="J137" s="5">
        <f t="shared" si="6"/>
        <v>2830.1379999999999</v>
      </c>
      <c r="K137" s="5">
        <f t="shared" si="10"/>
        <v>0</v>
      </c>
      <c r="L137" s="5">
        <f t="shared" si="7"/>
        <v>2830.1379999999999</v>
      </c>
      <c r="M137" s="5">
        <f t="shared" si="10"/>
        <v>0</v>
      </c>
      <c r="N137" s="5">
        <f t="shared" si="8"/>
        <v>2830.1379999999999</v>
      </c>
    </row>
    <row r="138" spans="1:14" ht="38.25">
      <c r="A138" s="4" t="s">
        <v>37</v>
      </c>
      <c r="B138" s="2" t="s">
        <v>280</v>
      </c>
      <c r="C138" s="2">
        <v>600</v>
      </c>
      <c r="D138" s="5">
        <v>2830.1379999999999</v>
      </c>
      <c r="E138" s="5">
        <v>0</v>
      </c>
      <c r="F138" s="5">
        <f t="shared" si="9"/>
        <v>2830.1379999999999</v>
      </c>
      <c r="G138" s="5"/>
      <c r="H138" s="5">
        <f t="shared" si="5"/>
        <v>2830.1379999999999</v>
      </c>
      <c r="I138" s="5"/>
      <c r="J138" s="5">
        <f t="shared" si="6"/>
        <v>2830.1379999999999</v>
      </c>
      <c r="K138" s="5"/>
      <c r="L138" s="5">
        <f t="shared" si="7"/>
        <v>2830.1379999999999</v>
      </c>
      <c r="M138" s="5"/>
      <c r="N138" s="5">
        <f t="shared" si="8"/>
        <v>2830.1379999999999</v>
      </c>
    </row>
    <row r="139" spans="1:14" ht="118.5" customHeight="1">
      <c r="A139" s="7" t="s">
        <v>309</v>
      </c>
      <c r="B139" s="8" t="s">
        <v>53</v>
      </c>
      <c r="C139" s="2"/>
      <c r="D139" s="5">
        <v>1285.4495999999999</v>
      </c>
      <c r="E139" s="5">
        <f>E140+E144+E152+E156+E160+E167+E171</f>
        <v>-0.84</v>
      </c>
      <c r="F139" s="5">
        <f t="shared" si="9"/>
        <v>1284.6096</v>
      </c>
      <c r="G139" s="5">
        <f>G140+G144+G152+G156+G160+G167+G171</f>
        <v>0</v>
      </c>
      <c r="H139" s="5">
        <f t="shared" si="5"/>
        <v>1284.6096</v>
      </c>
      <c r="I139" s="5">
        <f>I140+I144+I152+I156+I160+I167+I171</f>
        <v>0</v>
      </c>
      <c r="J139" s="5">
        <f t="shared" si="6"/>
        <v>1284.6096</v>
      </c>
      <c r="K139" s="5">
        <f>K140+K144+K152+K156+K160+K167+K171</f>
        <v>0</v>
      </c>
      <c r="L139" s="5">
        <f t="shared" si="7"/>
        <v>1284.6096</v>
      </c>
      <c r="M139" s="5">
        <f>M140+M144+M152+M156+M160+M167+M171</f>
        <v>176.8614</v>
      </c>
      <c r="N139" s="5">
        <f t="shared" si="8"/>
        <v>1461.471</v>
      </c>
    </row>
    <row r="140" spans="1:14" ht="38.25">
      <c r="A140" s="9" t="s">
        <v>50</v>
      </c>
      <c r="B140" s="8" t="s">
        <v>54</v>
      </c>
      <c r="C140" s="2"/>
      <c r="D140" s="5">
        <v>484.17060000000004</v>
      </c>
      <c r="E140" s="5">
        <f t="shared" ref="E140:M142" si="11">E141</f>
        <v>0</v>
      </c>
      <c r="F140" s="5">
        <f t="shared" si="9"/>
        <v>484.17060000000004</v>
      </c>
      <c r="G140" s="5">
        <f t="shared" si="11"/>
        <v>0</v>
      </c>
      <c r="H140" s="5">
        <f t="shared" si="5"/>
        <v>484.17060000000004</v>
      </c>
      <c r="I140" s="5">
        <f t="shared" si="11"/>
        <v>0</v>
      </c>
      <c r="J140" s="5">
        <f t="shared" si="6"/>
        <v>484.17060000000004</v>
      </c>
      <c r="K140" s="5">
        <f t="shared" si="11"/>
        <v>0</v>
      </c>
      <c r="L140" s="5">
        <f t="shared" si="7"/>
        <v>484.17060000000004</v>
      </c>
      <c r="M140" s="5">
        <f t="shared" si="11"/>
        <v>-0.1706</v>
      </c>
      <c r="N140" s="5">
        <f t="shared" si="8"/>
        <v>484.00000000000006</v>
      </c>
    </row>
    <row r="141" spans="1:14" ht="38.25">
      <c r="A141" s="4" t="s">
        <v>51</v>
      </c>
      <c r="B141" s="2" t="s">
        <v>55</v>
      </c>
      <c r="C141" s="2"/>
      <c r="D141" s="5">
        <v>484.17060000000004</v>
      </c>
      <c r="E141" s="5">
        <f t="shared" si="11"/>
        <v>0</v>
      </c>
      <c r="F141" s="5">
        <f t="shared" si="9"/>
        <v>484.17060000000004</v>
      </c>
      <c r="G141" s="5">
        <f t="shared" si="11"/>
        <v>0</v>
      </c>
      <c r="H141" s="5">
        <f t="shared" si="5"/>
        <v>484.17060000000004</v>
      </c>
      <c r="I141" s="5">
        <f t="shared" si="11"/>
        <v>0</v>
      </c>
      <c r="J141" s="5">
        <f t="shared" si="6"/>
        <v>484.17060000000004</v>
      </c>
      <c r="K141" s="5">
        <f t="shared" si="11"/>
        <v>0</v>
      </c>
      <c r="L141" s="5">
        <f t="shared" si="7"/>
        <v>484.17060000000004</v>
      </c>
      <c r="M141" s="5">
        <f t="shared" si="11"/>
        <v>-0.1706</v>
      </c>
      <c r="N141" s="5">
        <f t="shared" si="8"/>
        <v>484.00000000000006</v>
      </c>
    </row>
    <row r="142" spans="1:14" ht="25.5">
      <c r="A142" s="4" t="s">
        <v>52</v>
      </c>
      <c r="B142" s="6" t="s">
        <v>56</v>
      </c>
      <c r="C142" s="2"/>
      <c r="D142" s="5">
        <v>484.17060000000004</v>
      </c>
      <c r="E142" s="5">
        <f t="shared" si="11"/>
        <v>0</v>
      </c>
      <c r="F142" s="5">
        <f t="shared" si="9"/>
        <v>484.17060000000004</v>
      </c>
      <c r="G142" s="5">
        <f t="shared" si="11"/>
        <v>0</v>
      </c>
      <c r="H142" s="5">
        <f t="shared" si="5"/>
        <v>484.17060000000004</v>
      </c>
      <c r="I142" s="5">
        <f t="shared" si="11"/>
        <v>0</v>
      </c>
      <c r="J142" s="5">
        <f t="shared" si="6"/>
        <v>484.17060000000004</v>
      </c>
      <c r="K142" s="5">
        <f t="shared" si="11"/>
        <v>0</v>
      </c>
      <c r="L142" s="5">
        <f t="shared" si="7"/>
        <v>484.17060000000004</v>
      </c>
      <c r="M142" s="5">
        <f t="shared" si="11"/>
        <v>-0.1706</v>
      </c>
      <c r="N142" s="5">
        <f t="shared" si="8"/>
        <v>484.00000000000006</v>
      </c>
    </row>
    <row r="143" spans="1:14" ht="38.25">
      <c r="A143" s="4" t="s">
        <v>37</v>
      </c>
      <c r="B143" s="6" t="s">
        <v>56</v>
      </c>
      <c r="C143" s="2">
        <v>600</v>
      </c>
      <c r="D143" s="5">
        <v>484.17060000000004</v>
      </c>
      <c r="E143" s="5">
        <v>0</v>
      </c>
      <c r="F143" s="5">
        <f t="shared" si="9"/>
        <v>484.17060000000004</v>
      </c>
      <c r="G143" s="5"/>
      <c r="H143" s="5">
        <f t="shared" si="5"/>
        <v>484.17060000000004</v>
      </c>
      <c r="I143" s="5"/>
      <c r="J143" s="5">
        <f t="shared" si="6"/>
        <v>484.17060000000004</v>
      </c>
      <c r="K143" s="5"/>
      <c r="L143" s="5">
        <f t="shared" si="7"/>
        <v>484.17060000000004</v>
      </c>
      <c r="M143" s="5">
        <v>-0.1706</v>
      </c>
      <c r="N143" s="5">
        <f t="shared" si="8"/>
        <v>484.00000000000006</v>
      </c>
    </row>
    <row r="144" spans="1:14" ht="15.75">
      <c r="A144" s="9" t="s">
        <v>57</v>
      </c>
      <c r="B144" s="8" t="s">
        <v>60</v>
      </c>
      <c r="C144" s="2"/>
      <c r="D144" s="5">
        <v>255.84699999999998</v>
      </c>
      <c r="E144" s="5">
        <f>E145+E148</f>
        <v>0</v>
      </c>
      <c r="F144" s="5">
        <f t="shared" si="9"/>
        <v>255.84699999999998</v>
      </c>
      <c r="G144" s="5">
        <f>G145+G148</f>
        <v>0</v>
      </c>
      <c r="H144" s="5">
        <f t="shared" si="5"/>
        <v>255.84699999999998</v>
      </c>
      <c r="I144" s="5">
        <f>I145+I148</f>
        <v>0</v>
      </c>
      <c r="J144" s="5">
        <f t="shared" si="6"/>
        <v>255.84699999999998</v>
      </c>
      <c r="K144" s="5">
        <f>K145+K148</f>
        <v>0</v>
      </c>
      <c r="L144" s="5">
        <f t="shared" si="7"/>
        <v>255.84699999999998</v>
      </c>
      <c r="M144" s="5">
        <f>M145+M148</f>
        <v>177.03200000000001</v>
      </c>
      <c r="N144" s="5">
        <f t="shared" si="8"/>
        <v>432.87900000000002</v>
      </c>
    </row>
    <row r="145" spans="1:14" ht="51">
      <c r="A145" s="4" t="s">
        <v>58</v>
      </c>
      <c r="B145" s="2" t="s">
        <v>61</v>
      </c>
      <c r="C145" s="2"/>
      <c r="D145" s="5">
        <v>80.072999999999993</v>
      </c>
      <c r="E145" s="5">
        <f>E146</f>
        <v>0</v>
      </c>
      <c r="F145" s="5">
        <f t="shared" si="9"/>
        <v>80.072999999999993</v>
      </c>
      <c r="G145" s="5">
        <f>G146</f>
        <v>0</v>
      </c>
      <c r="H145" s="5">
        <f t="shared" si="5"/>
        <v>80.072999999999993</v>
      </c>
      <c r="I145" s="5">
        <f>I146</f>
        <v>0</v>
      </c>
      <c r="J145" s="5">
        <f t="shared" si="6"/>
        <v>80.072999999999993</v>
      </c>
      <c r="K145" s="5">
        <f>K146</f>
        <v>0</v>
      </c>
      <c r="L145" s="5">
        <f t="shared" si="7"/>
        <v>80.072999999999993</v>
      </c>
      <c r="M145" s="5">
        <f>M146</f>
        <v>0</v>
      </c>
      <c r="N145" s="5">
        <f t="shared" si="8"/>
        <v>80.072999999999993</v>
      </c>
    </row>
    <row r="146" spans="1:14" ht="38.25">
      <c r="A146" s="4" t="s">
        <v>59</v>
      </c>
      <c r="B146" s="2" t="s">
        <v>62</v>
      </c>
      <c r="C146" s="2"/>
      <c r="D146" s="5">
        <v>80.072999999999993</v>
      </c>
      <c r="E146" s="5">
        <f>E147</f>
        <v>0</v>
      </c>
      <c r="F146" s="5">
        <f t="shared" si="9"/>
        <v>80.072999999999993</v>
      </c>
      <c r="G146" s="5">
        <f>G147</f>
        <v>0</v>
      </c>
      <c r="H146" s="5">
        <f t="shared" si="5"/>
        <v>80.072999999999993</v>
      </c>
      <c r="I146" s="5">
        <f>I147</f>
        <v>0</v>
      </c>
      <c r="J146" s="5">
        <f t="shared" si="6"/>
        <v>80.072999999999993</v>
      </c>
      <c r="K146" s="5">
        <f>K147</f>
        <v>0</v>
      </c>
      <c r="L146" s="5">
        <f t="shared" si="7"/>
        <v>80.072999999999993</v>
      </c>
      <c r="M146" s="5">
        <f>M147</f>
        <v>0</v>
      </c>
      <c r="N146" s="5">
        <f t="shared" si="8"/>
        <v>80.072999999999993</v>
      </c>
    </row>
    <row r="147" spans="1:14" ht="38.25">
      <c r="A147" s="4" t="s">
        <v>26</v>
      </c>
      <c r="B147" s="2" t="s">
        <v>62</v>
      </c>
      <c r="C147" s="2">
        <v>200</v>
      </c>
      <c r="D147" s="5">
        <v>80.072999999999993</v>
      </c>
      <c r="E147" s="5">
        <v>0</v>
      </c>
      <c r="F147" s="5">
        <f t="shared" si="9"/>
        <v>80.072999999999993</v>
      </c>
      <c r="G147" s="5"/>
      <c r="H147" s="5">
        <f t="shared" ref="H147:H210" si="12">F147+G147</f>
        <v>80.072999999999993</v>
      </c>
      <c r="I147" s="5"/>
      <c r="J147" s="5">
        <f t="shared" ref="J147:J210" si="13">H147+I147</f>
        <v>80.072999999999993</v>
      </c>
      <c r="K147" s="5"/>
      <c r="L147" s="5">
        <f t="shared" ref="L147:L210" si="14">J147+K147</f>
        <v>80.072999999999993</v>
      </c>
      <c r="M147" s="5"/>
      <c r="N147" s="5">
        <f t="shared" ref="N147:N210" si="15">L147+M147</f>
        <v>80.072999999999993</v>
      </c>
    </row>
    <row r="148" spans="1:14" ht="38.25">
      <c r="A148" s="4" t="s">
        <v>63</v>
      </c>
      <c r="B148" s="2" t="s">
        <v>65</v>
      </c>
      <c r="C148" s="2"/>
      <c r="D148" s="5">
        <v>175.774</v>
      </c>
      <c r="E148" s="5">
        <f>E149</f>
        <v>0</v>
      </c>
      <c r="F148" s="5">
        <f t="shared" si="9"/>
        <v>175.774</v>
      </c>
      <c r="G148" s="5">
        <f>G149</f>
        <v>0</v>
      </c>
      <c r="H148" s="5">
        <f t="shared" si="12"/>
        <v>175.774</v>
      </c>
      <c r="I148" s="5">
        <f>I149</f>
        <v>0</v>
      </c>
      <c r="J148" s="5">
        <f t="shared" si="13"/>
        <v>175.774</v>
      </c>
      <c r="K148" s="5">
        <f>K149</f>
        <v>0</v>
      </c>
      <c r="L148" s="5">
        <f t="shared" si="14"/>
        <v>175.774</v>
      </c>
      <c r="M148" s="5">
        <f>M149</f>
        <v>177.03200000000001</v>
      </c>
      <c r="N148" s="5">
        <f t="shared" si="15"/>
        <v>352.80600000000004</v>
      </c>
    </row>
    <row r="149" spans="1:14" ht="38.25">
      <c r="A149" s="4" t="s">
        <v>64</v>
      </c>
      <c r="B149" s="2" t="s">
        <v>66</v>
      </c>
      <c r="C149" s="2"/>
      <c r="D149" s="5">
        <v>175.774</v>
      </c>
      <c r="E149" s="5">
        <f>E150+E151</f>
        <v>0</v>
      </c>
      <c r="F149" s="5">
        <f t="shared" si="9"/>
        <v>175.774</v>
      </c>
      <c r="G149" s="5">
        <f>G150+G151</f>
        <v>0</v>
      </c>
      <c r="H149" s="5">
        <f t="shared" si="12"/>
        <v>175.774</v>
      </c>
      <c r="I149" s="5">
        <f>I150+I151</f>
        <v>0</v>
      </c>
      <c r="J149" s="5">
        <f t="shared" si="13"/>
        <v>175.774</v>
      </c>
      <c r="K149" s="5">
        <f>K150+K151</f>
        <v>0</v>
      </c>
      <c r="L149" s="5">
        <f t="shared" si="14"/>
        <v>175.774</v>
      </c>
      <c r="M149" s="5">
        <f>M150+M151</f>
        <v>177.03200000000001</v>
      </c>
      <c r="N149" s="5">
        <f t="shared" si="15"/>
        <v>352.80600000000004</v>
      </c>
    </row>
    <row r="150" spans="1:14" ht="38.25">
      <c r="A150" s="4" t="s">
        <v>26</v>
      </c>
      <c r="B150" s="2" t="s">
        <v>66</v>
      </c>
      <c r="C150" s="2">
        <v>200</v>
      </c>
      <c r="D150" s="5">
        <v>175.774</v>
      </c>
      <c r="E150" s="5">
        <v>-50.134</v>
      </c>
      <c r="F150" s="5">
        <f t="shared" si="9"/>
        <v>125.64</v>
      </c>
      <c r="G150" s="5"/>
      <c r="H150" s="5">
        <f t="shared" si="12"/>
        <v>125.64</v>
      </c>
      <c r="I150" s="5"/>
      <c r="J150" s="5">
        <f t="shared" si="13"/>
        <v>125.64</v>
      </c>
      <c r="K150" s="5"/>
      <c r="L150" s="5">
        <f t="shared" si="14"/>
        <v>125.64</v>
      </c>
      <c r="M150" s="5">
        <f>150+27.032</f>
        <v>177.03200000000001</v>
      </c>
      <c r="N150" s="5">
        <f t="shared" si="15"/>
        <v>302.67200000000003</v>
      </c>
    </row>
    <row r="151" spans="1:14" ht="25.5">
      <c r="A151" s="4" t="s">
        <v>189</v>
      </c>
      <c r="B151" s="2" t="s">
        <v>66</v>
      </c>
      <c r="C151" s="2">
        <v>300</v>
      </c>
      <c r="D151" s="5">
        <v>0</v>
      </c>
      <c r="E151" s="5">
        <v>50.134</v>
      </c>
      <c r="F151" s="5">
        <f t="shared" si="9"/>
        <v>50.134</v>
      </c>
      <c r="G151" s="5"/>
      <c r="H151" s="5">
        <f t="shared" si="12"/>
        <v>50.134</v>
      </c>
      <c r="I151" s="5"/>
      <c r="J151" s="5">
        <f t="shared" si="13"/>
        <v>50.134</v>
      </c>
      <c r="K151" s="5"/>
      <c r="L151" s="5">
        <f t="shared" si="14"/>
        <v>50.134</v>
      </c>
      <c r="M151" s="5"/>
      <c r="N151" s="5">
        <f t="shared" si="15"/>
        <v>50.134</v>
      </c>
    </row>
    <row r="152" spans="1:14" ht="63.75">
      <c r="A152" s="9" t="s">
        <v>310</v>
      </c>
      <c r="B152" s="8" t="s">
        <v>69</v>
      </c>
      <c r="C152" s="2"/>
      <c r="D152" s="5">
        <v>158.58799999999999</v>
      </c>
      <c r="E152" s="5">
        <f t="shared" ref="E152:M154" si="16">E153</f>
        <v>0</v>
      </c>
      <c r="F152" s="5">
        <f t="shared" si="9"/>
        <v>158.58799999999999</v>
      </c>
      <c r="G152" s="5">
        <f t="shared" si="16"/>
        <v>0</v>
      </c>
      <c r="H152" s="5">
        <f t="shared" si="12"/>
        <v>158.58799999999999</v>
      </c>
      <c r="I152" s="5">
        <f t="shared" si="16"/>
        <v>0</v>
      </c>
      <c r="J152" s="5">
        <f t="shared" si="13"/>
        <v>158.58799999999999</v>
      </c>
      <c r="K152" s="5">
        <f t="shared" si="16"/>
        <v>0</v>
      </c>
      <c r="L152" s="5">
        <f t="shared" si="14"/>
        <v>158.58799999999999</v>
      </c>
      <c r="M152" s="5">
        <f t="shared" si="16"/>
        <v>0</v>
      </c>
      <c r="N152" s="5">
        <f t="shared" si="15"/>
        <v>158.58799999999999</v>
      </c>
    </row>
    <row r="153" spans="1:14" ht="38.25">
      <c r="A153" s="4" t="s">
        <v>67</v>
      </c>
      <c r="B153" s="2" t="s">
        <v>70</v>
      </c>
      <c r="C153" s="2"/>
      <c r="D153" s="5">
        <v>158.58799999999999</v>
      </c>
      <c r="E153" s="5">
        <f t="shared" si="16"/>
        <v>0</v>
      </c>
      <c r="F153" s="5">
        <f t="shared" si="9"/>
        <v>158.58799999999999</v>
      </c>
      <c r="G153" s="5">
        <f t="shared" si="16"/>
        <v>0</v>
      </c>
      <c r="H153" s="5">
        <f t="shared" si="12"/>
        <v>158.58799999999999</v>
      </c>
      <c r="I153" s="5">
        <f t="shared" si="16"/>
        <v>0</v>
      </c>
      <c r="J153" s="5">
        <f t="shared" si="13"/>
        <v>158.58799999999999</v>
      </c>
      <c r="K153" s="5">
        <f t="shared" si="16"/>
        <v>0</v>
      </c>
      <c r="L153" s="5">
        <f t="shared" si="14"/>
        <v>158.58799999999999</v>
      </c>
      <c r="M153" s="5">
        <f t="shared" si="16"/>
        <v>0</v>
      </c>
      <c r="N153" s="5">
        <f t="shared" si="15"/>
        <v>158.58799999999999</v>
      </c>
    </row>
    <row r="154" spans="1:14" ht="38.25">
      <c r="A154" s="4" t="s">
        <v>68</v>
      </c>
      <c r="B154" s="6" t="s">
        <v>202</v>
      </c>
      <c r="C154" s="2"/>
      <c r="D154" s="5">
        <v>158.58799999999999</v>
      </c>
      <c r="E154" s="5">
        <f t="shared" si="16"/>
        <v>0</v>
      </c>
      <c r="F154" s="5">
        <f t="shared" si="9"/>
        <v>158.58799999999999</v>
      </c>
      <c r="G154" s="5">
        <f t="shared" si="16"/>
        <v>0</v>
      </c>
      <c r="H154" s="5">
        <f t="shared" si="12"/>
        <v>158.58799999999999</v>
      </c>
      <c r="I154" s="5">
        <f t="shared" si="16"/>
        <v>0</v>
      </c>
      <c r="J154" s="5">
        <f t="shared" si="13"/>
        <v>158.58799999999999</v>
      </c>
      <c r="K154" s="5">
        <f t="shared" si="16"/>
        <v>0</v>
      </c>
      <c r="L154" s="5">
        <f t="shared" si="14"/>
        <v>158.58799999999999</v>
      </c>
      <c r="M154" s="5">
        <f t="shared" si="16"/>
        <v>0</v>
      </c>
      <c r="N154" s="5">
        <f t="shared" si="15"/>
        <v>158.58799999999999</v>
      </c>
    </row>
    <row r="155" spans="1:14" ht="25.5">
      <c r="A155" s="4" t="s">
        <v>189</v>
      </c>
      <c r="B155" s="6" t="s">
        <v>202</v>
      </c>
      <c r="C155" s="2">
        <v>300</v>
      </c>
      <c r="D155" s="5">
        <v>158.58799999999999</v>
      </c>
      <c r="E155" s="5">
        <v>0</v>
      </c>
      <c r="F155" s="5">
        <f t="shared" si="9"/>
        <v>158.58799999999999</v>
      </c>
      <c r="G155" s="5"/>
      <c r="H155" s="5">
        <f t="shared" si="12"/>
        <v>158.58799999999999</v>
      </c>
      <c r="I155" s="5"/>
      <c r="J155" s="5">
        <f t="shared" si="13"/>
        <v>158.58799999999999</v>
      </c>
      <c r="K155" s="5"/>
      <c r="L155" s="5">
        <f t="shared" si="14"/>
        <v>158.58799999999999</v>
      </c>
      <c r="M155" s="5"/>
      <c r="N155" s="5">
        <f t="shared" si="15"/>
        <v>158.58799999999999</v>
      </c>
    </row>
    <row r="156" spans="1:14" ht="44.25" customHeight="1">
      <c r="A156" s="9" t="s">
        <v>71</v>
      </c>
      <c r="B156" s="8" t="s">
        <v>72</v>
      </c>
      <c r="C156" s="2"/>
      <c r="D156" s="5">
        <v>2.4729999999999999</v>
      </c>
      <c r="E156" s="5">
        <f t="shared" ref="E156:M158" si="17">E157</f>
        <v>0</v>
      </c>
      <c r="F156" s="5">
        <f t="shared" si="9"/>
        <v>2.4729999999999999</v>
      </c>
      <c r="G156" s="5">
        <f t="shared" si="17"/>
        <v>0</v>
      </c>
      <c r="H156" s="5">
        <f t="shared" si="12"/>
        <v>2.4729999999999999</v>
      </c>
      <c r="I156" s="5">
        <f t="shared" si="17"/>
        <v>0</v>
      </c>
      <c r="J156" s="5">
        <f t="shared" si="13"/>
        <v>2.4729999999999999</v>
      </c>
      <c r="K156" s="5">
        <f t="shared" si="17"/>
        <v>0</v>
      </c>
      <c r="L156" s="5">
        <f t="shared" si="14"/>
        <v>2.4729999999999999</v>
      </c>
      <c r="M156" s="5">
        <f t="shared" si="17"/>
        <v>0</v>
      </c>
      <c r="N156" s="5">
        <f t="shared" si="15"/>
        <v>2.4729999999999999</v>
      </c>
    </row>
    <row r="157" spans="1:14" ht="63.75">
      <c r="A157" s="4" t="s">
        <v>213</v>
      </c>
      <c r="B157" s="2" t="s">
        <v>339</v>
      </c>
      <c r="C157" s="2"/>
      <c r="D157" s="5">
        <v>2.4729999999999999</v>
      </c>
      <c r="E157" s="5">
        <f t="shared" si="17"/>
        <v>0</v>
      </c>
      <c r="F157" s="5">
        <f t="shared" si="9"/>
        <v>2.4729999999999999</v>
      </c>
      <c r="G157" s="5">
        <f t="shared" si="17"/>
        <v>0</v>
      </c>
      <c r="H157" s="5">
        <f t="shared" si="12"/>
        <v>2.4729999999999999</v>
      </c>
      <c r="I157" s="5">
        <f t="shared" si="17"/>
        <v>0</v>
      </c>
      <c r="J157" s="5">
        <f t="shared" si="13"/>
        <v>2.4729999999999999</v>
      </c>
      <c r="K157" s="5">
        <f t="shared" si="17"/>
        <v>0</v>
      </c>
      <c r="L157" s="5">
        <f t="shared" si="14"/>
        <v>2.4729999999999999</v>
      </c>
      <c r="M157" s="5">
        <f t="shared" si="17"/>
        <v>0</v>
      </c>
      <c r="N157" s="5">
        <f t="shared" si="15"/>
        <v>2.4729999999999999</v>
      </c>
    </row>
    <row r="158" spans="1:14" ht="51">
      <c r="A158" s="4" t="s">
        <v>214</v>
      </c>
      <c r="B158" s="2" t="s">
        <v>340</v>
      </c>
      <c r="C158" s="2"/>
      <c r="D158" s="5">
        <v>2.4729999999999999</v>
      </c>
      <c r="E158" s="5">
        <f t="shared" si="17"/>
        <v>0</v>
      </c>
      <c r="F158" s="5">
        <f t="shared" si="9"/>
        <v>2.4729999999999999</v>
      </c>
      <c r="G158" s="5">
        <f t="shared" si="17"/>
        <v>0</v>
      </c>
      <c r="H158" s="5">
        <f t="shared" si="12"/>
        <v>2.4729999999999999</v>
      </c>
      <c r="I158" s="5">
        <f t="shared" si="17"/>
        <v>0</v>
      </c>
      <c r="J158" s="5">
        <f t="shared" si="13"/>
        <v>2.4729999999999999</v>
      </c>
      <c r="K158" s="5">
        <f t="shared" si="17"/>
        <v>0</v>
      </c>
      <c r="L158" s="5">
        <f t="shared" si="14"/>
        <v>2.4729999999999999</v>
      </c>
      <c r="M158" s="5">
        <f t="shared" si="17"/>
        <v>0</v>
      </c>
      <c r="N158" s="5">
        <f t="shared" si="15"/>
        <v>2.4729999999999999</v>
      </c>
    </row>
    <row r="159" spans="1:14" ht="38.25">
      <c r="A159" s="4" t="s">
        <v>26</v>
      </c>
      <c r="B159" s="2" t="s">
        <v>340</v>
      </c>
      <c r="C159" s="2">
        <v>200</v>
      </c>
      <c r="D159" s="5">
        <v>2.4729999999999999</v>
      </c>
      <c r="E159" s="5">
        <v>0</v>
      </c>
      <c r="F159" s="5">
        <f t="shared" si="9"/>
        <v>2.4729999999999999</v>
      </c>
      <c r="G159" s="5"/>
      <c r="H159" s="5">
        <f t="shared" si="12"/>
        <v>2.4729999999999999</v>
      </c>
      <c r="I159" s="5"/>
      <c r="J159" s="5">
        <f t="shared" si="13"/>
        <v>2.4729999999999999</v>
      </c>
      <c r="K159" s="5"/>
      <c r="L159" s="5">
        <f t="shared" si="14"/>
        <v>2.4729999999999999</v>
      </c>
      <c r="M159" s="5"/>
      <c r="N159" s="5">
        <f t="shared" si="15"/>
        <v>2.4729999999999999</v>
      </c>
    </row>
    <row r="160" spans="1:14" ht="51">
      <c r="A160" s="9" t="s">
        <v>311</v>
      </c>
      <c r="B160" s="8" t="s">
        <v>75</v>
      </c>
      <c r="C160" s="2"/>
      <c r="D160" s="5">
        <v>58.692</v>
      </c>
      <c r="E160" s="5">
        <f>E161+E164</f>
        <v>0</v>
      </c>
      <c r="F160" s="5">
        <f t="shared" si="9"/>
        <v>58.692</v>
      </c>
      <c r="G160" s="5">
        <f>G161+G164</f>
        <v>0</v>
      </c>
      <c r="H160" s="5">
        <f t="shared" si="12"/>
        <v>58.692</v>
      </c>
      <c r="I160" s="5">
        <f>I161+I164</f>
        <v>0</v>
      </c>
      <c r="J160" s="5">
        <f t="shared" si="13"/>
        <v>58.692</v>
      </c>
      <c r="K160" s="5">
        <f>K161+K164</f>
        <v>0</v>
      </c>
      <c r="L160" s="5">
        <f t="shared" si="14"/>
        <v>58.692</v>
      </c>
      <c r="M160" s="5">
        <f>M161+M164</f>
        <v>0</v>
      </c>
      <c r="N160" s="5">
        <f t="shared" si="15"/>
        <v>58.692</v>
      </c>
    </row>
    <row r="161" spans="1:14" ht="38.25">
      <c r="A161" s="4" t="s">
        <v>73</v>
      </c>
      <c r="B161" s="2" t="s">
        <v>76</v>
      </c>
      <c r="C161" s="2"/>
      <c r="D161" s="5">
        <v>40.692</v>
      </c>
      <c r="E161" s="5">
        <f>E162</f>
        <v>0</v>
      </c>
      <c r="F161" s="5">
        <f t="shared" si="9"/>
        <v>40.692</v>
      </c>
      <c r="G161" s="5">
        <f>G162</f>
        <v>0</v>
      </c>
      <c r="H161" s="5">
        <f t="shared" si="12"/>
        <v>40.692</v>
      </c>
      <c r="I161" s="5">
        <f>I162</f>
        <v>0</v>
      </c>
      <c r="J161" s="5">
        <f t="shared" si="13"/>
        <v>40.692</v>
      </c>
      <c r="K161" s="5">
        <f>K162</f>
        <v>0</v>
      </c>
      <c r="L161" s="5">
        <f t="shared" si="14"/>
        <v>40.692</v>
      </c>
      <c r="M161" s="5">
        <f>M162</f>
        <v>0</v>
      </c>
      <c r="N161" s="5">
        <f t="shared" si="15"/>
        <v>40.692</v>
      </c>
    </row>
    <row r="162" spans="1:14" ht="27.75" customHeight="1">
      <c r="A162" s="4" t="s">
        <v>74</v>
      </c>
      <c r="B162" s="2" t="s">
        <v>77</v>
      </c>
      <c r="C162" s="2"/>
      <c r="D162" s="5">
        <v>40.692</v>
      </c>
      <c r="E162" s="5">
        <f>E163</f>
        <v>0</v>
      </c>
      <c r="F162" s="5">
        <f t="shared" ref="F162:F225" si="18">D162+E162</f>
        <v>40.692</v>
      </c>
      <c r="G162" s="5">
        <f>G163</f>
        <v>0</v>
      </c>
      <c r="H162" s="5">
        <f t="shared" si="12"/>
        <v>40.692</v>
      </c>
      <c r="I162" s="5">
        <f>I163</f>
        <v>0</v>
      </c>
      <c r="J162" s="5">
        <f t="shared" si="13"/>
        <v>40.692</v>
      </c>
      <c r="K162" s="5">
        <f>K163</f>
        <v>0</v>
      </c>
      <c r="L162" s="5">
        <f t="shared" si="14"/>
        <v>40.692</v>
      </c>
      <c r="M162" s="5">
        <f>M163</f>
        <v>0</v>
      </c>
      <c r="N162" s="5">
        <f t="shared" si="15"/>
        <v>40.692</v>
      </c>
    </row>
    <row r="163" spans="1:14" ht="38.25">
      <c r="A163" s="4" t="s">
        <v>26</v>
      </c>
      <c r="B163" s="2" t="s">
        <v>77</v>
      </c>
      <c r="C163" s="2">
        <v>200</v>
      </c>
      <c r="D163" s="5">
        <v>40.692</v>
      </c>
      <c r="E163" s="5">
        <v>0</v>
      </c>
      <c r="F163" s="5">
        <f t="shared" si="18"/>
        <v>40.692</v>
      </c>
      <c r="G163" s="5"/>
      <c r="H163" s="5">
        <f t="shared" si="12"/>
        <v>40.692</v>
      </c>
      <c r="I163" s="5"/>
      <c r="J163" s="5">
        <f t="shared" si="13"/>
        <v>40.692</v>
      </c>
      <c r="K163" s="5"/>
      <c r="L163" s="5">
        <f t="shared" si="14"/>
        <v>40.692</v>
      </c>
      <c r="M163" s="5"/>
      <c r="N163" s="5">
        <f t="shared" si="15"/>
        <v>40.692</v>
      </c>
    </row>
    <row r="164" spans="1:14" ht="51">
      <c r="A164" s="4" t="s">
        <v>78</v>
      </c>
      <c r="B164" s="2" t="s">
        <v>341</v>
      </c>
      <c r="C164" s="2"/>
      <c r="D164" s="5">
        <v>18</v>
      </c>
      <c r="E164" s="5">
        <f>E165</f>
        <v>0</v>
      </c>
      <c r="F164" s="5">
        <f t="shared" si="18"/>
        <v>18</v>
      </c>
      <c r="G164" s="5">
        <f>G165</f>
        <v>0</v>
      </c>
      <c r="H164" s="5">
        <f t="shared" si="12"/>
        <v>18</v>
      </c>
      <c r="I164" s="5">
        <f>I165</f>
        <v>0</v>
      </c>
      <c r="J164" s="5">
        <f t="shared" si="13"/>
        <v>18</v>
      </c>
      <c r="K164" s="5">
        <f>K165</f>
        <v>0</v>
      </c>
      <c r="L164" s="5">
        <f t="shared" si="14"/>
        <v>18</v>
      </c>
      <c r="M164" s="5">
        <f>M165</f>
        <v>0</v>
      </c>
      <c r="N164" s="5">
        <f t="shared" si="15"/>
        <v>18</v>
      </c>
    </row>
    <row r="165" spans="1:14" ht="38.25">
      <c r="A165" s="4" t="s">
        <v>79</v>
      </c>
      <c r="B165" s="2" t="s">
        <v>342</v>
      </c>
      <c r="C165" s="2"/>
      <c r="D165" s="5">
        <v>18</v>
      </c>
      <c r="E165" s="5">
        <f>E166</f>
        <v>0</v>
      </c>
      <c r="F165" s="5">
        <f t="shared" si="18"/>
        <v>18</v>
      </c>
      <c r="G165" s="5">
        <f>G166</f>
        <v>0</v>
      </c>
      <c r="H165" s="5">
        <f t="shared" si="12"/>
        <v>18</v>
      </c>
      <c r="I165" s="5">
        <f>I166</f>
        <v>0</v>
      </c>
      <c r="J165" s="5">
        <f t="shared" si="13"/>
        <v>18</v>
      </c>
      <c r="K165" s="5">
        <f>K166</f>
        <v>0</v>
      </c>
      <c r="L165" s="5">
        <f t="shared" si="14"/>
        <v>18</v>
      </c>
      <c r="M165" s="5">
        <f>M166</f>
        <v>0</v>
      </c>
      <c r="N165" s="5">
        <f t="shared" si="15"/>
        <v>18</v>
      </c>
    </row>
    <row r="166" spans="1:14" ht="38.25">
      <c r="A166" s="4" t="s">
        <v>26</v>
      </c>
      <c r="B166" s="2" t="s">
        <v>342</v>
      </c>
      <c r="C166" s="2">
        <v>200</v>
      </c>
      <c r="D166" s="5">
        <v>18</v>
      </c>
      <c r="E166" s="5">
        <v>0</v>
      </c>
      <c r="F166" s="5">
        <f t="shared" si="18"/>
        <v>18</v>
      </c>
      <c r="G166" s="5"/>
      <c r="H166" s="5">
        <f t="shared" si="12"/>
        <v>18</v>
      </c>
      <c r="I166" s="5"/>
      <c r="J166" s="5">
        <f t="shared" si="13"/>
        <v>18</v>
      </c>
      <c r="K166" s="5"/>
      <c r="L166" s="5">
        <f t="shared" si="14"/>
        <v>18</v>
      </c>
      <c r="M166" s="5"/>
      <c r="N166" s="5">
        <f t="shared" si="15"/>
        <v>18</v>
      </c>
    </row>
    <row r="167" spans="1:14" ht="52.5" customHeight="1">
      <c r="A167" s="9" t="s">
        <v>312</v>
      </c>
      <c r="B167" s="8" t="s">
        <v>82</v>
      </c>
      <c r="C167" s="2"/>
      <c r="D167" s="5">
        <v>94.869</v>
      </c>
      <c r="E167" s="5">
        <f t="shared" ref="E167:M169" si="19">E168</f>
        <v>-0.84</v>
      </c>
      <c r="F167" s="5">
        <f t="shared" si="18"/>
        <v>94.028999999999996</v>
      </c>
      <c r="G167" s="5">
        <f t="shared" si="19"/>
        <v>0</v>
      </c>
      <c r="H167" s="5">
        <f t="shared" si="12"/>
        <v>94.028999999999996</v>
      </c>
      <c r="I167" s="5">
        <f t="shared" si="19"/>
        <v>0</v>
      </c>
      <c r="J167" s="5">
        <f t="shared" si="13"/>
        <v>94.028999999999996</v>
      </c>
      <c r="K167" s="5">
        <f t="shared" si="19"/>
        <v>0</v>
      </c>
      <c r="L167" s="5">
        <f t="shared" si="14"/>
        <v>94.028999999999996</v>
      </c>
      <c r="M167" s="5">
        <f t="shared" si="19"/>
        <v>0</v>
      </c>
      <c r="N167" s="5">
        <f t="shared" si="15"/>
        <v>94.028999999999996</v>
      </c>
    </row>
    <row r="168" spans="1:14" ht="38.25">
      <c r="A168" s="4" t="s">
        <v>80</v>
      </c>
      <c r="B168" s="2" t="s">
        <v>83</v>
      </c>
      <c r="C168" s="2"/>
      <c r="D168" s="5">
        <v>94.869</v>
      </c>
      <c r="E168" s="5">
        <f t="shared" si="19"/>
        <v>-0.84</v>
      </c>
      <c r="F168" s="5">
        <f t="shared" si="18"/>
        <v>94.028999999999996</v>
      </c>
      <c r="G168" s="5">
        <f t="shared" si="19"/>
        <v>0</v>
      </c>
      <c r="H168" s="5">
        <f t="shared" si="12"/>
        <v>94.028999999999996</v>
      </c>
      <c r="I168" s="5">
        <f t="shared" si="19"/>
        <v>0</v>
      </c>
      <c r="J168" s="5">
        <f t="shared" si="13"/>
        <v>94.028999999999996</v>
      </c>
      <c r="K168" s="5">
        <f t="shared" si="19"/>
        <v>0</v>
      </c>
      <c r="L168" s="5">
        <f t="shared" si="14"/>
        <v>94.028999999999996</v>
      </c>
      <c r="M168" s="5">
        <f t="shared" si="19"/>
        <v>0</v>
      </c>
      <c r="N168" s="5">
        <f t="shared" si="15"/>
        <v>94.028999999999996</v>
      </c>
    </row>
    <row r="169" spans="1:14" ht="38.25">
      <c r="A169" s="4" t="s">
        <v>81</v>
      </c>
      <c r="B169" s="2" t="s">
        <v>84</v>
      </c>
      <c r="C169" s="2"/>
      <c r="D169" s="5">
        <v>94.869</v>
      </c>
      <c r="E169" s="5">
        <f t="shared" si="19"/>
        <v>-0.84</v>
      </c>
      <c r="F169" s="5">
        <f t="shared" si="18"/>
        <v>94.028999999999996</v>
      </c>
      <c r="G169" s="5">
        <f t="shared" si="19"/>
        <v>0</v>
      </c>
      <c r="H169" s="5">
        <f t="shared" si="12"/>
        <v>94.028999999999996</v>
      </c>
      <c r="I169" s="5">
        <f t="shared" si="19"/>
        <v>0</v>
      </c>
      <c r="J169" s="5">
        <f t="shared" si="13"/>
        <v>94.028999999999996</v>
      </c>
      <c r="K169" s="5">
        <f t="shared" si="19"/>
        <v>0</v>
      </c>
      <c r="L169" s="5">
        <f t="shared" si="14"/>
        <v>94.028999999999996</v>
      </c>
      <c r="M169" s="5">
        <f t="shared" si="19"/>
        <v>0</v>
      </c>
      <c r="N169" s="5">
        <f t="shared" si="15"/>
        <v>94.028999999999996</v>
      </c>
    </row>
    <row r="170" spans="1:14" ht="15.75">
      <c r="A170" s="4" t="s">
        <v>116</v>
      </c>
      <c r="B170" s="2" t="s">
        <v>84</v>
      </c>
      <c r="C170" s="2">
        <v>800</v>
      </c>
      <c r="D170" s="5">
        <v>94.869</v>
      </c>
      <c r="E170" s="5">
        <v>-0.84</v>
      </c>
      <c r="F170" s="5">
        <f t="shared" si="18"/>
        <v>94.028999999999996</v>
      </c>
      <c r="G170" s="5"/>
      <c r="H170" s="5">
        <f t="shared" si="12"/>
        <v>94.028999999999996</v>
      </c>
      <c r="I170" s="5"/>
      <c r="J170" s="5">
        <f t="shared" si="13"/>
        <v>94.028999999999996</v>
      </c>
      <c r="K170" s="5"/>
      <c r="L170" s="5">
        <f t="shared" si="14"/>
        <v>94.028999999999996</v>
      </c>
      <c r="M170" s="5"/>
      <c r="N170" s="5">
        <f t="shared" si="15"/>
        <v>94.028999999999996</v>
      </c>
    </row>
    <row r="171" spans="1:14" ht="54" customHeight="1">
      <c r="A171" s="9" t="s">
        <v>313</v>
      </c>
      <c r="B171" s="8" t="s">
        <v>334</v>
      </c>
      <c r="C171" s="2"/>
      <c r="D171" s="5">
        <v>230.81</v>
      </c>
      <c r="E171" s="5">
        <f t="shared" ref="E171:M173" si="20">E172</f>
        <v>0</v>
      </c>
      <c r="F171" s="5">
        <f t="shared" si="18"/>
        <v>230.81</v>
      </c>
      <c r="G171" s="5">
        <f t="shared" si="20"/>
        <v>0</v>
      </c>
      <c r="H171" s="5">
        <f t="shared" si="12"/>
        <v>230.81</v>
      </c>
      <c r="I171" s="5">
        <f t="shared" si="20"/>
        <v>0</v>
      </c>
      <c r="J171" s="5">
        <f t="shared" si="13"/>
        <v>230.81</v>
      </c>
      <c r="K171" s="5">
        <f t="shared" si="20"/>
        <v>0</v>
      </c>
      <c r="L171" s="5">
        <f t="shared" si="14"/>
        <v>230.81</v>
      </c>
      <c r="M171" s="5">
        <f t="shared" si="20"/>
        <v>0</v>
      </c>
      <c r="N171" s="5">
        <f t="shared" si="15"/>
        <v>230.81</v>
      </c>
    </row>
    <row r="172" spans="1:14" ht="51">
      <c r="A172" s="4" t="s">
        <v>337</v>
      </c>
      <c r="B172" s="2" t="s">
        <v>335</v>
      </c>
      <c r="C172" s="2"/>
      <c r="D172" s="5">
        <v>230.81</v>
      </c>
      <c r="E172" s="5">
        <f t="shared" si="20"/>
        <v>0</v>
      </c>
      <c r="F172" s="5">
        <f t="shared" si="18"/>
        <v>230.81</v>
      </c>
      <c r="G172" s="5">
        <f t="shared" si="20"/>
        <v>0</v>
      </c>
      <c r="H172" s="5">
        <f t="shared" si="12"/>
        <v>230.81</v>
      </c>
      <c r="I172" s="5">
        <f t="shared" si="20"/>
        <v>0</v>
      </c>
      <c r="J172" s="5">
        <f t="shared" si="13"/>
        <v>230.81</v>
      </c>
      <c r="K172" s="5">
        <f t="shared" si="20"/>
        <v>0</v>
      </c>
      <c r="L172" s="5">
        <f t="shared" si="14"/>
        <v>230.81</v>
      </c>
      <c r="M172" s="5">
        <f t="shared" si="20"/>
        <v>0</v>
      </c>
      <c r="N172" s="5">
        <f t="shared" si="15"/>
        <v>230.81</v>
      </c>
    </row>
    <row r="173" spans="1:14" ht="38.25">
      <c r="A173" s="4" t="s">
        <v>338</v>
      </c>
      <c r="B173" s="2" t="s">
        <v>336</v>
      </c>
      <c r="C173" s="2"/>
      <c r="D173" s="5">
        <v>230.81</v>
      </c>
      <c r="E173" s="5">
        <f t="shared" si="20"/>
        <v>0</v>
      </c>
      <c r="F173" s="5">
        <f t="shared" si="18"/>
        <v>230.81</v>
      </c>
      <c r="G173" s="5">
        <f t="shared" si="20"/>
        <v>0</v>
      </c>
      <c r="H173" s="5">
        <f t="shared" si="12"/>
        <v>230.81</v>
      </c>
      <c r="I173" s="5">
        <f t="shared" si="20"/>
        <v>0</v>
      </c>
      <c r="J173" s="5">
        <f t="shared" si="13"/>
        <v>230.81</v>
      </c>
      <c r="K173" s="5">
        <f t="shared" si="20"/>
        <v>0</v>
      </c>
      <c r="L173" s="5">
        <f t="shared" si="14"/>
        <v>230.81</v>
      </c>
      <c r="M173" s="5">
        <f t="shared" si="20"/>
        <v>0</v>
      </c>
      <c r="N173" s="5">
        <f t="shared" si="15"/>
        <v>230.81</v>
      </c>
    </row>
    <row r="174" spans="1:14" ht="38.25">
      <c r="A174" s="4" t="s">
        <v>26</v>
      </c>
      <c r="B174" s="2" t="s">
        <v>336</v>
      </c>
      <c r="C174" s="2">
        <v>200</v>
      </c>
      <c r="D174" s="5">
        <v>230.81</v>
      </c>
      <c r="E174" s="5">
        <v>0</v>
      </c>
      <c r="F174" s="5">
        <f t="shared" si="18"/>
        <v>230.81</v>
      </c>
      <c r="G174" s="5"/>
      <c r="H174" s="5">
        <f t="shared" si="12"/>
        <v>230.81</v>
      </c>
      <c r="I174" s="5"/>
      <c r="J174" s="5">
        <f t="shared" si="13"/>
        <v>230.81</v>
      </c>
      <c r="K174" s="5"/>
      <c r="L174" s="5">
        <f t="shared" si="14"/>
        <v>230.81</v>
      </c>
      <c r="M174" s="5"/>
      <c r="N174" s="5">
        <f t="shared" si="15"/>
        <v>230.81</v>
      </c>
    </row>
    <row r="175" spans="1:14" ht="78.75">
      <c r="A175" s="7" t="s">
        <v>314</v>
      </c>
      <c r="B175" s="8" t="s">
        <v>90</v>
      </c>
      <c r="C175" s="2"/>
      <c r="D175" s="5">
        <v>34289.331270000002</v>
      </c>
      <c r="E175" s="5">
        <f>E176+E187+E198+E213+E218+E222+E232+E236</f>
        <v>31852.48805</v>
      </c>
      <c r="F175" s="5">
        <f t="shared" si="18"/>
        <v>66141.81932000001</v>
      </c>
      <c r="G175" s="5">
        <f>G176+G187+G198+G213+G218+G222+G232+G236</f>
        <v>2023.5560800000001</v>
      </c>
      <c r="H175" s="5">
        <f t="shared" si="12"/>
        <v>68165.375400000004</v>
      </c>
      <c r="I175" s="5">
        <f>I176+I187+I198+I213+I218+I222+I232+I236</f>
        <v>1800</v>
      </c>
      <c r="J175" s="5">
        <f t="shared" si="13"/>
        <v>69965.375400000004</v>
      </c>
      <c r="K175" s="5">
        <f>K176+K187+K198+K213+K218+K222+K232+K236</f>
        <v>-348.42944</v>
      </c>
      <c r="L175" s="5">
        <f t="shared" si="14"/>
        <v>69616.945959999997</v>
      </c>
      <c r="M175" s="5">
        <f>M176+M187+M198+M213+M218+M222+M232+M236</f>
        <v>200</v>
      </c>
      <c r="N175" s="5">
        <f t="shared" si="15"/>
        <v>69816.945959999997</v>
      </c>
    </row>
    <row r="176" spans="1:14" ht="38.25">
      <c r="A176" s="9" t="s">
        <v>85</v>
      </c>
      <c r="B176" s="8" t="s">
        <v>91</v>
      </c>
      <c r="C176" s="2"/>
      <c r="D176" s="5">
        <v>13935.816580000001</v>
      </c>
      <c r="E176" s="5">
        <f>E177+E184</f>
        <v>0</v>
      </c>
      <c r="F176" s="5">
        <f t="shared" si="18"/>
        <v>13935.816580000001</v>
      </c>
      <c r="G176" s="5">
        <f>G177+G184</f>
        <v>0</v>
      </c>
      <c r="H176" s="5">
        <f t="shared" si="12"/>
        <v>13935.816580000001</v>
      </c>
      <c r="I176" s="5">
        <f>I177+I184</f>
        <v>0</v>
      </c>
      <c r="J176" s="5">
        <f t="shared" si="13"/>
        <v>13935.816580000001</v>
      </c>
      <c r="K176" s="5">
        <f>K177+K184</f>
        <v>0</v>
      </c>
      <c r="L176" s="5">
        <f t="shared" si="14"/>
        <v>13935.816580000001</v>
      </c>
      <c r="M176" s="5">
        <f>M177+M184</f>
        <v>0</v>
      </c>
      <c r="N176" s="5">
        <f t="shared" si="15"/>
        <v>13935.816580000001</v>
      </c>
    </row>
    <row r="177" spans="1:14" ht="38.25">
      <c r="A177" s="4" t="s">
        <v>86</v>
      </c>
      <c r="B177" s="2" t="s">
        <v>92</v>
      </c>
      <c r="C177" s="2"/>
      <c r="D177" s="5">
        <v>13935.816580000001</v>
      </c>
      <c r="E177" s="5">
        <f>E178+E180+E182</f>
        <v>0</v>
      </c>
      <c r="F177" s="5">
        <f t="shared" si="18"/>
        <v>13935.816580000001</v>
      </c>
      <c r="G177" s="5">
        <f>G178+G180+G182</f>
        <v>0</v>
      </c>
      <c r="H177" s="5">
        <f t="shared" si="12"/>
        <v>13935.816580000001</v>
      </c>
      <c r="I177" s="5">
        <f>I178+I180+I182</f>
        <v>0</v>
      </c>
      <c r="J177" s="5">
        <f t="shared" si="13"/>
        <v>13935.816580000001</v>
      </c>
      <c r="K177" s="5">
        <f>K178+K180+K182</f>
        <v>0</v>
      </c>
      <c r="L177" s="5">
        <f t="shared" si="14"/>
        <v>13935.816580000001</v>
      </c>
      <c r="M177" s="5">
        <f>M178+M180+M182</f>
        <v>0</v>
      </c>
      <c r="N177" s="5">
        <f t="shared" si="15"/>
        <v>13935.816580000001</v>
      </c>
    </row>
    <row r="178" spans="1:14" ht="25.5">
      <c r="A178" s="4" t="s">
        <v>87</v>
      </c>
      <c r="B178" s="2" t="s">
        <v>93</v>
      </c>
      <c r="C178" s="2"/>
      <c r="D178" s="5">
        <v>11314.905519999998</v>
      </c>
      <c r="E178" s="5">
        <f>E179</f>
        <v>0</v>
      </c>
      <c r="F178" s="5">
        <f t="shared" si="18"/>
        <v>11314.905519999998</v>
      </c>
      <c r="G178" s="5">
        <f>G179</f>
        <v>0</v>
      </c>
      <c r="H178" s="5">
        <f t="shared" si="12"/>
        <v>11314.905519999998</v>
      </c>
      <c r="I178" s="5">
        <f>I179</f>
        <v>0</v>
      </c>
      <c r="J178" s="5">
        <f t="shared" si="13"/>
        <v>11314.905519999998</v>
      </c>
      <c r="K178" s="5">
        <f>K179</f>
        <v>0</v>
      </c>
      <c r="L178" s="5">
        <f t="shared" si="14"/>
        <v>11314.905519999998</v>
      </c>
      <c r="M178" s="5">
        <f>M179</f>
        <v>0</v>
      </c>
      <c r="N178" s="5">
        <f t="shared" si="15"/>
        <v>11314.905519999998</v>
      </c>
    </row>
    <row r="179" spans="1:14" ht="38.25">
      <c r="A179" s="4" t="s">
        <v>37</v>
      </c>
      <c r="B179" s="2" t="s">
        <v>93</v>
      </c>
      <c r="C179" s="2">
        <v>600</v>
      </c>
      <c r="D179" s="5">
        <v>11314.905519999998</v>
      </c>
      <c r="E179" s="5">
        <v>0</v>
      </c>
      <c r="F179" s="5">
        <f t="shared" si="18"/>
        <v>11314.905519999998</v>
      </c>
      <c r="G179" s="5"/>
      <c r="H179" s="5">
        <f t="shared" si="12"/>
        <v>11314.905519999998</v>
      </c>
      <c r="I179" s="5"/>
      <c r="J179" s="5">
        <f t="shared" si="13"/>
        <v>11314.905519999998</v>
      </c>
      <c r="K179" s="5"/>
      <c r="L179" s="5">
        <f t="shared" si="14"/>
        <v>11314.905519999998</v>
      </c>
      <c r="M179" s="5"/>
      <c r="N179" s="5">
        <f t="shared" si="15"/>
        <v>11314.905519999998</v>
      </c>
    </row>
    <row r="180" spans="1:14" ht="63.75">
      <c r="A180" s="4" t="s">
        <v>88</v>
      </c>
      <c r="B180" s="6" t="s">
        <v>287</v>
      </c>
      <c r="C180" s="2"/>
      <c r="D180" s="5">
        <v>131.04655</v>
      </c>
      <c r="E180" s="5">
        <f>E181</f>
        <v>0</v>
      </c>
      <c r="F180" s="5">
        <f t="shared" si="18"/>
        <v>131.04655</v>
      </c>
      <c r="G180" s="5">
        <f>G181</f>
        <v>0</v>
      </c>
      <c r="H180" s="5">
        <f t="shared" si="12"/>
        <v>131.04655</v>
      </c>
      <c r="I180" s="5">
        <f>I181</f>
        <v>0</v>
      </c>
      <c r="J180" s="5">
        <f t="shared" si="13"/>
        <v>131.04655</v>
      </c>
      <c r="K180" s="5">
        <f>K181</f>
        <v>0</v>
      </c>
      <c r="L180" s="5">
        <f t="shared" si="14"/>
        <v>131.04655</v>
      </c>
      <c r="M180" s="5">
        <f>M181</f>
        <v>0</v>
      </c>
      <c r="N180" s="5">
        <f t="shared" si="15"/>
        <v>131.04655</v>
      </c>
    </row>
    <row r="181" spans="1:14" ht="38.25">
      <c r="A181" s="4" t="s">
        <v>37</v>
      </c>
      <c r="B181" s="6" t="s">
        <v>287</v>
      </c>
      <c r="C181" s="2">
        <v>600</v>
      </c>
      <c r="D181" s="5">
        <v>131.04655</v>
      </c>
      <c r="E181" s="5">
        <v>0</v>
      </c>
      <c r="F181" s="5">
        <f t="shared" si="18"/>
        <v>131.04655</v>
      </c>
      <c r="G181" s="5"/>
      <c r="H181" s="5">
        <f t="shared" si="12"/>
        <v>131.04655</v>
      </c>
      <c r="I181" s="5"/>
      <c r="J181" s="5">
        <f t="shared" si="13"/>
        <v>131.04655</v>
      </c>
      <c r="K181" s="5"/>
      <c r="L181" s="5">
        <f t="shared" si="14"/>
        <v>131.04655</v>
      </c>
      <c r="M181" s="5"/>
      <c r="N181" s="5">
        <f t="shared" si="15"/>
        <v>131.04655</v>
      </c>
    </row>
    <row r="182" spans="1:14" ht="76.5">
      <c r="A182" s="4" t="s">
        <v>89</v>
      </c>
      <c r="B182" s="6" t="s">
        <v>94</v>
      </c>
      <c r="C182" s="2"/>
      <c r="D182" s="5">
        <v>2489.8645100000003</v>
      </c>
      <c r="E182" s="5">
        <f>E183</f>
        <v>0</v>
      </c>
      <c r="F182" s="5">
        <f t="shared" si="18"/>
        <v>2489.8645100000003</v>
      </c>
      <c r="G182" s="5">
        <f>G183</f>
        <v>0</v>
      </c>
      <c r="H182" s="5">
        <f t="shared" si="12"/>
        <v>2489.8645100000003</v>
      </c>
      <c r="I182" s="5">
        <f>I183</f>
        <v>0</v>
      </c>
      <c r="J182" s="5">
        <f t="shared" si="13"/>
        <v>2489.8645100000003</v>
      </c>
      <c r="K182" s="5">
        <f>K183</f>
        <v>0</v>
      </c>
      <c r="L182" s="5">
        <f t="shared" si="14"/>
        <v>2489.8645100000003</v>
      </c>
      <c r="M182" s="5">
        <f>M183</f>
        <v>0</v>
      </c>
      <c r="N182" s="5">
        <f t="shared" si="15"/>
        <v>2489.8645100000003</v>
      </c>
    </row>
    <row r="183" spans="1:14" ht="38.25">
      <c r="A183" s="4" t="s">
        <v>37</v>
      </c>
      <c r="B183" s="6" t="s">
        <v>94</v>
      </c>
      <c r="C183" s="2">
        <v>600</v>
      </c>
      <c r="D183" s="5">
        <v>2489.8645100000003</v>
      </c>
      <c r="E183" s="5">
        <v>0</v>
      </c>
      <c r="F183" s="5">
        <f t="shared" si="18"/>
        <v>2489.8645100000003</v>
      </c>
      <c r="G183" s="5"/>
      <c r="H183" s="5">
        <f t="shared" si="12"/>
        <v>2489.8645100000003</v>
      </c>
      <c r="I183" s="5"/>
      <c r="J183" s="5">
        <f t="shared" si="13"/>
        <v>2489.8645100000003</v>
      </c>
      <c r="K183" s="5"/>
      <c r="L183" s="5">
        <f t="shared" si="14"/>
        <v>2489.8645100000003</v>
      </c>
      <c r="M183" s="5"/>
      <c r="N183" s="5">
        <f t="shared" si="15"/>
        <v>2489.8645100000003</v>
      </c>
    </row>
    <row r="184" spans="1:14" ht="102">
      <c r="A184" s="4" t="s">
        <v>96</v>
      </c>
      <c r="B184" s="2" t="s">
        <v>95</v>
      </c>
      <c r="C184" s="2"/>
      <c r="D184" s="5">
        <v>0</v>
      </c>
      <c r="E184" s="5">
        <f>E185</f>
        <v>0</v>
      </c>
      <c r="F184" s="5">
        <f t="shared" si="18"/>
        <v>0</v>
      </c>
      <c r="G184" s="5">
        <f>G185</f>
        <v>0</v>
      </c>
      <c r="H184" s="5">
        <f t="shared" si="12"/>
        <v>0</v>
      </c>
      <c r="I184" s="5">
        <f>I185</f>
        <v>0</v>
      </c>
      <c r="J184" s="5">
        <f t="shared" si="13"/>
        <v>0</v>
      </c>
      <c r="K184" s="5">
        <f>K185</f>
        <v>0</v>
      </c>
      <c r="L184" s="5">
        <f t="shared" si="14"/>
        <v>0</v>
      </c>
      <c r="M184" s="5">
        <f>M185</f>
        <v>0</v>
      </c>
      <c r="N184" s="5">
        <f t="shared" si="15"/>
        <v>0</v>
      </c>
    </row>
    <row r="185" spans="1:14" ht="89.25">
      <c r="A185" s="4" t="s">
        <v>97</v>
      </c>
      <c r="B185" s="2" t="s">
        <v>343</v>
      </c>
      <c r="C185" s="2"/>
      <c r="D185" s="5">
        <v>0</v>
      </c>
      <c r="E185" s="5">
        <f>E186</f>
        <v>0</v>
      </c>
      <c r="F185" s="5">
        <f t="shared" si="18"/>
        <v>0</v>
      </c>
      <c r="G185" s="5">
        <f>G186</f>
        <v>0</v>
      </c>
      <c r="H185" s="5">
        <f t="shared" si="12"/>
        <v>0</v>
      </c>
      <c r="I185" s="5">
        <f>I186</f>
        <v>0</v>
      </c>
      <c r="J185" s="5">
        <f t="shared" si="13"/>
        <v>0</v>
      </c>
      <c r="K185" s="5">
        <f>K186</f>
        <v>0</v>
      </c>
      <c r="L185" s="5">
        <f t="shared" si="14"/>
        <v>0</v>
      </c>
      <c r="M185" s="5">
        <f>M186</f>
        <v>0</v>
      </c>
      <c r="N185" s="5">
        <f t="shared" si="15"/>
        <v>0</v>
      </c>
    </row>
    <row r="186" spans="1:14" ht="38.25">
      <c r="A186" s="4" t="s">
        <v>37</v>
      </c>
      <c r="B186" s="2" t="s">
        <v>343</v>
      </c>
      <c r="C186" s="2">
        <v>600</v>
      </c>
      <c r="D186" s="5">
        <v>0</v>
      </c>
      <c r="E186" s="5">
        <v>0</v>
      </c>
      <c r="F186" s="5">
        <f t="shared" si="18"/>
        <v>0</v>
      </c>
      <c r="G186" s="5"/>
      <c r="H186" s="5">
        <f t="shared" si="12"/>
        <v>0</v>
      </c>
      <c r="I186" s="5"/>
      <c r="J186" s="5">
        <f t="shared" si="13"/>
        <v>0</v>
      </c>
      <c r="K186" s="5"/>
      <c r="L186" s="5">
        <f t="shared" si="14"/>
        <v>0</v>
      </c>
      <c r="M186" s="5"/>
      <c r="N186" s="5">
        <f t="shared" si="15"/>
        <v>0</v>
      </c>
    </row>
    <row r="187" spans="1:14" ht="25.5">
      <c r="A187" s="9" t="s">
        <v>249</v>
      </c>
      <c r="B187" s="8" t="s">
        <v>250</v>
      </c>
      <c r="C187" s="2"/>
      <c r="D187" s="5">
        <v>2305.9629999999997</v>
      </c>
      <c r="E187" s="5">
        <f>E188+E195</f>
        <v>0</v>
      </c>
      <c r="F187" s="5">
        <f t="shared" si="18"/>
        <v>2305.9629999999997</v>
      </c>
      <c r="G187" s="5">
        <f>G188+G195</f>
        <v>0</v>
      </c>
      <c r="H187" s="5">
        <f t="shared" si="12"/>
        <v>2305.9629999999997</v>
      </c>
      <c r="I187" s="5">
        <f>I188+I195</f>
        <v>0</v>
      </c>
      <c r="J187" s="5">
        <f t="shared" si="13"/>
        <v>2305.9629999999997</v>
      </c>
      <c r="K187" s="5">
        <f>K188+K195</f>
        <v>0</v>
      </c>
      <c r="L187" s="5">
        <f t="shared" si="14"/>
        <v>2305.9629999999997</v>
      </c>
      <c r="M187" s="5">
        <f>M188+M195</f>
        <v>0</v>
      </c>
      <c r="N187" s="5">
        <f t="shared" si="15"/>
        <v>2305.9629999999997</v>
      </c>
    </row>
    <row r="188" spans="1:14" ht="25.5">
      <c r="A188" s="4" t="s">
        <v>251</v>
      </c>
      <c r="B188" s="2" t="s">
        <v>252</v>
      </c>
      <c r="C188" s="2"/>
      <c r="D188" s="5">
        <v>2305.9629999999997</v>
      </c>
      <c r="E188" s="5">
        <f>E189+E193+E191</f>
        <v>0</v>
      </c>
      <c r="F188" s="5">
        <f t="shared" si="18"/>
        <v>2305.9629999999997</v>
      </c>
      <c r="G188" s="5">
        <f>G189+G193+G191</f>
        <v>0</v>
      </c>
      <c r="H188" s="5">
        <f t="shared" si="12"/>
        <v>2305.9629999999997</v>
      </c>
      <c r="I188" s="5">
        <f>I189+I193+I191</f>
        <v>0</v>
      </c>
      <c r="J188" s="5">
        <f t="shared" si="13"/>
        <v>2305.9629999999997</v>
      </c>
      <c r="K188" s="5">
        <f>K189+K193+K191</f>
        <v>0</v>
      </c>
      <c r="L188" s="5">
        <f t="shared" si="14"/>
        <v>2305.9629999999997</v>
      </c>
      <c r="M188" s="5">
        <f>M189+M193+M191</f>
        <v>0</v>
      </c>
      <c r="N188" s="5">
        <f t="shared" si="15"/>
        <v>2305.9629999999997</v>
      </c>
    </row>
    <row r="189" spans="1:14" ht="15.75">
      <c r="A189" s="4" t="s">
        <v>253</v>
      </c>
      <c r="B189" s="2" t="s">
        <v>254</v>
      </c>
      <c r="C189" s="2"/>
      <c r="D189" s="5">
        <v>2000.4981799999998</v>
      </c>
      <c r="E189" s="5">
        <f>E190</f>
        <v>0</v>
      </c>
      <c r="F189" s="5">
        <f t="shared" si="18"/>
        <v>2000.4981799999998</v>
      </c>
      <c r="G189" s="5">
        <f>G190</f>
        <v>0</v>
      </c>
      <c r="H189" s="5">
        <f t="shared" si="12"/>
        <v>2000.4981799999998</v>
      </c>
      <c r="I189" s="5">
        <f>I190</f>
        <v>0</v>
      </c>
      <c r="J189" s="5">
        <f t="shared" si="13"/>
        <v>2000.4981799999998</v>
      </c>
      <c r="K189" s="5">
        <f>K190</f>
        <v>0</v>
      </c>
      <c r="L189" s="5">
        <f t="shared" si="14"/>
        <v>2000.4981799999998</v>
      </c>
      <c r="M189" s="5">
        <f>M190</f>
        <v>0</v>
      </c>
      <c r="N189" s="5">
        <f t="shared" si="15"/>
        <v>2000.4981799999998</v>
      </c>
    </row>
    <row r="190" spans="1:14" ht="38.25">
      <c r="A190" s="4" t="s">
        <v>37</v>
      </c>
      <c r="B190" s="2" t="s">
        <v>254</v>
      </c>
      <c r="C190" s="2">
        <v>600</v>
      </c>
      <c r="D190" s="5">
        <v>2000.4981799999998</v>
      </c>
      <c r="E190" s="5">
        <v>0</v>
      </c>
      <c r="F190" s="5">
        <f t="shared" si="18"/>
        <v>2000.4981799999998</v>
      </c>
      <c r="G190" s="5"/>
      <c r="H190" s="5">
        <f t="shared" si="12"/>
        <v>2000.4981799999998</v>
      </c>
      <c r="I190" s="5"/>
      <c r="J190" s="5">
        <f t="shared" si="13"/>
        <v>2000.4981799999998</v>
      </c>
      <c r="K190" s="5"/>
      <c r="L190" s="5">
        <f t="shared" si="14"/>
        <v>2000.4981799999998</v>
      </c>
      <c r="M190" s="5"/>
      <c r="N190" s="5">
        <f t="shared" si="15"/>
        <v>2000.4981799999998</v>
      </c>
    </row>
    <row r="191" spans="1:14" ht="63.75">
      <c r="A191" s="4" t="s">
        <v>103</v>
      </c>
      <c r="B191" s="6" t="s">
        <v>491</v>
      </c>
      <c r="C191" s="2"/>
      <c r="D191" s="5">
        <v>15.273239999999999</v>
      </c>
      <c r="E191" s="5">
        <f>E192</f>
        <v>0</v>
      </c>
      <c r="F191" s="5">
        <f t="shared" si="18"/>
        <v>15.273239999999999</v>
      </c>
      <c r="G191" s="5">
        <f>G192</f>
        <v>0</v>
      </c>
      <c r="H191" s="5">
        <f t="shared" si="12"/>
        <v>15.273239999999999</v>
      </c>
      <c r="I191" s="5">
        <f>I192</f>
        <v>0</v>
      </c>
      <c r="J191" s="5">
        <f t="shared" si="13"/>
        <v>15.273239999999999</v>
      </c>
      <c r="K191" s="5">
        <f>K192</f>
        <v>0</v>
      </c>
      <c r="L191" s="5">
        <f t="shared" si="14"/>
        <v>15.273239999999999</v>
      </c>
      <c r="M191" s="5">
        <f>M192</f>
        <v>0</v>
      </c>
      <c r="N191" s="5">
        <f t="shared" si="15"/>
        <v>15.273239999999999</v>
      </c>
    </row>
    <row r="192" spans="1:14" ht="38.25">
      <c r="A192" s="4" t="s">
        <v>37</v>
      </c>
      <c r="B192" s="2" t="s">
        <v>491</v>
      </c>
      <c r="C192" s="2">
        <v>600</v>
      </c>
      <c r="D192" s="5">
        <v>15.273239999999999</v>
      </c>
      <c r="E192" s="5">
        <v>0</v>
      </c>
      <c r="F192" s="5">
        <f t="shared" si="18"/>
        <v>15.273239999999999</v>
      </c>
      <c r="G192" s="5"/>
      <c r="H192" s="5">
        <f t="shared" si="12"/>
        <v>15.273239999999999</v>
      </c>
      <c r="I192" s="5"/>
      <c r="J192" s="5">
        <f t="shared" si="13"/>
        <v>15.273239999999999</v>
      </c>
      <c r="K192" s="5"/>
      <c r="L192" s="5">
        <f t="shared" si="14"/>
        <v>15.273239999999999</v>
      </c>
      <c r="M192" s="5"/>
      <c r="N192" s="5">
        <f t="shared" si="15"/>
        <v>15.273239999999999</v>
      </c>
    </row>
    <row r="193" spans="1:14" ht="76.5">
      <c r="A193" s="4" t="s">
        <v>89</v>
      </c>
      <c r="B193" s="2" t="s">
        <v>261</v>
      </c>
      <c r="C193" s="2"/>
      <c r="D193" s="5">
        <v>290.19157999999999</v>
      </c>
      <c r="E193" s="5">
        <f>E194</f>
        <v>0</v>
      </c>
      <c r="F193" s="5">
        <f t="shared" si="18"/>
        <v>290.19157999999999</v>
      </c>
      <c r="G193" s="5">
        <f>G194</f>
        <v>0</v>
      </c>
      <c r="H193" s="5">
        <f t="shared" si="12"/>
        <v>290.19157999999999</v>
      </c>
      <c r="I193" s="5">
        <f>I194</f>
        <v>0</v>
      </c>
      <c r="J193" s="5">
        <f t="shared" si="13"/>
        <v>290.19157999999999</v>
      </c>
      <c r="K193" s="5">
        <f>K194</f>
        <v>0</v>
      </c>
      <c r="L193" s="5">
        <f t="shared" si="14"/>
        <v>290.19157999999999</v>
      </c>
      <c r="M193" s="5">
        <f>M194</f>
        <v>0</v>
      </c>
      <c r="N193" s="5">
        <f t="shared" si="15"/>
        <v>290.19157999999999</v>
      </c>
    </row>
    <row r="194" spans="1:14" ht="38.25">
      <c r="A194" s="4" t="s">
        <v>37</v>
      </c>
      <c r="B194" s="2" t="s">
        <v>261</v>
      </c>
      <c r="C194" s="2">
        <v>600</v>
      </c>
      <c r="D194" s="5">
        <v>290.19157999999999</v>
      </c>
      <c r="E194" s="5">
        <v>0</v>
      </c>
      <c r="F194" s="5">
        <f t="shared" si="18"/>
        <v>290.19157999999999</v>
      </c>
      <c r="G194" s="5"/>
      <c r="H194" s="5">
        <f t="shared" si="12"/>
        <v>290.19157999999999</v>
      </c>
      <c r="I194" s="5"/>
      <c r="J194" s="5">
        <f t="shared" si="13"/>
        <v>290.19157999999999</v>
      </c>
      <c r="K194" s="5"/>
      <c r="L194" s="5">
        <f t="shared" si="14"/>
        <v>290.19157999999999</v>
      </c>
      <c r="M194" s="5"/>
      <c r="N194" s="5">
        <f t="shared" si="15"/>
        <v>290.19157999999999</v>
      </c>
    </row>
    <row r="195" spans="1:14" ht="102">
      <c r="A195" s="4" t="s">
        <v>96</v>
      </c>
      <c r="B195" s="2" t="s">
        <v>262</v>
      </c>
      <c r="C195" s="2"/>
      <c r="D195" s="5">
        <v>0</v>
      </c>
      <c r="E195" s="5">
        <f>E196</f>
        <v>0</v>
      </c>
      <c r="F195" s="5">
        <f t="shared" si="18"/>
        <v>0</v>
      </c>
      <c r="G195" s="5">
        <f>G196</f>
        <v>0</v>
      </c>
      <c r="H195" s="5">
        <f t="shared" si="12"/>
        <v>0</v>
      </c>
      <c r="I195" s="5">
        <f>I196</f>
        <v>0</v>
      </c>
      <c r="J195" s="5">
        <f t="shared" si="13"/>
        <v>0</v>
      </c>
      <c r="K195" s="5">
        <f>K196</f>
        <v>0</v>
      </c>
      <c r="L195" s="5">
        <f t="shared" si="14"/>
        <v>0</v>
      </c>
      <c r="M195" s="5">
        <f>M196</f>
        <v>0</v>
      </c>
      <c r="N195" s="5">
        <f t="shared" si="15"/>
        <v>0</v>
      </c>
    </row>
    <row r="196" spans="1:14" ht="89.25">
      <c r="A196" s="4" t="s">
        <v>97</v>
      </c>
      <c r="B196" s="2" t="s">
        <v>263</v>
      </c>
      <c r="C196" s="2"/>
      <c r="D196" s="5">
        <v>0</v>
      </c>
      <c r="E196" s="5">
        <f>E197</f>
        <v>0</v>
      </c>
      <c r="F196" s="5">
        <f t="shared" si="18"/>
        <v>0</v>
      </c>
      <c r="G196" s="5">
        <f>G197</f>
        <v>0</v>
      </c>
      <c r="H196" s="5">
        <f t="shared" si="12"/>
        <v>0</v>
      </c>
      <c r="I196" s="5">
        <f>I197</f>
        <v>0</v>
      </c>
      <c r="J196" s="5">
        <f t="shared" si="13"/>
        <v>0</v>
      </c>
      <c r="K196" s="5">
        <f>K197</f>
        <v>0</v>
      </c>
      <c r="L196" s="5">
        <f t="shared" si="14"/>
        <v>0</v>
      </c>
      <c r="M196" s="5">
        <f>M197</f>
        <v>0</v>
      </c>
      <c r="N196" s="5">
        <f t="shared" si="15"/>
        <v>0</v>
      </c>
    </row>
    <row r="197" spans="1:14" ht="38.25">
      <c r="A197" s="4" t="s">
        <v>37</v>
      </c>
      <c r="B197" s="2" t="s">
        <v>263</v>
      </c>
      <c r="C197" s="2">
        <v>600</v>
      </c>
      <c r="D197" s="5">
        <v>0</v>
      </c>
      <c r="E197" s="5">
        <v>0</v>
      </c>
      <c r="F197" s="5">
        <f t="shared" si="18"/>
        <v>0</v>
      </c>
      <c r="G197" s="5"/>
      <c r="H197" s="5">
        <f t="shared" si="12"/>
        <v>0</v>
      </c>
      <c r="I197" s="5"/>
      <c r="J197" s="5">
        <f t="shared" si="13"/>
        <v>0</v>
      </c>
      <c r="K197" s="5"/>
      <c r="L197" s="5">
        <f t="shared" si="14"/>
        <v>0</v>
      </c>
      <c r="M197" s="5"/>
      <c r="N197" s="5">
        <f t="shared" si="15"/>
        <v>0</v>
      </c>
    </row>
    <row r="198" spans="1:14" ht="25.5">
      <c r="A198" s="9" t="s">
        <v>205</v>
      </c>
      <c r="B198" s="8" t="s">
        <v>100</v>
      </c>
      <c r="C198" s="2"/>
      <c r="D198" s="5">
        <v>6285.19985</v>
      </c>
      <c r="E198" s="5">
        <f>E199+E210</f>
        <v>0</v>
      </c>
      <c r="F198" s="5">
        <f t="shared" si="18"/>
        <v>6285.19985</v>
      </c>
      <c r="G198" s="5">
        <f>G199+G210</f>
        <v>0</v>
      </c>
      <c r="H198" s="5">
        <f t="shared" si="12"/>
        <v>6285.19985</v>
      </c>
      <c r="I198" s="5">
        <f>I199+I210</f>
        <v>0</v>
      </c>
      <c r="J198" s="5">
        <f t="shared" si="13"/>
        <v>6285.19985</v>
      </c>
      <c r="K198" s="5">
        <f>K199+K210</f>
        <v>0</v>
      </c>
      <c r="L198" s="5">
        <f t="shared" si="14"/>
        <v>6285.19985</v>
      </c>
      <c r="M198" s="5">
        <f>M199+M210</f>
        <v>0</v>
      </c>
      <c r="N198" s="5">
        <f t="shared" si="15"/>
        <v>6285.19985</v>
      </c>
    </row>
    <row r="199" spans="1:14" ht="51">
      <c r="A199" s="4" t="s">
        <v>98</v>
      </c>
      <c r="B199" s="2" t="s">
        <v>101</v>
      </c>
      <c r="C199" s="2"/>
      <c r="D199" s="5">
        <v>5897.4198500000002</v>
      </c>
      <c r="E199" s="5">
        <f>E200+E202+E204+E206+E208</f>
        <v>0</v>
      </c>
      <c r="F199" s="5">
        <f t="shared" si="18"/>
        <v>5897.4198500000002</v>
      </c>
      <c r="G199" s="5">
        <f>G200+G202+G204+G206+G208</f>
        <v>0</v>
      </c>
      <c r="H199" s="5">
        <f t="shared" si="12"/>
        <v>5897.4198500000002</v>
      </c>
      <c r="I199" s="5">
        <f>I200+I202+I204+I206+I208</f>
        <v>0</v>
      </c>
      <c r="J199" s="5">
        <f t="shared" si="13"/>
        <v>5897.4198500000002</v>
      </c>
      <c r="K199" s="5">
        <f>K200+K202+K204+K206+K208</f>
        <v>0</v>
      </c>
      <c r="L199" s="5">
        <f t="shared" si="14"/>
        <v>5897.4198500000002</v>
      </c>
      <c r="M199" s="5">
        <f>M200+M202+M204+M206+M208</f>
        <v>0</v>
      </c>
      <c r="N199" s="5">
        <f t="shared" si="15"/>
        <v>5897.4198500000002</v>
      </c>
    </row>
    <row r="200" spans="1:14" ht="38.25">
      <c r="A200" s="4" t="s">
        <v>99</v>
      </c>
      <c r="B200" s="2" t="s">
        <v>102</v>
      </c>
      <c r="C200" s="2"/>
      <c r="D200" s="5">
        <v>4021.6776199999995</v>
      </c>
      <c r="E200" s="5">
        <f>E201</f>
        <v>0</v>
      </c>
      <c r="F200" s="5">
        <f t="shared" si="18"/>
        <v>4021.6776199999995</v>
      </c>
      <c r="G200" s="5">
        <f>G201</f>
        <v>0</v>
      </c>
      <c r="H200" s="5">
        <f t="shared" si="12"/>
        <v>4021.6776199999995</v>
      </c>
      <c r="I200" s="5">
        <f>I201</f>
        <v>0</v>
      </c>
      <c r="J200" s="5">
        <f t="shared" si="13"/>
        <v>4021.6776199999995</v>
      </c>
      <c r="K200" s="5">
        <f>K201</f>
        <v>0</v>
      </c>
      <c r="L200" s="5">
        <f t="shared" si="14"/>
        <v>4021.6776199999995</v>
      </c>
      <c r="M200" s="5">
        <f>M201</f>
        <v>0</v>
      </c>
      <c r="N200" s="5">
        <f t="shared" si="15"/>
        <v>4021.6776199999995</v>
      </c>
    </row>
    <row r="201" spans="1:14" ht="38.25">
      <c r="A201" s="4" t="s">
        <v>37</v>
      </c>
      <c r="B201" s="2" t="s">
        <v>102</v>
      </c>
      <c r="C201" s="2">
        <v>600</v>
      </c>
      <c r="D201" s="5">
        <v>4021.6776199999995</v>
      </c>
      <c r="E201" s="5">
        <v>0</v>
      </c>
      <c r="F201" s="5">
        <f t="shared" si="18"/>
        <v>4021.6776199999995</v>
      </c>
      <c r="G201" s="5"/>
      <c r="H201" s="5">
        <f t="shared" si="12"/>
        <v>4021.6776199999995</v>
      </c>
      <c r="I201" s="5"/>
      <c r="J201" s="5">
        <f t="shared" si="13"/>
        <v>4021.6776199999995</v>
      </c>
      <c r="K201" s="5"/>
      <c r="L201" s="5">
        <f t="shared" si="14"/>
        <v>4021.6776199999995</v>
      </c>
      <c r="M201" s="5"/>
      <c r="N201" s="5">
        <f t="shared" si="15"/>
        <v>4021.6776199999995</v>
      </c>
    </row>
    <row r="202" spans="1:14" ht="38.25">
      <c r="A202" s="4" t="s">
        <v>378</v>
      </c>
      <c r="B202" s="6" t="s">
        <v>273</v>
      </c>
      <c r="C202" s="2"/>
      <c r="D202" s="5">
        <v>225.66499999999999</v>
      </c>
      <c r="E202" s="5">
        <f>E203</f>
        <v>0</v>
      </c>
      <c r="F202" s="5">
        <f t="shared" si="18"/>
        <v>225.66499999999999</v>
      </c>
      <c r="G202" s="5">
        <f>G203</f>
        <v>0</v>
      </c>
      <c r="H202" s="5">
        <f t="shared" si="12"/>
        <v>225.66499999999999</v>
      </c>
      <c r="I202" s="5">
        <f>I203</f>
        <v>0</v>
      </c>
      <c r="J202" s="5">
        <f t="shared" si="13"/>
        <v>225.66499999999999</v>
      </c>
      <c r="K202" s="5">
        <f>K203</f>
        <v>0</v>
      </c>
      <c r="L202" s="5">
        <f t="shared" si="14"/>
        <v>225.66499999999999</v>
      </c>
      <c r="M202" s="5">
        <f>M203</f>
        <v>0</v>
      </c>
      <c r="N202" s="5">
        <f t="shared" si="15"/>
        <v>225.66499999999999</v>
      </c>
    </row>
    <row r="203" spans="1:14" ht="38.25">
      <c r="A203" s="4" t="s">
        <v>37</v>
      </c>
      <c r="B203" s="6" t="s">
        <v>273</v>
      </c>
      <c r="C203" s="2">
        <v>600</v>
      </c>
      <c r="D203" s="5">
        <v>225.66499999999999</v>
      </c>
      <c r="E203" s="5">
        <v>0</v>
      </c>
      <c r="F203" s="5">
        <f t="shared" si="18"/>
        <v>225.66499999999999</v>
      </c>
      <c r="G203" s="5"/>
      <c r="H203" s="5">
        <f t="shared" si="12"/>
        <v>225.66499999999999</v>
      </c>
      <c r="I203" s="5"/>
      <c r="J203" s="5">
        <f t="shared" si="13"/>
        <v>225.66499999999999</v>
      </c>
      <c r="K203" s="5"/>
      <c r="L203" s="5">
        <f t="shared" si="14"/>
        <v>225.66499999999999</v>
      </c>
      <c r="M203" s="5"/>
      <c r="N203" s="5">
        <f t="shared" si="15"/>
        <v>225.66499999999999</v>
      </c>
    </row>
    <row r="204" spans="1:14" ht="63.75">
      <c r="A204" s="4" t="s">
        <v>306</v>
      </c>
      <c r="B204" s="6" t="s">
        <v>300</v>
      </c>
      <c r="C204" s="2"/>
      <c r="D204" s="5">
        <v>122.75311000000001</v>
      </c>
      <c r="E204" s="5">
        <f>E205</f>
        <v>0</v>
      </c>
      <c r="F204" s="5">
        <f t="shared" si="18"/>
        <v>122.75311000000001</v>
      </c>
      <c r="G204" s="5">
        <f>G205</f>
        <v>0</v>
      </c>
      <c r="H204" s="5">
        <f t="shared" si="12"/>
        <v>122.75311000000001</v>
      </c>
      <c r="I204" s="5">
        <f>I205</f>
        <v>0</v>
      </c>
      <c r="J204" s="5">
        <f t="shared" si="13"/>
        <v>122.75311000000001</v>
      </c>
      <c r="K204" s="5">
        <f>K205</f>
        <v>0</v>
      </c>
      <c r="L204" s="5">
        <f t="shared" si="14"/>
        <v>122.75311000000001</v>
      </c>
      <c r="M204" s="5">
        <f>M205</f>
        <v>0</v>
      </c>
      <c r="N204" s="5">
        <f t="shared" si="15"/>
        <v>122.75311000000001</v>
      </c>
    </row>
    <row r="205" spans="1:14" ht="38.25">
      <c r="A205" s="4" t="s">
        <v>37</v>
      </c>
      <c r="B205" s="6" t="s">
        <v>300</v>
      </c>
      <c r="C205" s="2">
        <v>600</v>
      </c>
      <c r="D205" s="5">
        <v>122.75311000000001</v>
      </c>
      <c r="E205" s="5">
        <v>0</v>
      </c>
      <c r="F205" s="5">
        <f t="shared" si="18"/>
        <v>122.75311000000001</v>
      </c>
      <c r="G205" s="5"/>
      <c r="H205" s="5">
        <f t="shared" si="12"/>
        <v>122.75311000000001</v>
      </c>
      <c r="I205" s="5"/>
      <c r="J205" s="5">
        <f t="shared" si="13"/>
        <v>122.75311000000001</v>
      </c>
      <c r="K205" s="5"/>
      <c r="L205" s="5">
        <f t="shared" si="14"/>
        <v>122.75311000000001</v>
      </c>
      <c r="M205" s="5"/>
      <c r="N205" s="5">
        <f t="shared" si="15"/>
        <v>122.75311000000001</v>
      </c>
    </row>
    <row r="206" spans="1:14" ht="63.75">
      <c r="A206" s="4" t="s">
        <v>103</v>
      </c>
      <c r="B206" s="6" t="s">
        <v>288</v>
      </c>
      <c r="C206" s="2"/>
      <c r="D206" s="5">
        <v>76.366209999999995</v>
      </c>
      <c r="E206" s="5">
        <f>E207</f>
        <v>0</v>
      </c>
      <c r="F206" s="5">
        <f t="shared" si="18"/>
        <v>76.366209999999995</v>
      </c>
      <c r="G206" s="5">
        <f>G207</f>
        <v>0</v>
      </c>
      <c r="H206" s="5">
        <f t="shared" si="12"/>
        <v>76.366209999999995</v>
      </c>
      <c r="I206" s="5">
        <f>I207</f>
        <v>0</v>
      </c>
      <c r="J206" s="5">
        <f t="shared" si="13"/>
        <v>76.366209999999995</v>
      </c>
      <c r="K206" s="5">
        <f>K207</f>
        <v>0</v>
      </c>
      <c r="L206" s="5">
        <f t="shared" si="14"/>
        <v>76.366209999999995</v>
      </c>
      <c r="M206" s="5">
        <f>M207</f>
        <v>0</v>
      </c>
      <c r="N206" s="5">
        <f t="shared" si="15"/>
        <v>76.366209999999995</v>
      </c>
    </row>
    <row r="207" spans="1:14" ht="38.25">
      <c r="A207" s="4" t="s">
        <v>37</v>
      </c>
      <c r="B207" s="6" t="s">
        <v>288</v>
      </c>
      <c r="C207" s="2">
        <v>600</v>
      </c>
      <c r="D207" s="5">
        <v>76.366209999999995</v>
      </c>
      <c r="E207" s="5">
        <v>0</v>
      </c>
      <c r="F207" s="5">
        <f t="shared" si="18"/>
        <v>76.366209999999995</v>
      </c>
      <c r="G207" s="5"/>
      <c r="H207" s="5">
        <f t="shared" si="12"/>
        <v>76.366209999999995</v>
      </c>
      <c r="I207" s="5"/>
      <c r="J207" s="5">
        <f t="shared" si="13"/>
        <v>76.366209999999995</v>
      </c>
      <c r="K207" s="5"/>
      <c r="L207" s="5">
        <f t="shared" si="14"/>
        <v>76.366209999999995</v>
      </c>
      <c r="M207" s="5"/>
      <c r="N207" s="5">
        <f t="shared" si="15"/>
        <v>76.366209999999995</v>
      </c>
    </row>
    <row r="208" spans="1:14" ht="76.5">
      <c r="A208" s="4" t="s">
        <v>89</v>
      </c>
      <c r="B208" s="2" t="s">
        <v>104</v>
      </c>
      <c r="C208" s="2"/>
      <c r="D208" s="5">
        <v>1450.9579100000001</v>
      </c>
      <c r="E208" s="5">
        <f>E209</f>
        <v>0</v>
      </c>
      <c r="F208" s="5">
        <f t="shared" si="18"/>
        <v>1450.9579100000001</v>
      </c>
      <c r="G208" s="5">
        <f>G209</f>
        <v>0</v>
      </c>
      <c r="H208" s="5">
        <f t="shared" si="12"/>
        <v>1450.9579100000001</v>
      </c>
      <c r="I208" s="5">
        <f>I209</f>
        <v>0</v>
      </c>
      <c r="J208" s="5">
        <f t="shared" si="13"/>
        <v>1450.9579100000001</v>
      </c>
      <c r="K208" s="5">
        <f>K209</f>
        <v>0</v>
      </c>
      <c r="L208" s="5">
        <f t="shared" si="14"/>
        <v>1450.9579100000001</v>
      </c>
      <c r="M208" s="5">
        <f>M209</f>
        <v>0</v>
      </c>
      <c r="N208" s="5">
        <f t="shared" si="15"/>
        <v>1450.9579100000001</v>
      </c>
    </row>
    <row r="209" spans="1:14" ht="38.25">
      <c r="A209" s="4" t="s">
        <v>37</v>
      </c>
      <c r="B209" s="2" t="s">
        <v>104</v>
      </c>
      <c r="C209" s="2">
        <v>600</v>
      </c>
      <c r="D209" s="5">
        <v>1450.9579100000001</v>
      </c>
      <c r="E209" s="5">
        <v>0</v>
      </c>
      <c r="F209" s="5">
        <f t="shared" si="18"/>
        <v>1450.9579100000001</v>
      </c>
      <c r="G209" s="5"/>
      <c r="H209" s="5">
        <f t="shared" si="12"/>
        <v>1450.9579100000001</v>
      </c>
      <c r="I209" s="5"/>
      <c r="J209" s="5">
        <f t="shared" si="13"/>
        <v>1450.9579100000001</v>
      </c>
      <c r="K209" s="5"/>
      <c r="L209" s="5">
        <f t="shared" si="14"/>
        <v>1450.9579100000001</v>
      </c>
      <c r="M209" s="5"/>
      <c r="N209" s="5">
        <f t="shared" si="15"/>
        <v>1450.9579100000001</v>
      </c>
    </row>
    <row r="210" spans="1:14" ht="102">
      <c r="A210" s="4" t="s">
        <v>105</v>
      </c>
      <c r="B210" s="2" t="s">
        <v>106</v>
      </c>
      <c r="C210" s="2"/>
      <c r="D210" s="5">
        <v>387.78</v>
      </c>
      <c r="E210" s="5">
        <f>E211</f>
        <v>0</v>
      </c>
      <c r="F210" s="5">
        <f t="shared" si="18"/>
        <v>387.78</v>
      </c>
      <c r="G210" s="5">
        <f>G211</f>
        <v>0</v>
      </c>
      <c r="H210" s="5">
        <f t="shared" si="12"/>
        <v>387.78</v>
      </c>
      <c r="I210" s="5">
        <f>I211</f>
        <v>0</v>
      </c>
      <c r="J210" s="5">
        <f t="shared" si="13"/>
        <v>387.78</v>
      </c>
      <c r="K210" s="5">
        <f>K211</f>
        <v>0</v>
      </c>
      <c r="L210" s="5">
        <f t="shared" si="14"/>
        <v>387.78</v>
      </c>
      <c r="M210" s="5">
        <f>M211</f>
        <v>0</v>
      </c>
      <c r="N210" s="5">
        <f t="shared" si="15"/>
        <v>387.78</v>
      </c>
    </row>
    <row r="211" spans="1:14" ht="89.25">
      <c r="A211" s="4" t="s">
        <v>97</v>
      </c>
      <c r="B211" s="2" t="s">
        <v>107</v>
      </c>
      <c r="C211" s="2"/>
      <c r="D211" s="5">
        <v>387.78</v>
      </c>
      <c r="E211" s="5">
        <f>E212</f>
        <v>0</v>
      </c>
      <c r="F211" s="5">
        <f t="shared" si="18"/>
        <v>387.78</v>
      </c>
      <c r="G211" s="5">
        <f>G212</f>
        <v>0</v>
      </c>
      <c r="H211" s="5">
        <f t="shared" ref="H211:H274" si="21">F211+G211</f>
        <v>387.78</v>
      </c>
      <c r="I211" s="5">
        <f>I212</f>
        <v>0</v>
      </c>
      <c r="J211" s="5">
        <f t="shared" ref="J211:J274" si="22">H211+I211</f>
        <v>387.78</v>
      </c>
      <c r="K211" s="5">
        <f>K212</f>
        <v>0</v>
      </c>
      <c r="L211" s="5">
        <f t="shared" ref="L211:L274" si="23">J211+K211</f>
        <v>387.78</v>
      </c>
      <c r="M211" s="5">
        <f>M212</f>
        <v>0</v>
      </c>
      <c r="N211" s="5">
        <f t="shared" ref="N211:N274" si="24">L211+M211</f>
        <v>387.78</v>
      </c>
    </row>
    <row r="212" spans="1:14" ht="38.25">
      <c r="A212" s="4" t="s">
        <v>37</v>
      </c>
      <c r="B212" s="2" t="s">
        <v>107</v>
      </c>
      <c r="C212" s="2">
        <v>600</v>
      </c>
      <c r="D212" s="5">
        <v>387.78</v>
      </c>
      <c r="E212" s="5">
        <v>0</v>
      </c>
      <c r="F212" s="5">
        <f t="shared" si="18"/>
        <v>387.78</v>
      </c>
      <c r="G212" s="5"/>
      <c r="H212" s="5">
        <f t="shared" si="21"/>
        <v>387.78</v>
      </c>
      <c r="I212" s="5"/>
      <c r="J212" s="5">
        <f t="shared" si="22"/>
        <v>387.78</v>
      </c>
      <c r="K212" s="5"/>
      <c r="L212" s="5">
        <f t="shared" si="23"/>
        <v>387.78</v>
      </c>
      <c r="M212" s="5"/>
      <c r="N212" s="5">
        <f t="shared" si="24"/>
        <v>387.78</v>
      </c>
    </row>
    <row r="213" spans="1:14" ht="38.25">
      <c r="A213" s="9" t="s">
        <v>315</v>
      </c>
      <c r="B213" s="8" t="s">
        <v>110</v>
      </c>
      <c r="C213" s="2"/>
      <c r="D213" s="5">
        <v>1045.4715699999999</v>
      </c>
      <c r="E213" s="5">
        <f>E214</f>
        <v>0</v>
      </c>
      <c r="F213" s="5">
        <f t="shared" si="18"/>
        <v>1045.4715699999999</v>
      </c>
      <c r="G213" s="5">
        <f>G214</f>
        <v>0</v>
      </c>
      <c r="H213" s="5">
        <f t="shared" si="21"/>
        <v>1045.4715699999999</v>
      </c>
      <c r="I213" s="5">
        <f>I214</f>
        <v>0</v>
      </c>
      <c r="J213" s="5">
        <f t="shared" si="22"/>
        <v>1045.4715699999999</v>
      </c>
      <c r="K213" s="5">
        <f>K214</f>
        <v>0</v>
      </c>
      <c r="L213" s="5">
        <f t="shared" si="23"/>
        <v>1045.4715699999999</v>
      </c>
      <c r="M213" s="5">
        <f>M214</f>
        <v>200</v>
      </c>
      <c r="N213" s="5">
        <f t="shared" si="24"/>
        <v>1245.4715699999999</v>
      </c>
    </row>
    <row r="214" spans="1:14" ht="51">
      <c r="A214" s="4" t="s">
        <v>108</v>
      </c>
      <c r="B214" s="2" t="s">
        <v>111</v>
      </c>
      <c r="C214" s="2"/>
      <c r="D214" s="5">
        <v>1045.4715699999999</v>
      </c>
      <c r="E214" s="5">
        <f>E215</f>
        <v>0</v>
      </c>
      <c r="F214" s="5">
        <f t="shared" si="18"/>
        <v>1045.4715699999999</v>
      </c>
      <c r="G214" s="5">
        <f>G215</f>
        <v>0</v>
      </c>
      <c r="H214" s="5">
        <f t="shared" si="21"/>
        <v>1045.4715699999999</v>
      </c>
      <c r="I214" s="5">
        <f>I215</f>
        <v>0</v>
      </c>
      <c r="J214" s="5">
        <f t="shared" si="22"/>
        <v>1045.4715699999999</v>
      </c>
      <c r="K214" s="5">
        <f>K215</f>
        <v>0</v>
      </c>
      <c r="L214" s="5">
        <f t="shared" si="23"/>
        <v>1045.4715699999999</v>
      </c>
      <c r="M214" s="5">
        <f>M215</f>
        <v>200</v>
      </c>
      <c r="N214" s="5">
        <f t="shared" si="24"/>
        <v>1245.4715699999999</v>
      </c>
    </row>
    <row r="215" spans="1:14" ht="38.25">
      <c r="A215" s="4" t="s">
        <v>109</v>
      </c>
      <c r="B215" s="2" t="s">
        <v>112</v>
      </c>
      <c r="C215" s="2"/>
      <c r="D215" s="5">
        <v>1045.4715699999999</v>
      </c>
      <c r="E215" s="5">
        <f>E216+E217</f>
        <v>0</v>
      </c>
      <c r="F215" s="5">
        <f t="shared" si="18"/>
        <v>1045.4715699999999</v>
      </c>
      <c r="G215" s="5">
        <f>G216+G217</f>
        <v>0</v>
      </c>
      <c r="H215" s="5">
        <f t="shared" si="21"/>
        <v>1045.4715699999999</v>
      </c>
      <c r="I215" s="5">
        <f>I216+I217</f>
        <v>0</v>
      </c>
      <c r="J215" s="5">
        <f t="shared" si="22"/>
        <v>1045.4715699999999</v>
      </c>
      <c r="K215" s="5">
        <f>K216+K217</f>
        <v>0</v>
      </c>
      <c r="L215" s="5">
        <f t="shared" si="23"/>
        <v>1045.4715699999999</v>
      </c>
      <c r="M215" s="5">
        <f>M216+M217</f>
        <v>200</v>
      </c>
      <c r="N215" s="5">
        <f t="shared" si="24"/>
        <v>1245.4715699999999</v>
      </c>
    </row>
    <row r="216" spans="1:14" ht="38.25">
      <c r="A216" s="4" t="s">
        <v>26</v>
      </c>
      <c r="B216" s="2" t="s">
        <v>112</v>
      </c>
      <c r="C216" s="2">
        <v>200</v>
      </c>
      <c r="D216" s="5">
        <v>1002.37789</v>
      </c>
      <c r="E216" s="5">
        <v>0</v>
      </c>
      <c r="F216" s="5">
        <f t="shared" si="18"/>
        <v>1002.37789</v>
      </c>
      <c r="G216" s="5"/>
      <c r="H216" s="5">
        <f t="shared" si="21"/>
        <v>1002.37789</v>
      </c>
      <c r="I216" s="5"/>
      <c r="J216" s="5">
        <f t="shared" si="22"/>
        <v>1002.37789</v>
      </c>
      <c r="K216" s="5"/>
      <c r="L216" s="5">
        <f t="shared" si="23"/>
        <v>1002.37789</v>
      </c>
      <c r="M216" s="5">
        <v>200</v>
      </c>
      <c r="N216" s="5">
        <f t="shared" si="24"/>
        <v>1202.37789</v>
      </c>
    </row>
    <row r="217" spans="1:14" ht="38.25">
      <c r="A217" s="4" t="s">
        <v>37</v>
      </c>
      <c r="B217" s="2" t="s">
        <v>112</v>
      </c>
      <c r="C217" s="2">
        <v>600</v>
      </c>
      <c r="D217" s="5">
        <v>43.093679999999999</v>
      </c>
      <c r="E217" s="5">
        <v>0</v>
      </c>
      <c r="F217" s="5">
        <f t="shared" si="18"/>
        <v>43.093679999999999</v>
      </c>
      <c r="G217" s="5"/>
      <c r="H217" s="5">
        <f t="shared" si="21"/>
        <v>43.093679999999999</v>
      </c>
      <c r="I217" s="5"/>
      <c r="J217" s="5">
        <f t="shared" si="22"/>
        <v>43.093679999999999</v>
      </c>
      <c r="K217" s="5"/>
      <c r="L217" s="5">
        <f t="shared" si="23"/>
        <v>43.093679999999999</v>
      </c>
      <c r="M217" s="5"/>
      <c r="N217" s="5">
        <f t="shared" si="24"/>
        <v>43.093679999999999</v>
      </c>
    </row>
    <row r="218" spans="1:14" ht="53.25" customHeight="1">
      <c r="A218" s="9" t="s">
        <v>316</v>
      </c>
      <c r="B218" s="8" t="s">
        <v>113</v>
      </c>
      <c r="C218" s="2"/>
      <c r="D218" s="5">
        <v>1934.3787299999999</v>
      </c>
      <c r="E218" s="5">
        <f t="shared" ref="E218:M220" si="25">E219</f>
        <v>0</v>
      </c>
      <c r="F218" s="5">
        <f t="shared" si="18"/>
        <v>1934.3787299999999</v>
      </c>
      <c r="G218" s="5">
        <f t="shared" si="25"/>
        <v>0</v>
      </c>
      <c r="H218" s="5">
        <f t="shared" si="21"/>
        <v>1934.3787299999999</v>
      </c>
      <c r="I218" s="5">
        <f t="shared" si="25"/>
        <v>0</v>
      </c>
      <c r="J218" s="5">
        <f t="shared" si="22"/>
        <v>1934.3787299999999</v>
      </c>
      <c r="K218" s="5">
        <f t="shared" si="25"/>
        <v>0</v>
      </c>
      <c r="L218" s="5">
        <f t="shared" si="23"/>
        <v>1934.3787299999999</v>
      </c>
      <c r="M218" s="5">
        <f t="shared" si="25"/>
        <v>0</v>
      </c>
      <c r="N218" s="5">
        <f t="shared" si="24"/>
        <v>1934.3787299999999</v>
      </c>
    </row>
    <row r="219" spans="1:14" ht="38.25">
      <c r="A219" s="4" t="s">
        <v>379</v>
      </c>
      <c r="B219" s="2" t="s">
        <v>114</v>
      </c>
      <c r="C219" s="2"/>
      <c r="D219" s="5">
        <v>1934.3787299999999</v>
      </c>
      <c r="E219" s="5">
        <f t="shared" si="25"/>
        <v>0</v>
      </c>
      <c r="F219" s="5">
        <f t="shared" si="18"/>
        <v>1934.3787299999999</v>
      </c>
      <c r="G219" s="5">
        <f t="shared" si="25"/>
        <v>0</v>
      </c>
      <c r="H219" s="5">
        <f t="shared" si="21"/>
        <v>1934.3787299999999</v>
      </c>
      <c r="I219" s="5">
        <f t="shared" si="25"/>
        <v>0</v>
      </c>
      <c r="J219" s="5">
        <f t="shared" si="22"/>
        <v>1934.3787299999999</v>
      </c>
      <c r="K219" s="5">
        <f t="shared" si="25"/>
        <v>0</v>
      </c>
      <c r="L219" s="5">
        <f t="shared" si="23"/>
        <v>1934.3787299999999</v>
      </c>
      <c r="M219" s="5">
        <f t="shared" si="25"/>
        <v>0</v>
      </c>
      <c r="N219" s="5">
        <f t="shared" si="24"/>
        <v>1934.3787299999999</v>
      </c>
    </row>
    <row r="220" spans="1:14" ht="38.25">
      <c r="A220" s="4" t="s">
        <v>380</v>
      </c>
      <c r="B220" s="2" t="s">
        <v>115</v>
      </c>
      <c r="C220" s="2"/>
      <c r="D220" s="5">
        <v>1934.3787299999999</v>
      </c>
      <c r="E220" s="5">
        <f t="shared" si="25"/>
        <v>0</v>
      </c>
      <c r="F220" s="5">
        <f t="shared" si="18"/>
        <v>1934.3787299999999</v>
      </c>
      <c r="G220" s="5">
        <f t="shared" si="25"/>
        <v>0</v>
      </c>
      <c r="H220" s="5">
        <f t="shared" si="21"/>
        <v>1934.3787299999999</v>
      </c>
      <c r="I220" s="5">
        <f t="shared" si="25"/>
        <v>0</v>
      </c>
      <c r="J220" s="5">
        <f t="shared" si="22"/>
        <v>1934.3787299999999</v>
      </c>
      <c r="K220" s="5">
        <f t="shared" si="25"/>
        <v>0</v>
      </c>
      <c r="L220" s="5">
        <f t="shared" si="23"/>
        <v>1934.3787299999999</v>
      </c>
      <c r="M220" s="5">
        <f t="shared" si="25"/>
        <v>0</v>
      </c>
      <c r="N220" s="5">
        <f t="shared" si="24"/>
        <v>1934.3787299999999</v>
      </c>
    </row>
    <row r="221" spans="1:14" ht="38.25">
      <c r="A221" s="4" t="s">
        <v>37</v>
      </c>
      <c r="B221" s="2" t="s">
        <v>115</v>
      </c>
      <c r="C221" s="2">
        <v>600</v>
      </c>
      <c r="D221" s="5">
        <v>1934.3787299999999</v>
      </c>
      <c r="E221" s="5">
        <v>0</v>
      </c>
      <c r="F221" s="5">
        <f t="shared" si="18"/>
        <v>1934.3787299999999</v>
      </c>
      <c r="G221" s="5"/>
      <c r="H221" s="5">
        <f t="shared" si="21"/>
        <v>1934.3787299999999</v>
      </c>
      <c r="I221" s="5"/>
      <c r="J221" s="5">
        <f t="shared" si="22"/>
        <v>1934.3787299999999</v>
      </c>
      <c r="K221" s="5"/>
      <c r="L221" s="5">
        <f t="shared" si="23"/>
        <v>1934.3787299999999</v>
      </c>
      <c r="M221" s="5"/>
      <c r="N221" s="5">
        <f t="shared" si="24"/>
        <v>1934.3787299999999</v>
      </c>
    </row>
    <row r="222" spans="1:14" ht="40.5" customHeight="1">
      <c r="A222" s="9" t="s">
        <v>209</v>
      </c>
      <c r="B222" s="8" t="s">
        <v>344</v>
      </c>
      <c r="C222" s="2"/>
      <c r="D222" s="5">
        <v>8630.1015399999997</v>
      </c>
      <c r="E222" s="5">
        <f>E223</f>
        <v>0</v>
      </c>
      <c r="F222" s="5">
        <f t="shared" si="18"/>
        <v>8630.1015399999997</v>
      </c>
      <c r="G222" s="5">
        <f>G223</f>
        <v>0</v>
      </c>
      <c r="H222" s="5">
        <f t="shared" si="21"/>
        <v>8630.1015399999997</v>
      </c>
      <c r="I222" s="5">
        <f>I223</f>
        <v>0</v>
      </c>
      <c r="J222" s="5">
        <f t="shared" si="22"/>
        <v>8630.1015399999997</v>
      </c>
      <c r="K222" s="5">
        <f>K223</f>
        <v>0</v>
      </c>
      <c r="L222" s="5">
        <f t="shared" si="23"/>
        <v>8630.1015399999997</v>
      </c>
      <c r="M222" s="5">
        <f>M223</f>
        <v>0</v>
      </c>
      <c r="N222" s="5">
        <f t="shared" si="24"/>
        <v>8630.1015399999997</v>
      </c>
    </row>
    <row r="223" spans="1:14" ht="38.25">
      <c r="A223" s="9" t="s">
        <v>211</v>
      </c>
      <c r="B223" s="8" t="s">
        <v>345</v>
      </c>
      <c r="C223" s="2"/>
      <c r="D223" s="5">
        <v>8630.1015399999997</v>
      </c>
      <c r="E223" s="5">
        <f>E224+E226+E228+E230</f>
        <v>0</v>
      </c>
      <c r="F223" s="5">
        <f t="shared" si="18"/>
        <v>8630.1015399999997</v>
      </c>
      <c r="G223" s="5">
        <f>G224+G226+G228+G230</f>
        <v>0</v>
      </c>
      <c r="H223" s="5">
        <f t="shared" si="21"/>
        <v>8630.1015399999997</v>
      </c>
      <c r="I223" s="5">
        <f>I224+I226+I228+I230</f>
        <v>0</v>
      </c>
      <c r="J223" s="5">
        <f t="shared" si="22"/>
        <v>8630.1015399999997</v>
      </c>
      <c r="K223" s="5">
        <f>K224+K226+K228+K230</f>
        <v>0</v>
      </c>
      <c r="L223" s="5">
        <f t="shared" si="23"/>
        <v>8630.1015399999997</v>
      </c>
      <c r="M223" s="5">
        <f>M224+M226+M228+M230</f>
        <v>0</v>
      </c>
      <c r="N223" s="5">
        <f t="shared" si="24"/>
        <v>8630.1015399999997</v>
      </c>
    </row>
    <row r="224" spans="1:14" ht="25.5">
      <c r="A224" s="4" t="s">
        <v>156</v>
      </c>
      <c r="B224" s="2" t="s">
        <v>346</v>
      </c>
      <c r="C224" s="2"/>
      <c r="D224" s="5">
        <v>6390.0255399999996</v>
      </c>
      <c r="E224" s="5">
        <f>E225</f>
        <v>0</v>
      </c>
      <c r="F224" s="5">
        <f t="shared" si="18"/>
        <v>6390.0255399999996</v>
      </c>
      <c r="G224" s="5">
        <f>G225</f>
        <v>0</v>
      </c>
      <c r="H224" s="5">
        <f t="shared" si="21"/>
        <v>6390.0255399999996</v>
      </c>
      <c r="I224" s="5">
        <f>I225</f>
        <v>0</v>
      </c>
      <c r="J224" s="5">
        <f t="shared" si="22"/>
        <v>6390.0255399999996</v>
      </c>
      <c r="K224" s="5">
        <f>K225</f>
        <v>0</v>
      </c>
      <c r="L224" s="5">
        <f t="shared" si="23"/>
        <v>6390.0255399999996</v>
      </c>
      <c r="M224" s="5">
        <f>M225</f>
        <v>0</v>
      </c>
      <c r="N224" s="5">
        <f t="shared" si="24"/>
        <v>6390.0255399999996</v>
      </c>
    </row>
    <row r="225" spans="1:14" ht="38.25">
      <c r="A225" s="4" t="s">
        <v>37</v>
      </c>
      <c r="B225" s="2" t="s">
        <v>346</v>
      </c>
      <c r="C225" s="2">
        <v>600</v>
      </c>
      <c r="D225" s="5">
        <v>6390.0255399999996</v>
      </c>
      <c r="E225" s="5">
        <v>0</v>
      </c>
      <c r="F225" s="5">
        <f t="shared" si="18"/>
        <v>6390.0255399999996</v>
      </c>
      <c r="G225" s="5"/>
      <c r="H225" s="5">
        <f t="shared" si="21"/>
        <v>6390.0255399999996</v>
      </c>
      <c r="I225" s="5"/>
      <c r="J225" s="5">
        <f t="shared" si="22"/>
        <v>6390.0255399999996</v>
      </c>
      <c r="K225" s="5"/>
      <c r="L225" s="5">
        <f t="shared" si="23"/>
        <v>6390.0255399999996</v>
      </c>
      <c r="M225" s="5"/>
      <c r="N225" s="5">
        <f t="shared" si="24"/>
        <v>6390.0255399999996</v>
      </c>
    </row>
    <row r="226" spans="1:14" ht="76.5">
      <c r="A226" s="4" t="s">
        <v>162</v>
      </c>
      <c r="B226" s="6" t="s">
        <v>347</v>
      </c>
      <c r="C226" s="2"/>
      <c r="D226" s="5">
        <v>112.004</v>
      </c>
      <c r="E226" s="5">
        <f>E227</f>
        <v>0</v>
      </c>
      <c r="F226" s="5">
        <f t="shared" ref="F226:F299" si="26">D226+E226</f>
        <v>112.004</v>
      </c>
      <c r="G226" s="5">
        <f>G227</f>
        <v>0</v>
      </c>
      <c r="H226" s="5">
        <f t="shared" si="21"/>
        <v>112.004</v>
      </c>
      <c r="I226" s="5">
        <f>I227</f>
        <v>0</v>
      </c>
      <c r="J226" s="5">
        <f t="shared" si="22"/>
        <v>112.004</v>
      </c>
      <c r="K226" s="5">
        <f>K227</f>
        <v>0</v>
      </c>
      <c r="L226" s="5">
        <f t="shared" si="23"/>
        <v>112.004</v>
      </c>
      <c r="M226" s="5">
        <f>M227</f>
        <v>0</v>
      </c>
      <c r="N226" s="5">
        <f t="shared" si="24"/>
        <v>112.004</v>
      </c>
    </row>
    <row r="227" spans="1:14" ht="38.25">
      <c r="A227" s="4" t="s">
        <v>37</v>
      </c>
      <c r="B227" s="6" t="s">
        <v>347</v>
      </c>
      <c r="C227" s="2">
        <v>600</v>
      </c>
      <c r="D227" s="5">
        <v>112.004</v>
      </c>
      <c r="E227" s="5">
        <v>0</v>
      </c>
      <c r="F227" s="5">
        <f t="shared" si="26"/>
        <v>112.004</v>
      </c>
      <c r="G227" s="5"/>
      <c r="H227" s="5">
        <f t="shared" si="21"/>
        <v>112.004</v>
      </c>
      <c r="I227" s="5"/>
      <c r="J227" s="5">
        <f t="shared" si="22"/>
        <v>112.004</v>
      </c>
      <c r="K227" s="5"/>
      <c r="L227" s="5">
        <f t="shared" si="23"/>
        <v>112.004</v>
      </c>
      <c r="M227" s="5"/>
      <c r="N227" s="5">
        <f t="shared" si="24"/>
        <v>112.004</v>
      </c>
    </row>
    <row r="228" spans="1:14" ht="89.25">
      <c r="A228" s="4" t="s">
        <v>298</v>
      </c>
      <c r="B228" s="6" t="s">
        <v>348</v>
      </c>
      <c r="C228" s="2"/>
      <c r="D228" s="5">
        <v>2128.0720000000001</v>
      </c>
      <c r="E228" s="5">
        <f>E229</f>
        <v>0</v>
      </c>
      <c r="F228" s="5">
        <f t="shared" si="26"/>
        <v>2128.0720000000001</v>
      </c>
      <c r="G228" s="5">
        <f>G229</f>
        <v>0</v>
      </c>
      <c r="H228" s="5">
        <f t="shared" si="21"/>
        <v>2128.0720000000001</v>
      </c>
      <c r="I228" s="5">
        <f>I229</f>
        <v>0</v>
      </c>
      <c r="J228" s="5">
        <f t="shared" si="22"/>
        <v>2128.0720000000001</v>
      </c>
      <c r="K228" s="5">
        <f>K229</f>
        <v>0</v>
      </c>
      <c r="L228" s="5">
        <f t="shared" si="23"/>
        <v>2128.0720000000001</v>
      </c>
      <c r="M228" s="5">
        <f>M229</f>
        <v>0</v>
      </c>
      <c r="N228" s="5">
        <f t="shared" si="24"/>
        <v>2128.0720000000001</v>
      </c>
    </row>
    <row r="229" spans="1:14" ht="38.25">
      <c r="A229" s="4" t="s">
        <v>37</v>
      </c>
      <c r="B229" s="6" t="s">
        <v>348</v>
      </c>
      <c r="C229" s="2">
        <v>600</v>
      </c>
      <c r="D229" s="5">
        <v>2128.0720000000001</v>
      </c>
      <c r="E229" s="5">
        <v>0</v>
      </c>
      <c r="F229" s="5">
        <f t="shared" si="26"/>
        <v>2128.0720000000001</v>
      </c>
      <c r="G229" s="5"/>
      <c r="H229" s="5">
        <f t="shared" si="21"/>
        <v>2128.0720000000001</v>
      </c>
      <c r="I229" s="5"/>
      <c r="J229" s="5">
        <f t="shared" si="22"/>
        <v>2128.0720000000001</v>
      </c>
      <c r="K229" s="5"/>
      <c r="L229" s="5">
        <f t="shared" si="23"/>
        <v>2128.0720000000001</v>
      </c>
      <c r="M229" s="5"/>
      <c r="N229" s="5">
        <f t="shared" si="24"/>
        <v>2128.0720000000001</v>
      </c>
    </row>
    <row r="230" spans="1:14" ht="102" customHeight="1">
      <c r="A230" s="4" t="s">
        <v>239</v>
      </c>
      <c r="B230" s="2" t="s">
        <v>349</v>
      </c>
      <c r="C230" s="2"/>
      <c r="D230" s="5">
        <v>0</v>
      </c>
      <c r="E230" s="5">
        <f>E231</f>
        <v>0</v>
      </c>
      <c r="F230" s="5">
        <f t="shared" si="26"/>
        <v>0</v>
      </c>
      <c r="G230" s="5">
        <f>G231</f>
        <v>0</v>
      </c>
      <c r="H230" s="5">
        <f t="shared" si="21"/>
        <v>0</v>
      </c>
      <c r="I230" s="5">
        <f>I231</f>
        <v>0</v>
      </c>
      <c r="J230" s="5">
        <f t="shared" si="22"/>
        <v>0</v>
      </c>
      <c r="K230" s="5">
        <f>K231</f>
        <v>0</v>
      </c>
      <c r="L230" s="5">
        <f t="shared" si="23"/>
        <v>0</v>
      </c>
      <c r="M230" s="5">
        <f>M231</f>
        <v>0</v>
      </c>
      <c r="N230" s="5">
        <f t="shared" si="24"/>
        <v>0</v>
      </c>
    </row>
    <row r="231" spans="1:14" ht="38.25">
      <c r="A231" s="4" t="s">
        <v>37</v>
      </c>
      <c r="B231" s="2" t="s">
        <v>349</v>
      </c>
      <c r="C231" s="2">
        <v>600</v>
      </c>
      <c r="D231" s="5">
        <v>0</v>
      </c>
      <c r="E231" s="5">
        <v>0</v>
      </c>
      <c r="F231" s="5">
        <f t="shared" si="26"/>
        <v>0</v>
      </c>
      <c r="G231" s="5"/>
      <c r="H231" s="5">
        <f t="shared" si="21"/>
        <v>0</v>
      </c>
      <c r="I231" s="5"/>
      <c r="J231" s="5">
        <f t="shared" si="22"/>
        <v>0</v>
      </c>
      <c r="K231" s="5"/>
      <c r="L231" s="5">
        <f t="shared" si="23"/>
        <v>0</v>
      </c>
      <c r="M231" s="5"/>
      <c r="N231" s="5">
        <f t="shared" si="24"/>
        <v>0</v>
      </c>
    </row>
    <row r="232" spans="1:14" ht="42" customHeight="1">
      <c r="A232" s="9" t="s">
        <v>275</v>
      </c>
      <c r="B232" s="8" t="s">
        <v>210</v>
      </c>
      <c r="C232" s="2"/>
      <c r="D232" s="5">
        <v>152.4</v>
      </c>
      <c r="E232" s="5">
        <f t="shared" ref="E232:M234" si="27">E233</f>
        <v>0</v>
      </c>
      <c r="F232" s="5">
        <f t="shared" si="26"/>
        <v>152.4</v>
      </c>
      <c r="G232" s="5">
        <f t="shared" si="27"/>
        <v>0</v>
      </c>
      <c r="H232" s="5">
        <f t="shared" si="21"/>
        <v>152.4</v>
      </c>
      <c r="I232" s="5">
        <f t="shared" si="27"/>
        <v>0</v>
      </c>
      <c r="J232" s="5">
        <f t="shared" si="22"/>
        <v>152.4</v>
      </c>
      <c r="K232" s="5">
        <f t="shared" si="27"/>
        <v>0</v>
      </c>
      <c r="L232" s="5">
        <f t="shared" si="23"/>
        <v>152.4</v>
      </c>
      <c r="M232" s="5">
        <f t="shared" si="27"/>
        <v>0</v>
      </c>
      <c r="N232" s="5">
        <f t="shared" si="24"/>
        <v>152.4</v>
      </c>
    </row>
    <row r="233" spans="1:14" ht="38.25">
      <c r="A233" s="4" t="s">
        <v>277</v>
      </c>
      <c r="B233" s="2" t="s">
        <v>212</v>
      </c>
      <c r="C233" s="2"/>
      <c r="D233" s="5">
        <v>152.4</v>
      </c>
      <c r="E233" s="5">
        <f t="shared" si="27"/>
        <v>0</v>
      </c>
      <c r="F233" s="5">
        <f t="shared" si="26"/>
        <v>152.4</v>
      </c>
      <c r="G233" s="5">
        <f t="shared" si="27"/>
        <v>0</v>
      </c>
      <c r="H233" s="5">
        <f t="shared" si="21"/>
        <v>152.4</v>
      </c>
      <c r="I233" s="5">
        <f t="shared" si="27"/>
        <v>0</v>
      </c>
      <c r="J233" s="5">
        <f t="shared" si="22"/>
        <v>152.4</v>
      </c>
      <c r="K233" s="5">
        <f t="shared" si="27"/>
        <v>0</v>
      </c>
      <c r="L233" s="5">
        <f t="shared" si="23"/>
        <v>152.4</v>
      </c>
      <c r="M233" s="5">
        <f t="shared" si="27"/>
        <v>0</v>
      </c>
      <c r="N233" s="5">
        <f t="shared" si="24"/>
        <v>152.4</v>
      </c>
    </row>
    <row r="234" spans="1:14" ht="30.75" customHeight="1">
      <c r="A234" s="4" t="s">
        <v>278</v>
      </c>
      <c r="B234" s="2" t="s">
        <v>350</v>
      </c>
      <c r="C234" s="2"/>
      <c r="D234" s="5">
        <v>152.4</v>
      </c>
      <c r="E234" s="5">
        <f t="shared" si="27"/>
        <v>0</v>
      </c>
      <c r="F234" s="5">
        <f t="shared" si="26"/>
        <v>152.4</v>
      </c>
      <c r="G234" s="5">
        <f t="shared" si="27"/>
        <v>0</v>
      </c>
      <c r="H234" s="5">
        <f t="shared" si="21"/>
        <v>152.4</v>
      </c>
      <c r="I234" s="5">
        <f t="shared" si="27"/>
        <v>0</v>
      </c>
      <c r="J234" s="5">
        <f t="shared" si="22"/>
        <v>152.4</v>
      </c>
      <c r="K234" s="5">
        <f t="shared" si="27"/>
        <v>0</v>
      </c>
      <c r="L234" s="5">
        <f t="shared" si="23"/>
        <v>152.4</v>
      </c>
      <c r="M234" s="5">
        <f t="shared" si="27"/>
        <v>0</v>
      </c>
      <c r="N234" s="5">
        <f t="shared" si="24"/>
        <v>152.4</v>
      </c>
    </row>
    <row r="235" spans="1:14" ht="38.25">
      <c r="A235" s="4" t="s">
        <v>37</v>
      </c>
      <c r="B235" s="2" t="s">
        <v>350</v>
      </c>
      <c r="C235" s="2">
        <v>600</v>
      </c>
      <c r="D235" s="5">
        <v>152.4</v>
      </c>
      <c r="E235" s="5">
        <v>0</v>
      </c>
      <c r="F235" s="5">
        <f t="shared" si="26"/>
        <v>152.4</v>
      </c>
      <c r="G235" s="5"/>
      <c r="H235" s="5">
        <f t="shared" si="21"/>
        <v>152.4</v>
      </c>
      <c r="I235" s="5"/>
      <c r="J235" s="5">
        <f t="shared" si="22"/>
        <v>152.4</v>
      </c>
      <c r="K235" s="5"/>
      <c r="L235" s="5">
        <f t="shared" si="23"/>
        <v>152.4</v>
      </c>
      <c r="M235" s="5"/>
      <c r="N235" s="5">
        <f t="shared" si="24"/>
        <v>152.4</v>
      </c>
    </row>
    <row r="236" spans="1:14" ht="31.5" customHeight="1">
      <c r="A236" s="9" t="s">
        <v>301</v>
      </c>
      <c r="B236" s="8" t="s">
        <v>256</v>
      </c>
      <c r="C236" s="2"/>
      <c r="D236" s="5">
        <v>0</v>
      </c>
      <c r="E236" s="5">
        <f>E237+E240+E243</f>
        <v>31852.48805</v>
      </c>
      <c r="F236" s="5">
        <f t="shared" si="26"/>
        <v>31852.48805</v>
      </c>
      <c r="G236" s="5">
        <f>G237+G240+G243</f>
        <v>2023.5560800000001</v>
      </c>
      <c r="H236" s="5">
        <f t="shared" si="21"/>
        <v>33876.044130000002</v>
      </c>
      <c r="I236" s="5">
        <f>I237+I240+I243</f>
        <v>1800</v>
      </c>
      <c r="J236" s="5">
        <f t="shared" si="22"/>
        <v>35676.044130000002</v>
      </c>
      <c r="K236" s="5">
        <f>K237+K240+K243</f>
        <v>-348.42944</v>
      </c>
      <c r="L236" s="5">
        <f t="shared" si="23"/>
        <v>35327.614690000002</v>
      </c>
      <c r="M236" s="5">
        <f>M237+M240+M243</f>
        <v>0</v>
      </c>
      <c r="N236" s="5">
        <f t="shared" si="24"/>
        <v>35327.614690000002</v>
      </c>
    </row>
    <row r="237" spans="1:14" ht="54" customHeight="1">
      <c r="A237" s="4" t="s">
        <v>302</v>
      </c>
      <c r="B237" s="2" t="s">
        <v>351</v>
      </c>
      <c r="C237" s="2"/>
      <c r="D237" s="5">
        <v>0</v>
      </c>
      <c r="E237" s="5">
        <f>E238</f>
        <v>0</v>
      </c>
      <c r="F237" s="5">
        <f t="shared" si="26"/>
        <v>0</v>
      </c>
      <c r="G237" s="5">
        <f>G238</f>
        <v>0</v>
      </c>
      <c r="H237" s="5">
        <f t="shared" si="21"/>
        <v>0</v>
      </c>
      <c r="I237" s="5">
        <f>I238</f>
        <v>0</v>
      </c>
      <c r="J237" s="5">
        <f t="shared" si="22"/>
        <v>0</v>
      </c>
      <c r="K237" s="5">
        <f>K238</f>
        <v>0</v>
      </c>
      <c r="L237" s="5">
        <f t="shared" si="23"/>
        <v>0</v>
      </c>
      <c r="M237" s="5">
        <f>M238</f>
        <v>0</v>
      </c>
      <c r="N237" s="5">
        <f t="shared" si="24"/>
        <v>0</v>
      </c>
    </row>
    <row r="238" spans="1:14" ht="43.5" customHeight="1">
      <c r="A238" s="4" t="s">
        <v>303</v>
      </c>
      <c r="B238" s="2" t="s">
        <v>352</v>
      </c>
      <c r="C238" s="2"/>
      <c r="D238" s="5">
        <v>0</v>
      </c>
      <c r="E238" s="5">
        <f>E239</f>
        <v>0</v>
      </c>
      <c r="F238" s="5">
        <f t="shared" si="26"/>
        <v>0</v>
      </c>
      <c r="G238" s="5">
        <f>G239</f>
        <v>0</v>
      </c>
      <c r="H238" s="5">
        <f t="shared" si="21"/>
        <v>0</v>
      </c>
      <c r="I238" s="5">
        <f>I239</f>
        <v>0</v>
      </c>
      <c r="J238" s="5">
        <f t="shared" si="22"/>
        <v>0</v>
      </c>
      <c r="K238" s="5">
        <f>K239</f>
        <v>0</v>
      </c>
      <c r="L238" s="5">
        <f t="shared" si="23"/>
        <v>0</v>
      </c>
      <c r="M238" s="5">
        <f>M239</f>
        <v>0</v>
      </c>
      <c r="N238" s="5">
        <f t="shared" si="24"/>
        <v>0</v>
      </c>
    </row>
    <row r="239" spans="1:14" ht="38.25">
      <c r="A239" s="4" t="s">
        <v>26</v>
      </c>
      <c r="B239" s="2" t="s">
        <v>352</v>
      </c>
      <c r="C239" s="2">
        <v>200</v>
      </c>
      <c r="D239" s="5">
        <v>0</v>
      </c>
      <c r="E239" s="5">
        <v>0</v>
      </c>
      <c r="F239" s="5">
        <f t="shared" si="26"/>
        <v>0</v>
      </c>
      <c r="G239" s="5"/>
      <c r="H239" s="5">
        <f t="shared" si="21"/>
        <v>0</v>
      </c>
      <c r="I239" s="5"/>
      <c r="J239" s="5">
        <f t="shared" si="22"/>
        <v>0</v>
      </c>
      <c r="K239" s="5"/>
      <c r="L239" s="5">
        <f t="shared" si="23"/>
        <v>0</v>
      </c>
      <c r="M239" s="5"/>
      <c r="N239" s="5">
        <f t="shared" si="24"/>
        <v>0</v>
      </c>
    </row>
    <row r="240" spans="1:14" ht="41.25" customHeight="1">
      <c r="A240" s="4" t="s">
        <v>304</v>
      </c>
      <c r="B240" s="2" t="s">
        <v>353</v>
      </c>
      <c r="C240" s="2"/>
      <c r="D240" s="5">
        <v>0</v>
      </c>
      <c r="E240" s="5">
        <f>E241</f>
        <v>1200</v>
      </c>
      <c r="F240" s="5">
        <f t="shared" si="26"/>
        <v>1200</v>
      </c>
      <c r="G240" s="5">
        <f>G241</f>
        <v>2023.5560800000001</v>
      </c>
      <c r="H240" s="5">
        <f t="shared" si="21"/>
        <v>3223.5560800000003</v>
      </c>
      <c r="I240" s="5">
        <f>I241</f>
        <v>1800</v>
      </c>
      <c r="J240" s="5">
        <f t="shared" si="22"/>
        <v>5023.5560800000003</v>
      </c>
      <c r="K240" s="5">
        <f>K241</f>
        <v>-348.42944</v>
      </c>
      <c r="L240" s="5">
        <f t="shared" si="23"/>
        <v>4675.1266400000004</v>
      </c>
      <c r="M240" s="5">
        <f>M241</f>
        <v>0</v>
      </c>
      <c r="N240" s="5">
        <f t="shared" si="24"/>
        <v>4675.1266400000004</v>
      </c>
    </row>
    <row r="241" spans="1:14" ht="32.25" customHeight="1">
      <c r="A241" s="4" t="s">
        <v>305</v>
      </c>
      <c r="B241" s="2" t="s">
        <v>354</v>
      </c>
      <c r="C241" s="2"/>
      <c r="D241" s="5">
        <v>0</v>
      </c>
      <c r="E241" s="5">
        <f>E242</f>
        <v>1200</v>
      </c>
      <c r="F241" s="5">
        <f t="shared" si="26"/>
        <v>1200</v>
      </c>
      <c r="G241" s="5">
        <f>G242</f>
        <v>2023.5560800000001</v>
      </c>
      <c r="H241" s="5">
        <f t="shared" si="21"/>
        <v>3223.5560800000003</v>
      </c>
      <c r="I241" s="5">
        <f>I242</f>
        <v>1800</v>
      </c>
      <c r="J241" s="5">
        <f t="shared" si="22"/>
        <v>5023.5560800000003</v>
      </c>
      <c r="K241" s="5">
        <f>K242</f>
        <v>-348.42944</v>
      </c>
      <c r="L241" s="5">
        <f t="shared" si="23"/>
        <v>4675.1266400000004</v>
      </c>
      <c r="M241" s="5">
        <f>M242</f>
        <v>0</v>
      </c>
      <c r="N241" s="5">
        <f t="shared" si="24"/>
        <v>4675.1266400000004</v>
      </c>
    </row>
    <row r="242" spans="1:14" ht="38.25">
      <c r="A242" s="4" t="s">
        <v>26</v>
      </c>
      <c r="B242" s="2" t="s">
        <v>354</v>
      </c>
      <c r="C242" s="2">
        <v>200</v>
      </c>
      <c r="D242" s="5">
        <v>0</v>
      </c>
      <c r="E242" s="5">
        <f>1000+200</f>
        <v>1200</v>
      </c>
      <c r="F242" s="5">
        <f t="shared" si="26"/>
        <v>1200</v>
      </c>
      <c r="G242" s="5">
        <v>2023.5560800000001</v>
      </c>
      <c r="H242" s="5">
        <f t="shared" si="21"/>
        <v>3223.5560800000003</v>
      </c>
      <c r="I242" s="5">
        <v>1800</v>
      </c>
      <c r="J242" s="5">
        <f t="shared" si="22"/>
        <v>5023.5560800000003</v>
      </c>
      <c r="K242" s="5">
        <v>-348.42944</v>
      </c>
      <c r="L242" s="5">
        <f t="shared" si="23"/>
        <v>4675.1266400000004</v>
      </c>
      <c r="M242" s="5"/>
      <c r="N242" s="5">
        <f t="shared" si="24"/>
        <v>4675.1266400000004</v>
      </c>
    </row>
    <row r="243" spans="1:14" ht="45.75" customHeight="1">
      <c r="A243" s="4" t="s">
        <v>545</v>
      </c>
      <c r="B243" s="2" t="s">
        <v>544</v>
      </c>
      <c r="C243" s="2"/>
      <c r="D243" s="5">
        <v>0</v>
      </c>
      <c r="E243" s="5">
        <f>E244</f>
        <v>30652.48805</v>
      </c>
      <c r="F243" s="5">
        <f t="shared" si="26"/>
        <v>30652.48805</v>
      </c>
      <c r="G243" s="5">
        <f>G244</f>
        <v>0</v>
      </c>
      <c r="H243" s="5">
        <f t="shared" si="21"/>
        <v>30652.48805</v>
      </c>
      <c r="I243" s="5">
        <f>I244</f>
        <v>0</v>
      </c>
      <c r="J243" s="5">
        <f t="shared" si="22"/>
        <v>30652.48805</v>
      </c>
      <c r="K243" s="5">
        <f>K244</f>
        <v>0</v>
      </c>
      <c r="L243" s="5">
        <f t="shared" si="23"/>
        <v>30652.48805</v>
      </c>
      <c r="M243" s="5">
        <f>M244</f>
        <v>0</v>
      </c>
      <c r="N243" s="5">
        <f t="shared" si="24"/>
        <v>30652.48805</v>
      </c>
    </row>
    <row r="244" spans="1:14" ht="55.5" customHeight="1">
      <c r="A244" s="4" t="s">
        <v>575</v>
      </c>
      <c r="B244" s="2" t="s">
        <v>550</v>
      </c>
      <c r="C244" s="2"/>
      <c r="D244" s="5">
        <v>0</v>
      </c>
      <c r="E244" s="5">
        <f>E245</f>
        <v>30652.48805</v>
      </c>
      <c r="F244" s="5">
        <f t="shared" si="26"/>
        <v>30652.48805</v>
      </c>
      <c r="G244" s="5">
        <f>G245</f>
        <v>0</v>
      </c>
      <c r="H244" s="5">
        <f t="shared" si="21"/>
        <v>30652.48805</v>
      </c>
      <c r="I244" s="5">
        <f>I245</f>
        <v>0</v>
      </c>
      <c r="J244" s="5">
        <f t="shared" si="22"/>
        <v>30652.48805</v>
      </c>
      <c r="K244" s="5">
        <f>K245</f>
        <v>0</v>
      </c>
      <c r="L244" s="5">
        <f t="shared" si="23"/>
        <v>30652.48805</v>
      </c>
      <c r="M244" s="5">
        <f>M245</f>
        <v>0</v>
      </c>
      <c r="N244" s="5">
        <f t="shared" si="24"/>
        <v>30652.48805</v>
      </c>
    </row>
    <row r="245" spans="1:14" ht="39" customHeight="1">
      <c r="A245" s="4" t="s">
        <v>176</v>
      </c>
      <c r="B245" s="2" t="s">
        <v>550</v>
      </c>
      <c r="C245" s="2">
        <v>400</v>
      </c>
      <c r="D245" s="5">
        <v>0</v>
      </c>
      <c r="E245" s="5">
        <f>16.12441+30636.36364</f>
        <v>30652.48805</v>
      </c>
      <c r="F245" s="5">
        <f t="shared" si="26"/>
        <v>30652.48805</v>
      </c>
      <c r="G245" s="5"/>
      <c r="H245" s="5">
        <f t="shared" si="21"/>
        <v>30652.48805</v>
      </c>
      <c r="I245" s="5"/>
      <c r="J245" s="5">
        <f t="shared" si="22"/>
        <v>30652.48805</v>
      </c>
      <c r="K245" s="5"/>
      <c r="L245" s="5">
        <f t="shared" si="23"/>
        <v>30652.48805</v>
      </c>
      <c r="M245" s="5"/>
      <c r="N245" s="5">
        <f t="shared" si="24"/>
        <v>30652.48805</v>
      </c>
    </row>
    <row r="246" spans="1:14" ht="99" customHeight="1">
      <c r="A246" s="7" t="s">
        <v>317</v>
      </c>
      <c r="B246" s="8" t="s">
        <v>46</v>
      </c>
      <c r="C246" s="2"/>
      <c r="D246" s="5">
        <v>1343</v>
      </c>
      <c r="E246" s="5">
        <f>E247</f>
        <v>0</v>
      </c>
      <c r="F246" s="5">
        <f t="shared" si="26"/>
        <v>1343</v>
      </c>
      <c r="G246" s="5">
        <f>G247</f>
        <v>0</v>
      </c>
      <c r="H246" s="5">
        <f t="shared" si="21"/>
        <v>1343</v>
      </c>
      <c r="I246" s="5">
        <f>I247</f>
        <v>0</v>
      </c>
      <c r="J246" s="5">
        <f t="shared" si="22"/>
        <v>1343</v>
      </c>
      <c r="K246" s="5">
        <f>K247</f>
        <v>0</v>
      </c>
      <c r="L246" s="5">
        <f t="shared" si="23"/>
        <v>1343</v>
      </c>
      <c r="M246" s="5">
        <f>M247</f>
        <v>0</v>
      </c>
      <c r="N246" s="5">
        <f t="shared" si="24"/>
        <v>1343</v>
      </c>
    </row>
    <row r="247" spans="1:14" ht="67.5" customHeight="1">
      <c r="A247" s="9" t="s">
        <v>318</v>
      </c>
      <c r="B247" s="8" t="s">
        <v>355</v>
      </c>
      <c r="C247" s="2"/>
      <c r="D247" s="5">
        <v>1343</v>
      </c>
      <c r="E247" s="5">
        <f>E248+E252+E257</f>
        <v>0</v>
      </c>
      <c r="F247" s="5">
        <f t="shared" si="26"/>
        <v>1343</v>
      </c>
      <c r="G247" s="5">
        <f>G248+G252+G257</f>
        <v>0</v>
      </c>
      <c r="H247" s="5">
        <f t="shared" si="21"/>
        <v>1343</v>
      </c>
      <c r="I247" s="5">
        <f>I248+I252+I257</f>
        <v>0</v>
      </c>
      <c r="J247" s="5">
        <f t="shared" si="22"/>
        <v>1343</v>
      </c>
      <c r="K247" s="5">
        <f>K248+K252+K257</f>
        <v>0</v>
      </c>
      <c r="L247" s="5">
        <f t="shared" si="23"/>
        <v>1343</v>
      </c>
      <c r="M247" s="5">
        <f>M248+M252+M257</f>
        <v>0</v>
      </c>
      <c r="N247" s="5">
        <f t="shared" si="24"/>
        <v>1343</v>
      </c>
    </row>
    <row r="248" spans="1:14" ht="51">
      <c r="A248" s="4" t="s">
        <v>47</v>
      </c>
      <c r="B248" s="2" t="s">
        <v>356</v>
      </c>
      <c r="C248" s="2"/>
      <c r="D248" s="5">
        <v>422</v>
      </c>
      <c r="E248" s="5">
        <f>E249</f>
        <v>0</v>
      </c>
      <c r="F248" s="5">
        <f t="shared" si="26"/>
        <v>422</v>
      </c>
      <c r="G248" s="5">
        <f>G249</f>
        <v>0</v>
      </c>
      <c r="H248" s="5">
        <f t="shared" si="21"/>
        <v>422</v>
      </c>
      <c r="I248" s="5">
        <f>I249</f>
        <v>0</v>
      </c>
      <c r="J248" s="5">
        <f t="shared" si="22"/>
        <v>422</v>
      </c>
      <c r="K248" s="5">
        <f>K249</f>
        <v>0</v>
      </c>
      <c r="L248" s="5">
        <f t="shared" si="23"/>
        <v>422</v>
      </c>
      <c r="M248" s="5">
        <f>M249</f>
        <v>0</v>
      </c>
      <c r="N248" s="5">
        <f t="shared" si="24"/>
        <v>422</v>
      </c>
    </row>
    <row r="249" spans="1:14" ht="38.25">
      <c r="A249" s="4" t="s">
        <v>48</v>
      </c>
      <c r="B249" s="2" t="s">
        <v>357</v>
      </c>
      <c r="C249" s="2"/>
      <c r="D249" s="5">
        <v>422</v>
      </c>
      <c r="E249" s="5">
        <f>E250+E251</f>
        <v>0</v>
      </c>
      <c r="F249" s="5">
        <f t="shared" si="26"/>
        <v>422</v>
      </c>
      <c r="G249" s="5">
        <f>G250+G251</f>
        <v>0</v>
      </c>
      <c r="H249" s="5">
        <f t="shared" si="21"/>
        <v>422</v>
      </c>
      <c r="I249" s="5">
        <f>I250+I251</f>
        <v>0</v>
      </c>
      <c r="J249" s="5">
        <f t="shared" si="22"/>
        <v>422</v>
      </c>
      <c r="K249" s="5">
        <f>K250+K251</f>
        <v>0</v>
      </c>
      <c r="L249" s="5">
        <f t="shared" si="23"/>
        <v>422</v>
      </c>
      <c r="M249" s="5">
        <f>M250+M251</f>
        <v>0</v>
      </c>
      <c r="N249" s="5">
        <f t="shared" si="24"/>
        <v>422</v>
      </c>
    </row>
    <row r="250" spans="1:14" ht="76.5">
      <c r="A250" s="4" t="s">
        <v>49</v>
      </c>
      <c r="B250" s="2" t="s">
        <v>357</v>
      </c>
      <c r="C250" s="2">
        <v>100</v>
      </c>
      <c r="D250" s="5">
        <v>270</v>
      </c>
      <c r="E250" s="5">
        <v>0</v>
      </c>
      <c r="F250" s="5">
        <f t="shared" si="26"/>
        <v>270</v>
      </c>
      <c r="G250" s="5"/>
      <c r="H250" s="5">
        <f t="shared" si="21"/>
        <v>270</v>
      </c>
      <c r="I250" s="5"/>
      <c r="J250" s="5">
        <f t="shared" si="22"/>
        <v>270</v>
      </c>
      <c r="K250" s="5"/>
      <c r="L250" s="5">
        <f t="shared" si="23"/>
        <v>270</v>
      </c>
      <c r="M250" s="5"/>
      <c r="N250" s="5">
        <f t="shared" si="24"/>
        <v>270</v>
      </c>
    </row>
    <row r="251" spans="1:14" ht="38.25">
      <c r="A251" s="4" t="s">
        <v>26</v>
      </c>
      <c r="B251" s="2" t="s">
        <v>357</v>
      </c>
      <c r="C251" s="2">
        <v>200</v>
      </c>
      <c r="D251" s="5">
        <v>152</v>
      </c>
      <c r="E251" s="5">
        <v>0</v>
      </c>
      <c r="F251" s="5">
        <f t="shared" si="26"/>
        <v>152</v>
      </c>
      <c r="G251" s="5"/>
      <c r="H251" s="5">
        <f t="shared" si="21"/>
        <v>152</v>
      </c>
      <c r="I251" s="5"/>
      <c r="J251" s="5">
        <f t="shared" si="22"/>
        <v>152</v>
      </c>
      <c r="K251" s="5"/>
      <c r="L251" s="5">
        <f t="shared" si="23"/>
        <v>152</v>
      </c>
      <c r="M251" s="5"/>
      <c r="N251" s="5">
        <f t="shared" si="24"/>
        <v>152</v>
      </c>
    </row>
    <row r="252" spans="1:14" ht="51">
      <c r="A252" s="4" t="s">
        <v>381</v>
      </c>
      <c r="B252" s="2" t="s">
        <v>358</v>
      </c>
      <c r="C252" s="2"/>
      <c r="D252" s="5">
        <v>723</v>
      </c>
      <c r="E252" s="5">
        <f>E253</f>
        <v>0</v>
      </c>
      <c r="F252" s="5">
        <f t="shared" si="26"/>
        <v>723</v>
      </c>
      <c r="G252" s="5">
        <f>G253</f>
        <v>0</v>
      </c>
      <c r="H252" s="5">
        <f t="shared" si="21"/>
        <v>723</v>
      </c>
      <c r="I252" s="5">
        <f>I253</f>
        <v>0</v>
      </c>
      <c r="J252" s="5">
        <f t="shared" si="22"/>
        <v>723</v>
      </c>
      <c r="K252" s="5">
        <f>K253</f>
        <v>0</v>
      </c>
      <c r="L252" s="5">
        <f t="shared" si="23"/>
        <v>723</v>
      </c>
      <c r="M252" s="5">
        <f>M253</f>
        <v>0</v>
      </c>
      <c r="N252" s="5">
        <f t="shared" si="24"/>
        <v>723</v>
      </c>
    </row>
    <row r="253" spans="1:14" ht="38.25">
      <c r="A253" s="4" t="s">
        <v>382</v>
      </c>
      <c r="B253" s="2" t="s">
        <v>359</v>
      </c>
      <c r="C253" s="2"/>
      <c r="D253" s="5">
        <v>723</v>
      </c>
      <c r="E253" s="5">
        <f>E254+E255+E256</f>
        <v>0</v>
      </c>
      <c r="F253" s="5">
        <f t="shared" si="26"/>
        <v>723</v>
      </c>
      <c r="G253" s="5">
        <f>G254+G255+G256</f>
        <v>0</v>
      </c>
      <c r="H253" s="5">
        <f t="shared" si="21"/>
        <v>723</v>
      </c>
      <c r="I253" s="5">
        <f>I254+I255+I256</f>
        <v>0</v>
      </c>
      <c r="J253" s="5">
        <f t="shared" si="22"/>
        <v>723</v>
      </c>
      <c r="K253" s="5">
        <f>K254+K255+K256</f>
        <v>0</v>
      </c>
      <c r="L253" s="5">
        <f t="shared" si="23"/>
        <v>723</v>
      </c>
      <c r="M253" s="5">
        <f>M254+M255+M256</f>
        <v>0</v>
      </c>
      <c r="N253" s="5">
        <f t="shared" si="24"/>
        <v>723</v>
      </c>
    </row>
    <row r="254" spans="1:14" ht="76.5">
      <c r="A254" s="4" t="s">
        <v>49</v>
      </c>
      <c r="B254" s="2" t="s">
        <v>359</v>
      </c>
      <c r="C254" s="2">
        <v>100</v>
      </c>
      <c r="D254" s="5">
        <v>507</v>
      </c>
      <c r="E254" s="5">
        <v>0</v>
      </c>
      <c r="F254" s="5">
        <f t="shared" si="26"/>
        <v>507</v>
      </c>
      <c r="G254" s="5"/>
      <c r="H254" s="5">
        <f t="shared" si="21"/>
        <v>507</v>
      </c>
      <c r="I254" s="5"/>
      <c r="J254" s="5">
        <f t="shared" si="22"/>
        <v>507</v>
      </c>
      <c r="K254" s="5"/>
      <c r="L254" s="5">
        <f t="shared" si="23"/>
        <v>507</v>
      </c>
      <c r="M254" s="5"/>
      <c r="N254" s="5">
        <f t="shared" si="24"/>
        <v>507</v>
      </c>
    </row>
    <row r="255" spans="1:14" ht="38.25">
      <c r="A255" s="4" t="s">
        <v>26</v>
      </c>
      <c r="B255" s="2" t="s">
        <v>359</v>
      </c>
      <c r="C255" s="2">
        <v>200</v>
      </c>
      <c r="D255" s="5">
        <v>216</v>
      </c>
      <c r="E255" s="5">
        <v>0</v>
      </c>
      <c r="F255" s="5">
        <f t="shared" si="26"/>
        <v>216</v>
      </c>
      <c r="G255" s="5"/>
      <c r="H255" s="5">
        <f t="shared" si="21"/>
        <v>216</v>
      </c>
      <c r="I255" s="5"/>
      <c r="J255" s="5">
        <f t="shared" si="22"/>
        <v>216</v>
      </c>
      <c r="K255" s="5">
        <v>-8</v>
      </c>
      <c r="L255" s="5">
        <f t="shared" si="23"/>
        <v>208</v>
      </c>
      <c r="M255" s="5"/>
      <c r="N255" s="5">
        <f t="shared" si="24"/>
        <v>208</v>
      </c>
    </row>
    <row r="256" spans="1:14" ht="15.75">
      <c r="A256" s="4" t="s">
        <v>116</v>
      </c>
      <c r="B256" s="2" t="s">
        <v>359</v>
      </c>
      <c r="C256" s="2">
        <v>800</v>
      </c>
      <c r="D256" s="5">
        <v>0</v>
      </c>
      <c r="E256" s="5">
        <v>0</v>
      </c>
      <c r="F256" s="5">
        <f t="shared" si="26"/>
        <v>0</v>
      </c>
      <c r="G256" s="5"/>
      <c r="H256" s="5">
        <f t="shared" si="21"/>
        <v>0</v>
      </c>
      <c r="I256" s="5"/>
      <c r="J256" s="5">
        <f t="shared" si="22"/>
        <v>0</v>
      </c>
      <c r="K256" s="5">
        <v>8</v>
      </c>
      <c r="L256" s="5">
        <f t="shared" si="23"/>
        <v>8</v>
      </c>
      <c r="M256" s="5"/>
      <c r="N256" s="5">
        <f t="shared" si="24"/>
        <v>8</v>
      </c>
    </row>
    <row r="257" spans="1:14" ht="38.25">
      <c r="A257" s="4" t="s">
        <v>281</v>
      </c>
      <c r="B257" s="2" t="s">
        <v>360</v>
      </c>
      <c r="C257" s="2"/>
      <c r="D257" s="5">
        <v>198</v>
      </c>
      <c r="E257" s="5">
        <f>E258</f>
        <v>0</v>
      </c>
      <c r="F257" s="5">
        <f t="shared" si="26"/>
        <v>198</v>
      </c>
      <c r="G257" s="5">
        <f>G258</f>
        <v>0</v>
      </c>
      <c r="H257" s="5">
        <f t="shared" si="21"/>
        <v>198</v>
      </c>
      <c r="I257" s="5">
        <f>I258</f>
        <v>0</v>
      </c>
      <c r="J257" s="5">
        <f t="shared" si="22"/>
        <v>198</v>
      </c>
      <c r="K257" s="5">
        <f>K258</f>
        <v>0</v>
      </c>
      <c r="L257" s="5">
        <f t="shared" si="23"/>
        <v>198</v>
      </c>
      <c r="M257" s="5">
        <f>M258</f>
        <v>0</v>
      </c>
      <c r="N257" s="5">
        <f t="shared" si="24"/>
        <v>198</v>
      </c>
    </row>
    <row r="258" spans="1:14" ht="25.5">
      <c r="A258" s="4" t="s">
        <v>282</v>
      </c>
      <c r="B258" s="2" t="s">
        <v>361</v>
      </c>
      <c r="C258" s="2"/>
      <c r="D258" s="5">
        <v>198</v>
      </c>
      <c r="E258" s="5">
        <f>E259+E260</f>
        <v>0</v>
      </c>
      <c r="F258" s="5">
        <f t="shared" si="26"/>
        <v>198</v>
      </c>
      <c r="G258" s="5">
        <f>G259+G260</f>
        <v>0</v>
      </c>
      <c r="H258" s="5">
        <f t="shared" si="21"/>
        <v>198</v>
      </c>
      <c r="I258" s="5">
        <f>I259+I260</f>
        <v>0</v>
      </c>
      <c r="J258" s="5">
        <f t="shared" si="22"/>
        <v>198</v>
      </c>
      <c r="K258" s="5">
        <f>K259+K260</f>
        <v>0</v>
      </c>
      <c r="L258" s="5">
        <f t="shared" si="23"/>
        <v>198</v>
      </c>
      <c r="M258" s="5">
        <f>M259+M260</f>
        <v>0</v>
      </c>
      <c r="N258" s="5">
        <f t="shared" si="24"/>
        <v>198</v>
      </c>
    </row>
    <row r="259" spans="1:14" ht="76.5">
      <c r="A259" s="4" t="s">
        <v>49</v>
      </c>
      <c r="B259" s="2" t="s">
        <v>361</v>
      </c>
      <c r="C259" s="2">
        <v>100</v>
      </c>
      <c r="D259" s="5">
        <v>164</v>
      </c>
      <c r="E259" s="5">
        <v>0</v>
      </c>
      <c r="F259" s="5">
        <f t="shared" si="26"/>
        <v>164</v>
      </c>
      <c r="G259" s="5"/>
      <c r="H259" s="5">
        <f t="shared" si="21"/>
        <v>164</v>
      </c>
      <c r="I259" s="5"/>
      <c r="J259" s="5">
        <f t="shared" si="22"/>
        <v>164</v>
      </c>
      <c r="K259" s="5"/>
      <c r="L259" s="5">
        <f t="shared" si="23"/>
        <v>164</v>
      </c>
      <c r="M259" s="5"/>
      <c r="N259" s="5">
        <f t="shared" si="24"/>
        <v>164</v>
      </c>
    </row>
    <row r="260" spans="1:14" ht="38.25">
      <c r="A260" s="4" t="s">
        <v>26</v>
      </c>
      <c r="B260" s="2" t="s">
        <v>361</v>
      </c>
      <c r="C260" s="2">
        <v>200</v>
      </c>
      <c r="D260" s="5">
        <v>34</v>
      </c>
      <c r="E260" s="5">
        <v>0</v>
      </c>
      <c r="F260" s="5">
        <f t="shared" si="26"/>
        <v>34</v>
      </c>
      <c r="G260" s="5"/>
      <c r="H260" s="5">
        <f t="shared" si="21"/>
        <v>34</v>
      </c>
      <c r="I260" s="5"/>
      <c r="J260" s="5">
        <f t="shared" si="22"/>
        <v>34</v>
      </c>
      <c r="K260" s="5"/>
      <c r="L260" s="5">
        <f t="shared" si="23"/>
        <v>34</v>
      </c>
      <c r="M260" s="5"/>
      <c r="N260" s="5">
        <f t="shared" si="24"/>
        <v>34</v>
      </c>
    </row>
    <row r="261" spans="1:14" ht="131.25" customHeight="1">
      <c r="A261" s="7" t="s">
        <v>478</v>
      </c>
      <c r="B261" s="8" t="s">
        <v>44</v>
      </c>
      <c r="C261" s="2"/>
      <c r="D261" s="5">
        <v>115220.97567000001</v>
      </c>
      <c r="E261" s="5">
        <f>E262+E280+E295+E299+E315+E321+E325+E329+E367+E371</f>
        <v>8450.1288199999999</v>
      </c>
      <c r="F261" s="5">
        <f t="shared" si="26"/>
        <v>123671.10449000001</v>
      </c>
      <c r="G261" s="5">
        <f>G262+G280+G295+G299+G315+G321+G325+G329+G367+G371</f>
        <v>3480.9057699999998</v>
      </c>
      <c r="H261" s="5">
        <f t="shared" si="21"/>
        <v>127152.01026000001</v>
      </c>
      <c r="I261" s="5">
        <f>I262+I280+I295+I299+I315+I321+I325+I329+I367+I371</f>
        <v>33238.924330000002</v>
      </c>
      <c r="J261" s="5">
        <f t="shared" si="22"/>
        <v>160390.93459000002</v>
      </c>
      <c r="K261" s="5">
        <f>K262+K280+K295+K299+K315+K321+K325+K329+K367+K371</f>
        <v>-2275.6167399999999</v>
      </c>
      <c r="L261" s="5">
        <f t="shared" si="23"/>
        <v>158115.31785000002</v>
      </c>
      <c r="M261" s="5">
        <f>M262+M280+M295+M299+M315+M321+M325+M329+M367+M371</f>
        <v>20739.01021</v>
      </c>
      <c r="N261" s="5">
        <f t="shared" si="24"/>
        <v>178854.32806000003</v>
      </c>
    </row>
    <row r="262" spans="1:14" ht="63.75">
      <c r="A262" s="9" t="s">
        <v>319</v>
      </c>
      <c r="B262" s="8" t="s">
        <v>45</v>
      </c>
      <c r="C262" s="2"/>
      <c r="D262" s="5">
        <v>4612.991</v>
      </c>
      <c r="E262" s="5">
        <f>E263+E266+E271+E274</f>
        <v>0</v>
      </c>
      <c r="F262" s="5">
        <f t="shared" si="26"/>
        <v>4612.991</v>
      </c>
      <c r="G262" s="5">
        <f>G263+G266+G271+G274</f>
        <v>3480.9057699999998</v>
      </c>
      <c r="H262" s="5">
        <f t="shared" si="21"/>
        <v>8093.8967699999994</v>
      </c>
      <c r="I262" s="5">
        <f>I263+I266+I271+I274</f>
        <v>-1165.1167700000001</v>
      </c>
      <c r="J262" s="5">
        <f t="shared" si="22"/>
        <v>6928.7799999999988</v>
      </c>
      <c r="K262" s="5">
        <f>K263+K266+K271+K274</f>
        <v>0</v>
      </c>
      <c r="L262" s="5">
        <f t="shared" si="23"/>
        <v>6928.7799999999988</v>
      </c>
      <c r="M262" s="5">
        <f>M263+M266+M271+M274+M277</f>
        <v>5199.5033199999998</v>
      </c>
      <c r="N262" s="5">
        <f t="shared" si="24"/>
        <v>12128.283319999999</v>
      </c>
    </row>
    <row r="263" spans="1:14" ht="56.25" customHeight="1">
      <c r="A263" s="4" t="s">
        <v>383</v>
      </c>
      <c r="B263" s="2" t="s">
        <v>238</v>
      </c>
      <c r="C263" s="2"/>
      <c r="D263" s="5">
        <v>1928.7799999999997</v>
      </c>
      <c r="E263" s="5">
        <f>E264</f>
        <v>0</v>
      </c>
      <c r="F263" s="5">
        <f t="shared" si="26"/>
        <v>1928.7799999999997</v>
      </c>
      <c r="G263" s="5">
        <f>G264</f>
        <v>0</v>
      </c>
      <c r="H263" s="5">
        <f t="shared" si="21"/>
        <v>1928.7799999999997</v>
      </c>
      <c r="I263" s="5">
        <f>I264</f>
        <v>0</v>
      </c>
      <c r="J263" s="5">
        <f t="shared" si="22"/>
        <v>1928.7799999999997</v>
      </c>
      <c r="K263" s="5">
        <f>K264</f>
        <v>0</v>
      </c>
      <c r="L263" s="5">
        <f t="shared" si="23"/>
        <v>1928.7799999999997</v>
      </c>
      <c r="M263" s="5">
        <f>M264</f>
        <v>0</v>
      </c>
      <c r="N263" s="5">
        <f t="shared" si="24"/>
        <v>1928.7799999999997</v>
      </c>
    </row>
    <row r="264" spans="1:14" ht="102">
      <c r="A264" s="4" t="s">
        <v>384</v>
      </c>
      <c r="B264" s="6" t="s">
        <v>245</v>
      </c>
      <c r="C264" s="2"/>
      <c r="D264" s="5">
        <v>1928.7799999999997</v>
      </c>
      <c r="E264" s="5">
        <f>E265</f>
        <v>0</v>
      </c>
      <c r="F264" s="5">
        <f t="shared" si="26"/>
        <v>1928.7799999999997</v>
      </c>
      <c r="G264" s="5">
        <f>G265</f>
        <v>0</v>
      </c>
      <c r="H264" s="5">
        <f t="shared" si="21"/>
        <v>1928.7799999999997</v>
      </c>
      <c r="I264" s="5">
        <f>I265</f>
        <v>0</v>
      </c>
      <c r="J264" s="5">
        <f t="shared" si="22"/>
        <v>1928.7799999999997</v>
      </c>
      <c r="K264" s="5">
        <f>K265</f>
        <v>0</v>
      </c>
      <c r="L264" s="5">
        <f t="shared" si="23"/>
        <v>1928.7799999999997</v>
      </c>
      <c r="M264" s="5">
        <f>M265</f>
        <v>0</v>
      </c>
      <c r="N264" s="5">
        <f t="shared" si="24"/>
        <v>1928.7799999999997</v>
      </c>
    </row>
    <row r="265" spans="1:14" ht="15.75">
      <c r="A265" s="13" t="s">
        <v>116</v>
      </c>
      <c r="B265" s="6" t="s">
        <v>245</v>
      </c>
      <c r="C265" s="2">
        <v>800</v>
      </c>
      <c r="D265" s="5">
        <v>1928.7799999999997</v>
      </c>
      <c r="E265" s="5">
        <v>0</v>
      </c>
      <c r="F265" s="5">
        <f t="shared" si="26"/>
        <v>1928.7799999999997</v>
      </c>
      <c r="G265" s="5"/>
      <c r="H265" s="5">
        <f t="shared" si="21"/>
        <v>1928.7799999999997</v>
      </c>
      <c r="I265" s="5"/>
      <c r="J265" s="5">
        <f t="shared" si="22"/>
        <v>1928.7799999999997</v>
      </c>
      <c r="K265" s="5"/>
      <c r="L265" s="5">
        <f t="shared" si="23"/>
        <v>1928.7799999999997</v>
      </c>
      <c r="M265" s="5"/>
      <c r="N265" s="5">
        <f t="shared" si="24"/>
        <v>1928.7799999999997</v>
      </c>
    </row>
    <row r="266" spans="1:14" ht="38.25">
      <c r="A266" s="4" t="s">
        <v>427</v>
      </c>
      <c r="B266" s="2" t="s">
        <v>426</v>
      </c>
      <c r="C266" s="2"/>
      <c r="D266" s="5">
        <v>0</v>
      </c>
      <c r="E266" s="5">
        <f>E267</f>
        <v>0</v>
      </c>
      <c r="F266" s="5">
        <f t="shared" si="26"/>
        <v>0</v>
      </c>
      <c r="G266" s="5">
        <f>G267+G269</f>
        <v>4000</v>
      </c>
      <c r="H266" s="5">
        <f t="shared" si="21"/>
        <v>4000</v>
      </c>
      <c r="I266" s="5">
        <f>I267+I269</f>
        <v>0</v>
      </c>
      <c r="J266" s="5">
        <f t="shared" si="22"/>
        <v>4000</v>
      </c>
      <c r="K266" s="5">
        <f>K267+K269</f>
        <v>0</v>
      </c>
      <c r="L266" s="5">
        <f t="shared" si="23"/>
        <v>4000</v>
      </c>
      <c r="M266" s="5">
        <f>M267+M269</f>
        <v>0</v>
      </c>
      <c r="N266" s="5">
        <f t="shared" si="24"/>
        <v>4000</v>
      </c>
    </row>
    <row r="267" spans="1:14" ht="25.5">
      <c r="A267" s="4" t="s">
        <v>428</v>
      </c>
      <c r="B267" s="2" t="s">
        <v>429</v>
      </c>
      <c r="C267" s="2"/>
      <c r="D267" s="5">
        <v>0</v>
      </c>
      <c r="E267" s="5">
        <f>E268</f>
        <v>0</v>
      </c>
      <c r="F267" s="5">
        <f t="shared" si="26"/>
        <v>0</v>
      </c>
      <c r="G267" s="5">
        <f>G268</f>
        <v>0</v>
      </c>
      <c r="H267" s="5">
        <f t="shared" si="21"/>
        <v>0</v>
      </c>
      <c r="I267" s="5">
        <f>I268</f>
        <v>0</v>
      </c>
      <c r="J267" s="5">
        <f t="shared" si="22"/>
        <v>0</v>
      </c>
      <c r="K267" s="5">
        <f>K268</f>
        <v>0</v>
      </c>
      <c r="L267" s="5">
        <f t="shared" si="23"/>
        <v>0</v>
      </c>
      <c r="M267" s="5">
        <f>M268</f>
        <v>0</v>
      </c>
      <c r="N267" s="5">
        <f t="shared" si="24"/>
        <v>0</v>
      </c>
    </row>
    <row r="268" spans="1:14" ht="38.25">
      <c r="A268" s="4" t="s">
        <v>26</v>
      </c>
      <c r="B268" s="2" t="s">
        <v>429</v>
      </c>
      <c r="C268" s="2">
        <v>200</v>
      </c>
      <c r="D268" s="5">
        <v>0</v>
      </c>
      <c r="E268" s="5">
        <v>0</v>
      </c>
      <c r="F268" s="5">
        <f t="shared" si="26"/>
        <v>0</v>
      </c>
      <c r="G268" s="5"/>
      <c r="H268" s="5">
        <f t="shared" si="21"/>
        <v>0</v>
      </c>
      <c r="I268" s="5"/>
      <c r="J268" s="5">
        <f t="shared" si="22"/>
        <v>0</v>
      </c>
      <c r="K268" s="5"/>
      <c r="L268" s="5">
        <f t="shared" si="23"/>
        <v>0</v>
      </c>
      <c r="M268" s="5"/>
      <c r="N268" s="5">
        <f t="shared" si="24"/>
        <v>0</v>
      </c>
    </row>
    <row r="269" spans="1:14" ht="25.5">
      <c r="A269" s="4" t="s">
        <v>580</v>
      </c>
      <c r="B269" s="2" t="s">
        <v>581</v>
      </c>
      <c r="C269" s="2"/>
      <c r="D269" s="5"/>
      <c r="E269" s="5"/>
      <c r="F269" s="5">
        <f t="shared" si="26"/>
        <v>0</v>
      </c>
      <c r="G269" s="5">
        <f>G270</f>
        <v>4000</v>
      </c>
      <c r="H269" s="5">
        <f t="shared" si="21"/>
        <v>4000</v>
      </c>
      <c r="I269" s="5">
        <f>I270</f>
        <v>0</v>
      </c>
      <c r="J269" s="5">
        <f t="shared" si="22"/>
        <v>4000</v>
      </c>
      <c r="K269" s="5">
        <f>K270</f>
        <v>0</v>
      </c>
      <c r="L269" s="5">
        <f t="shared" si="23"/>
        <v>4000</v>
      </c>
      <c r="M269" s="5">
        <f>M270</f>
        <v>0</v>
      </c>
      <c r="N269" s="5">
        <f t="shared" si="24"/>
        <v>4000</v>
      </c>
    </row>
    <row r="270" spans="1:14" ht="38.25">
      <c r="A270" s="4" t="s">
        <v>176</v>
      </c>
      <c r="B270" s="2" t="s">
        <v>581</v>
      </c>
      <c r="C270" s="2">
        <v>400</v>
      </c>
      <c r="D270" s="5"/>
      <c r="E270" s="5"/>
      <c r="F270" s="5">
        <f t="shared" si="26"/>
        <v>0</v>
      </c>
      <c r="G270" s="5">
        <v>4000</v>
      </c>
      <c r="H270" s="5">
        <f t="shared" si="21"/>
        <v>4000</v>
      </c>
      <c r="I270" s="5"/>
      <c r="J270" s="5">
        <f t="shared" si="22"/>
        <v>4000</v>
      </c>
      <c r="K270" s="5"/>
      <c r="L270" s="5">
        <f t="shared" si="23"/>
        <v>4000</v>
      </c>
      <c r="M270" s="5"/>
      <c r="N270" s="5">
        <f t="shared" si="24"/>
        <v>4000</v>
      </c>
    </row>
    <row r="271" spans="1:14" ht="38.25">
      <c r="A271" s="4" t="s">
        <v>497</v>
      </c>
      <c r="B271" s="2" t="s">
        <v>499</v>
      </c>
      <c r="C271" s="2"/>
      <c r="D271" s="5">
        <v>1684.211</v>
      </c>
      <c r="E271" s="5">
        <f>E272</f>
        <v>0</v>
      </c>
      <c r="F271" s="5">
        <f t="shared" si="26"/>
        <v>1684.211</v>
      </c>
      <c r="G271" s="5">
        <f>G272</f>
        <v>-519.09423000000004</v>
      </c>
      <c r="H271" s="5">
        <f t="shared" si="21"/>
        <v>1165.1167700000001</v>
      </c>
      <c r="I271" s="5">
        <f>I272</f>
        <v>-1165.1167700000001</v>
      </c>
      <c r="J271" s="5">
        <f t="shared" si="22"/>
        <v>0</v>
      </c>
      <c r="K271" s="5">
        <f>K272</f>
        <v>0</v>
      </c>
      <c r="L271" s="5">
        <f t="shared" si="23"/>
        <v>0</v>
      </c>
      <c r="M271" s="5">
        <f>M272</f>
        <v>0</v>
      </c>
      <c r="N271" s="5">
        <f t="shared" si="24"/>
        <v>0</v>
      </c>
    </row>
    <row r="272" spans="1:14" ht="25.5">
      <c r="A272" s="4" t="s">
        <v>498</v>
      </c>
      <c r="B272" s="2" t="s">
        <v>500</v>
      </c>
      <c r="C272" s="2"/>
      <c r="D272" s="5">
        <v>1684.211</v>
      </c>
      <c r="E272" s="5">
        <f>E273</f>
        <v>0</v>
      </c>
      <c r="F272" s="5">
        <f t="shared" si="26"/>
        <v>1684.211</v>
      </c>
      <c r="G272" s="5">
        <f>G273</f>
        <v>-519.09423000000004</v>
      </c>
      <c r="H272" s="5">
        <f t="shared" si="21"/>
        <v>1165.1167700000001</v>
      </c>
      <c r="I272" s="5">
        <f>I273</f>
        <v>-1165.1167700000001</v>
      </c>
      <c r="J272" s="5">
        <f t="shared" si="22"/>
        <v>0</v>
      </c>
      <c r="K272" s="5">
        <f>K273</f>
        <v>0</v>
      </c>
      <c r="L272" s="5">
        <f t="shared" si="23"/>
        <v>0</v>
      </c>
      <c r="M272" s="5">
        <f>M273</f>
        <v>0</v>
      </c>
      <c r="N272" s="5">
        <f t="shared" si="24"/>
        <v>0</v>
      </c>
    </row>
    <row r="273" spans="1:14" ht="38.25">
      <c r="A273" s="14" t="s">
        <v>26</v>
      </c>
      <c r="B273" s="2" t="s">
        <v>500</v>
      </c>
      <c r="C273" s="2">
        <v>200</v>
      </c>
      <c r="D273" s="5">
        <v>1684.211</v>
      </c>
      <c r="E273" s="5">
        <v>0</v>
      </c>
      <c r="F273" s="5">
        <f t="shared" si="26"/>
        <v>1684.211</v>
      </c>
      <c r="G273" s="5">
        <v>-519.09423000000004</v>
      </c>
      <c r="H273" s="5">
        <f t="shared" si="21"/>
        <v>1165.1167700000001</v>
      </c>
      <c r="I273" s="5">
        <v>-1165.1167700000001</v>
      </c>
      <c r="J273" s="5">
        <f t="shared" si="22"/>
        <v>0</v>
      </c>
      <c r="K273" s="5"/>
      <c r="L273" s="5">
        <f t="shared" si="23"/>
        <v>0</v>
      </c>
      <c r="M273" s="5"/>
      <c r="N273" s="5">
        <f t="shared" si="24"/>
        <v>0</v>
      </c>
    </row>
    <row r="274" spans="1:14" ht="51">
      <c r="A274" s="4" t="s">
        <v>513</v>
      </c>
      <c r="B274" s="2" t="s">
        <v>515</v>
      </c>
      <c r="C274" s="2"/>
      <c r="D274" s="5">
        <v>1000</v>
      </c>
      <c r="E274" s="5">
        <f>E275</f>
        <v>0</v>
      </c>
      <c r="F274" s="5">
        <f t="shared" si="26"/>
        <v>1000</v>
      </c>
      <c r="G274" s="5">
        <f>G275</f>
        <v>0</v>
      </c>
      <c r="H274" s="5">
        <f t="shared" si="21"/>
        <v>1000</v>
      </c>
      <c r="I274" s="5">
        <f>I275</f>
        <v>0</v>
      </c>
      <c r="J274" s="5">
        <f t="shared" si="22"/>
        <v>1000</v>
      </c>
      <c r="K274" s="5">
        <f>K275</f>
        <v>0</v>
      </c>
      <c r="L274" s="5">
        <f t="shared" si="23"/>
        <v>1000</v>
      </c>
      <c r="M274" s="5">
        <f>M275</f>
        <v>-180.858</v>
      </c>
      <c r="N274" s="5">
        <f t="shared" si="24"/>
        <v>819.14200000000005</v>
      </c>
    </row>
    <row r="275" spans="1:14" ht="51">
      <c r="A275" s="4" t="s">
        <v>514</v>
      </c>
      <c r="B275" s="2" t="s">
        <v>516</v>
      </c>
      <c r="C275" s="2"/>
      <c r="D275" s="5">
        <v>1000</v>
      </c>
      <c r="E275" s="5">
        <f>E276</f>
        <v>0</v>
      </c>
      <c r="F275" s="5">
        <f t="shared" si="26"/>
        <v>1000</v>
      </c>
      <c r="G275" s="5">
        <f>G276</f>
        <v>0</v>
      </c>
      <c r="H275" s="5">
        <f t="shared" ref="H275:H336" si="28">F275+G275</f>
        <v>1000</v>
      </c>
      <c r="I275" s="5">
        <f>I276</f>
        <v>0</v>
      </c>
      <c r="J275" s="5">
        <f t="shared" ref="J275:J336" si="29">H275+I275</f>
        <v>1000</v>
      </c>
      <c r="K275" s="5">
        <f>K276</f>
        <v>0</v>
      </c>
      <c r="L275" s="5">
        <f t="shared" ref="L275:L336" si="30">J275+K275</f>
        <v>1000</v>
      </c>
      <c r="M275" s="5">
        <f>M276</f>
        <v>-180.858</v>
      </c>
      <c r="N275" s="5">
        <f t="shared" ref="N275:N336" si="31">L275+M275</f>
        <v>819.14200000000005</v>
      </c>
    </row>
    <row r="276" spans="1:14" ht="15.75">
      <c r="A276" s="4" t="s">
        <v>116</v>
      </c>
      <c r="B276" s="2" t="s">
        <v>516</v>
      </c>
      <c r="C276" s="2">
        <v>800</v>
      </c>
      <c r="D276" s="5">
        <v>1000</v>
      </c>
      <c r="E276" s="5">
        <v>0</v>
      </c>
      <c r="F276" s="5">
        <f t="shared" si="26"/>
        <v>1000</v>
      </c>
      <c r="G276" s="5"/>
      <c r="H276" s="5">
        <f t="shared" si="28"/>
        <v>1000</v>
      </c>
      <c r="I276" s="5"/>
      <c r="J276" s="5">
        <f t="shared" si="29"/>
        <v>1000</v>
      </c>
      <c r="K276" s="5"/>
      <c r="L276" s="5">
        <f t="shared" si="30"/>
        <v>1000</v>
      </c>
      <c r="M276" s="5">
        <v>-180.858</v>
      </c>
      <c r="N276" s="5">
        <f t="shared" si="31"/>
        <v>819.14200000000005</v>
      </c>
    </row>
    <row r="277" spans="1:14" ht="114.75">
      <c r="A277" s="4" t="s">
        <v>589</v>
      </c>
      <c r="B277" s="2" t="s">
        <v>590</v>
      </c>
      <c r="C277" s="2"/>
      <c r="D277" s="5"/>
      <c r="E277" s="5"/>
      <c r="F277" s="5"/>
      <c r="G277" s="5"/>
      <c r="H277" s="5"/>
      <c r="I277" s="5"/>
      <c r="J277" s="5"/>
      <c r="K277" s="5"/>
      <c r="L277" s="5">
        <f t="shared" si="30"/>
        <v>0</v>
      </c>
      <c r="M277" s="5">
        <f>M278</f>
        <v>5380.36132</v>
      </c>
      <c r="N277" s="5">
        <f t="shared" si="31"/>
        <v>5380.36132</v>
      </c>
    </row>
    <row r="278" spans="1:14" ht="102">
      <c r="A278" s="4" t="s">
        <v>591</v>
      </c>
      <c r="B278" s="2" t="s">
        <v>592</v>
      </c>
      <c r="C278" s="2"/>
      <c r="D278" s="5"/>
      <c r="E278" s="5"/>
      <c r="F278" s="5"/>
      <c r="G278" s="5"/>
      <c r="H278" s="5"/>
      <c r="I278" s="5"/>
      <c r="J278" s="5"/>
      <c r="K278" s="5"/>
      <c r="L278" s="5">
        <f t="shared" si="30"/>
        <v>0</v>
      </c>
      <c r="M278" s="5">
        <f>M279</f>
        <v>5380.36132</v>
      </c>
      <c r="N278" s="5">
        <f t="shared" si="31"/>
        <v>5380.36132</v>
      </c>
    </row>
    <row r="279" spans="1:14" ht="15.75">
      <c r="A279" s="4" t="s">
        <v>116</v>
      </c>
      <c r="B279" s="2" t="s">
        <v>592</v>
      </c>
      <c r="C279" s="2">
        <v>800</v>
      </c>
      <c r="D279" s="5"/>
      <c r="E279" s="5"/>
      <c r="F279" s="5"/>
      <c r="G279" s="5"/>
      <c r="H279" s="5"/>
      <c r="I279" s="5"/>
      <c r="J279" s="5"/>
      <c r="K279" s="5"/>
      <c r="L279" s="5">
        <f t="shared" si="30"/>
        <v>0</v>
      </c>
      <c r="M279" s="5">
        <v>5380.36132</v>
      </c>
      <c r="N279" s="5">
        <f t="shared" si="31"/>
        <v>5380.36132</v>
      </c>
    </row>
    <row r="280" spans="1:14" ht="38.25">
      <c r="A280" s="9" t="s">
        <v>117</v>
      </c>
      <c r="B280" s="8" t="s">
        <v>120</v>
      </c>
      <c r="C280" s="2"/>
      <c r="D280" s="5">
        <v>56949.097229999999</v>
      </c>
      <c r="E280" s="5">
        <f>E281</f>
        <v>1667.4917700000001</v>
      </c>
      <c r="F280" s="5">
        <f t="shared" si="26"/>
        <v>58616.589</v>
      </c>
      <c r="G280" s="5">
        <f>G281</f>
        <v>0</v>
      </c>
      <c r="H280" s="5">
        <f t="shared" si="28"/>
        <v>58616.589</v>
      </c>
      <c r="I280" s="5">
        <f>I281</f>
        <v>30962.76037</v>
      </c>
      <c r="J280" s="5">
        <f t="shared" si="29"/>
        <v>89579.349369999996</v>
      </c>
      <c r="K280" s="5">
        <f>K281</f>
        <v>-2275.6167399999999</v>
      </c>
      <c r="L280" s="5">
        <f t="shared" si="30"/>
        <v>87303.732629999999</v>
      </c>
      <c r="M280" s="5">
        <f>M281</f>
        <v>180.858</v>
      </c>
      <c r="N280" s="5">
        <f t="shared" si="31"/>
        <v>87484.590629999992</v>
      </c>
    </row>
    <row r="281" spans="1:14" ht="38.25">
      <c r="A281" s="4" t="s">
        <v>118</v>
      </c>
      <c r="B281" s="2" t="s">
        <v>121</v>
      </c>
      <c r="C281" s="2"/>
      <c r="D281" s="5">
        <v>56949.097229999999</v>
      </c>
      <c r="E281" s="5">
        <f>E282+E285+E287+E290+E292</f>
        <v>1667.4917700000001</v>
      </c>
      <c r="F281" s="5">
        <f t="shared" si="26"/>
        <v>58616.589</v>
      </c>
      <c r="G281" s="5">
        <f>G282+G285+G287+G290+G292</f>
        <v>0</v>
      </c>
      <c r="H281" s="5">
        <f t="shared" si="28"/>
        <v>58616.589</v>
      </c>
      <c r="I281" s="5">
        <f>I282+I285+I287+I290+I292</f>
        <v>30962.76037</v>
      </c>
      <c r="J281" s="5">
        <f t="shared" si="29"/>
        <v>89579.349369999996</v>
      </c>
      <c r="K281" s="5">
        <f>K282+K285+K287+K290+K292</f>
        <v>-2275.6167399999999</v>
      </c>
      <c r="L281" s="5">
        <f t="shared" si="30"/>
        <v>87303.732629999999</v>
      </c>
      <c r="M281" s="5">
        <f>M282+M285+M287+M290+M292</f>
        <v>180.858</v>
      </c>
      <c r="N281" s="5">
        <f t="shared" si="31"/>
        <v>87484.590629999992</v>
      </c>
    </row>
    <row r="282" spans="1:14" ht="25.5">
      <c r="A282" s="4" t="s">
        <v>119</v>
      </c>
      <c r="B282" s="1" t="s">
        <v>271</v>
      </c>
      <c r="C282" s="2"/>
      <c r="D282" s="5">
        <v>399.99999999999949</v>
      </c>
      <c r="E282" s="5">
        <f>E284+E283</f>
        <v>2890.9285300000001</v>
      </c>
      <c r="F282" s="5">
        <f t="shared" si="26"/>
        <v>3290.9285299999997</v>
      </c>
      <c r="G282" s="5">
        <f>G284+G283</f>
        <v>0</v>
      </c>
      <c r="H282" s="5">
        <f t="shared" si="28"/>
        <v>3290.9285299999997</v>
      </c>
      <c r="I282" s="5">
        <f>I284+I283</f>
        <v>4364.6796899999999</v>
      </c>
      <c r="J282" s="5">
        <f t="shared" si="29"/>
        <v>7655.6082200000001</v>
      </c>
      <c r="K282" s="5">
        <f>K284+K283</f>
        <v>-3828.6167399999999</v>
      </c>
      <c r="L282" s="5">
        <f t="shared" si="30"/>
        <v>3826.9914800000001</v>
      </c>
      <c r="M282" s="5">
        <f>M284+M283</f>
        <v>180.858</v>
      </c>
      <c r="N282" s="5">
        <f t="shared" si="31"/>
        <v>4007.8494800000003</v>
      </c>
    </row>
    <row r="283" spans="1:14" ht="38.25">
      <c r="A283" s="4" t="s">
        <v>26</v>
      </c>
      <c r="B283" s="1" t="s">
        <v>271</v>
      </c>
      <c r="C283" s="2">
        <v>200</v>
      </c>
      <c r="D283" s="5">
        <v>400</v>
      </c>
      <c r="E283" s="5">
        <v>-300</v>
      </c>
      <c r="F283" s="5">
        <f t="shared" si="26"/>
        <v>100</v>
      </c>
      <c r="G283" s="5"/>
      <c r="H283" s="5">
        <f t="shared" si="28"/>
        <v>100</v>
      </c>
      <c r="I283" s="5">
        <f>3190.92853+4364.67969</f>
        <v>7555.6082200000001</v>
      </c>
      <c r="J283" s="5">
        <f t="shared" si="29"/>
        <v>7655.6082200000001</v>
      </c>
      <c r="K283" s="5">
        <v>-3828.6167399999999</v>
      </c>
      <c r="L283" s="5">
        <f t="shared" si="30"/>
        <v>3826.9914800000001</v>
      </c>
      <c r="M283" s="5">
        <v>180.858</v>
      </c>
      <c r="N283" s="5">
        <f t="shared" si="31"/>
        <v>4007.8494800000003</v>
      </c>
    </row>
    <row r="284" spans="1:14" ht="38.25">
      <c r="A284" s="4" t="s">
        <v>37</v>
      </c>
      <c r="B284" s="1" t="s">
        <v>271</v>
      </c>
      <c r="C284" s="2">
        <v>600</v>
      </c>
      <c r="D284" s="5">
        <v>-5.1159076974727213E-13</v>
      </c>
      <c r="E284" s="5">
        <f>1708.45238+300+1182.47615</f>
        <v>3190.9285300000001</v>
      </c>
      <c r="F284" s="5">
        <f t="shared" si="26"/>
        <v>3190.9285299999997</v>
      </c>
      <c r="G284" s="5"/>
      <c r="H284" s="5">
        <f t="shared" si="28"/>
        <v>3190.9285299999997</v>
      </c>
      <c r="I284" s="5">
        <v>-3190.9285300000001</v>
      </c>
      <c r="J284" s="5">
        <f t="shared" si="29"/>
        <v>0</v>
      </c>
      <c r="K284" s="5"/>
      <c r="L284" s="5">
        <f t="shared" si="30"/>
        <v>0</v>
      </c>
      <c r="M284" s="5"/>
      <c r="N284" s="5">
        <f t="shared" si="31"/>
        <v>0</v>
      </c>
    </row>
    <row r="285" spans="1:14" ht="25.5">
      <c r="A285" s="4" t="s">
        <v>119</v>
      </c>
      <c r="B285" s="2" t="s">
        <v>122</v>
      </c>
      <c r="C285" s="2"/>
      <c r="D285" s="5">
        <v>13371</v>
      </c>
      <c r="E285" s="5">
        <f>E286</f>
        <v>0</v>
      </c>
      <c r="F285" s="5">
        <f t="shared" si="26"/>
        <v>13371</v>
      </c>
      <c r="G285" s="5">
        <f>G286</f>
        <v>0</v>
      </c>
      <c r="H285" s="5">
        <f t="shared" si="28"/>
        <v>13371</v>
      </c>
      <c r="I285" s="5">
        <f>I286</f>
        <v>0</v>
      </c>
      <c r="J285" s="5">
        <f t="shared" si="29"/>
        <v>13371</v>
      </c>
      <c r="K285" s="5">
        <f>K286</f>
        <v>1553</v>
      </c>
      <c r="L285" s="5">
        <f t="shared" si="30"/>
        <v>14924</v>
      </c>
      <c r="M285" s="5">
        <f>M286</f>
        <v>0</v>
      </c>
      <c r="N285" s="5">
        <f t="shared" si="31"/>
        <v>14924</v>
      </c>
    </row>
    <row r="286" spans="1:14" ht="38.25">
      <c r="A286" s="4" t="s">
        <v>37</v>
      </c>
      <c r="B286" s="2" t="s">
        <v>122</v>
      </c>
      <c r="C286" s="2">
        <v>600</v>
      </c>
      <c r="D286" s="5">
        <v>13371</v>
      </c>
      <c r="E286" s="5">
        <v>0</v>
      </c>
      <c r="F286" s="5">
        <f t="shared" si="26"/>
        <v>13371</v>
      </c>
      <c r="G286" s="5"/>
      <c r="H286" s="5">
        <f t="shared" si="28"/>
        <v>13371</v>
      </c>
      <c r="I286" s="5"/>
      <c r="J286" s="5">
        <f t="shared" si="29"/>
        <v>13371</v>
      </c>
      <c r="K286" s="5">
        <v>1553</v>
      </c>
      <c r="L286" s="5">
        <f t="shared" si="30"/>
        <v>14924</v>
      </c>
      <c r="M286" s="5"/>
      <c r="N286" s="5">
        <f t="shared" si="31"/>
        <v>14924</v>
      </c>
    </row>
    <row r="287" spans="1:14" ht="89.25">
      <c r="A287" s="4" t="s">
        <v>299</v>
      </c>
      <c r="B287" s="2" t="s">
        <v>215</v>
      </c>
      <c r="C287" s="2"/>
      <c r="D287" s="5">
        <v>42263.21385</v>
      </c>
      <c r="E287" s="5">
        <f>E289</f>
        <v>-1708.4523799999999</v>
      </c>
      <c r="F287" s="5">
        <f t="shared" si="26"/>
        <v>40554.761469999998</v>
      </c>
      <c r="G287" s="5">
        <f>G289+G288</f>
        <v>0</v>
      </c>
      <c r="H287" s="5">
        <f t="shared" si="28"/>
        <v>40554.761469999998</v>
      </c>
      <c r="I287" s="5">
        <f>I289+I288</f>
        <v>0</v>
      </c>
      <c r="J287" s="5">
        <f t="shared" si="29"/>
        <v>40554.761469999998</v>
      </c>
      <c r="K287" s="5">
        <f>K289+K288</f>
        <v>0</v>
      </c>
      <c r="L287" s="5">
        <f t="shared" si="30"/>
        <v>40554.761469999998</v>
      </c>
      <c r="M287" s="5">
        <f>M289+M288</f>
        <v>0</v>
      </c>
      <c r="N287" s="5">
        <f t="shared" si="31"/>
        <v>40554.761469999998</v>
      </c>
    </row>
    <row r="288" spans="1:14" ht="38.25">
      <c r="A288" s="4" t="s">
        <v>26</v>
      </c>
      <c r="B288" s="2" t="s">
        <v>215</v>
      </c>
      <c r="C288" s="2">
        <v>200</v>
      </c>
      <c r="D288" s="5"/>
      <c r="E288" s="5"/>
      <c r="F288" s="5">
        <f t="shared" si="26"/>
        <v>0</v>
      </c>
      <c r="G288" s="5"/>
      <c r="H288" s="5">
        <f t="shared" si="28"/>
        <v>0</v>
      </c>
      <c r="I288" s="5">
        <v>40554.761469999998</v>
      </c>
      <c r="J288" s="5">
        <f t="shared" si="29"/>
        <v>40554.761469999998</v>
      </c>
      <c r="K288" s="5"/>
      <c r="L288" s="5">
        <f t="shared" si="30"/>
        <v>40554.761469999998</v>
      </c>
      <c r="M288" s="5"/>
      <c r="N288" s="5">
        <f t="shared" si="31"/>
        <v>40554.761469999998</v>
      </c>
    </row>
    <row r="289" spans="1:14" ht="38.25">
      <c r="A289" s="4" t="s">
        <v>37</v>
      </c>
      <c r="B289" s="2" t="s">
        <v>215</v>
      </c>
      <c r="C289" s="2">
        <v>600</v>
      </c>
      <c r="D289" s="5">
        <v>42263.21385</v>
      </c>
      <c r="E289" s="5">
        <v>-1708.4523799999999</v>
      </c>
      <c r="F289" s="5">
        <f t="shared" si="26"/>
        <v>40554.761469999998</v>
      </c>
      <c r="G289" s="5"/>
      <c r="H289" s="5">
        <f t="shared" si="28"/>
        <v>40554.761469999998</v>
      </c>
      <c r="I289" s="5">
        <v>-40554.761469999998</v>
      </c>
      <c r="J289" s="5">
        <f t="shared" si="29"/>
        <v>0</v>
      </c>
      <c r="K289" s="5"/>
      <c r="L289" s="5">
        <f t="shared" si="30"/>
        <v>0</v>
      </c>
      <c r="M289" s="5"/>
      <c r="N289" s="5">
        <f t="shared" si="31"/>
        <v>0</v>
      </c>
    </row>
    <row r="290" spans="1:14" ht="38.25">
      <c r="A290" s="4" t="s">
        <v>495</v>
      </c>
      <c r="B290" s="2" t="s">
        <v>496</v>
      </c>
      <c r="C290" s="2"/>
      <c r="D290" s="5">
        <v>914.88337999999999</v>
      </c>
      <c r="E290" s="5">
        <f>E291</f>
        <v>-914.88337999999999</v>
      </c>
      <c r="F290" s="5">
        <f t="shared" si="26"/>
        <v>0</v>
      </c>
      <c r="G290" s="5">
        <f>G291</f>
        <v>0</v>
      </c>
      <c r="H290" s="5">
        <f t="shared" si="28"/>
        <v>0</v>
      </c>
      <c r="I290" s="5">
        <f>I291</f>
        <v>0</v>
      </c>
      <c r="J290" s="5">
        <f t="shared" si="29"/>
        <v>0</v>
      </c>
      <c r="K290" s="5">
        <f>K291</f>
        <v>0</v>
      </c>
      <c r="L290" s="5">
        <f t="shared" si="30"/>
        <v>0</v>
      </c>
      <c r="M290" s="5">
        <f>M291</f>
        <v>0</v>
      </c>
      <c r="N290" s="5">
        <f t="shared" si="31"/>
        <v>0</v>
      </c>
    </row>
    <row r="291" spans="1:14" ht="38.25">
      <c r="A291" s="4" t="s">
        <v>37</v>
      </c>
      <c r="B291" s="2" t="s">
        <v>496</v>
      </c>
      <c r="C291" s="2">
        <v>600</v>
      </c>
      <c r="D291" s="5">
        <v>914.88337999999999</v>
      </c>
      <c r="E291" s="5">
        <v>-914.88337999999999</v>
      </c>
      <c r="F291" s="5">
        <f t="shared" si="26"/>
        <v>0</v>
      </c>
      <c r="G291" s="5"/>
      <c r="H291" s="5">
        <f t="shared" si="28"/>
        <v>0</v>
      </c>
      <c r="I291" s="5"/>
      <c r="J291" s="5">
        <f t="shared" si="29"/>
        <v>0</v>
      </c>
      <c r="K291" s="5"/>
      <c r="L291" s="5">
        <f t="shared" si="30"/>
        <v>0</v>
      </c>
      <c r="M291" s="5"/>
      <c r="N291" s="5">
        <f t="shared" si="31"/>
        <v>0</v>
      </c>
    </row>
    <row r="292" spans="1:14" ht="38.25">
      <c r="A292" s="4" t="s">
        <v>548</v>
      </c>
      <c r="B292" s="2" t="s">
        <v>549</v>
      </c>
      <c r="C292" s="2"/>
      <c r="D292" s="5">
        <v>0</v>
      </c>
      <c r="E292" s="5">
        <f>E294</f>
        <v>1399.8989999999999</v>
      </c>
      <c r="F292" s="5">
        <f t="shared" si="26"/>
        <v>1399.8989999999999</v>
      </c>
      <c r="G292" s="5">
        <f>G294+G293</f>
        <v>0</v>
      </c>
      <c r="H292" s="5">
        <f t="shared" si="28"/>
        <v>1399.8989999999999</v>
      </c>
      <c r="I292" s="5">
        <f>I294+I293</f>
        <v>26598.080679999999</v>
      </c>
      <c r="J292" s="5">
        <f t="shared" si="29"/>
        <v>27997.97968</v>
      </c>
      <c r="K292" s="5">
        <f>K294+K293</f>
        <v>0</v>
      </c>
      <c r="L292" s="5">
        <f t="shared" si="30"/>
        <v>27997.97968</v>
      </c>
      <c r="M292" s="5">
        <f>M294+M293</f>
        <v>0</v>
      </c>
      <c r="N292" s="5">
        <f t="shared" si="31"/>
        <v>27997.97968</v>
      </c>
    </row>
    <row r="293" spans="1:14" ht="38.25">
      <c r="A293" s="4" t="s">
        <v>26</v>
      </c>
      <c r="B293" s="2" t="s">
        <v>549</v>
      </c>
      <c r="C293" s="2">
        <v>200</v>
      </c>
      <c r="D293" s="5"/>
      <c r="E293" s="5"/>
      <c r="F293" s="5">
        <f t="shared" si="26"/>
        <v>0</v>
      </c>
      <c r="G293" s="5"/>
      <c r="H293" s="5">
        <f t="shared" si="28"/>
        <v>0</v>
      </c>
      <c r="I293" s="5">
        <v>27997.97968</v>
      </c>
      <c r="J293" s="5">
        <f t="shared" si="29"/>
        <v>27997.97968</v>
      </c>
      <c r="K293" s="5"/>
      <c r="L293" s="5">
        <f t="shared" si="30"/>
        <v>27997.97968</v>
      </c>
      <c r="M293" s="5"/>
      <c r="N293" s="5">
        <f t="shared" si="31"/>
        <v>27997.97968</v>
      </c>
    </row>
    <row r="294" spans="1:14" ht="38.25">
      <c r="A294" s="4" t="s">
        <v>37</v>
      </c>
      <c r="B294" s="2" t="s">
        <v>549</v>
      </c>
      <c r="C294" s="2">
        <v>600</v>
      </c>
      <c r="D294" s="5">
        <v>0</v>
      </c>
      <c r="E294" s="5">
        <f>914.88338+485.01562</f>
        <v>1399.8989999999999</v>
      </c>
      <c r="F294" s="5">
        <f t="shared" si="26"/>
        <v>1399.8989999999999</v>
      </c>
      <c r="G294" s="5"/>
      <c r="H294" s="5">
        <f t="shared" si="28"/>
        <v>1399.8989999999999</v>
      </c>
      <c r="I294" s="5">
        <v>-1399.8989999999999</v>
      </c>
      <c r="J294" s="5">
        <f t="shared" si="29"/>
        <v>0</v>
      </c>
      <c r="K294" s="5"/>
      <c r="L294" s="5">
        <f t="shared" si="30"/>
        <v>0</v>
      </c>
      <c r="M294" s="5"/>
      <c r="N294" s="5">
        <f t="shared" si="31"/>
        <v>0</v>
      </c>
    </row>
    <row r="295" spans="1:14" ht="25.5">
      <c r="A295" s="9" t="s">
        <v>38</v>
      </c>
      <c r="B295" s="12" t="s">
        <v>430</v>
      </c>
      <c r="C295" s="2"/>
      <c r="D295" s="5">
        <v>99.9512</v>
      </c>
      <c r="E295" s="5">
        <f t="shared" ref="E295:M297" si="32">E296</f>
        <v>0</v>
      </c>
      <c r="F295" s="5">
        <f t="shared" si="26"/>
        <v>99.9512</v>
      </c>
      <c r="G295" s="5">
        <f t="shared" si="32"/>
        <v>0</v>
      </c>
      <c r="H295" s="5">
        <f t="shared" si="28"/>
        <v>99.9512</v>
      </c>
      <c r="I295" s="5">
        <f t="shared" si="32"/>
        <v>0</v>
      </c>
      <c r="J295" s="5">
        <f t="shared" si="29"/>
        <v>99.9512</v>
      </c>
      <c r="K295" s="5">
        <f t="shared" si="32"/>
        <v>0</v>
      </c>
      <c r="L295" s="5">
        <f t="shared" si="30"/>
        <v>99.9512</v>
      </c>
      <c r="M295" s="5">
        <f t="shared" si="32"/>
        <v>0</v>
      </c>
      <c r="N295" s="5">
        <f t="shared" si="31"/>
        <v>99.9512</v>
      </c>
    </row>
    <row r="296" spans="1:14" ht="25.5">
      <c r="A296" s="4" t="s">
        <v>39</v>
      </c>
      <c r="B296" s="2" t="s">
        <v>431</v>
      </c>
      <c r="C296" s="2"/>
      <c r="D296" s="5">
        <v>99.9512</v>
      </c>
      <c r="E296" s="5">
        <f t="shared" si="32"/>
        <v>0</v>
      </c>
      <c r="F296" s="5">
        <f t="shared" si="26"/>
        <v>99.9512</v>
      </c>
      <c r="G296" s="5">
        <f t="shared" si="32"/>
        <v>0</v>
      </c>
      <c r="H296" s="5">
        <f t="shared" si="28"/>
        <v>99.9512</v>
      </c>
      <c r="I296" s="5">
        <f t="shared" si="32"/>
        <v>0</v>
      </c>
      <c r="J296" s="5">
        <f t="shared" si="29"/>
        <v>99.9512</v>
      </c>
      <c r="K296" s="5">
        <f t="shared" si="32"/>
        <v>0</v>
      </c>
      <c r="L296" s="5">
        <f t="shared" si="30"/>
        <v>99.9512</v>
      </c>
      <c r="M296" s="5">
        <f t="shared" si="32"/>
        <v>0</v>
      </c>
      <c r="N296" s="5">
        <f t="shared" si="31"/>
        <v>99.9512</v>
      </c>
    </row>
    <row r="297" spans="1:14" ht="38.25">
      <c r="A297" s="4" t="s">
        <v>385</v>
      </c>
      <c r="B297" s="2" t="s">
        <v>432</v>
      </c>
      <c r="C297" s="2"/>
      <c r="D297" s="5">
        <v>99.9512</v>
      </c>
      <c r="E297" s="5">
        <f t="shared" si="32"/>
        <v>0</v>
      </c>
      <c r="F297" s="5">
        <f t="shared" si="26"/>
        <v>99.9512</v>
      </c>
      <c r="G297" s="5">
        <f t="shared" si="32"/>
        <v>0</v>
      </c>
      <c r="H297" s="5">
        <f t="shared" si="28"/>
        <v>99.9512</v>
      </c>
      <c r="I297" s="5">
        <f t="shared" si="32"/>
        <v>0</v>
      </c>
      <c r="J297" s="5">
        <f t="shared" si="29"/>
        <v>99.9512</v>
      </c>
      <c r="K297" s="5">
        <f t="shared" si="32"/>
        <v>0</v>
      </c>
      <c r="L297" s="5">
        <f t="shared" si="30"/>
        <v>99.9512</v>
      </c>
      <c r="M297" s="5">
        <f t="shared" si="32"/>
        <v>0</v>
      </c>
      <c r="N297" s="5">
        <f t="shared" si="31"/>
        <v>99.9512</v>
      </c>
    </row>
    <row r="298" spans="1:14" ht="25.5">
      <c r="A298" s="4" t="s">
        <v>189</v>
      </c>
      <c r="B298" s="2" t="s">
        <v>432</v>
      </c>
      <c r="C298" s="2">
        <v>300</v>
      </c>
      <c r="D298" s="5">
        <v>99.9512</v>
      </c>
      <c r="E298" s="5">
        <v>0</v>
      </c>
      <c r="F298" s="5">
        <f t="shared" si="26"/>
        <v>99.9512</v>
      </c>
      <c r="G298" s="5"/>
      <c r="H298" s="5">
        <f t="shared" si="28"/>
        <v>99.9512</v>
      </c>
      <c r="I298" s="5"/>
      <c r="J298" s="5">
        <f t="shared" si="29"/>
        <v>99.9512</v>
      </c>
      <c r="K298" s="5"/>
      <c r="L298" s="5">
        <f t="shared" si="30"/>
        <v>99.9512</v>
      </c>
      <c r="M298" s="5"/>
      <c r="N298" s="5">
        <f t="shared" si="31"/>
        <v>99.9512</v>
      </c>
    </row>
    <row r="299" spans="1:14" ht="102">
      <c r="A299" s="9" t="s">
        <v>320</v>
      </c>
      <c r="B299" s="8" t="s">
        <v>123</v>
      </c>
      <c r="C299" s="2"/>
      <c r="D299" s="5">
        <v>25712.572910000003</v>
      </c>
      <c r="E299" s="5">
        <f>E300+E307+E310</f>
        <v>72.207269999999994</v>
      </c>
      <c r="F299" s="5">
        <f t="shared" si="26"/>
        <v>25784.780180000002</v>
      </c>
      <c r="G299" s="5">
        <f>G300+G307+G310</f>
        <v>0</v>
      </c>
      <c r="H299" s="5">
        <f t="shared" si="28"/>
        <v>25784.780180000002</v>
      </c>
      <c r="I299" s="5">
        <f>I300+I307+I310</f>
        <v>3441.2807299999999</v>
      </c>
      <c r="J299" s="5">
        <f t="shared" si="29"/>
        <v>29226.06091</v>
      </c>
      <c r="K299" s="5">
        <f>K300+K307+K310</f>
        <v>0</v>
      </c>
      <c r="L299" s="5">
        <f t="shared" si="30"/>
        <v>29226.06091</v>
      </c>
      <c r="M299" s="5">
        <f>M300+M307+M310</f>
        <v>0</v>
      </c>
      <c r="N299" s="5">
        <f t="shared" si="31"/>
        <v>29226.06091</v>
      </c>
    </row>
    <row r="300" spans="1:14" ht="38.25">
      <c r="A300" s="4" t="s">
        <v>387</v>
      </c>
      <c r="B300" s="2" t="s">
        <v>124</v>
      </c>
      <c r="C300" s="2"/>
      <c r="D300" s="5">
        <v>25502.087029999999</v>
      </c>
      <c r="E300" s="5">
        <f>E301+E305+E303</f>
        <v>0</v>
      </c>
      <c r="F300" s="5">
        <f t="shared" ref="F300:F384" si="33">D300+E300</f>
        <v>25502.087029999999</v>
      </c>
      <c r="G300" s="5">
        <f>G301+G305+G303</f>
        <v>0</v>
      </c>
      <c r="H300" s="5">
        <f t="shared" si="28"/>
        <v>25502.087029999999</v>
      </c>
      <c r="I300" s="5">
        <f>I301+I305+I303</f>
        <v>0</v>
      </c>
      <c r="J300" s="5">
        <f t="shared" si="29"/>
        <v>25502.087029999999</v>
      </c>
      <c r="K300" s="5">
        <f>K301+K305+K303</f>
        <v>0</v>
      </c>
      <c r="L300" s="5">
        <f t="shared" si="30"/>
        <v>25502.087029999999</v>
      </c>
      <c r="M300" s="5">
        <f>M301+M305+M303</f>
        <v>0</v>
      </c>
      <c r="N300" s="5">
        <f t="shared" si="31"/>
        <v>25502.087029999999</v>
      </c>
    </row>
    <row r="301" spans="1:14" ht="51">
      <c r="A301" s="4" t="s">
        <v>175</v>
      </c>
      <c r="B301" s="6" t="s">
        <v>433</v>
      </c>
      <c r="C301" s="2"/>
      <c r="D301" s="5">
        <v>2618.3780000000002</v>
      </c>
      <c r="E301" s="5">
        <f>E302</f>
        <v>0</v>
      </c>
      <c r="F301" s="5">
        <f t="shared" si="33"/>
        <v>2618.3780000000002</v>
      </c>
      <c r="G301" s="5">
        <f>G302</f>
        <v>0</v>
      </c>
      <c r="H301" s="5">
        <f t="shared" si="28"/>
        <v>2618.3780000000002</v>
      </c>
      <c r="I301" s="5">
        <f>I302</f>
        <v>0</v>
      </c>
      <c r="J301" s="5">
        <f t="shared" si="29"/>
        <v>2618.3780000000002</v>
      </c>
      <c r="K301" s="5">
        <f>K302</f>
        <v>0</v>
      </c>
      <c r="L301" s="5">
        <f t="shared" si="30"/>
        <v>2618.3780000000002</v>
      </c>
      <c r="M301" s="5">
        <f>M302</f>
        <v>0</v>
      </c>
      <c r="N301" s="5">
        <f t="shared" si="31"/>
        <v>2618.3780000000002</v>
      </c>
    </row>
    <row r="302" spans="1:14" ht="15.75">
      <c r="A302" s="13" t="s">
        <v>116</v>
      </c>
      <c r="B302" s="6" t="s">
        <v>433</v>
      </c>
      <c r="C302" s="2">
        <v>800</v>
      </c>
      <c r="D302" s="5">
        <v>2618.3780000000002</v>
      </c>
      <c r="E302" s="5">
        <v>0</v>
      </c>
      <c r="F302" s="5">
        <f t="shared" si="33"/>
        <v>2618.3780000000002</v>
      </c>
      <c r="G302" s="5"/>
      <c r="H302" s="5">
        <f t="shared" si="28"/>
        <v>2618.3780000000002</v>
      </c>
      <c r="I302" s="5"/>
      <c r="J302" s="5">
        <f t="shared" si="29"/>
        <v>2618.3780000000002</v>
      </c>
      <c r="K302" s="5"/>
      <c r="L302" s="5">
        <f t="shared" si="30"/>
        <v>2618.3780000000002</v>
      </c>
      <c r="M302" s="5"/>
      <c r="N302" s="5">
        <f t="shared" si="31"/>
        <v>2618.3780000000002</v>
      </c>
    </row>
    <row r="303" spans="1:14" ht="15.75">
      <c r="A303" s="4" t="s">
        <v>517</v>
      </c>
      <c r="B303" s="6" t="s">
        <v>494</v>
      </c>
      <c r="C303" s="2"/>
      <c r="D303" s="5">
        <v>20846.866190000001</v>
      </c>
      <c r="E303" s="5">
        <f>E304</f>
        <v>0</v>
      </c>
      <c r="F303" s="5">
        <f t="shared" si="33"/>
        <v>20846.866190000001</v>
      </c>
      <c r="G303" s="5">
        <f>G304</f>
        <v>0</v>
      </c>
      <c r="H303" s="5">
        <f t="shared" si="28"/>
        <v>20846.866190000001</v>
      </c>
      <c r="I303" s="5">
        <f>I304</f>
        <v>0</v>
      </c>
      <c r="J303" s="5">
        <f t="shared" si="29"/>
        <v>20846.866190000001</v>
      </c>
      <c r="K303" s="5">
        <f>K304</f>
        <v>0</v>
      </c>
      <c r="L303" s="5">
        <f t="shared" si="30"/>
        <v>20846.866190000001</v>
      </c>
      <c r="M303" s="5">
        <f>M304</f>
        <v>0</v>
      </c>
      <c r="N303" s="5">
        <f t="shared" si="31"/>
        <v>20846.866190000001</v>
      </c>
    </row>
    <row r="304" spans="1:14" ht="38.25">
      <c r="A304" s="4" t="s">
        <v>37</v>
      </c>
      <c r="B304" s="6" t="s">
        <v>494</v>
      </c>
      <c r="C304" s="2">
        <v>600</v>
      </c>
      <c r="D304" s="5">
        <v>20846.866190000001</v>
      </c>
      <c r="E304" s="5">
        <v>0</v>
      </c>
      <c r="F304" s="5">
        <f t="shared" si="33"/>
        <v>20846.866190000001</v>
      </c>
      <c r="G304" s="5"/>
      <c r="H304" s="5">
        <f t="shared" si="28"/>
        <v>20846.866190000001</v>
      </c>
      <c r="I304" s="5"/>
      <c r="J304" s="5">
        <f t="shared" si="29"/>
        <v>20846.866190000001</v>
      </c>
      <c r="K304" s="5"/>
      <c r="L304" s="5">
        <f t="shared" si="30"/>
        <v>20846.866190000001</v>
      </c>
      <c r="M304" s="5"/>
      <c r="N304" s="5">
        <f t="shared" si="31"/>
        <v>20846.866190000001</v>
      </c>
    </row>
    <row r="305" spans="1:14" ht="15.75">
      <c r="A305" s="4" t="s">
        <v>297</v>
      </c>
      <c r="B305" s="6" t="s">
        <v>434</v>
      </c>
      <c r="C305" s="2"/>
      <c r="D305" s="5">
        <v>2036.84284</v>
      </c>
      <c r="E305" s="5">
        <f>E306</f>
        <v>0</v>
      </c>
      <c r="F305" s="5">
        <f t="shared" si="33"/>
        <v>2036.84284</v>
      </c>
      <c r="G305" s="5">
        <f>G306</f>
        <v>0</v>
      </c>
      <c r="H305" s="5">
        <f t="shared" si="28"/>
        <v>2036.84284</v>
      </c>
      <c r="I305" s="5">
        <f>I306</f>
        <v>0</v>
      </c>
      <c r="J305" s="5">
        <f t="shared" si="29"/>
        <v>2036.84284</v>
      </c>
      <c r="K305" s="5">
        <f>K306</f>
        <v>0</v>
      </c>
      <c r="L305" s="5">
        <f t="shared" si="30"/>
        <v>2036.84284</v>
      </c>
      <c r="M305" s="5">
        <f>M306</f>
        <v>0</v>
      </c>
      <c r="N305" s="5">
        <f t="shared" si="31"/>
        <v>2036.84284</v>
      </c>
    </row>
    <row r="306" spans="1:14" ht="38.25">
      <c r="A306" s="4" t="s">
        <v>26</v>
      </c>
      <c r="B306" s="6" t="s">
        <v>434</v>
      </c>
      <c r="C306" s="2">
        <v>200</v>
      </c>
      <c r="D306" s="5">
        <v>2036.84284</v>
      </c>
      <c r="E306" s="5">
        <v>0</v>
      </c>
      <c r="F306" s="5">
        <f t="shared" si="33"/>
        <v>2036.84284</v>
      </c>
      <c r="G306" s="5"/>
      <c r="H306" s="5">
        <f t="shared" si="28"/>
        <v>2036.84284</v>
      </c>
      <c r="I306" s="5"/>
      <c r="J306" s="5">
        <f t="shared" si="29"/>
        <v>2036.84284</v>
      </c>
      <c r="K306" s="5"/>
      <c r="L306" s="5">
        <f t="shared" si="30"/>
        <v>2036.84284</v>
      </c>
      <c r="M306" s="5"/>
      <c r="N306" s="5">
        <f t="shared" si="31"/>
        <v>2036.84284</v>
      </c>
    </row>
    <row r="307" spans="1:14" ht="76.5">
      <c r="A307" s="4" t="s">
        <v>390</v>
      </c>
      <c r="B307" s="2" t="s">
        <v>435</v>
      </c>
      <c r="C307" s="2"/>
      <c r="D307" s="5">
        <v>210.48588000000001</v>
      </c>
      <c r="E307" s="5">
        <f>E308</f>
        <v>0</v>
      </c>
      <c r="F307" s="5">
        <f t="shared" si="33"/>
        <v>210.48588000000001</v>
      </c>
      <c r="G307" s="5">
        <f>G308</f>
        <v>0</v>
      </c>
      <c r="H307" s="5">
        <f t="shared" si="28"/>
        <v>210.48588000000001</v>
      </c>
      <c r="I307" s="5">
        <f>I308</f>
        <v>0</v>
      </c>
      <c r="J307" s="5">
        <f t="shared" si="29"/>
        <v>210.48588000000001</v>
      </c>
      <c r="K307" s="5">
        <f>K308</f>
        <v>0</v>
      </c>
      <c r="L307" s="5">
        <f t="shared" si="30"/>
        <v>210.48588000000001</v>
      </c>
      <c r="M307" s="5">
        <f>M308</f>
        <v>0</v>
      </c>
      <c r="N307" s="5">
        <f t="shared" si="31"/>
        <v>210.48588000000001</v>
      </c>
    </row>
    <row r="308" spans="1:14" ht="63.75">
      <c r="A308" s="4" t="s">
        <v>389</v>
      </c>
      <c r="B308" s="2" t="s">
        <v>436</v>
      </c>
      <c r="C308" s="2"/>
      <c r="D308" s="5">
        <v>210.48588000000001</v>
      </c>
      <c r="E308" s="5">
        <f>E309</f>
        <v>0</v>
      </c>
      <c r="F308" s="5">
        <f t="shared" si="33"/>
        <v>210.48588000000001</v>
      </c>
      <c r="G308" s="5">
        <f>G309</f>
        <v>0</v>
      </c>
      <c r="H308" s="5">
        <f t="shared" si="28"/>
        <v>210.48588000000001</v>
      </c>
      <c r="I308" s="5">
        <f>I309</f>
        <v>0</v>
      </c>
      <c r="J308" s="5">
        <f t="shared" si="29"/>
        <v>210.48588000000001</v>
      </c>
      <c r="K308" s="5">
        <f>K309</f>
        <v>0</v>
      </c>
      <c r="L308" s="5">
        <f t="shared" si="30"/>
        <v>210.48588000000001</v>
      </c>
      <c r="M308" s="5">
        <f>M309</f>
        <v>0</v>
      </c>
      <c r="N308" s="5">
        <f t="shared" si="31"/>
        <v>210.48588000000001</v>
      </c>
    </row>
    <row r="309" spans="1:14" ht="38.25">
      <c r="A309" s="4" t="s">
        <v>37</v>
      </c>
      <c r="B309" s="2" t="s">
        <v>436</v>
      </c>
      <c r="C309" s="2">
        <v>600</v>
      </c>
      <c r="D309" s="5">
        <v>210.48588000000001</v>
      </c>
      <c r="E309" s="5">
        <v>0</v>
      </c>
      <c r="F309" s="5">
        <f t="shared" si="33"/>
        <v>210.48588000000001</v>
      </c>
      <c r="G309" s="5"/>
      <c r="H309" s="5">
        <f t="shared" si="28"/>
        <v>210.48588000000001</v>
      </c>
      <c r="I309" s="5"/>
      <c r="J309" s="5">
        <f t="shared" si="29"/>
        <v>210.48588000000001</v>
      </c>
      <c r="K309" s="5"/>
      <c r="L309" s="5">
        <f t="shared" si="30"/>
        <v>210.48588000000001</v>
      </c>
      <c r="M309" s="5"/>
      <c r="N309" s="5">
        <f t="shared" si="31"/>
        <v>210.48588000000001</v>
      </c>
    </row>
    <row r="310" spans="1:14" ht="57.75" customHeight="1">
      <c r="A310" s="4" t="s">
        <v>540</v>
      </c>
      <c r="B310" s="2" t="s">
        <v>537</v>
      </c>
      <c r="C310" s="2"/>
      <c r="D310" s="5">
        <v>0</v>
      </c>
      <c r="E310" s="5">
        <f>E311+E313</f>
        <v>72.207269999999994</v>
      </c>
      <c r="F310" s="5">
        <f t="shared" si="33"/>
        <v>72.207269999999994</v>
      </c>
      <c r="G310" s="5">
        <f>G311+G313</f>
        <v>0</v>
      </c>
      <c r="H310" s="5">
        <f t="shared" si="28"/>
        <v>72.207269999999994</v>
      </c>
      <c r="I310" s="5">
        <f>I311+I313</f>
        <v>3441.2807299999999</v>
      </c>
      <c r="J310" s="5">
        <f t="shared" si="29"/>
        <v>3513.4879999999998</v>
      </c>
      <c r="K310" s="5">
        <f>K311+K313</f>
        <v>0</v>
      </c>
      <c r="L310" s="5">
        <f t="shared" si="30"/>
        <v>3513.4879999999998</v>
      </c>
      <c r="M310" s="5">
        <f>M311+M313</f>
        <v>0</v>
      </c>
      <c r="N310" s="5">
        <f t="shared" si="31"/>
        <v>3513.4879999999998</v>
      </c>
    </row>
    <row r="311" spans="1:14" ht="43.5" customHeight="1">
      <c r="A311" s="4" t="s">
        <v>539</v>
      </c>
      <c r="B311" s="2" t="s">
        <v>538</v>
      </c>
      <c r="C311" s="2"/>
      <c r="D311" s="5">
        <v>0</v>
      </c>
      <c r="E311" s="5">
        <f>E312</f>
        <v>12.207269999999999</v>
      </c>
      <c r="F311" s="5">
        <f t="shared" si="33"/>
        <v>12.207269999999999</v>
      </c>
      <c r="G311" s="5">
        <f>G312</f>
        <v>0</v>
      </c>
      <c r="H311" s="5">
        <f t="shared" si="28"/>
        <v>12.207269999999999</v>
      </c>
      <c r="I311" s="5">
        <f>I312</f>
        <v>3487.7927300000001</v>
      </c>
      <c r="J311" s="5">
        <f t="shared" si="29"/>
        <v>3500</v>
      </c>
      <c r="K311" s="5">
        <f>K312</f>
        <v>0</v>
      </c>
      <c r="L311" s="5">
        <f t="shared" si="30"/>
        <v>3500</v>
      </c>
      <c r="M311" s="5">
        <f>M312</f>
        <v>0</v>
      </c>
      <c r="N311" s="5">
        <f t="shared" si="31"/>
        <v>3500</v>
      </c>
    </row>
    <row r="312" spans="1:14" ht="38.25">
      <c r="A312" s="4" t="s">
        <v>26</v>
      </c>
      <c r="B312" s="2" t="s">
        <v>538</v>
      </c>
      <c r="C312" s="2">
        <v>200</v>
      </c>
      <c r="D312" s="5">
        <v>0</v>
      </c>
      <c r="E312" s="5">
        <v>12.207269999999999</v>
      </c>
      <c r="F312" s="5">
        <f t="shared" si="33"/>
        <v>12.207269999999999</v>
      </c>
      <c r="G312" s="5"/>
      <c r="H312" s="5">
        <f t="shared" si="28"/>
        <v>12.207269999999999</v>
      </c>
      <c r="I312" s="5">
        <f>0.64013+3487.1526</f>
        <v>3487.7927300000001</v>
      </c>
      <c r="J312" s="5">
        <f t="shared" si="29"/>
        <v>3500</v>
      </c>
      <c r="K312" s="5"/>
      <c r="L312" s="5">
        <f t="shared" si="30"/>
        <v>3500</v>
      </c>
      <c r="M312" s="5"/>
      <c r="N312" s="5">
        <f t="shared" si="31"/>
        <v>3500</v>
      </c>
    </row>
    <row r="313" spans="1:14" ht="63.75">
      <c r="A313" s="4" t="s">
        <v>542</v>
      </c>
      <c r="B313" s="2" t="s">
        <v>541</v>
      </c>
      <c r="C313" s="2"/>
      <c r="D313" s="5">
        <v>0</v>
      </c>
      <c r="E313" s="5">
        <f>E314</f>
        <v>60</v>
      </c>
      <c r="F313" s="5">
        <f t="shared" si="33"/>
        <v>60</v>
      </c>
      <c r="G313" s="5">
        <f>G314</f>
        <v>0</v>
      </c>
      <c r="H313" s="5">
        <f t="shared" si="28"/>
        <v>60</v>
      </c>
      <c r="I313" s="5">
        <f>I314</f>
        <v>-46.512</v>
      </c>
      <c r="J313" s="5">
        <f t="shared" si="29"/>
        <v>13.488</v>
      </c>
      <c r="K313" s="5">
        <f>K314</f>
        <v>0</v>
      </c>
      <c r="L313" s="5">
        <f t="shared" si="30"/>
        <v>13.488</v>
      </c>
      <c r="M313" s="5">
        <f>M314</f>
        <v>0</v>
      </c>
      <c r="N313" s="5">
        <f t="shared" si="31"/>
        <v>13.488</v>
      </c>
    </row>
    <row r="314" spans="1:14" ht="38.25">
      <c r="A314" s="4" t="s">
        <v>26</v>
      </c>
      <c r="B314" s="2" t="s">
        <v>541</v>
      </c>
      <c r="C314" s="2">
        <v>200</v>
      </c>
      <c r="D314" s="5">
        <v>0</v>
      </c>
      <c r="E314" s="5">
        <v>60</v>
      </c>
      <c r="F314" s="5">
        <f t="shared" si="33"/>
        <v>60</v>
      </c>
      <c r="G314" s="5"/>
      <c r="H314" s="5">
        <f t="shared" si="28"/>
        <v>60</v>
      </c>
      <c r="I314" s="5">
        <v>-46.512</v>
      </c>
      <c r="J314" s="5">
        <f t="shared" si="29"/>
        <v>13.488</v>
      </c>
      <c r="K314" s="5"/>
      <c r="L314" s="5">
        <f t="shared" si="30"/>
        <v>13.488</v>
      </c>
      <c r="M314" s="5"/>
      <c r="N314" s="5">
        <f t="shared" si="31"/>
        <v>13.488</v>
      </c>
    </row>
    <row r="315" spans="1:14" ht="63.75">
      <c r="A315" s="9" t="s">
        <v>32</v>
      </c>
      <c r="B315" s="8" t="s">
        <v>386</v>
      </c>
      <c r="C315" s="2"/>
      <c r="D315" s="5">
        <v>6025.5518399999992</v>
      </c>
      <c r="E315" s="5">
        <f t="shared" ref="E315:M317" si="34">E316</f>
        <v>0</v>
      </c>
      <c r="F315" s="5">
        <f t="shared" si="33"/>
        <v>6025.5518399999992</v>
      </c>
      <c r="G315" s="5">
        <f t="shared" si="34"/>
        <v>0</v>
      </c>
      <c r="H315" s="5">
        <f t="shared" si="28"/>
        <v>6025.5518399999992</v>
      </c>
      <c r="I315" s="5">
        <f t="shared" si="34"/>
        <v>0</v>
      </c>
      <c r="J315" s="5">
        <f t="shared" si="29"/>
        <v>6025.5518399999992</v>
      </c>
      <c r="K315" s="5">
        <f t="shared" si="34"/>
        <v>0</v>
      </c>
      <c r="L315" s="5">
        <f t="shared" si="30"/>
        <v>6025.5518399999992</v>
      </c>
      <c r="M315" s="5">
        <f t="shared" si="34"/>
        <v>388.64888999999999</v>
      </c>
      <c r="N315" s="5">
        <f t="shared" si="31"/>
        <v>6414.2007299999996</v>
      </c>
    </row>
    <row r="316" spans="1:14" ht="63.75">
      <c r="A316" s="4" t="s">
        <v>33</v>
      </c>
      <c r="B316" s="2" t="s">
        <v>388</v>
      </c>
      <c r="C316" s="2"/>
      <c r="D316" s="5">
        <v>6025.5518399999992</v>
      </c>
      <c r="E316" s="5">
        <f t="shared" si="34"/>
        <v>0</v>
      </c>
      <c r="F316" s="5">
        <f t="shared" si="33"/>
        <v>6025.5518399999992</v>
      </c>
      <c r="G316" s="5">
        <f t="shared" si="34"/>
        <v>0</v>
      </c>
      <c r="H316" s="5">
        <f t="shared" si="28"/>
        <v>6025.5518399999992</v>
      </c>
      <c r="I316" s="5">
        <f t="shared" si="34"/>
        <v>0</v>
      </c>
      <c r="J316" s="5">
        <f t="shared" si="29"/>
        <v>6025.5518399999992</v>
      </c>
      <c r="K316" s="5">
        <f t="shared" si="34"/>
        <v>0</v>
      </c>
      <c r="L316" s="5">
        <f t="shared" si="30"/>
        <v>6025.5518399999992</v>
      </c>
      <c r="M316" s="5">
        <f>M317+M319</f>
        <v>388.64888999999999</v>
      </c>
      <c r="N316" s="5">
        <f t="shared" si="31"/>
        <v>6414.2007299999996</v>
      </c>
    </row>
    <row r="317" spans="1:14" ht="55.5" customHeight="1">
      <c r="A317" s="4" t="s">
        <v>34</v>
      </c>
      <c r="B317" s="6" t="s">
        <v>437</v>
      </c>
      <c r="C317" s="2"/>
      <c r="D317" s="5">
        <v>6025.5518399999992</v>
      </c>
      <c r="E317" s="5">
        <f t="shared" si="34"/>
        <v>0</v>
      </c>
      <c r="F317" s="5">
        <f t="shared" si="33"/>
        <v>6025.5518399999992</v>
      </c>
      <c r="G317" s="5">
        <f t="shared" si="34"/>
        <v>0</v>
      </c>
      <c r="H317" s="5">
        <f t="shared" si="28"/>
        <v>6025.5518399999992</v>
      </c>
      <c r="I317" s="5">
        <f t="shared" si="34"/>
        <v>0</v>
      </c>
      <c r="J317" s="5">
        <f t="shared" si="29"/>
        <v>6025.5518399999992</v>
      </c>
      <c r="K317" s="5">
        <f t="shared" si="34"/>
        <v>0</v>
      </c>
      <c r="L317" s="5">
        <f t="shared" si="30"/>
        <v>6025.5518399999992</v>
      </c>
      <c r="M317" s="5">
        <f t="shared" si="34"/>
        <v>0</v>
      </c>
      <c r="N317" s="5">
        <f t="shared" si="31"/>
        <v>6025.5518399999992</v>
      </c>
    </row>
    <row r="318" spans="1:14" ht="38.25">
      <c r="A318" s="4" t="s">
        <v>176</v>
      </c>
      <c r="B318" s="6" t="s">
        <v>437</v>
      </c>
      <c r="C318" s="2">
        <v>400</v>
      </c>
      <c r="D318" s="5">
        <v>6025.5518399999992</v>
      </c>
      <c r="E318" s="5">
        <v>0</v>
      </c>
      <c r="F318" s="5">
        <f t="shared" si="33"/>
        <v>6025.5518399999992</v>
      </c>
      <c r="G318" s="5"/>
      <c r="H318" s="5">
        <f t="shared" si="28"/>
        <v>6025.5518399999992</v>
      </c>
      <c r="I318" s="5"/>
      <c r="J318" s="5">
        <f t="shared" si="29"/>
        <v>6025.5518399999992</v>
      </c>
      <c r="K318" s="5"/>
      <c r="L318" s="5">
        <f t="shared" si="30"/>
        <v>6025.5518399999992</v>
      </c>
      <c r="M318" s="5"/>
      <c r="N318" s="5">
        <f t="shared" si="31"/>
        <v>6025.5518399999992</v>
      </c>
    </row>
    <row r="319" spans="1:14" ht="84" customHeight="1">
      <c r="A319" s="4" t="s">
        <v>587</v>
      </c>
      <c r="B319" s="6" t="s">
        <v>588</v>
      </c>
      <c r="C319" s="2"/>
      <c r="D319" s="5"/>
      <c r="E319" s="5"/>
      <c r="F319" s="5"/>
      <c r="G319" s="5"/>
      <c r="H319" s="5"/>
      <c r="I319" s="5"/>
      <c r="J319" s="5"/>
      <c r="K319" s="5"/>
      <c r="L319" s="5">
        <f t="shared" si="30"/>
        <v>0</v>
      </c>
      <c r="M319" s="5">
        <f>M320</f>
        <v>388.64888999999999</v>
      </c>
      <c r="N319" s="5">
        <f t="shared" si="31"/>
        <v>388.64888999999999</v>
      </c>
    </row>
    <row r="320" spans="1:14" ht="38.25">
      <c r="A320" s="4" t="s">
        <v>176</v>
      </c>
      <c r="B320" s="6" t="s">
        <v>588</v>
      </c>
      <c r="C320" s="2">
        <v>400</v>
      </c>
      <c r="D320" s="5"/>
      <c r="E320" s="5"/>
      <c r="F320" s="5"/>
      <c r="G320" s="5"/>
      <c r="H320" s="5"/>
      <c r="I320" s="5"/>
      <c r="J320" s="5"/>
      <c r="K320" s="5"/>
      <c r="L320" s="5">
        <f t="shared" si="30"/>
        <v>0</v>
      </c>
      <c r="M320" s="5">
        <v>388.64888999999999</v>
      </c>
      <c r="N320" s="5">
        <f t="shared" si="31"/>
        <v>388.64888999999999</v>
      </c>
    </row>
    <row r="321" spans="1:14" ht="89.25">
      <c r="A321" s="9" t="s">
        <v>321</v>
      </c>
      <c r="B321" s="8" t="s">
        <v>173</v>
      </c>
      <c r="C321" s="2"/>
      <c r="D321" s="5">
        <v>0</v>
      </c>
      <c r="E321" s="5">
        <f t="shared" ref="E321:M323" si="35">E322</f>
        <v>0</v>
      </c>
      <c r="F321" s="5">
        <f t="shared" si="33"/>
        <v>0</v>
      </c>
      <c r="G321" s="5">
        <f t="shared" si="35"/>
        <v>0</v>
      </c>
      <c r="H321" s="5">
        <f t="shared" si="28"/>
        <v>0</v>
      </c>
      <c r="I321" s="5">
        <f t="shared" si="35"/>
        <v>0</v>
      </c>
      <c r="J321" s="5">
        <f t="shared" si="29"/>
        <v>0</v>
      </c>
      <c r="K321" s="5">
        <f t="shared" si="35"/>
        <v>0</v>
      </c>
      <c r="L321" s="5">
        <f t="shared" si="30"/>
        <v>0</v>
      </c>
      <c r="M321" s="5">
        <f t="shared" si="35"/>
        <v>0</v>
      </c>
      <c r="N321" s="5">
        <f t="shared" si="31"/>
        <v>0</v>
      </c>
    </row>
    <row r="322" spans="1:14" ht="89.25">
      <c r="A322" s="4" t="s">
        <v>392</v>
      </c>
      <c r="B322" s="2" t="s">
        <v>174</v>
      </c>
      <c r="C322" s="2"/>
      <c r="D322" s="5">
        <v>0</v>
      </c>
      <c r="E322" s="5">
        <f t="shared" si="35"/>
        <v>0</v>
      </c>
      <c r="F322" s="5">
        <f t="shared" si="33"/>
        <v>0</v>
      </c>
      <c r="G322" s="5">
        <f t="shared" si="35"/>
        <v>0</v>
      </c>
      <c r="H322" s="5">
        <f t="shared" si="28"/>
        <v>0</v>
      </c>
      <c r="I322" s="5">
        <f t="shared" si="35"/>
        <v>0</v>
      </c>
      <c r="J322" s="5">
        <f t="shared" si="29"/>
        <v>0</v>
      </c>
      <c r="K322" s="5">
        <f t="shared" si="35"/>
        <v>0</v>
      </c>
      <c r="L322" s="5">
        <f t="shared" si="30"/>
        <v>0</v>
      </c>
      <c r="M322" s="5">
        <f t="shared" si="35"/>
        <v>0</v>
      </c>
      <c r="N322" s="5">
        <f t="shared" si="31"/>
        <v>0</v>
      </c>
    </row>
    <row r="323" spans="1:14" ht="76.5">
      <c r="A323" s="4" t="s">
        <v>393</v>
      </c>
      <c r="B323" s="2" t="s">
        <v>438</v>
      </c>
      <c r="C323" s="2"/>
      <c r="D323" s="5">
        <v>0</v>
      </c>
      <c r="E323" s="5">
        <f t="shared" si="35"/>
        <v>0</v>
      </c>
      <c r="F323" s="5">
        <f t="shared" si="33"/>
        <v>0</v>
      </c>
      <c r="G323" s="5">
        <f t="shared" si="35"/>
        <v>0</v>
      </c>
      <c r="H323" s="5">
        <f t="shared" si="28"/>
        <v>0</v>
      </c>
      <c r="I323" s="5">
        <f t="shared" si="35"/>
        <v>0</v>
      </c>
      <c r="J323" s="5">
        <f t="shared" si="29"/>
        <v>0</v>
      </c>
      <c r="K323" s="5">
        <f t="shared" si="35"/>
        <v>0</v>
      </c>
      <c r="L323" s="5">
        <f t="shared" si="30"/>
        <v>0</v>
      </c>
      <c r="M323" s="5">
        <f t="shared" si="35"/>
        <v>0</v>
      </c>
      <c r="N323" s="5">
        <f t="shared" si="31"/>
        <v>0</v>
      </c>
    </row>
    <row r="324" spans="1:14" ht="38.25">
      <c r="A324" s="4" t="s">
        <v>26</v>
      </c>
      <c r="B324" s="2" t="s">
        <v>438</v>
      </c>
      <c r="C324" s="2">
        <v>200</v>
      </c>
      <c r="D324" s="5">
        <v>0</v>
      </c>
      <c r="E324" s="5">
        <v>0</v>
      </c>
      <c r="F324" s="5">
        <f t="shared" si="33"/>
        <v>0</v>
      </c>
      <c r="G324" s="5"/>
      <c r="H324" s="5">
        <f t="shared" si="28"/>
        <v>0</v>
      </c>
      <c r="I324" s="5"/>
      <c r="J324" s="5">
        <f t="shared" si="29"/>
        <v>0</v>
      </c>
      <c r="K324" s="5"/>
      <c r="L324" s="5">
        <f t="shared" si="30"/>
        <v>0</v>
      </c>
      <c r="M324" s="5"/>
      <c r="N324" s="5">
        <f t="shared" si="31"/>
        <v>0</v>
      </c>
    </row>
    <row r="325" spans="1:14" ht="89.25">
      <c r="A325" s="9" t="s">
        <v>479</v>
      </c>
      <c r="B325" s="8" t="s">
        <v>391</v>
      </c>
      <c r="C325" s="2"/>
      <c r="D325" s="5">
        <v>0</v>
      </c>
      <c r="E325" s="5">
        <f t="shared" ref="E325:M327" si="36">E326</f>
        <v>0</v>
      </c>
      <c r="F325" s="5">
        <f t="shared" si="33"/>
        <v>0</v>
      </c>
      <c r="G325" s="5">
        <f t="shared" si="36"/>
        <v>0</v>
      </c>
      <c r="H325" s="5">
        <f t="shared" si="28"/>
        <v>0</v>
      </c>
      <c r="I325" s="5">
        <f t="shared" si="36"/>
        <v>0</v>
      </c>
      <c r="J325" s="5">
        <f t="shared" si="29"/>
        <v>0</v>
      </c>
      <c r="K325" s="5">
        <f t="shared" si="36"/>
        <v>0</v>
      </c>
      <c r="L325" s="5">
        <f t="shared" si="30"/>
        <v>0</v>
      </c>
      <c r="M325" s="5">
        <f t="shared" si="36"/>
        <v>0</v>
      </c>
      <c r="N325" s="5">
        <f t="shared" si="31"/>
        <v>0</v>
      </c>
    </row>
    <row r="326" spans="1:14" ht="89.25">
      <c r="A326" s="4" t="s">
        <v>480</v>
      </c>
      <c r="B326" s="2" t="s">
        <v>394</v>
      </c>
      <c r="C326" s="2"/>
      <c r="D326" s="5">
        <v>0</v>
      </c>
      <c r="E326" s="5">
        <f t="shared" si="36"/>
        <v>0</v>
      </c>
      <c r="F326" s="5">
        <f t="shared" si="33"/>
        <v>0</v>
      </c>
      <c r="G326" s="5">
        <f t="shared" si="36"/>
        <v>0</v>
      </c>
      <c r="H326" s="5">
        <f t="shared" si="28"/>
        <v>0</v>
      </c>
      <c r="I326" s="5">
        <f t="shared" si="36"/>
        <v>0</v>
      </c>
      <c r="J326" s="5">
        <f t="shared" si="29"/>
        <v>0</v>
      </c>
      <c r="K326" s="5">
        <f t="shared" si="36"/>
        <v>0</v>
      </c>
      <c r="L326" s="5">
        <f t="shared" si="30"/>
        <v>0</v>
      </c>
      <c r="M326" s="5">
        <f t="shared" si="36"/>
        <v>0</v>
      </c>
      <c r="N326" s="5">
        <f t="shared" si="31"/>
        <v>0</v>
      </c>
    </row>
    <row r="327" spans="1:14" ht="89.25">
      <c r="A327" s="4" t="s">
        <v>481</v>
      </c>
      <c r="B327" s="2" t="s">
        <v>439</v>
      </c>
      <c r="C327" s="2"/>
      <c r="D327" s="5">
        <v>0</v>
      </c>
      <c r="E327" s="5">
        <f t="shared" si="36"/>
        <v>0</v>
      </c>
      <c r="F327" s="5">
        <f t="shared" si="33"/>
        <v>0</v>
      </c>
      <c r="G327" s="5">
        <f t="shared" si="36"/>
        <v>0</v>
      </c>
      <c r="H327" s="5">
        <f t="shared" si="28"/>
        <v>0</v>
      </c>
      <c r="I327" s="5">
        <f t="shared" si="36"/>
        <v>0</v>
      </c>
      <c r="J327" s="5">
        <f t="shared" si="29"/>
        <v>0</v>
      </c>
      <c r="K327" s="5">
        <f t="shared" si="36"/>
        <v>0</v>
      </c>
      <c r="L327" s="5">
        <f t="shared" si="30"/>
        <v>0</v>
      </c>
      <c r="M327" s="5">
        <f t="shared" si="36"/>
        <v>0</v>
      </c>
      <c r="N327" s="5">
        <f t="shared" si="31"/>
        <v>0</v>
      </c>
    </row>
    <row r="328" spans="1:14" ht="25.5">
      <c r="A328" s="14" t="s">
        <v>189</v>
      </c>
      <c r="B328" s="2" t="s">
        <v>439</v>
      </c>
      <c r="C328" s="2">
        <v>300</v>
      </c>
      <c r="D328" s="5">
        <v>0</v>
      </c>
      <c r="E328" s="5">
        <v>0</v>
      </c>
      <c r="F328" s="5">
        <f t="shared" si="33"/>
        <v>0</v>
      </c>
      <c r="G328" s="5"/>
      <c r="H328" s="5">
        <f t="shared" si="28"/>
        <v>0</v>
      </c>
      <c r="I328" s="5"/>
      <c r="J328" s="5">
        <f t="shared" si="29"/>
        <v>0</v>
      </c>
      <c r="K328" s="5"/>
      <c r="L328" s="5">
        <f t="shared" si="30"/>
        <v>0</v>
      </c>
      <c r="M328" s="5"/>
      <c r="N328" s="5">
        <f t="shared" si="31"/>
        <v>0</v>
      </c>
    </row>
    <row r="329" spans="1:14" ht="25.5">
      <c r="A329" s="15" t="s">
        <v>322</v>
      </c>
      <c r="B329" s="8" t="s">
        <v>395</v>
      </c>
      <c r="C329" s="2"/>
      <c r="D329" s="5">
        <v>21820.81149</v>
      </c>
      <c r="E329" s="5">
        <f>E330+E333+E339+E336</f>
        <v>6710.4297800000004</v>
      </c>
      <c r="F329" s="5">
        <f t="shared" si="33"/>
        <v>28531.241269999999</v>
      </c>
      <c r="G329" s="5">
        <f>G330+G333+G339+G336</f>
        <v>0</v>
      </c>
      <c r="H329" s="5">
        <f t="shared" si="28"/>
        <v>28531.241269999999</v>
      </c>
      <c r="I329" s="5">
        <f>I330+I333+I339+I336</f>
        <v>0</v>
      </c>
      <c r="J329" s="5">
        <f t="shared" si="29"/>
        <v>28531.241269999999</v>
      </c>
      <c r="K329" s="5">
        <f>K330+K333+K339+K336</f>
        <v>0</v>
      </c>
      <c r="L329" s="5">
        <f t="shared" si="30"/>
        <v>28531.241269999999</v>
      </c>
      <c r="M329" s="5">
        <f>M330+M333+M339+M336</f>
        <v>14970</v>
      </c>
      <c r="N329" s="5">
        <f t="shared" si="31"/>
        <v>43501.241269999999</v>
      </c>
    </row>
    <row r="330" spans="1:14" ht="25.5">
      <c r="A330" s="4" t="s">
        <v>240</v>
      </c>
      <c r="B330" s="2" t="s">
        <v>396</v>
      </c>
      <c r="C330" s="2"/>
      <c r="D330" s="5">
        <v>10836.383</v>
      </c>
      <c r="E330" s="5">
        <f>E331</f>
        <v>0</v>
      </c>
      <c r="F330" s="5">
        <f t="shared" si="33"/>
        <v>10836.383</v>
      </c>
      <c r="G330" s="5">
        <f>G331</f>
        <v>0</v>
      </c>
      <c r="H330" s="5">
        <f t="shared" si="28"/>
        <v>10836.383</v>
      </c>
      <c r="I330" s="5">
        <f>I331</f>
        <v>0</v>
      </c>
      <c r="J330" s="5">
        <f t="shared" si="29"/>
        <v>10836.383</v>
      </c>
      <c r="K330" s="5">
        <f>K331</f>
        <v>0</v>
      </c>
      <c r="L330" s="5">
        <f t="shared" si="30"/>
        <v>10836.383</v>
      </c>
      <c r="M330" s="5">
        <f>M331</f>
        <v>0</v>
      </c>
      <c r="N330" s="5">
        <f t="shared" si="31"/>
        <v>10836.383</v>
      </c>
    </row>
    <row r="331" spans="1:14" ht="31.5" customHeight="1">
      <c r="A331" s="4" t="s">
        <v>241</v>
      </c>
      <c r="B331" s="2" t="s">
        <v>482</v>
      </c>
      <c r="C331" s="2"/>
      <c r="D331" s="5">
        <v>10836.383</v>
      </c>
      <c r="E331" s="5">
        <f>E332</f>
        <v>0</v>
      </c>
      <c r="F331" s="5">
        <f t="shared" si="33"/>
        <v>10836.383</v>
      </c>
      <c r="G331" s="5">
        <f>G332</f>
        <v>0</v>
      </c>
      <c r="H331" s="5">
        <f t="shared" si="28"/>
        <v>10836.383</v>
      </c>
      <c r="I331" s="5">
        <f>I332</f>
        <v>0</v>
      </c>
      <c r="J331" s="5">
        <f t="shared" si="29"/>
        <v>10836.383</v>
      </c>
      <c r="K331" s="5">
        <f>K332</f>
        <v>0</v>
      </c>
      <c r="L331" s="5">
        <f t="shared" si="30"/>
        <v>10836.383</v>
      </c>
      <c r="M331" s="5">
        <f>M332</f>
        <v>0</v>
      </c>
      <c r="N331" s="5">
        <f t="shared" si="31"/>
        <v>10836.383</v>
      </c>
    </row>
    <row r="332" spans="1:14" ht="38.25">
      <c r="A332" s="4" t="s">
        <v>26</v>
      </c>
      <c r="B332" s="2" t="s">
        <v>482</v>
      </c>
      <c r="C332" s="2">
        <v>200</v>
      </c>
      <c r="D332" s="5">
        <v>10836.383</v>
      </c>
      <c r="E332" s="5">
        <v>0</v>
      </c>
      <c r="F332" s="5">
        <f t="shared" si="33"/>
        <v>10836.383</v>
      </c>
      <c r="G332" s="5"/>
      <c r="H332" s="5">
        <f t="shared" si="28"/>
        <v>10836.383</v>
      </c>
      <c r="I332" s="5"/>
      <c r="J332" s="5">
        <f t="shared" si="29"/>
        <v>10836.383</v>
      </c>
      <c r="K332" s="5"/>
      <c r="L332" s="5">
        <f t="shared" si="30"/>
        <v>10836.383</v>
      </c>
      <c r="M332" s="5"/>
      <c r="N332" s="5">
        <f t="shared" si="31"/>
        <v>10836.383</v>
      </c>
    </row>
    <row r="333" spans="1:14" ht="63.75">
      <c r="A333" s="4" t="s">
        <v>207</v>
      </c>
      <c r="B333" s="2" t="s">
        <v>483</v>
      </c>
      <c r="C333" s="2"/>
      <c r="D333" s="5">
        <v>0</v>
      </c>
      <c r="E333" s="5">
        <f>E334</f>
        <v>0</v>
      </c>
      <c r="F333" s="5">
        <f t="shared" si="33"/>
        <v>0</v>
      </c>
      <c r="G333" s="5">
        <f>G334</f>
        <v>0</v>
      </c>
      <c r="H333" s="5">
        <f t="shared" si="28"/>
        <v>0</v>
      </c>
      <c r="I333" s="5">
        <f>I334</f>
        <v>0</v>
      </c>
      <c r="J333" s="5">
        <f t="shared" si="29"/>
        <v>0</v>
      </c>
      <c r="K333" s="5">
        <f>K334</f>
        <v>0</v>
      </c>
      <c r="L333" s="5">
        <f t="shared" si="30"/>
        <v>0</v>
      </c>
      <c r="M333" s="5">
        <f>M334</f>
        <v>0</v>
      </c>
      <c r="N333" s="5">
        <f t="shared" si="31"/>
        <v>0</v>
      </c>
    </row>
    <row r="334" spans="1:14" ht="51">
      <c r="A334" s="4" t="s">
        <v>208</v>
      </c>
      <c r="B334" s="2" t="s">
        <v>484</v>
      </c>
      <c r="C334" s="2"/>
      <c r="D334" s="5">
        <v>0</v>
      </c>
      <c r="E334" s="5">
        <f>E335</f>
        <v>0</v>
      </c>
      <c r="F334" s="5">
        <f t="shared" si="33"/>
        <v>0</v>
      </c>
      <c r="G334" s="5">
        <f>G335</f>
        <v>0</v>
      </c>
      <c r="H334" s="5">
        <f t="shared" si="28"/>
        <v>0</v>
      </c>
      <c r="I334" s="5">
        <f>I335</f>
        <v>0</v>
      </c>
      <c r="J334" s="5">
        <f t="shared" si="29"/>
        <v>0</v>
      </c>
      <c r="K334" s="5">
        <f>K335</f>
        <v>0</v>
      </c>
      <c r="L334" s="5">
        <f t="shared" si="30"/>
        <v>0</v>
      </c>
      <c r="M334" s="5">
        <f>M335</f>
        <v>0</v>
      </c>
      <c r="N334" s="5">
        <f t="shared" si="31"/>
        <v>0</v>
      </c>
    </row>
    <row r="335" spans="1:14" ht="38.25">
      <c r="A335" s="4" t="s">
        <v>26</v>
      </c>
      <c r="B335" s="2" t="s">
        <v>484</v>
      </c>
      <c r="C335" s="2">
        <v>200</v>
      </c>
      <c r="D335" s="5">
        <v>0</v>
      </c>
      <c r="E335" s="5">
        <v>0</v>
      </c>
      <c r="F335" s="5">
        <f t="shared" si="33"/>
        <v>0</v>
      </c>
      <c r="G335" s="5"/>
      <c r="H335" s="5">
        <f t="shared" si="28"/>
        <v>0</v>
      </c>
      <c r="I335" s="5"/>
      <c r="J335" s="5">
        <f t="shared" si="29"/>
        <v>0</v>
      </c>
      <c r="K335" s="5"/>
      <c r="L335" s="5">
        <f t="shared" si="30"/>
        <v>0</v>
      </c>
      <c r="M335" s="5"/>
      <c r="N335" s="5">
        <f t="shared" si="31"/>
        <v>0</v>
      </c>
    </row>
    <row r="336" spans="1:14" ht="38.25">
      <c r="A336" s="16" t="s">
        <v>502</v>
      </c>
      <c r="B336" s="2" t="s">
        <v>504</v>
      </c>
      <c r="C336" s="2"/>
      <c r="D336" s="5">
        <v>210</v>
      </c>
      <c r="E336" s="5">
        <f>E337</f>
        <v>0</v>
      </c>
      <c r="F336" s="5">
        <f t="shared" si="33"/>
        <v>210</v>
      </c>
      <c r="G336" s="5">
        <f>G337</f>
        <v>0</v>
      </c>
      <c r="H336" s="5">
        <f t="shared" si="28"/>
        <v>210</v>
      </c>
      <c r="I336" s="5">
        <f>I337</f>
        <v>0</v>
      </c>
      <c r="J336" s="5">
        <f t="shared" si="29"/>
        <v>210</v>
      </c>
      <c r="K336" s="5">
        <f>K337</f>
        <v>0</v>
      </c>
      <c r="L336" s="5">
        <f t="shared" si="30"/>
        <v>210</v>
      </c>
      <c r="M336" s="5">
        <f>M337</f>
        <v>-30</v>
      </c>
      <c r="N336" s="5">
        <f t="shared" si="31"/>
        <v>180</v>
      </c>
    </row>
    <row r="337" spans="1:14" ht="28.5" customHeight="1">
      <c r="A337" s="16" t="s">
        <v>503</v>
      </c>
      <c r="B337" s="2" t="s">
        <v>505</v>
      </c>
      <c r="C337" s="2"/>
      <c r="D337" s="5">
        <v>210</v>
      </c>
      <c r="E337" s="5">
        <f>E338</f>
        <v>0</v>
      </c>
      <c r="F337" s="5">
        <f t="shared" si="33"/>
        <v>210</v>
      </c>
      <c r="G337" s="5">
        <f>G338</f>
        <v>0</v>
      </c>
      <c r="H337" s="5">
        <f t="shared" ref="H337:H402" si="37">F337+G337</f>
        <v>210</v>
      </c>
      <c r="I337" s="5">
        <f>I338</f>
        <v>0</v>
      </c>
      <c r="J337" s="5">
        <f t="shared" ref="J337:J402" si="38">H337+I337</f>
        <v>210</v>
      </c>
      <c r="K337" s="5">
        <f>K338</f>
        <v>0</v>
      </c>
      <c r="L337" s="5">
        <f t="shared" ref="L337:L402" si="39">J337+K337</f>
        <v>210</v>
      </c>
      <c r="M337" s="5">
        <f>M338</f>
        <v>-30</v>
      </c>
      <c r="N337" s="5">
        <f t="shared" ref="N337:N400" si="40">L337+M337</f>
        <v>180</v>
      </c>
    </row>
    <row r="338" spans="1:14" ht="38.25">
      <c r="A338" s="4" t="s">
        <v>26</v>
      </c>
      <c r="B338" s="2" t="s">
        <v>505</v>
      </c>
      <c r="C338" s="2">
        <v>200</v>
      </c>
      <c r="D338" s="5">
        <v>210</v>
      </c>
      <c r="E338" s="5">
        <v>0</v>
      </c>
      <c r="F338" s="5">
        <f t="shared" si="33"/>
        <v>210</v>
      </c>
      <c r="G338" s="5"/>
      <c r="H338" s="5">
        <f t="shared" si="37"/>
        <v>210</v>
      </c>
      <c r="I338" s="5"/>
      <c r="J338" s="5">
        <f t="shared" si="38"/>
        <v>210</v>
      </c>
      <c r="K338" s="5"/>
      <c r="L338" s="5">
        <f t="shared" si="39"/>
        <v>210</v>
      </c>
      <c r="M338" s="5">
        <v>-30</v>
      </c>
      <c r="N338" s="5">
        <f t="shared" si="40"/>
        <v>180</v>
      </c>
    </row>
    <row r="339" spans="1:14" ht="25.5">
      <c r="A339" s="4" t="s">
        <v>216</v>
      </c>
      <c r="B339" s="2" t="s">
        <v>485</v>
      </c>
      <c r="C339" s="2"/>
      <c r="D339" s="5">
        <v>10774.42849</v>
      </c>
      <c r="E339" s="5">
        <f>E340+E343+E345+E347+E349+E351+E353+E355+E357+E359+E361+E363</f>
        <v>6710.4297800000004</v>
      </c>
      <c r="F339" s="5">
        <f t="shared" si="33"/>
        <v>17484.858270000001</v>
      </c>
      <c r="G339" s="5">
        <f>G340+G343+G345+G347+G349+G351+G353+G355+G357+G359+G361+G363</f>
        <v>0</v>
      </c>
      <c r="H339" s="5">
        <f t="shared" si="37"/>
        <v>17484.858270000001</v>
      </c>
      <c r="I339" s="5">
        <f>I340+I343+I345+I347+I349+I351+I353+I355+I357+I359+I361+I363</f>
        <v>0</v>
      </c>
      <c r="J339" s="5">
        <f t="shared" si="38"/>
        <v>17484.858270000001</v>
      </c>
      <c r="K339" s="5">
        <f>K340+K343+K345+K347+K349+K351+K353+K355+K357+K359+K361+K363+K365</f>
        <v>0</v>
      </c>
      <c r="L339" s="5">
        <f t="shared" si="39"/>
        <v>17484.858270000001</v>
      </c>
      <c r="M339" s="5">
        <f>M340+M343+M345+M347+M349+M351+M353+M355+M357+M359+M361+M363+M365</f>
        <v>15000</v>
      </c>
      <c r="N339" s="5">
        <f t="shared" si="40"/>
        <v>32484.858270000001</v>
      </c>
    </row>
    <row r="340" spans="1:14" ht="25.5">
      <c r="A340" s="4" t="s">
        <v>274</v>
      </c>
      <c r="B340" s="2" t="s">
        <v>486</v>
      </c>
      <c r="C340" s="2"/>
      <c r="D340" s="5">
        <v>7074.4284900000002</v>
      </c>
      <c r="E340" s="5">
        <f>E341</f>
        <v>0</v>
      </c>
      <c r="F340" s="5">
        <f t="shared" si="33"/>
        <v>7074.4284900000002</v>
      </c>
      <c r="G340" s="5">
        <f>G341</f>
        <v>0</v>
      </c>
      <c r="H340" s="5">
        <f t="shared" si="37"/>
        <v>7074.4284900000002</v>
      </c>
      <c r="I340" s="5">
        <f>I341</f>
        <v>0</v>
      </c>
      <c r="J340" s="5">
        <f t="shared" si="38"/>
        <v>7074.4284900000002</v>
      </c>
      <c r="K340" s="5">
        <f>K341</f>
        <v>0</v>
      </c>
      <c r="L340" s="5">
        <f t="shared" si="39"/>
        <v>7074.4284900000002</v>
      </c>
      <c r="M340" s="5">
        <f>M341</f>
        <v>0</v>
      </c>
      <c r="N340" s="5">
        <f t="shared" si="40"/>
        <v>7074.4284900000002</v>
      </c>
    </row>
    <row r="341" spans="1:14" ht="38.25">
      <c r="A341" s="4" t="s">
        <v>26</v>
      </c>
      <c r="B341" s="2" t="s">
        <v>486</v>
      </c>
      <c r="C341" s="2">
        <v>200</v>
      </c>
      <c r="D341" s="5">
        <v>7074.4284900000002</v>
      </c>
      <c r="E341" s="5">
        <v>0</v>
      </c>
      <c r="F341" s="5">
        <f t="shared" si="33"/>
        <v>7074.4284900000002</v>
      </c>
      <c r="G341" s="5"/>
      <c r="H341" s="5">
        <f t="shared" si="37"/>
        <v>7074.4284900000002</v>
      </c>
      <c r="I341" s="5"/>
      <c r="J341" s="5">
        <f t="shared" si="38"/>
        <v>7074.4284900000002</v>
      </c>
      <c r="K341" s="5"/>
      <c r="L341" s="5">
        <f t="shared" si="39"/>
        <v>7074.4284900000002</v>
      </c>
      <c r="M341" s="5"/>
      <c r="N341" s="5">
        <f t="shared" si="40"/>
        <v>7074.4284900000002</v>
      </c>
    </row>
    <row r="342" spans="1:14" ht="38.25" hidden="1">
      <c r="A342" s="4" t="s">
        <v>176</v>
      </c>
      <c r="B342" s="2" t="s">
        <v>217</v>
      </c>
      <c r="C342" s="2">
        <v>400</v>
      </c>
      <c r="D342" s="5">
        <v>0</v>
      </c>
      <c r="E342" s="5">
        <v>0</v>
      </c>
      <c r="F342" s="5">
        <f t="shared" si="33"/>
        <v>0</v>
      </c>
      <c r="G342" s="5">
        <v>0</v>
      </c>
      <c r="H342" s="5">
        <f t="shared" si="37"/>
        <v>0</v>
      </c>
      <c r="I342" s="5">
        <v>0</v>
      </c>
      <c r="J342" s="5">
        <f t="shared" si="38"/>
        <v>0</v>
      </c>
      <c r="K342" s="5">
        <v>0</v>
      </c>
      <c r="L342" s="5">
        <f t="shared" si="39"/>
        <v>0</v>
      </c>
      <c r="M342" s="5">
        <v>0</v>
      </c>
      <c r="N342" s="5">
        <f t="shared" si="40"/>
        <v>0</v>
      </c>
    </row>
    <row r="343" spans="1:14" ht="38.25">
      <c r="A343" s="14" t="s">
        <v>501</v>
      </c>
      <c r="B343" s="2" t="s">
        <v>506</v>
      </c>
      <c r="C343" s="17"/>
      <c r="D343" s="5">
        <v>3700</v>
      </c>
      <c r="E343" s="5">
        <f>E344</f>
        <v>-3700</v>
      </c>
      <c r="F343" s="5">
        <f t="shared" si="33"/>
        <v>0</v>
      </c>
      <c r="G343" s="5">
        <f>G344</f>
        <v>0</v>
      </c>
      <c r="H343" s="5">
        <f t="shared" si="37"/>
        <v>0</v>
      </c>
      <c r="I343" s="5">
        <f>I344</f>
        <v>0</v>
      </c>
      <c r="J343" s="5">
        <f t="shared" si="38"/>
        <v>0</v>
      </c>
      <c r="K343" s="5">
        <f>K344</f>
        <v>0</v>
      </c>
      <c r="L343" s="5">
        <f t="shared" si="39"/>
        <v>0</v>
      </c>
      <c r="M343" s="5">
        <f>M344</f>
        <v>0</v>
      </c>
      <c r="N343" s="5">
        <f t="shared" si="40"/>
        <v>0</v>
      </c>
    </row>
    <row r="344" spans="1:14" ht="38.25">
      <c r="A344" s="4" t="s">
        <v>26</v>
      </c>
      <c r="B344" s="2" t="s">
        <v>506</v>
      </c>
      <c r="C344" s="17">
        <v>200</v>
      </c>
      <c r="D344" s="5">
        <v>3700</v>
      </c>
      <c r="E344" s="5">
        <f>-1905.97848-1794.02152</f>
        <v>-3700</v>
      </c>
      <c r="F344" s="5">
        <f t="shared" si="33"/>
        <v>0</v>
      </c>
      <c r="G344" s="5"/>
      <c r="H344" s="5">
        <f t="shared" si="37"/>
        <v>0</v>
      </c>
      <c r="I344" s="5"/>
      <c r="J344" s="5">
        <f t="shared" si="38"/>
        <v>0</v>
      </c>
      <c r="K344" s="5"/>
      <c r="L344" s="5">
        <f t="shared" si="39"/>
        <v>0</v>
      </c>
      <c r="M344" s="5"/>
      <c r="N344" s="5">
        <f t="shared" si="40"/>
        <v>0</v>
      </c>
    </row>
    <row r="345" spans="1:14" ht="102">
      <c r="A345" s="4" t="s">
        <v>562</v>
      </c>
      <c r="B345" s="2" t="s">
        <v>552</v>
      </c>
      <c r="C345" s="2"/>
      <c r="D345" s="5">
        <v>0</v>
      </c>
      <c r="E345" s="5">
        <f>E346</f>
        <v>1200.3720000000001</v>
      </c>
      <c r="F345" s="5">
        <f t="shared" si="33"/>
        <v>1200.3720000000001</v>
      </c>
      <c r="G345" s="5">
        <f>G346</f>
        <v>0</v>
      </c>
      <c r="H345" s="5">
        <f t="shared" si="37"/>
        <v>1200.3720000000001</v>
      </c>
      <c r="I345" s="5">
        <f>I346</f>
        <v>0</v>
      </c>
      <c r="J345" s="5">
        <f t="shared" si="38"/>
        <v>1200.3720000000001</v>
      </c>
      <c r="K345" s="5">
        <f>K346</f>
        <v>0</v>
      </c>
      <c r="L345" s="5">
        <f t="shared" si="39"/>
        <v>1200.3720000000001</v>
      </c>
      <c r="M345" s="5">
        <f>M346</f>
        <v>0</v>
      </c>
      <c r="N345" s="5">
        <f t="shared" si="40"/>
        <v>1200.3720000000001</v>
      </c>
    </row>
    <row r="346" spans="1:14" ht="38.25">
      <c r="A346" s="4" t="s">
        <v>26</v>
      </c>
      <c r="B346" s="2" t="s">
        <v>552</v>
      </c>
      <c r="C346" s="2">
        <v>200</v>
      </c>
      <c r="D346" s="5">
        <v>0</v>
      </c>
      <c r="E346" s="5">
        <f>900+300.372</f>
        <v>1200.3720000000001</v>
      </c>
      <c r="F346" s="5">
        <f t="shared" si="33"/>
        <v>1200.3720000000001</v>
      </c>
      <c r="G346" s="5"/>
      <c r="H346" s="5">
        <f t="shared" si="37"/>
        <v>1200.3720000000001</v>
      </c>
      <c r="I346" s="5"/>
      <c r="J346" s="5">
        <f t="shared" si="38"/>
        <v>1200.3720000000001</v>
      </c>
      <c r="K346" s="5"/>
      <c r="L346" s="5">
        <f t="shared" si="39"/>
        <v>1200.3720000000001</v>
      </c>
      <c r="M346" s="5"/>
      <c r="N346" s="5">
        <f t="shared" si="40"/>
        <v>1200.3720000000001</v>
      </c>
    </row>
    <row r="347" spans="1:14" ht="95.25" customHeight="1">
      <c r="A347" s="4" t="s">
        <v>563</v>
      </c>
      <c r="B347" s="2" t="s">
        <v>553</v>
      </c>
      <c r="C347" s="2"/>
      <c r="D347" s="5">
        <v>0</v>
      </c>
      <c r="E347" s="5">
        <f>E348</f>
        <v>1051.6908000000001</v>
      </c>
      <c r="F347" s="5">
        <f t="shared" si="33"/>
        <v>1051.6908000000001</v>
      </c>
      <c r="G347" s="5">
        <f>G348</f>
        <v>0</v>
      </c>
      <c r="H347" s="5">
        <f t="shared" si="37"/>
        <v>1051.6908000000001</v>
      </c>
      <c r="I347" s="5">
        <f>I348</f>
        <v>0</v>
      </c>
      <c r="J347" s="5">
        <f t="shared" si="38"/>
        <v>1051.6908000000001</v>
      </c>
      <c r="K347" s="5">
        <f>K348</f>
        <v>0</v>
      </c>
      <c r="L347" s="5">
        <f t="shared" si="39"/>
        <v>1051.6908000000001</v>
      </c>
      <c r="M347" s="5">
        <f>M348</f>
        <v>0</v>
      </c>
      <c r="N347" s="5">
        <f t="shared" si="40"/>
        <v>1051.6908000000001</v>
      </c>
    </row>
    <row r="348" spans="1:14" ht="38.25">
      <c r="A348" s="4" t="s">
        <v>26</v>
      </c>
      <c r="B348" s="2" t="s">
        <v>553</v>
      </c>
      <c r="C348" s="2">
        <v>200</v>
      </c>
      <c r="D348" s="5">
        <v>0</v>
      </c>
      <c r="E348" s="5">
        <f>893.93717+157.75363</f>
        <v>1051.6908000000001</v>
      </c>
      <c r="F348" s="5">
        <f t="shared" si="33"/>
        <v>1051.6908000000001</v>
      </c>
      <c r="G348" s="5"/>
      <c r="H348" s="5">
        <f t="shared" si="37"/>
        <v>1051.6908000000001</v>
      </c>
      <c r="I348" s="5"/>
      <c r="J348" s="5">
        <f t="shared" si="38"/>
        <v>1051.6908000000001</v>
      </c>
      <c r="K348" s="5"/>
      <c r="L348" s="5">
        <f t="shared" si="39"/>
        <v>1051.6908000000001</v>
      </c>
      <c r="M348" s="5"/>
      <c r="N348" s="5">
        <f t="shared" si="40"/>
        <v>1051.6908000000001</v>
      </c>
    </row>
    <row r="349" spans="1:14" ht="89.25">
      <c r="A349" s="4" t="s">
        <v>564</v>
      </c>
      <c r="B349" s="2" t="s">
        <v>554</v>
      </c>
      <c r="C349" s="2"/>
      <c r="D349" s="5">
        <v>0</v>
      </c>
      <c r="E349" s="5">
        <f>E350</f>
        <v>1126.3704</v>
      </c>
      <c r="F349" s="5">
        <f t="shared" si="33"/>
        <v>1126.3704</v>
      </c>
      <c r="G349" s="5">
        <f>G350</f>
        <v>0</v>
      </c>
      <c r="H349" s="5">
        <f t="shared" si="37"/>
        <v>1126.3704</v>
      </c>
      <c r="I349" s="5">
        <f>I350</f>
        <v>0</v>
      </c>
      <c r="J349" s="5">
        <f t="shared" si="38"/>
        <v>1126.3704</v>
      </c>
      <c r="K349" s="5">
        <f>K350</f>
        <v>0</v>
      </c>
      <c r="L349" s="5">
        <f t="shared" si="39"/>
        <v>1126.3704</v>
      </c>
      <c r="M349" s="5">
        <f>M350</f>
        <v>0</v>
      </c>
      <c r="N349" s="5">
        <f t="shared" si="40"/>
        <v>1126.3704</v>
      </c>
    </row>
    <row r="350" spans="1:14" ht="38.25">
      <c r="A350" s="4" t="s">
        <v>26</v>
      </c>
      <c r="B350" s="2" t="s">
        <v>554</v>
      </c>
      <c r="C350" s="2">
        <v>200</v>
      </c>
      <c r="D350" s="5">
        <v>0</v>
      </c>
      <c r="E350" s="5">
        <f>900+226.3704</f>
        <v>1126.3704</v>
      </c>
      <c r="F350" s="5">
        <f t="shared" si="33"/>
        <v>1126.3704</v>
      </c>
      <c r="G350" s="5"/>
      <c r="H350" s="5">
        <f t="shared" si="37"/>
        <v>1126.3704</v>
      </c>
      <c r="I350" s="5"/>
      <c r="J350" s="5">
        <f t="shared" si="38"/>
        <v>1126.3704</v>
      </c>
      <c r="K350" s="5"/>
      <c r="L350" s="5">
        <f t="shared" si="39"/>
        <v>1126.3704</v>
      </c>
      <c r="M350" s="5"/>
      <c r="N350" s="5">
        <f t="shared" si="40"/>
        <v>1126.3704</v>
      </c>
    </row>
    <row r="351" spans="1:14" ht="89.25">
      <c r="A351" s="4" t="s">
        <v>565</v>
      </c>
      <c r="B351" s="2" t="s">
        <v>555</v>
      </c>
      <c r="C351" s="2"/>
      <c r="D351" s="5">
        <v>0</v>
      </c>
      <c r="E351" s="5">
        <f>E352</f>
        <v>1054.7664</v>
      </c>
      <c r="F351" s="5">
        <f t="shared" si="33"/>
        <v>1054.7664</v>
      </c>
      <c r="G351" s="5">
        <f>G352</f>
        <v>0</v>
      </c>
      <c r="H351" s="5">
        <f t="shared" si="37"/>
        <v>1054.7664</v>
      </c>
      <c r="I351" s="5">
        <f>I352</f>
        <v>0</v>
      </c>
      <c r="J351" s="5">
        <f t="shared" si="38"/>
        <v>1054.7664</v>
      </c>
      <c r="K351" s="5">
        <f>K352</f>
        <v>0</v>
      </c>
      <c r="L351" s="5">
        <f t="shared" si="39"/>
        <v>1054.7664</v>
      </c>
      <c r="M351" s="5">
        <f>M352</f>
        <v>0</v>
      </c>
      <c r="N351" s="5">
        <f t="shared" si="40"/>
        <v>1054.7664</v>
      </c>
    </row>
    <row r="352" spans="1:14" ht="38.25">
      <c r="A352" s="4" t="s">
        <v>26</v>
      </c>
      <c r="B352" s="2" t="s">
        <v>555</v>
      </c>
      <c r="C352" s="2">
        <v>200</v>
      </c>
      <c r="D352" s="5">
        <v>0</v>
      </c>
      <c r="E352" s="5">
        <f>896.55143+158.21497</f>
        <v>1054.7664</v>
      </c>
      <c r="F352" s="5">
        <f t="shared" si="33"/>
        <v>1054.7664</v>
      </c>
      <c r="G352" s="5"/>
      <c r="H352" s="5">
        <f t="shared" si="37"/>
        <v>1054.7664</v>
      </c>
      <c r="I352" s="5"/>
      <c r="J352" s="5">
        <f t="shared" si="38"/>
        <v>1054.7664</v>
      </c>
      <c r="K352" s="5"/>
      <c r="L352" s="5">
        <f t="shared" si="39"/>
        <v>1054.7664</v>
      </c>
      <c r="M352" s="5"/>
      <c r="N352" s="5">
        <f t="shared" si="40"/>
        <v>1054.7664</v>
      </c>
    </row>
    <row r="353" spans="1:14" ht="89.25">
      <c r="A353" s="4" t="s">
        <v>566</v>
      </c>
      <c r="B353" s="2" t="s">
        <v>556</v>
      </c>
      <c r="C353" s="2"/>
      <c r="D353" s="5">
        <v>0</v>
      </c>
      <c r="E353" s="5">
        <f>E354</f>
        <v>1123.2069999999999</v>
      </c>
      <c r="F353" s="5">
        <f t="shared" si="33"/>
        <v>1123.2069999999999</v>
      </c>
      <c r="G353" s="5">
        <f>G354</f>
        <v>0</v>
      </c>
      <c r="H353" s="5">
        <f t="shared" si="37"/>
        <v>1123.2069999999999</v>
      </c>
      <c r="I353" s="5">
        <f>I354</f>
        <v>0</v>
      </c>
      <c r="J353" s="5">
        <f t="shared" si="38"/>
        <v>1123.2069999999999</v>
      </c>
      <c r="K353" s="5">
        <f>K354</f>
        <v>0</v>
      </c>
      <c r="L353" s="5">
        <f t="shared" si="39"/>
        <v>1123.2069999999999</v>
      </c>
      <c r="M353" s="5">
        <f>M354</f>
        <v>0</v>
      </c>
      <c r="N353" s="5">
        <f t="shared" si="40"/>
        <v>1123.2069999999999</v>
      </c>
    </row>
    <row r="354" spans="1:14" ht="38.25">
      <c r="A354" s="4" t="s">
        <v>26</v>
      </c>
      <c r="B354" s="2" t="s">
        <v>556</v>
      </c>
      <c r="C354" s="2">
        <v>200</v>
      </c>
      <c r="D354" s="5">
        <v>0</v>
      </c>
      <c r="E354" s="5">
        <f>900+223.207</f>
        <v>1123.2069999999999</v>
      </c>
      <c r="F354" s="5">
        <f t="shared" si="33"/>
        <v>1123.2069999999999</v>
      </c>
      <c r="G354" s="5"/>
      <c r="H354" s="5">
        <f t="shared" si="37"/>
        <v>1123.2069999999999</v>
      </c>
      <c r="I354" s="5"/>
      <c r="J354" s="5">
        <f t="shared" si="38"/>
        <v>1123.2069999999999</v>
      </c>
      <c r="K354" s="5"/>
      <c r="L354" s="5">
        <f t="shared" si="39"/>
        <v>1123.2069999999999</v>
      </c>
      <c r="M354" s="5"/>
      <c r="N354" s="5">
        <f t="shared" si="40"/>
        <v>1123.2069999999999</v>
      </c>
    </row>
    <row r="355" spans="1:14" ht="89.25">
      <c r="A355" s="4" t="s">
        <v>567</v>
      </c>
      <c r="B355" s="2" t="s">
        <v>557</v>
      </c>
      <c r="C355" s="2"/>
      <c r="D355" s="5">
        <v>0</v>
      </c>
      <c r="E355" s="5">
        <f>E356</f>
        <v>779.29680000000008</v>
      </c>
      <c r="F355" s="5">
        <f t="shared" si="33"/>
        <v>779.29680000000008</v>
      </c>
      <c r="G355" s="5">
        <f>G356</f>
        <v>0</v>
      </c>
      <c r="H355" s="5">
        <f t="shared" si="37"/>
        <v>779.29680000000008</v>
      </c>
      <c r="I355" s="5">
        <f>I356</f>
        <v>0</v>
      </c>
      <c r="J355" s="5">
        <f t="shared" si="38"/>
        <v>779.29680000000008</v>
      </c>
      <c r="K355" s="5">
        <f>K356</f>
        <v>0</v>
      </c>
      <c r="L355" s="5">
        <f t="shared" si="39"/>
        <v>779.29680000000008</v>
      </c>
      <c r="M355" s="5">
        <f>M356</f>
        <v>0</v>
      </c>
      <c r="N355" s="5">
        <f t="shared" si="40"/>
        <v>779.29680000000008</v>
      </c>
    </row>
    <row r="356" spans="1:14" ht="38.25">
      <c r="A356" s="4" t="s">
        <v>26</v>
      </c>
      <c r="B356" s="2" t="s">
        <v>557</v>
      </c>
      <c r="C356" s="2">
        <v>200</v>
      </c>
      <c r="D356" s="5">
        <v>0</v>
      </c>
      <c r="E356" s="5">
        <f>662.40227+116.89453</f>
        <v>779.29680000000008</v>
      </c>
      <c r="F356" s="5">
        <f t="shared" si="33"/>
        <v>779.29680000000008</v>
      </c>
      <c r="G356" s="5"/>
      <c r="H356" s="5">
        <f t="shared" si="37"/>
        <v>779.29680000000008</v>
      </c>
      <c r="I356" s="5"/>
      <c r="J356" s="5">
        <f t="shared" si="38"/>
        <v>779.29680000000008</v>
      </c>
      <c r="K356" s="5"/>
      <c r="L356" s="5">
        <f t="shared" si="39"/>
        <v>779.29680000000008</v>
      </c>
      <c r="M356" s="5"/>
      <c r="N356" s="5">
        <f t="shared" si="40"/>
        <v>779.29680000000008</v>
      </c>
    </row>
    <row r="357" spans="1:14" ht="89.25">
      <c r="A357" s="4" t="s">
        <v>568</v>
      </c>
      <c r="B357" s="2" t="s">
        <v>558</v>
      </c>
      <c r="C357" s="2"/>
      <c r="D357" s="5">
        <v>0</v>
      </c>
      <c r="E357" s="5">
        <f>E358</f>
        <v>931.39398000000006</v>
      </c>
      <c r="F357" s="5">
        <f t="shared" si="33"/>
        <v>931.39398000000006</v>
      </c>
      <c r="G357" s="5">
        <f>G358</f>
        <v>0</v>
      </c>
      <c r="H357" s="5">
        <f t="shared" si="37"/>
        <v>931.39398000000006</v>
      </c>
      <c r="I357" s="5">
        <f>I358</f>
        <v>0</v>
      </c>
      <c r="J357" s="5">
        <f t="shared" si="38"/>
        <v>931.39398000000006</v>
      </c>
      <c r="K357" s="5">
        <f>K358</f>
        <v>0</v>
      </c>
      <c r="L357" s="5">
        <f t="shared" si="39"/>
        <v>931.39398000000006</v>
      </c>
      <c r="M357" s="5">
        <f>M358</f>
        <v>0</v>
      </c>
      <c r="N357" s="5">
        <f t="shared" si="40"/>
        <v>931.39398000000006</v>
      </c>
    </row>
    <row r="358" spans="1:14" ht="38.25">
      <c r="A358" s="4" t="s">
        <v>26</v>
      </c>
      <c r="B358" s="2" t="s">
        <v>558</v>
      </c>
      <c r="C358" s="2">
        <v>200</v>
      </c>
      <c r="D358" s="5">
        <v>0</v>
      </c>
      <c r="E358" s="5">
        <f>791.68488+139.7091</f>
        <v>931.39398000000006</v>
      </c>
      <c r="F358" s="5">
        <f t="shared" si="33"/>
        <v>931.39398000000006</v>
      </c>
      <c r="G358" s="5"/>
      <c r="H358" s="5">
        <f t="shared" si="37"/>
        <v>931.39398000000006</v>
      </c>
      <c r="I358" s="5"/>
      <c r="J358" s="5">
        <f t="shared" si="38"/>
        <v>931.39398000000006</v>
      </c>
      <c r="K358" s="5"/>
      <c r="L358" s="5">
        <f t="shared" si="39"/>
        <v>931.39398000000006</v>
      </c>
      <c r="M358" s="5"/>
      <c r="N358" s="5">
        <f t="shared" si="40"/>
        <v>931.39398000000006</v>
      </c>
    </row>
    <row r="359" spans="1:14" ht="89.25">
      <c r="A359" s="4" t="s">
        <v>569</v>
      </c>
      <c r="B359" s="2" t="s">
        <v>559</v>
      </c>
      <c r="C359" s="2"/>
      <c r="D359" s="5">
        <v>0</v>
      </c>
      <c r="E359" s="5">
        <f>E360</f>
        <v>1036.992</v>
      </c>
      <c r="F359" s="5">
        <f t="shared" si="33"/>
        <v>1036.992</v>
      </c>
      <c r="G359" s="5">
        <f>G360</f>
        <v>0</v>
      </c>
      <c r="H359" s="5">
        <f t="shared" si="37"/>
        <v>1036.992</v>
      </c>
      <c r="I359" s="5">
        <f>I360</f>
        <v>0</v>
      </c>
      <c r="J359" s="5">
        <f t="shared" si="38"/>
        <v>1036.992</v>
      </c>
      <c r="K359" s="5">
        <f>K360</f>
        <v>0</v>
      </c>
      <c r="L359" s="5">
        <f t="shared" si="39"/>
        <v>1036.992</v>
      </c>
      <c r="M359" s="5">
        <f>M360</f>
        <v>0</v>
      </c>
      <c r="N359" s="5">
        <f t="shared" si="40"/>
        <v>1036.992</v>
      </c>
    </row>
    <row r="360" spans="1:14" ht="38.25">
      <c r="A360" s="4" t="s">
        <v>26</v>
      </c>
      <c r="B360" s="2" t="s">
        <v>559</v>
      </c>
      <c r="C360" s="2">
        <v>200</v>
      </c>
      <c r="D360" s="5">
        <v>0</v>
      </c>
      <c r="E360" s="5">
        <f>881.44319+155.54881</f>
        <v>1036.992</v>
      </c>
      <c r="F360" s="5">
        <f t="shared" si="33"/>
        <v>1036.992</v>
      </c>
      <c r="G360" s="5"/>
      <c r="H360" s="5">
        <f t="shared" si="37"/>
        <v>1036.992</v>
      </c>
      <c r="I360" s="5"/>
      <c r="J360" s="5">
        <f t="shared" si="38"/>
        <v>1036.992</v>
      </c>
      <c r="K360" s="5"/>
      <c r="L360" s="5">
        <f t="shared" si="39"/>
        <v>1036.992</v>
      </c>
      <c r="M360" s="5"/>
      <c r="N360" s="5">
        <f t="shared" si="40"/>
        <v>1036.992</v>
      </c>
    </row>
    <row r="361" spans="1:14" ht="102">
      <c r="A361" s="4" t="s">
        <v>570</v>
      </c>
      <c r="B361" s="2" t="s">
        <v>560</v>
      </c>
      <c r="C361" s="2"/>
      <c r="D361" s="5">
        <v>0</v>
      </c>
      <c r="E361" s="5">
        <f>E362</f>
        <v>1048.3404</v>
      </c>
      <c r="F361" s="5">
        <f t="shared" si="33"/>
        <v>1048.3404</v>
      </c>
      <c r="G361" s="5">
        <f>G362</f>
        <v>0</v>
      </c>
      <c r="H361" s="5">
        <f t="shared" si="37"/>
        <v>1048.3404</v>
      </c>
      <c r="I361" s="5">
        <f>I362</f>
        <v>0</v>
      </c>
      <c r="J361" s="5">
        <f t="shared" si="38"/>
        <v>1048.3404</v>
      </c>
      <c r="K361" s="5">
        <f>K362</f>
        <v>0</v>
      </c>
      <c r="L361" s="5">
        <f t="shared" si="39"/>
        <v>1048.3404</v>
      </c>
      <c r="M361" s="5">
        <f>M362</f>
        <v>0</v>
      </c>
      <c r="N361" s="5">
        <f t="shared" si="40"/>
        <v>1048.3404</v>
      </c>
    </row>
    <row r="362" spans="1:14" ht="38.25">
      <c r="A362" s="4" t="s">
        <v>26</v>
      </c>
      <c r="B362" s="2" t="s">
        <v>560</v>
      </c>
      <c r="C362" s="2">
        <v>200</v>
      </c>
      <c r="D362" s="5">
        <v>0</v>
      </c>
      <c r="E362" s="5">
        <f>891.08933+157.25107</f>
        <v>1048.3404</v>
      </c>
      <c r="F362" s="5">
        <f t="shared" si="33"/>
        <v>1048.3404</v>
      </c>
      <c r="G362" s="5"/>
      <c r="H362" s="5">
        <f t="shared" si="37"/>
        <v>1048.3404</v>
      </c>
      <c r="I362" s="5"/>
      <c r="J362" s="5">
        <f t="shared" si="38"/>
        <v>1048.3404</v>
      </c>
      <c r="K362" s="5"/>
      <c r="L362" s="5">
        <f t="shared" si="39"/>
        <v>1048.3404</v>
      </c>
      <c r="M362" s="5"/>
      <c r="N362" s="5">
        <f t="shared" si="40"/>
        <v>1048.3404</v>
      </c>
    </row>
    <row r="363" spans="1:14" ht="102">
      <c r="A363" s="4" t="s">
        <v>571</v>
      </c>
      <c r="B363" s="2" t="s">
        <v>561</v>
      </c>
      <c r="C363" s="2"/>
      <c r="D363" s="5">
        <v>0</v>
      </c>
      <c r="E363" s="5">
        <f>E364</f>
        <v>1058</v>
      </c>
      <c r="F363" s="5">
        <f t="shared" si="33"/>
        <v>1058</v>
      </c>
      <c r="G363" s="5">
        <f>G364</f>
        <v>0</v>
      </c>
      <c r="H363" s="5">
        <f t="shared" si="37"/>
        <v>1058</v>
      </c>
      <c r="I363" s="5">
        <f>I364</f>
        <v>0</v>
      </c>
      <c r="J363" s="5">
        <f t="shared" si="38"/>
        <v>1058</v>
      </c>
      <c r="K363" s="5">
        <f>K364</f>
        <v>0</v>
      </c>
      <c r="L363" s="5">
        <f t="shared" si="39"/>
        <v>1058</v>
      </c>
      <c r="M363" s="5">
        <f>M364</f>
        <v>0</v>
      </c>
      <c r="N363" s="5">
        <f t="shared" si="40"/>
        <v>1058</v>
      </c>
    </row>
    <row r="364" spans="1:14" ht="38.25">
      <c r="A364" s="4" t="s">
        <v>26</v>
      </c>
      <c r="B364" s="2" t="s">
        <v>561</v>
      </c>
      <c r="C364" s="2">
        <v>200</v>
      </c>
      <c r="D364" s="5">
        <v>0</v>
      </c>
      <c r="E364" s="5">
        <f>899.29999+158.70001</f>
        <v>1058</v>
      </c>
      <c r="F364" s="5">
        <f t="shared" si="33"/>
        <v>1058</v>
      </c>
      <c r="G364" s="5"/>
      <c r="H364" s="5">
        <f t="shared" si="37"/>
        <v>1058</v>
      </c>
      <c r="I364" s="5"/>
      <c r="J364" s="5">
        <f t="shared" si="38"/>
        <v>1058</v>
      </c>
      <c r="K364" s="5"/>
      <c r="L364" s="5">
        <f t="shared" si="39"/>
        <v>1058</v>
      </c>
      <c r="M364" s="5"/>
      <c r="N364" s="5">
        <f t="shared" si="40"/>
        <v>1058</v>
      </c>
    </row>
    <row r="365" spans="1:14" ht="63.75">
      <c r="A365" s="4" t="s">
        <v>584</v>
      </c>
      <c r="B365" s="2" t="s">
        <v>585</v>
      </c>
      <c r="C365" s="2"/>
      <c r="D365" s="5"/>
      <c r="E365" s="5"/>
      <c r="F365" s="5"/>
      <c r="G365" s="5"/>
      <c r="H365" s="5"/>
      <c r="I365" s="5"/>
      <c r="J365" s="5">
        <f t="shared" si="38"/>
        <v>0</v>
      </c>
      <c r="K365" s="5">
        <f>K366</f>
        <v>0</v>
      </c>
      <c r="L365" s="5">
        <f t="shared" si="39"/>
        <v>0</v>
      </c>
      <c r="M365" s="5">
        <f>M366</f>
        <v>15000</v>
      </c>
      <c r="N365" s="5">
        <f t="shared" si="40"/>
        <v>15000</v>
      </c>
    </row>
    <row r="366" spans="1:14" ht="38.25">
      <c r="A366" s="4" t="s">
        <v>26</v>
      </c>
      <c r="B366" s="2" t="s">
        <v>585</v>
      </c>
      <c r="C366" s="2">
        <v>200</v>
      </c>
      <c r="D366" s="5"/>
      <c r="E366" s="5"/>
      <c r="F366" s="5"/>
      <c r="G366" s="5"/>
      <c r="H366" s="5"/>
      <c r="I366" s="5"/>
      <c r="J366" s="5">
        <f t="shared" si="38"/>
        <v>0</v>
      </c>
      <c r="K366" s="5"/>
      <c r="L366" s="5">
        <f t="shared" si="39"/>
        <v>0</v>
      </c>
      <c r="M366" s="5">
        <v>15000</v>
      </c>
      <c r="N366" s="5">
        <f t="shared" si="40"/>
        <v>15000</v>
      </c>
    </row>
    <row r="367" spans="1:14" ht="25.5">
      <c r="A367" s="18" t="s">
        <v>218</v>
      </c>
      <c r="B367" s="12" t="s">
        <v>35</v>
      </c>
      <c r="C367" s="17"/>
      <c r="D367" s="5">
        <v>0</v>
      </c>
      <c r="E367" s="5">
        <f t="shared" ref="E367:M369" si="41">E368</f>
        <v>0</v>
      </c>
      <c r="F367" s="5">
        <f t="shared" si="33"/>
        <v>0</v>
      </c>
      <c r="G367" s="5">
        <f t="shared" si="41"/>
        <v>0</v>
      </c>
      <c r="H367" s="5">
        <f t="shared" si="37"/>
        <v>0</v>
      </c>
      <c r="I367" s="5">
        <f t="shared" si="41"/>
        <v>0</v>
      </c>
      <c r="J367" s="5">
        <f t="shared" si="38"/>
        <v>0</v>
      </c>
      <c r="K367" s="5">
        <f t="shared" si="41"/>
        <v>0</v>
      </c>
      <c r="L367" s="5">
        <f t="shared" si="39"/>
        <v>0</v>
      </c>
      <c r="M367" s="5">
        <f t="shared" si="41"/>
        <v>0</v>
      </c>
      <c r="N367" s="5">
        <f t="shared" si="40"/>
        <v>0</v>
      </c>
    </row>
    <row r="368" spans="1:14" ht="25.5">
      <c r="A368" s="4" t="s">
        <v>219</v>
      </c>
      <c r="B368" s="2" t="s">
        <v>36</v>
      </c>
      <c r="C368" s="2"/>
      <c r="D368" s="5">
        <v>0</v>
      </c>
      <c r="E368" s="5">
        <f t="shared" si="41"/>
        <v>0</v>
      </c>
      <c r="F368" s="5">
        <f t="shared" si="33"/>
        <v>0</v>
      </c>
      <c r="G368" s="5">
        <f t="shared" si="41"/>
        <v>0</v>
      </c>
      <c r="H368" s="5">
        <f t="shared" si="37"/>
        <v>0</v>
      </c>
      <c r="I368" s="5">
        <f t="shared" si="41"/>
        <v>0</v>
      </c>
      <c r="J368" s="5">
        <f t="shared" si="38"/>
        <v>0</v>
      </c>
      <c r="K368" s="5">
        <f t="shared" si="41"/>
        <v>0</v>
      </c>
      <c r="L368" s="5">
        <f t="shared" si="39"/>
        <v>0</v>
      </c>
      <c r="M368" s="5">
        <f t="shared" si="41"/>
        <v>0</v>
      </c>
      <c r="N368" s="5">
        <f t="shared" si="40"/>
        <v>0</v>
      </c>
    </row>
    <row r="369" spans="1:14" ht="15.75">
      <c r="A369" s="4" t="s">
        <v>220</v>
      </c>
      <c r="B369" s="2" t="s">
        <v>487</v>
      </c>
      <c r="C369" s="2"/>
      <c r="D369" s="5">
        <v>0</v>
      </c>
      <c r="E369" s="5">
        <f t="shared" si="41"/>
        <v>0</v>
      </c>
      <c r="F369" s="5">
        <f t="shared" si="33"/>
        <v>0</v>
      </c>
      <c r="G369" s="5">
        <f t="shared" si="41"/>
        <v>0</v>
      </c>
      <c r="H369" s="5">
        <f t="shared" si="37"/>
        <v>0</v>
      </c>
      <c r="I369" s="5">
        <f t="shared" si="41"/>
        <v>0</v>
      </c>
      <c r="J369" s="5">
        <f t="shared" si="38"/>
        <v>0</v>
      </c>
      <c r="K369" s="5">
        <f t="shared" si="41"/>
        <v>0</v>
      </c>
      <c r="L369" s="5">
        <f t="shared" si="39"/>
        <v>0</v>
      </c>
      <c r="M369" s="5">
        <f t="shared" si="41"/>
        <v>0</v>
      </c>
      <c r="N369" s="5">
        <f t="shared" si="40"/>
        <v>0</v>
      </c>
    </row>
    <row r="370" spans="1:14" ht="38.25">
      <c r="A370" s="4" t="s">
        <v>26</v>
      </c>
      <c r="B370" s="2" t="s">
        <v>487</v>
      </c>
      <c r="C370" s="2">
        <v>200</v>
      </c>
      <c r="D370" s="5">
        <v>0</v>
      </c>
      <c r="E370" s="5">
        <v>0</v>
      </c>
      <c r="F370" s="5">
        <f t="shared" si="33"/>
        <v>0</v>
      </c>
      <c r="G370" s="5"/>
      <c r="H370" s="5">
        <f t="shared" si="37"/>
        <v>0</v>
      </c>
      <c r="I370" s="5"/>
      <c r="J370" s="5">
        <f t="shared" si="38"/>
        <v>0</v>
      </c>
      <c r="K370" s="5"/>
      <c r="L370" s="5">
        <f t="shared" si="39"/>
        <v>0</v>
      </c>
      <c r="M370" s="5"/>
      <c r="N370" s="5">
        <f t="shared" si="40"/>
        <v>0</v>
      </c>
    </row>
    <row r="371" spans="1:14" ht="66.75" customHeight="1">
      <c r="A371" s="9" t="s">
        <v>264</v>
      </c>
      <c r="B371" s="19" t="s">
        <v>397</v>
      </c>
      <c r="C371" s="2"/>
      <c r="D371" s="5">
        <v>0</v>
      </c>
      <c r="E371" s="5">
        <f>E372+E375</f>
        <v>0</v>
      </c>
      <c r="F371" s="5">
        <f t="shared" si="33"/>
        <v>0</v>
      </c>
      <c r="G371" s="5">
        <f>G372+G375</f>
        <v>0</v>
      </c>
      <c r="H371" s="5">
        <f t="shared" si="37"/>
        <v>0</v>
      </c>
      <c r="I371" s="5">
        <f>I372+I375</f>
        <v>0</v>
      </c>
      <c r="J371" s="5">
        <f t="shared" si="38"/>
        <v>0</v>
      </c>
      <c r="K371" s="5">
        <f>K372+K375</f>
        <v>0</v>
      </c>
      <c r="L371" s="5">
        <f t="shared" si="39"/>
        <v>0</v>
      </c>
      <c r="M371" s="5">
        <f>M372+M375</f>
        <v>0</v>
      </c>
      <c r="N371" s="5">
        <f t="shared" si="40"/>
        <v>0</v>
      </c>
    </row>
    <row r="372" spans="1:14" ht="25.5">
      <c r="A372" s="4" t="s">
        <v>265</v>
      </c>
      <c r="B372" s="2" t="s">
        <v>398</v>
      </c>
      <c r="C372" s="2"/>
      <c r="D372" s="5">
        <v>0</v>
      </c>
      <c r="E372" s="5">
        <f>E373</f>
        <v>0</v>
      </c>
      <c r="F372" s="5">
        <f t="shared" si="33"/>
        <v>0</v>
      </c>
      <c r="G372" s="5">
        <f>G373</f>
        <v>0</v>
      </c>
      <c r="H372" s="5">
        <f t="shared" si="37"/>
        <v>0</v>
      </c>
      <c r="I372" s="5">
        <f>I373</f>
        <v>0</v>
      </c>
      <c r="J372" s="5">
        <f t="shared" si="38"/>
        <v>0</v>
      </c>
      <c r="K372" s="5">
        <f>K373</f>
        <v>0</v>
      </c>
      <c r="L372" s="5">
        <f t="shared" si="39"/>
        <v>0</v>
      </c>
      <c r="M372" s="5">
        <f>M373</f>
        <v>0</v>
      </c>
      <c r="N372" s="5">
        <f t="shared" si="40"/>
        <v>0</v>
      </c>
    </row>
    <row r="373" spans="1:14" ht="15.75">
      <c r="A373" s="4" t="s">
        <v>266</v>
      </c>
      <c r="B373" s="2" t="s">
        <v>488</v>
      </c>
      <c r="C373" s="2"/>
      <c r="D373" s="5">
        <v>0</v>
      </c>
      <c r="E373" s="5">
        <f>E374</f>
        <v>0</v>
      </c>
      <c r="F373" s="5">
        <f t="shared" si="33"/>
        <v>0</v>
      </c>
      <c r="G373" s="5">
        <f>G374</f>
        <v>0</v>
      </c>
      <c r="H373" s="5">
        <f t="shared" si="37"/>
        <v>0</v>
      </c>
      <c r="I373" s="5">
        <f>I374</f>
        <v>0</v>
      </c>
      <c r="J373" s="5">
        <f t="shared" si="38"/>
        <v>0</v>
      </c>
      <c r="K373" s="5">
        <f>K374</f>
        <v>0</v>
      </c>
      <c r="L373" s="5">
        <f t="shared" si="39"/>
        <v>0</v>
      </c>
      <c r="M373" s="5">
        <f>M374</f>
        <v>0</v>
      </c>
      <c r="N373" s="5">
        <f t="shared" si="40"/>
        <v>0</v>
      </c>
    </row>
    <row r="374" spans="1:14" ht="38.25">
      <c r="A374" s="4" t="s">
        <v>26</v>
      </c>
      <c r="B374" s="2" t="s">
        <v>488</v>
      </c>
      <c r="C374" s="2">
        <v>200</v>
      </c>
      <c r="D374" s="5">
        <v>0</v>
      </c>
      <c r="E374" s="5">
        <v>0</v>
      </c>
      <c r="F374" s="5">
        <f t="shared" si="33"/>
        <v>0</v>
      </c>
      <c r="G374" s="5"/>
      <c r="H374" s="5">
        <f t="shared" si="37"/>
        <v>0</v>
      </c>
      <c r="I374" s="5"/>
      <c r="J374" s="5">
        <f t="shared" si="38"/>
        <v>0</v>
      </c>
      <c r="K374" s="5"/>
      <c r="L374" s="5">
        <f t="shared" si="39"/>
        <v>0</v>
      </c>
      <c r="M374" s="5"/>
      <c r="N374" s="5">
        <f t="shared" si="40"/>
        <v>0</v>
      </c>
    </row>
    <row r="375" spans="1:14" ht="25.5">
      <c r="A375" s="4" t="s">
        <v>267</v>
      </c>
      <c r="B375" s="2" t="s">
        <v>489</v>
      </c>
      <c r="C375" s="2"/>
      <c r="D375" s="5">
        <v>0</v>
      </c>
      <c r="E375" s="5">
        <f>E376</f>
        <v>0</v>
      </c>
      <c r="F375" s="5">
        <f t="shared" si="33"/>
        <v>0</v>
      </c>
      <c r="G375" s="5">
        <f>G376</f>
        <v>0</v>
      </c>
      <c r="H375" s="5">
        <f t="shared" si="37"/>
        <v>0</v>
      </c>
      <c r="I375" s="5">
        <f>I376</f>
        <v>0</v>
      </c>
      <c r="J375" s="5">
        <f t="shared" si="38"/>
        <v>0</v>
      </c>
      <c r="K375" s="5">
        <f>K376</f>
        <v>0</v>
      </c>
      <c r="L375" s="5">
        <f t="shared" si="39"/>
        <v>0</v>
      </c>
      <c r="M375" s="5">
        <f>M376</f>
        <v>0</v>
      </c>
      <c r="N375" s="5">
        <f t="shared" si="40"/>
        <v>0</v>
      </c>
    </row>
    <row r="376" spans="1:14" ht="25.5">
      <c r="A376" s="4" t="s">
        <v>268</v>
      </c>
      <c r="B376" s="2" t="s">
        <v>490</v>
      </c>
      <c r="C376" s="2"/>
      <c r="D376" s="5">
        <v>0</v>
      </c>
      <c r="E376" s="5">
        <f>E377</f>
        <v>0</v>
      </c>
      <c r="F376" s="5">
        <f t="shared" si="33"/>
        <v>0</v>
      </c>
      <c r="G376" s="5">
        <f>G377</f>
        <v>0</v>
      </c>
      <c r="H376" s="5">
        <f t="shared" si="37"/>
        <v>0</v>
      </c>
      <c r="I376" s="5">
        <f>I377</f>
        <v>0</v>
      </c>
      <c r="J376" s="5">
        <f t="shared" si="38"/>
        <v>0</v>
      </c>
      <c r="K376" s="5">
        <f>K377</f>
        <v>0</v>
      </c>
      <c r="L376" s="5">
        <f t="shared" si="39"/>
        <v>0</v>
      </c>
      <c r="M376" s="5">
        <f>M377</f>
        <v>0</v>
      </c>
      <c r="N376" s="5">
        <f t="shared" si="40"/>
        <v>0</v>
      </c>
    </row>
    <row r="377" spans="1:14" ht="38.25">
      <c r="A377" s="4" t="s">
        <v>26</v>
      </c>
      <c r="B377" s="2" t="s">
        <v>490</v>
      </c>
      <c r="C377" s="2">
        <v>200</v>
      </c>
      <c r="D377" s="5">
        <v>0</v>
      </c>
      <c r="E377" s="5">
        <v>0</v>
      </c>
      <c r="F377" s="5">
        <f t="shared" si="33"/>
        <v>0</v>
      </c>
      <c r="G377" s="5"/>
      <c r="H377" s="5">
        <f t="shared" si="37"/>
        <v>0</v>
      </c>
      <c r="I377" s="5"/>
      <c r="J377" s="5">
        <f t="shared" si="38"/>
        <v>0</v>
      </c>
      <c r="K377" s="5"/>
      <c r="L377" s="5">
        <f t="shared" si="39"/>
        <v>0</v>
      </c>
      <c r="M377" s="5"/>
      <c r="N377" s="5">
        <f t="shared" si="40"/>
        <v>0</v>
      </c>
    </row>
    <row r="378" spans="1:14" ht="96.75" customHeight="1">
      <c r="A378" s="7" t="s">
        <v>323</v>
      </c>
      <c r="B378" s="8" t="s">
        <v>29</v>
      </c>
      <c r="C378" s="2"/>
      <c r="D378" s="5">
        <v>556.92700000000013</v>
      </c>
      <c r="E378" s="5">
        <f t="shared" ref="E378:M381" si="42">E379</f>
        <v>0</v>
      </c>
      <c r="F378" s="5">
        <f t="shared" si="33"/>
        <v>556.92700000000013</v>
      </c>
      <c r="G378" s="5">
        <f t="shared" si="42"/>
        <v>0</v>
      </c>
      <c r="H378" s="5">
        <f t="shared" si="37"/>
        <v>556.92700000000013</v>
      </c>
      <c r="I378" s="5">
        <f t="shared" si="42"/>
        <v>-556.92700000000002</v>
      </c>
      <c r="J378" s="5">
        <f t="shared" si="38"/>
        <v>0</v>
      </c>
      <c r="K378" s="5">
        <f t="shared" si="42"/>
        <v>0</v>
      </c>
      <c r="L378" s="5">
        <f t="shared" si="39"/>
        <v>0</v>
      </c>
      <c r="M378" s="5">
        <f t="shared" si="42"/>
        <v>0</v>
      </c>
      <c r="N378" s="5">
        <f t="shared" si="40"/>
        <v>0</v>
      </c>
    </row>
    <row r="379" spans="1:14" ht="53.25" customHeight="1">
      <c r="A379" s="9" t="s">
        <v>324</v>
      </c>
      <c r="B379" s="8" t="s">
        <v>30</v>
      </c>
      <c r="C379" s="2"/>
      <c r="D379" s="5">
        <v>556.92700000000013</v>
      </c>
      <c r="E379" s="5">
        <f t="shared" si="42"/>
        <v>0</v>
      </c>
      <c r="F379" s="5">
        <f t="shared" si="33"/>
        <v>556.92700000000013</v>
      </c>
      <c r="G379" s="5">
        <f t="shared" si="42"/>
        <v>0</v>
      </c>
      <c r="H379" s="5">
        <f t="shared" si="37"/>
        <v>556.92700000000013</v>
      </c>
      <c r="I379" s="5">
        <f t="shared" si="42"/>
        <v>-556.92700000000002</v>
      </c>
      <c r="J379" s="5">
        <f t="shared" si="38"/>
        <v>0</v>
      </c>
      <c r="K379" s="5">
        <f t="shared" si="42"/>
        <v>0</v>
      </c>
      <c r="L379" s="5">
        <f t="shared" si="39"/>
        <v>0</v>
      </c>
      <c r="M379" s="5">
        <f t="shared" si="42"/>
        <v>0</v>
      </c>
      <c r="N379" s="5">
        <f t="shared" si="40"/>
        <v>0</v>
      </c>
    </row>
    <row r="380" spans="1:14" ht="51">
      <c r="A380" s="4" t="s">
        <v>399</v>
      </c>
      <c r="B380" s="2" t="s">
        <v>31</v>
      </c>
      <c r="C380" s="2"/>
      <c r="D380" s="5">
        <v>556.92700000000013</v>
      </c>
      <c r="E380" s="5">
        <f t="shared" si="42"/>
        <v>0</v>
      </c>
      <c r="F380" s="5">
        <f t="shared" si="33"/>
        <v>556.92700000000013</v>
      </c>
      <c r="G380" s="5">
        <f t="shared" si="42"/>
        <v>0</v>
      </c>
      <c r="H380" s="5">
        <f t="shared" si="37"/>
        <v>556.92700000000013</v>
      </c>
      <c r="I380" s="5">
        <f t="shared" si="42"/>
        <v>-556.92700000000002</v>
      </c>
      <c r="J380" s="5">
        <f t="shared" si="38"/>
        <v>0</v>
      </c>
      <c r="K380" s="5">
        <f t="shared" si="42"/>
        <v>0</v>
      </c>
      <c r="L380" s="5">
        <f t="shared" si="39"/>
        <v>0</v>
      </c>
      <c r="M380" s="5">
        <f t="shared" si="42"/>
        <v>0</v>
      </c>
      <c r="N380" s="5">
        <f t="shared" si="40"/>
        <v>0</v>
      </c>
    </row>
    <row r="381" spans="1:14" ht="25.5">
      <c r="A381" s="4" t="s">
        <v>246</v>
      </c>
      <c r="B381" s="2" t="s">
        <v>247</v>
      </c>
      <c r="C381" s="2"/>
      <c r="D381" s="5">
        <v>556.92700000000013</v>
      </c>
      <c r="E381" s="5">
        <f t="shared" si="42"/>
        <v>0</v>
      </c>
      <c r="F381" s="5">
        <f t="shared" si="33"/>
        <v>556.92700000000013</v>
      </c>
      <c r="G381" s="5">
        <f t="shared" si="42"/>
        <v>0</v>
      </c>
      <c r="H381" s="5">
        <f t="shared" si="37"/>
        <v>556.92700000000013</v>
      </c>
      <c r="I381" s="5">
        <f t="shared" si="42"/>
        <v>-556.92700000000002</v>
      </c>
      <c r="J381" s="5">
        <f t="shared" si="38"/>
        <v>0</v>
      </c>
      <c r="K381" s="5">
        <f t="shared" si="42"/>
        <v>0</v>
      </c>
      <c r="L381" s="5">
        <f t="shared" si="39"/>
        <v>0</v>
      </c>
      <c r="M381" s="5">
        <f t="shared" si="42"/>
        <v>0</v>
      </c>
      <c r="N381" s="5">
        <f t="shared" si="40"/>
        <v>0</v>
      </c>
    </row>
    <row r="382" spans="1:14" ht="15.75">
      <c r="A382" s="4" t="s">
        <v>116</v>
      </c>
      <c r="B382" s="2" t="s">
        <v>247</v>
      </c>
      <c r="C382" s="2">
        <v>800</v>
      </c>
      <c r="D382" s="5">
        <v>556.92700000000013</v>
      </c>
      <c r="E382" s="5">
        <v>0</v>
      </c>
      <c r="F382" s="5">
        <f t="shared" si="33"/>
        <v>556.92700000000013</v>
      </c>
      <c r="G382" s="5"/>
      <c r="H382" s="5">
        <f t="shared" si="37"/>
        <v>556.92700000000013</v>
      </c>
      <c r="I382" s="5">
        <v>-556.92700000000002</v>
      </c>
      <c r="J382" s="5">
        <f t="shared" si="38"/>
        <v>0</v>
      </c>
      <c r="K382" s="5"/>
      <c r="L382" s="5">
        <f t="shared" si="39"/>
        <v>0</v>
      </c>
      <c r="M382" s="5"/>
      <c r="N382" s="5">
        <f t="shared" si="40"/>
        <v>0</v>
      </c>
    </row>
    <row r="383" spans="1:14" ht="133.5" customHeight="1">
      <c r="A383" s="7" t="s">
        <v>521</v>
      </c>
      <c r="B383" s="8" t="s">
        <v>198</v>
      </c>
      <c r="C383" s="2"/>
      <c r="D383" s="5">
        <v>3268.6674200000002</v>
      </c>
      <c r="E383" s="5">
        <f>E384+E390+E394</f>
        <v>0</v>
      </c>
      <c r="F383" s="5">
        <f t="shared" si="33"/>
        <v>3268.6674200000002</v>
      </c>
      <c r="G383" s="5">
        <f>G384+G390+G394</f>
        <v>0</v>
      </c>
      <c r="H383" s="5">
        <f t="shared" si="37"/>
        <v>3268.6674200000002</v>
      </c>
      <c r="I383" s="5">
        <f>I384+I390+I394</f>
        <v>0</v>
      </c>
      <c r="J383" s="5">
        <f t="shared" si="38"/>
        <v>3268.6674200000002</v>
      </c>
      <c r="K383" s="5">
        <f>K384+K390+K394</f>
        <v>0</v>
      </c>
      <c r="L383" s="5">
        <f t="shared" si="39"/>
        <v>3268.6674200000002</v>
      </c>
      <c r="M383" s="5">
        <f>M384+M390+M394</f>
        <v>0</v>
      </c>
      <c r="N383" s="5">
        <f t="shared" si="40"/>
        <v>3268.6674200000002</v>
      </c>
    </row>
    <row r="384" spans="1:14" ht="38.25">
      <c r="A384" s="9" t="s">
        <v>325</v>
      </c>
      <c r="B384" s="8" t="s">
        <v>23</v>
      </c>
      <c r="C384" s="2"/>
      <c r="D384" s="5">
        <v>2768.6674200000002</v>
      </c>
      <c r="E384" s="5">
        <f>E385</f>
        <v>0</v>
      </c>
      <c r="F384" s="5">
        <f t="shared" si="33"/>
        <v>2768.6674200000002</v>
      </c>
      <c r="G384" s="5">
        <f>G385</f>
        <v>0</v>
      </c>
      <c r="H384" s="5">
        <f t="shared" si="37"/>
        <v>2768.6674200000002</v>
      </c>
      <c r="I384" s="5">
        <f>I385</f>
        <v>0</v>
      </c>
      <c r="J384" s="5">
        <f t="shared" si="38"/>
        <v>2768.6674200000002</v>
      </c>
      <c r="K384" s="5">
        <f>K385</f>
        <v>0</v>
      </c>
      <c r="L384" s="5">
        <f t="shared" si="39"/>
        <v>2768.6674200000002</v>
      </c>
      <c r="M384" s="5">
        <f>M385</f>
        <v>0</v>
      </c>
      <c r="N384" s="5">
        <f t="shared" si="40"/>
        <v>2768.6674200000002</v>
      </c>
    </row>
    <row r="385" spans="1:14" ht="38.25">
      <c r="A385" s="4" t="s">
        <v>196</v>
      </c>
      <c r="B385" s="2" t="s">
        <v>24</v>
      </c>
      <c r="C385" s="2"/>
      <c r="D385" s="5">
        <v>2768.6674200000002</v>
      </c>
      <c r="E385" s="5">
        <f>E386</f>
        <v>0</v>
      </c>
      <c r="F385" s="5">
        <f t="shared" ref="F385:F449" si="43">D385+E385</f>
        <v>2768.6674200000002</v>
      </c>
      <c r="G385" s="5">
        <f>G386</f>
        <v>0</v>
      </c>
      <c r="H385" s="5">
        <f t="shared" si="37"/>
        <v>2768.6674200000002</v>
      </c>
      <c r="I385" s="5">
        <f>I386</f>
        <v>0</v>
      </c>
      <c r="J385" s="5">
        <f t="shared" si="38"/>
        <v>2768.6674200000002</v>
      </c>
      <c r="K385" s="5">
        <f>K386</f>
        <v>0</v>
      </c>
      <c r="L385" s="5">
        <f t="shared" si="39"/>
        <v>2768.6674200000002</v>
      </c>
      <c r="M385" s="5">
        <f>M386</f>
        <v>0</v>
      </c>
      <c r="N385" s="5">
        <f t="shared" si="40"/>
        <v>2768.6674200000002</v>
      </c>
    </row>
    <row r="386" spans="1:14" ht="38.25">
      <c r="A386" s="4" t="s">
        <v>197</v>
      </c>
      <c r="B386" s="2" t="s">
        <v>25</v>
      </c>
      <c r="C386" s="2"/>
      <c r="D386" s="5">
        <v>2768.6674200000002</v>
      </c>
      <c r="E386" s="5">
        <f>E387+E388+E389</f>
        <v>0</v>
      </c>
      <c r="F386" s="5">
        <f t="shared" si="43"/>
        <v>2768.6674200000002</v>
      </c>
      <c r="G386" s="5">
        <f>G387+G388+G389</f>
        <v>0</v>
      </c>
      <c r="H386" s="5">
        <f t="shared" si="37"/>
        <v>2768.6674200000002</v>
      </c>
      <c r="I386" s="5">
        <f>I387+I388+I389</f>
        <v>0</v>
      </c>
      <c r="J386" s="5">
        <f t="shared" si="38"/>
        <v>2768.6674200000002</v>
      </c>
      <c r="K386" s="5">
        <f>K387+K388+K389</f>
        <v>0</v>
      </c>
      <c r="L386" s="5">
        <f t="shared" si="39"/>
        <v>2768.6674200000002</v>
      </c>
      <c r="M386" s="5">
        <f>M387+M388+M389</f>
        <v>0</v>
      </c>
      <c r="N386" s="5">
        <f t="shared" si="40"/>
        <v>2768.6674200000002</v>
      </c>
    </row>
    <row r="387" spans="1:14" ht="76.5">
      <c r="A387" s="4" t="s">
        <v>49</v>
      </c>
      <c r="B387" s="2" t="s">
        <v>25</v>
      </c>
      <c r="C387" s="2">
        <v>100</v>
      </c>
      <c r="D387" s="5">
        <v>1903.25342</v>
      </c>
      <c r="E387" s="5">
        <v>0</v>
      </c>
      <c r="F387" s="5">
        <f t="shared" si="43"/>
        <v>1903.25342</v>
      </c>
      <c r="G387" s="5"/>
      <c r="H387" s="5">
        <f t="shared" si="37"/>
        <v>1903.25342</v>
      </c>
      <c r="I387" s="5"/>
      <c r="J387" s="5">
        <f t="shared" si="38"/>
        <v>1903.25342</v>
      </c>
      <c r="K387" s="5"/>
      <c r="L387" s="5">
        <f t="shared" si="39"/>
        <v>1903.25342</v>
      </c>
      <c r="M387" s="5"/>
      <c r="N387" s="5">
        <f t="shared" si="40"/>
        <v>1903.25342</v>
      </c>
    </row>
    <row r="388" spans="1:14" ht="38.25">
      <c r="A388" s="4" t="s">
        <v>26</v>
      </c>
      <c r="B388" s="2" t="s">
        <v>25</v>
      </c>
      <c r="C388" s="2">
        <v>200</v>
      </c>
      <c r="D388" s="5">
        <v>865.31400000000008</v>
      </c>
      <c r="E388" s="5">
        <v>0</v>
      </c>
      <c r="F388" s="5">
        <f t="shared" si="43"/>
        <v>865.31400000000008</v>
      </c>
      <c r="G388" s="5"/>
      <c r="H388" s="5">
        <f t="shared" si="37"/>
        <v>865.31400000000008</v>
      </c>
      <c r="I388" s="5"/>
      <c r="J388" s="5">
        <f t="shared" si="38"/>
        <v>865.31400000000008</v>
      </c>
      <c r="K388" s="5"/>
      <c r="L388" s="5">
        <f t="shared" si="39"/>
        <v>865.31400000000008</v>
      </c>
      <c r="M388" s="5"/>
      <c r="N388" s="5">
        <f t="shared" si="40"/>
        <v>865.31400000000008</v>
      </c>
    </row>
    <row r="389" spans="1:14" ht="15.75">
      <c r="A389" s="4" t="s">
        <v>116</v>
      </c>
      <c r="B389" s="2" t="s">
        <v>25</v>
      </c>
      <c r="C389" s="2">
        <v>800</v>
      </c>
      <c r="D389" s="5">
        <v>0.10000000000000009</v>
      </c>
      <c r="E389" s="5">
        <v>0</v>
      </c>
      <c r="F389" s="5">
        <f t="shared" si="43"/>
        <v>0.10000000000000009</v>
      </c>
      <c r="G389" s="5"/>
      <c r="H389" s="5">
        <f t="shared" si="37"/>
        <v>0.10000000000000009</v>
      </c>
      <c r="I389" s="5"/>
      <c r="J389" s="5">
        <f t="shared" si="38"/>
        <v>0.10000000000000009</v>
      </c>
      <c r="K389" s="5"/>
      <c r="L389" s="5">
        <f t="shared" si="39"/>
        <v>0.10000000000000009</v>
      </c>
      <c r="M389" s="5"/>
      <c r="N389" s="5">
        <f t="shared" si="40"/>
        <v>0.10000000000000009</v>
      </c>
    </row>
    <row r="390" spans="1:14" ht="38.25">
      <c r="A390" s="9" t="s">
        <v>326</v>
      </c>
      <c r="B390" s="8" t="s">
        <v>259</v>
      </c>
      <c r="C390" s="2"/>
      <c r="D390" s="5">
        <v>500</v>
      </c>
      <c r="E390" s="5">
        <f t="shared" ref="E390:M392" si="44">E391</f>
        <v>0</v>
      </c>
      <c r="F390" s="5">
        <f t="shared" si="43"/>
        <v>500</v>
      </c>
      <c r="G390" s="5">
        <f t="shared" si="44"/>
        <v>0</v>
      </c>
      <c r="H390" s="5">
        <f t="shared" si="37"/>
        <v>500</v>
      </c>
      <c r="I390" s="5">
        <f t="shared" si="44"/>
        <v>0</v>
      </c>
      <c r="J390" s="5">
        <f t="shared" si="38"/>
        <v>500</v>
      </c>
      <c r="K390" s="5">
        <f t="shared" si="44"/>
        <v>0</v>
      </c>
      <c r="L390" s="5">
        <f t="shared" si="39"/>
        <v>500</v>
      </c>
      <c r="M390" s="5">
        <f t="shared" si="44"/>
        <v>0</v>
      </c>
      <c r="N390" s="5">
        <f t="shared" si="40"/>
        <v>500</v>
      </c>
    </row>
    <row r="391" spans="1:14" ht="38.25">
      <c r="A391" s="4" t="s">
        <v>400</v>
      </c>
      <c r="B391" s="2" t="s">
        <v>260</v>
      </c>
      <c r="C391" s="2"/>
      <c r="D391" s="5">
        <v>500</v>
      </c>
      <c r="E391" s="5">
        <f t="shared" si="44"/>
        <v>0</v>
      </c>
      <c r="F391" s="5">
        <f t="shared" si="43"/>
        <v>500</v>
      </c>
      <c r="G391" s="5">
        <f t="shared" si="44"/>
        <v>0</v>
      </c>
      <c r="H391" s="5">
        <f t="shared" si="37"/>
        <v>500</v>
      </c>
      <c r="I391" s="5">
        <f t="shared" si="44"/>
        <v>0</v>
      </c>
      <c r="J391" s="5">
        <f t="shared" si="38"/>
        <v>500</v>
      </c>
      <c r="K391" s="5">
        <f t="shared" si="44"/>
        <v>0</v>
      </c>
      <c r="L391" s="5">
        <f t="shared" si="39"/>
        <v>500</v>
      </c>
      <c r="M391" s="5">
        <f t="shared" si="44"/>
        <v>0</v>
      </c>
      <c r="N391" s="5">
        <f t="shared" si="40"/>
        <v>500</v>
      </c>
    </row>
    <row r="392" spans="1:14" ht="25.5">
      <c r="A392" s="4" t="s">
        <v>401</v>
      </c>
      <c r="B392" s="2" t="s">
        <v>402</v>
      </c>
      <c r="C392" s="2"/>
      <c r="D392" s="5">
        <v>500</v>
      </c>
      <c r="E392" s="5">
        <f t="shared" si="44"/>
        <v>0</v>
      </c>
      <c r="F392" s="5">
        <f t="shared" si="43"/>
        <v>500</v>
      </c>
      <c r="G392" s="5">
        <f t="shared" si="44"/>
        <v>0</v>
      </c>
      <c r="H392" s="5">
        <f t="shared" si="37"/>
        <v>500</v>
      </c>
      <c r="I392" s="5">
        <f t="shared" si="44"/>
        <v>0</v>
      </c>
      <c r="J392" s="5">
        <f t="shared" si="38"/>
        <v>500</v>
      </c>
      <c r="K392" s="5">
        <f t="shared" si="44"/>
        <v>0</v>
      </c>
      <c r="L392" s="5">
        <f t="shared" si="39"/>
        <v>500</v>
      </c>
      <c r="M392" s="5">
        <f t="shared" si="44"/>
        <v>0</v>
      </c>
      <c r="N392" s="5">
        <f t="shared" si="40"/>
        <v>500</v>
      </c>
    </row>
    <row r="393" spans="1:14" ht="15.75">
      <c r="A393" s="4" t="s">
        <v>116</v>
      </c>
      <c r="B393" s="2" t="s">
        <v>402</v>
      </c>
      <c r="C393" s="2">
        <v>800</v>
      </c>
      <c r="D393" s="5">
        <v>500</v>
      </c>
      <c r="E393" s="5"/>
      <c r="F393" s="5">
        <f t="shared" si="43"/>
        <v>500</v>
      </c>
      <c r="G393" s="5"/>
      <c r="H393" s="5">
        <f t="shared" si="37"/>
        <v>500</v>
      </c>
      <c r="I393" s="5"/>
      <c r="J393" s="5">
        <f t="shared" si="38"/>
        <v>500</v>
      </c>
      <c r="K393" s="5"/>
      <c r="L393" s="5">
        <f t="shared" si="39"/>
        <v>500</v>
      </c>
      <c r="M393" s="5"/>
      <c r="N393" s="5">
        <f t="shared" si="40"/>
        <v>500</v>
      </c>
    </row>
    <row r="394" spans="1:14" ht="51">
      <c r="A394" s="9" t="s">
        <v>327</v>
      </c>
      <c r="B394" s="8" t="s">
        <v>27</v>
      </c>
      <c r="C394" s="2"/>
      <c r="D394" s="5">
        <v>0</v>
      </c>
      <c r="E394" s="5">
        <f t="shared" ref="E394:M396" si="45">E395</f>
        <v>0</v>
      </c>
      <c r="F394" s="5">
        <f t="shared" si="43"/>
        <v>0</v>
      </c>
      <c r="G394" s="5">
        <f t="shared" si="45"/>
        <v>0</v>
      </c>
      <c r="H394" s="5">
        <f t="shared" si="37"/>
        <v>0</v>
      </c>
      <c r="I394" s="5">
        <f t="shared" si="45"/>
        <v>0</v>
      </c>
      <c r="J394" s="5">
        <f t="shared" si="38"/>
        <v>0</v>
      </c>
      <c r="K394" s="5">
        <f t="shared" si="45"/>
        <v>0</v>
      </c>
      <c r="L394" s="5">
        <f t="shared" si="39"/>
        <v>0</v>
      </c>
      <c r="M394" s="5">
        <f t="shared" si="45"/>
        <v>0</v>
      </c>
      <c r="N394" s="5">
        <f t="shared" si="40"/>
        <v>0</v>
      </c>
    </row>
    <row r="395" spans="1:14" ht="57" customHeight="1">
      <c r="A395" s="4" t="s">
        <v>403</v>
      </c>
      <c r="B395" s="2" t="s">
        <v>28</v>
      </c>
      <c r="C395" s="2"/>
      <c r="D395" s="5">
        <v>0</v>
      </c>
      <c r="E395" s="5">
        <f t="shared" si="45"/>
        <v>0</v>
      </c>
      <c r="F395" s="5">
        <f t="shared" si="43"/>
        <v>0</v>
      </c>
      <c r="G395" s="5">
        <f t="shared" si="45"/>
        <v>0</v>
      </c>
      <c r="H395" s="5">
        <f t="shared" si="37"/>
        <v>0</v>
      </c>
      <c r="I395" s="5">
        <f t="shared" si="45"/>
        <v>0</v>
      </c>
      <c r="J395" s="5">
        <f t="shared" si="38"/>
        <v>0</v>
      </c>
      <c r="K395" s="5">
        <f t="shared" si="45"/>
        <v>0</v>
      </c>
      <c r="L395" s="5">
        <f t="shared" si="39"/>
        <v>0</v>
      </c>
      <c r="M395" s="5">
        <f t="shared" si="45"/>
        <v>0</v>
      </c>
      <c r="N395" s="5">
        <f t="shared" si="40"/>
        <v>0</v>
      </c>
    </row>
    <row r="396" spans="1:14" ht="46.5" customHeight="1">
      <c r="A396" s="4" t="s">
        <v>404</v>
      </c>
      <c r="B396" s="2" t="s">
        <v>405</v>
      </c>
      <c r="C396" s="2"/>
      <c r="D396" s="5">
        <v>0</v>
      </c>
      <c r="E396" s="5">
        <f t="shared" si="45"/>
        <v>0</v>
      </c>
      <c r="F396" s="5">
        <f t="shared" si="43"/>
        <v>0</v>
      </c>
      <c r="G396" s="5">
        <f t="shared" si="45"/>
        <v>0</v>
      </c>
      <c r="H396" s="5">
        <f t="shared" si="37"/>
        <v>0</v>
      </c>
      <c r="I396" s="5">
        <f t="shared" si="45"/>
        <v>0</v>
      </c>
      <c r="J396" s="5">
        <f t="shared" si="38"/>
        <v>0</v>
      </c>
      <c r="K396" s="5">
        <f t="shared" si="45"/>
        <v>0</v>
      </c>
      <c r="L396" s="5">
        <f t="shared" si="39"/>
        <v>0</v>
      </c>
      <c r="M396" s="5">
        <f t="shared" si="45"/>
        <v>0</v>
      </c>
      <c r="N396" s="5">
        <f t="shared" si="40"/>
        <v>0</v>
      </c>
    </row>
    <row r="397" spans="1:14" ht="38.25">
      <c r="A397" s="4" t="s">
        <v>26</v>
      </c>
      <c r="B397" s="2" t="s">
        <v>405</v>
      </c>
      <c r="C397" s="2">
        <v>200</v>
      </c>
      <c r="D397" s="5">
        <v>0</v>
      </c>
      <c r="E397" s="5">
        <v>0</v>
      </c>
      <c r="F397" s="5">
        <f t="shared" si="43"/>
        <v>0</v>
      </c>
      <c r="G397" s="5"/>
      <c r="H397" s="5">
        <f t="shared" si="37"/>
        <v>0</v>
      </c>
      <c r="I397" s="5"/>
      <c r="J397" s="5">
        <f t="shared" si="38"/>
        <v>0</v>
      </c>
      <c r="K397" s="5"/>
      <c r="L397" s="5">
        <f t="shared" si="39"/>
        <v>0</v>
      </c>
      <c r="M397" s="5"/>
      <c r="N397" s="5">
        <f t="shared" si="40"/>
        <v>0</v>
      </c>
    </row>
    <row r="398" spans="1:14" ht="116.25" customHeight="1">
      <c r="A398" s="7" t="s">
        <v>328</v>
      </c>
      <c r="B398" s="8" t="s">
        <v>41</v>
      </c>
      <c r="C398" s="2"/>
      <c r="D398" s="5">
        <v>125</v>
      </c>
      <c r="E398" s="5">
        <f>E399+E403</f>
        <v>0</v>
      </c>
      <c r="F398" s="5">
        <f t="shared" si="43"/>
        <v>125</v>
      </c>
      <c r="G398" s="5">
        <f>G399+G403</f>
        <v>0</v>
      </c>
      <c r="H398" s="5">
        <f t="shared" si="37"/>
        <v>125</v>
      </c>
      <c r="I398" s="5">
        <f>I399+I403</f>
        <v>0</v>
      </c>
      <c r="J398" s="5">
        <f t="shared" si="38"/>
        <v>125</v>
      </c>
      <c r="K398" s="5">
        <f>K399+K403</f>
        <v>0</v>
      </c>
      <c r="L398" s="5">
        <f t="shared" si="39"/>
        <v>125</v>
      </c>
      <c r="M398" s="5">
        <f>M399+M403</f>
        <v>0</v>
      </c>
      <c r="N398" s="5">
        <f t="shared" si="40"/>
        <v>125</v>
      </c>
    </row>
    <row r="399" spans="1:14" ht="25.5">
      <c r="A399" s="9" t="s">
        <v>329</v>
      </c>
      <c r="B399" s="8" t="s">
        <v>406</v>
      </c>
      <c r="C399" s="2"/>
      <c r="D399" s="5">
        <v>100</v>
      </c>
      <c r="E399" s="5">
        <f t="shared" ref="E399:M401" si="46">E400</f>
        <v>0</v>
      </c>
      <c r="F399" s="5">
        <f t="shared" si="43"/>
        <v>100</v>
      </c>
      <c r="G399" s="5">
        <f t="shared" si="46"/>
        <v>0</v>
      </c>
      <c r="H399" s="5">
        <f t="shared" si="37"/>
        <v>100</v>
      </c>
      <c r="I399" s="5">
        <f t="shared" si="46"/>
        <v>0</v>
      </c>
      <c r="J399" s="5">
        <f t="shared" si="38"/>
        <v>100</v>
      </c>
      <c r="K399" s="5">
        <f t="shared" si="46"/>
        <v>0</v>
      </c>
      <c r="L399" s="5">
        <f t="shared" si="39"/>
        <v>100</v>
      </c>
      <c r="M399" s="5">
        <f t="shared" si="46"/>
        <v>0</v>
      </c>
      <c r="N399" s="5">
        <f t="shared" si="40"/>
        <v>100</v>
      </c>
    </row>
    <row r="400" spans="1:14" ht="25.5">
      <c r="A400" s="4" t="s">
        <v>408</v>
      </c>
      <c r="B400" s="2" t="s">
        <v>407</v>
      </c>
      <c r="C400" s="2"/>
      <c r="D400" s="5">
        <v>100</v>
      </c>
      <c r="E400" s="5">
        <f t="shared" si="46"/>
        <v>0</v>
      </c>
      <c r="F400" s="5">
        <f t="shared" si="43"/>
        <v>100</v>
      </c>
      <c r="G400" s="5">
        <f t="shared" si="46"/>
        <v>0</v>
      </c>
      <c r="H400" s="5">
        <f t="shared" si="37"/>
        <v>100</v>
      </c>
      <c r="I400" s="5">
        <f t="shared" si="46"/>
        <v>0</v>
      </c>
      <c r="J400" s="5">
        <f t="shared" si="38"/>
        <v>100</v>
      </c>
      <c r="K400" s="5">
        <f t="shared" si="46"/>
        <v>0</v>
      </c>
      <c r="L400" s="5">
        <f t="shared" si="39"/>
        <v>100</v>
      </c>
      <c r="M400" s="5">
        <f t="shared" si="46"/>
        <v>0</v>
      </c>
      <c r="N400" s="5">
        <f t="shared" si="40"/>
        <v>100</v>
      </c>
    </row>
    <row r="401" spans="1:14" ht="19.5" customHeight="1">
      <c r="A401" s="4" t="s">
        <v>409</v>
      </c>
      <c r="B401" s="2" t="s">
        <v>410</v>
      </c>
      <c r="C401" s="2"/>
      <c r="D401" s="5">
        <v>100</v>
      </c>
      <c r="E401" s="5">
        <f t="shared" si="46"/>
        <v>0</v>
      </c>
      <c r="F401" s="5">
        <f t="shared" si="43"/>
        <v>100</v>
      </c>
      <c r="G401" s="5">
        <f t="shared" si="46"/>
        <v>0</v>
      </c>
      <c r="H401" s="5">
        <f t="shared" si="37"/>
        <v>100</v>
      </c>
      <c r="I401" s="5">
        <f t="shared" si="46"/>
        <v>0</v>
      </c>
      <c r="J401" s="5">
        <f t="shared" si="38"/>
        <v>100</v>
      </c>
      <c r="K401" s="5">
        <f t="shared" si="46"/>
        <v>0</v>
      </c>
      <c r="L401" s="5">
        <f t="shared" si="39"/>
        <v>100</v>
      </c>
      <c r="M401" s="5">
        <f t="shared" si="46"/>
        <v>0</v>
      </c>
      <c r="N401" s="5">
        <f t="shared" ref="N401:N464" si="47">L401+M401</f>
        <v>100</v>
      </c>
    </row>
    <row r="402" spans="1:14" ht="38.25">
      <c r="A402" s="4" t="s">
        <v>26</v>
      </c>
      <c r="B402" s="2" t="s">
        <v>410</v>
      </c>
      <c r="C402" s="2">
        <v>200</v>
      </c>
      <c r="D402" s="5">
        <v>100</v>
      </c>
      <c r="E402" s="5">
        <v>0</v>
      </c>
      <c r="F402" s="5">
        <f t="shared" si="43"/>
        <v>100</v>
      </c>
      <c r="G402" s="5"/>
      <c r="H402" s="5">
        <f t="shared" si="37"/>
        <v>100</v>
      </c>
      <c r="I402" s="5"/>
      <c r="J402" s="5">
        <f t="shared" si="38"/>
        <v>100</v>
      </c>
      <c r="K402" s="5"/>
      <c r="L402" s="5">
        <f t="shared" si="39"/>
        <v>100</v>
      </c>
      <c r="M402" s="5"/>
      <c r="N402" s="5">
        <f t="shared" si="47"/>
        <v>100</v>
      </c>
    </row>
    <row r="403" spans="1:14" ht="63.75">
      <c r="A403" s="9" t="s">
        <v>330</v>
      </c>
      <c r="B403" s="8" t="s">
        <v>411</v>
      </c>
      <c r="C403" s="2"/>
      <c r="D403" s="5">
        <v>25</v>
      </c>
      <c r="E403" s="5">
        <f>E404</f>
        <v>0</v>
      </c>
      <c r="F403" s="5">
        <f t="shared" si="43"/>
        <v>25</v>
      </c>
      <c r="G403" s="5">
        <f>G404</f>
        <v>0</v>
      </c>
      <c r="H403" s="5">
        <f t="shared" ref="H403:H467" si="48">F403+G403</f>
        <v>25</v>
      </c>
      <c r="I403" s="5">
        <f>I404</f>
        <v>0</v>
      </c>
      <c r="J403" s="5">
        <f t="shared" ref="J403:J467" si="49">H403+I403</f>
        <v>25</v>
      </c>
      <c r="K403" s="5">
        <f>K404</f>
        <v>0</v>
      </c>
      <c r="L403" s="5">
        <f t="shared" ref="L403:L467" si="50">J403+K403</f>
        <v>25</v>
      </c>
      <c r="M403" s="5">
        <f>M404</f>
        <v>0</v>
      </c>
      <c r="N403" s="5">
        <f t="shared" si="47"/>
        <v>25</v>
      </c>
    </row>
    <row r="404" spans="1:14" ht="63.75">
      <c r="A404" s="4" t="s">
        <v>412</v>
      </c>
      <c r="B404" s="2" t="s">
        <v>414</v>
      </c>
      <c r="C404" s="2"/>
      <c r="D404" s="5">
        <v>25</v>
      </c>
      <c r="E404" s="5">
        <f>E405</f>
        <v>0</v>
      </c>
      <c r="F404" s="5">
        <f t="shared" si="43"/>
        <v>25</v>
      </c>
      <c r="G404" s="5">
        <f>G405</f>
        <v>0</v>
      </c>
      <c r="H404" s="5">
        <f t="shared" si="48"/>
        <v>25</v>
      </c>
      <c r="I404" s="5">
        <f>I405</f>
        <v>0</v>
      </c>
      <c r="J404" s="5">
        <f t="shared" si="49"/>
        <v>25</v>
      </c>
      <c r="K404" s="5">
        <f>K405</f>
        <v>0</v>
      </c>
      <c r="L404" s="5">
        <f t="shared" si="50"/>
        <v>25</v>
      </c>
      <c r="M404" s="5">
        <f>M405</f>
        <v>0</v>
      </c>
      <c r="N404" s="5">
        <f t="shared" si="47"/>
        <v>25</v>
      </c>
    </row>
    <row r="405" spans="1:14" ht="51">
      <c r="A405" s="4" t="s">
        <v>413</v>
      </c>
      <c r="B405" s="2" t="s">
        <v>415</v>
      </c>
      <c r="C405" s="2"/>
      <c r="D405" s="5">
        <v>25</v>
      </c>
      <c r="E405" s="5">
        <f>E406+E407</f>
        <v>0</v>
      </c>
      <c r="F405" s="5">
        <f t="shared" si="43"/>
        <v>25</v>
      </c>
      <c r="G405" s="5">
        <f>G406+G407</f>
        <v>0</v>
      </c>
      <c r="H405" s="5">
        <f t="shared" si="48"/>
        <v>25</v>
      </c>
      <c r="I405" s="5">
        <f>I406+I407</f>
        <v>0</v>
      </c>
      <c r="J405" s="5">
        <f t="shared" si="49"/>
        <v>25</v>
      </c>
      <c r="K405" s="5">
        <f>K406+K407</f>
        <v>0</v>
      </c>
      <c r="L405" s="5">
        <f t="shared" si="50"/>
        <v>25</v>
      </c>
      <c r="M405" s="5">
        <f>M406+M407</f>
        <v>0</v>
      </c>
      <c r="N405" s="5">
        <f t="shared" si="47"/>
        <v>25</v>
      </c>
    </row>
    <row r="406" spans="1:14" ht="76.5">
      <c r="A406" s="4" t="s">
        <v>49</v>
      </c>
      <c r="B406" s="2" t="s">
        <v>415</v>
      </c>
      <c r="C406" s="2">
        <v>100</v>
      </c>
      <c r="D406" s="5">
        <v>23.5</v>
      </c>
      <c r="E406" s="5">
        <v>0</v>
      </c>
      <c r="F406" s="5">
        <f t="shared" si="43"/>
        <v>23.5</v>
      </c>
      <c r="G406" s="5"/>
      <c r="H406" s="5">
        <f t="shared" si="48"/>
        <v>23.5</v>
      </c>
      <c r="I406" s="5"/>
      <c r="J406" s="5">
        <f t="shared" si="49"/>
        <v>23.5</v>
      </c>
      <c r="K406" s="5"/>
      <c r="L406" s="5">
        <f t="shared" si="50"/>
        <v>23.5</v>
      </c>
      <c r="M406" s="5"/>
      <c r="N406" s="5">
        <f t="shared" si="47"/>
        <v>23.5</v>
      </c>
    </row>
    <row r="407" spans="1:14" ht="38.25">
      <c r="A407" s="4" t="s">
        <v>26</v>
      </c>
      <c r="B407" s="2" t="s">
        <v>415</v>
      </c>
      <c r="C407" s="2">
        <v>200</v>
      </c>
      <c r="D407" s="5">
        <v>1.5</v>
      </c>
      <c r="E407" s="5">
        <v>0</v>
      </c>
      <c r="F407" s="5">
        <f t="shared" si="43"/>
        <v>1.5</v>
      </c>
      <c r="G407" s="5"/>
      <c r="H407" s="5">
        <f t="shared" si="48"/>
        <v>1.5</v>
      </c>
      <c r="I407" s="5"/>
      <c r="J407" s="5">
        <f t="shared" si="49"/>
        <v>1.5</v>
      </c>
      <c r="K407" s="5"/>
      <c r="L407" s="5">
        <f t="shared" si="50"/>
        <v>1.5</v>
      </c>
      <c r="M407" s="5"/>
      <c r="N407" s="5">
        <f t="shared" si="47"/>
        <v>1.5</v>
      </c>
    </row>
    <row r="408" spans="1:14" ht="97.5" customHeight="1">
      <c r="A408" s="7" t="s">
        <v>440</v>
      </c>
      <c r="B408" s="8" t="s">
        <v>441</v>
      </c>
      <c r="C408" s="2"/>
      <c r="D408" s="5">
        <v>5076.8700100000005</v>
      </c>
      <c r="E408" s="5">
        <f>E409+E423+E433</f>
        <v>0</v>
      </c>
      <c r="F408" s="5">
        <f t="shared" si="43"/>
        <v>5076.8700100000005</v>
      </c>
      <c r="G408" s="5">
        <f>G409+G423+G433</f>
        <v>0</v>
      </c>
      <c r="H408" s="5">
        <f t="shared" si="48"/>
        <v>5076.8700100000005</v>
      </c>
      <c r="I408" s="5">
        <f>I409+I423+I433</f>
        <v>-636.85511000000008</v>
      </c>
      <c r="J408" s="5">
        <f t="shared" si="49"/>
        <v>4440.0149000000001</v>
      </c>
      <c r="K408" s="5">
        <f>K409+K423+K433</f>
        <v>2647.9031299999997</v>
      </c>
      <c r="L408" s="5">
        <f t="shared" si="50"/>
        <v>7087.9180299999998</v>
      </c>
      <c r="M408" s="5">
        <f>M409+M423+M433</f>
        <v>-182</v>
      </c>
      <c r="N408" s="5">
        <f t="shared" si="47"/>
        <v>6905.9180299999998</v>
      </c>
    </row>
    <row r="409" spans="1:14" ht="25.5">
      <c r="A409" s="9" t="s">
        <v>442</v>
      </c>
      <c r="B409" s="8" t="s">
        <v>444</v>
      </c>
      <c r="C409" s="2"/>
      <c r="D409" s="5">
        <v>749.42005000000006</v>
      </c>
      <c r="E409" s="5">
        <f>E410+E414+E417+E420</f>
        <v>0</v>
      </c>
      <c r="F409" s="5">
        <f t="shared" si="43"/>
        <v>749.42005000000006</v>
      </c>
      <c r="G409" s="5">
        <f>G410+G414+G417+G420</f>
        <v>0</v>
      </c>
      <c r="H409" s="5">
        <f t="shared" si="48"/>
        <v>749.42005000000006</v>
      </c>
      <c r="I409" s="5">
        <f>I410+I414+I417+I420</f>
        <v>934.84937000000002</v>
      </c>
      <c r="J409" s="5">
        <f t="shared" si="49"/>
        <v>1684.2694200000001</v>
      </c>
      <c r="K409" s="5">
        <f>K410+K414+K417+K420</f>
        <v>245.56807999999998</v>
      </c>
      <c r="L409" s="5">
        <f t="shared" si="50"/>
        <v>1929.8375000000001</v>
      </c>
      <c r="M409" s="5">
        <f>M410+M414+M417+M420</f>
        <v>210</v>
      </c>
      <c r="N409" s="5">
        <f t="shared" si="47"/>
        <v>2139.8375000000001</v>
      </c>
    </row>
    <row r="410" spans="1:14" ht="66.75" customHeight="1">
      <c r="A410" s="4" t="s">
        <v>446</v>
      </c>
      <c r="B410" s="2" t="s">
        <v>448</v>
      </c>
      <c r="C410" s="2"/>
      <c r="D410" s="5">
        <v>97.2</v>
      </c>
      <c r="E410" s="5">
        <f>E411</f>
        <v>0</v>
      </c>
      <c r="F410" s="5">
        <f t="shared" si="43"/>
        <v>97.2</v>
      </c>
      <c r="G410" s="5">
        <f>G411</f>
        <v>0</v>
      </c>
      <c r="H410" s="5">
        <f t="shared" si="48"/>
        <v>97.2</v>
      </c>
      <c r="I410" s="5">
        <f>I411</f>
        <v>934.84937000000002</v>
      </c>
      <c r="J410" s="5">
        <f t="shared" si="49"/>
        <v>1032.04937</v>
      </c>
      <c r="K410" s="5">
        <f>K411</f>
        <v>244.02725999999998</v>
      </c>
      <c r="L410" s="5">
        <f t="shared" si="50"/>
        <v>1276.07663</v>
      </c>
      <c r="M410" s="5">
        <f>M411</f>
        <v>210</v>
      </c>
      <c r="N410" s="5">
        <f t="shared" si="47"/>
        <v>1486.07663</v>
      </c>
    </row>
    <row r="411" spans="1:14" ht="57" customHeight="1">
      <c r="A411" s="4" t="s">
        <v>447</v>
      </c>
      <c r="B411" s="2" t="s">
        <v>449</v>
      </c>
      <c r="C411" s="2"/>
      <c r="D411" s="5">
        <v>97.2</v>
      </c>
      <c r="E411" s="5">
        <f>E412</f>
        <v>0</v>
      </c>
      <c r="F411" s="5">
        <f t="shared" si="43"/>
        <v>97.2</v>
      </c>
      <c r="G411" s="5">
        <f>G412</f>
        <v>0</v>
      </c>
      <c r="H411" s="5">
        <f t="shared" si="48"/>
        <v>97.2</v>
      </c>
      <c r="I411" s="5">
        <f>I412</f>
        <v>934.84937000000002</v>
      </c>
      <c r="J411" s="5">
        <f t="shared" si="49"/>
        <v>1032.04937</v>
      </c>
      <c r="K411" s="5">
        <f>K412+K413</f>
        <v>244.02725999999998</v>
      </c>
      <c r="L411" s="5">
        <f t="shared" si="50"/>
        <v>1276.07663</v>
      </c>
      <c r="M411" s="5">
        <f>M412+M413</f>
        <v>210</v>
      </c>
      <c r="N411" s="5">
        <f t="shared" si="47"/>
        <v>1486.07663</v>
      </c>
    </row>
    <row r="412" spans="1:14" ht="38.25">
      <c r="A412" s="4" t="s">
        <v>26</v>
      </c>
      <c r="B412" s="2" t="s">
        <v>449</v>
      </c>
      <c r="C412" s="2">
        <v>200</v>
      </c>
      <c r="D412" s="5">
        <v>97.2</v>
      </c>
      <c r="E412" s="5">
        <v>0</v>
      </c>
      <c r="F412" s="5">
        <f t="shared" si="43"/>
        <v>97.2</v>
      </c>
      <c r="G412" s="5"/>
      <c r="H412" s="5">
        <f t="shared" si="48"/>
        <v>97.2</v>
      </c>
      <c r="I412" s="5">
        <f>520+414.84937</f>
        <v>934.84937000000002</v>
      </c>
      <c r="J412" s="5">
        <f t="shared" si="49"/>
        <v>1032.04937</v>
      </c>
      <c r="K412" s="5">
        <v>180.67725999999999</v>
      </c>
      <c r="L412" s="5">
        <f t="shared" si="50"/>
        <v>1212.7266299999999</v>
      </c>
      <c r="M412" s="5">
        <v>210</v>
      </c>
      <c r="N412" s="5">
        <f t="shared" si="47"/>
        <v>1422.7266299999999</v>
      </c>
    </row>
    <row r="413" spans="1:14" ht="15.75">
      <c r="A413" s="4" t="s">
        <v>116</v>
      </c>
      <c r="B413" s="2" t="s">
        <v>449</v>
      </c>
      <c r="C413" s="2">
        <v>800</v>
      </c>
      <c r="D413" s="5"/>
      <c r="E413" s="5"/>
      <c r="F413" s="5"/>
      <c r="G413" s="5"/>
      <c r="H413" s="5"/>
      <c r="I413" s="5"/>
      <c r="J413" s="5">
        <v>0</v>
      </c>
      <c r="K413" s="5">
        <v>63.35</v>
      </c>
      <c r="L413" s="5">
        <f t="shared" si="50"/>
        <v>63.35</v>
      </c>
      <c r="M413" s="5"/>
      <c r="N413" s="5">
        <f t="shared" si="47"/>
        <v>63.35</v>
      </c>
    </row>
    <row r="414" spans="1:14" ht="76.5">
      <c r="A414" s="4" t="s">
        <v>451</v>
      </c>
      <c r="B414" s="2" t="s">
        <v>450</v>
      </c>
      <c r="C414" s="2"/>
      <c r="D414" s="5">
        <v>92.75</v>
      </c>
      <c r="E414" s="5">
        <f>E415</f>
        <v>0</v>
      </c>
      <c r="F414" s="5">
        <f t="shared" si="43"/>
        <v>92.75</v>
      </c>
      <c r="G414" s="5">
        <f>G415</f>
        <v>0</v>
      </c>
      <c r="H414" s="5">
        <f t="shared" si="48"/>
        <v>92.75</v>
      </c>
      <c r="I414" s="5">
        <f>I415</f>
        <v>0</v>
      </c>
      <c r="J414" s="5">
        <f t="shared" si="49"/>
        <v>92.75</v>
      </c>
      <c r="K414" s="5">
        <f>K415</f>
        <v>0</v>
      </c>
      <c r="L414" s="5">
        <f t="shared" si="50"/>
        <v>92.75</v>
      </c>
      <c r="M414" s="5">
        <f>M415</f>
        <v>0</v>
      </c>
      <c r="N414" s="5">
        <f t="shared" si="47"/>
        <v>92.75</v>
      </c>
    </row>
    <row r="415" spans="1:14" ht="63.75">
      <c r="A415" s="4" t="s">
        <v>452</v>
      </c>
      <c r="B415" s="2" t="s">
        <v>453</v>
      </c>
      <c r="C415" s="2"/>
      <c r="D415" s="5">
        <v>92.75</v>
      </c>
      <c r="E415" s="5">
        <f>E416</f>
        <v>0</v>
      </c>
      <c r="F415" s="5">
        <f t="shared" si="43"/>
        <v>92.75</v>
      </c>
      <c r="G415" s="5">
        <f>G416</f>
        <v>0</v>
      </c>
      <c r="H415" s="5">
        <f t="shared" si="48"/>
        <v>92.75</v>
      </c>
      <c r="I415" s="5">
        <f>I416</f>
        <v>0</v>
      </c>
      <c r="J415" s="5">
        <f t="shared" si="49"/>
        <v>92.75</v>
      </c>
      <c r="K415" s="5">
        <f>K416</f>
        <v>0</v>
      </c>
      <c r="L415" s="5">
        <f t="shared" si="50"/>
        <v>92.75</v>
      </c>
      <c r="M415" s="5">
        <f>M416</f>
        <v>0</v>
      </c>
      <c r="N415" s="5">
        <f t="shared" si="47"/>
        <v>92.75</v>
      </c>
    </row>
    <row r="416" spans="1:14" ht="15.75">
      <c r="A416" s="4" t="s">
        <v>116</v>
      </c>
      <c r="B416" s="2" t="s">
        <v>453</v>
      </c>
      <c r="C416" s="2">
        <v>800</v>
      </c>
      <c r="D416" s="5">
        <v>92.75</v>
      </c>
      <c r="E416" s="5">
        <v>0</v>
      </c>
      <c r="F416" s="5">
        <f t="shared" si="43"/>
        <v>92.75</v>
      </c>
      <c r="G416" s="5"/>
      <c r="H416" s="5">
        <f t="shared" si="48"/>
        <v>92.75</v>
      </c>
      <c r="I416" s="5"/>
      <c r="J416" s="5">
        <f t="shared" si="49"/>
        <v>92.75</v>
      </c>
      <c r="K416" s="5"/>
      <c r="L416" s="5">
        <f t="shared" si="50"/>
        <v>92.75</v>
      </c>
      <c r="M416" s="5"/>
      <c r="N416" s="5">
        <f t="shared" si="47"/>
        <v>92.75</v>
      </c>
    </row>
    <row r="417" spans="1:14" ht="255">
      <c r="A417" s="4" t="s">
        <v>454</v>
      </c>
      <c r="B417" s="2" t="s">
        <v>456</v>
      </c>
      <c r="C417" s="2"/>
      <c r="D417" s="5">
        <v>84.470050000000001</v>
      </c>
      <c r="E417" s="5">
        <f>E418</f>
        <v>0</v>
      </c>
      <c r="F417" s="5">
        <f t="shared" si="43"/>
        <v>84.470050000000001</v>
      </c>
      <c r="G417" s="5">
        <f>G418</f>
        <v>0</v>
      </c>
      <c r="H417" s="5">
        <f t="shared" si="48"/>
        <v>84.470050000000001</v>
      </c>
      <c r="I417" s="5">
        <f>I418</f>
        <v>0</v>
      </c>
      <c r="J417" s="5">
        <f t="shared" si="49"/>
        <v>84.470050000000001</v>
      </c>
      <c r="K417" s="5">
        <f>K418</f>
        <v>1.5408199999999965</v>
      </c>
      <c r="L417" s="5">
        <f t="shared" si="50"/>
        <v>86.010869999999997</v>
      </c>
      <c r="M417" s="5">
        <f>M418</f>
        <v>0</v>
      </c>
      <c r="N417" s="5">
        <f t="shared" si="47"/>
        <v>86.010869999999997</v>
      </c>
    </row>
    <row r="418" spans="1:14" ht="242.25">
      <c r="A418" s="4" t="s">
        <v>455</v>
      </c>
      <c r="B418" s="2" t="s">
        <v>457</v>
      </c>
      <c r="C418" s="2"/>
      <c r="D418" s="5">
        <v>84.470050000000001</v>
      </c>
      <c r="E418" s="5">
        <f>E419</f>
        <v>0</v>
      </c>
      <c r="F418" s="5">
        <f t="shared" si="43"/>
        <v>84.470050000000001</v>
      </c>
      <c r="G418" s="5">
        <f>G419</f>
        <v>0</v>
      </c>
      <c r="H418" s="5">
        <f t="shared" si="48"/>
        <v>84.470050000000001</v>
      </c>
      <c r="I418" s="5">
        <f>I419</f>
        <v>0</v>
      </c>
      <c r="J418" s="5">
        <f t="shared" si="49"/>
        <v>84.470050000000001</v>
      </c>
      <c r="K418" s="5">
        <f>K419</f>
        <v>1.5408199999999965</v>
      </c>
      <c r="L418" s="5">
        <f t="shared" si="50"/>
        <v>86.010869999999997</v>
      </c>
      <c r="M418" s="5">
        <f>M419</f>
        <v>0</v>
      </c>
      <c r="N418" s="5">
        <f t="shared" si="47"/>
        <v>86.010869999999997</v>
      </c>
    </row>
    <row r="419" spans="1:14" ht="38.25">
      <c r="A419" s="4" t="s">
        <v>26</v>
      </c>
      <c r="B419" s="2" t="s">
        <v>457</v>
      </c>
      <c r="C419" s="2">
        <v>200</v>
      </c>
      <c r="D419" s="5">
        <v>84.470050000000001</v>
      </c>
      <c r="E419" s="5"/>
      <c r="F419" s="5">
        <f t="shared" si="43"/>
        <v>84.470050000000001</v>
      </c>
      <c r="G419" s="5"/>
      <c r="H419" s="5">
        <f t="shared" si="48"/>
        <v>84.470050000000001</v>
      </c>
      <c r="I419" s="5"/>
      <c r="J419" s="5">
        <f t="shared" si="49"/>
        <v>84.470050000000001</v>
      </c>
      <c r="K419" s="5">
        <f>-49+50.54082</f>
        <v>1.5408199999999965</v>
      </c>
      <c r="L419" s="5">
        <f t="shared" si="50"/>
        <v>86.010869999999997</v>
      </c>
      <c r="M419" s="5"/>
      <c r="N419" s="5">
        <f t="shared" si="47"/>
        <v>86.010869999999997</v>
      </c>
    </row>
    <row r="420" spans="1:14" ht="38.25">
      <c r="A420" s="4" t="s">
        <v>475</v>
      </c>
      <c r="B420" s="2" t="s">
        <v>474</v>
      </c>
      <c r="C420" s="2"/>
      <c r="D420" s="5">
        <v>475</v>
      </c>
      <c r="E420" s="5">
        <f>E421</f>
        <v>0</v>
      </c>
      <c r="F420" s="5">
        <f t="shared" si="43"/>
        <v>475</v>
      </c>
      <c r="G420" s="5">
        <f>G421</f>
        <v>0</v>
      </c>
      <c r="H420" s="5">
        <f t="shared" si="48"/>
        <v>475</v>
      </c>
      <c r="I420" s="5">
        <f>I421</f>
        <v>0</v>
      </c>
      <c r="J420" s="5">
        <f t="shared" si="49"/>
        <v>475</v>
      </c>
      <c r="K420" s="5">
        <f>K421</f>
        <v>0</v>
      </c>
      <c r="L420" s="5">
        <f t="shared" si="50"/>
        <v>475</v>
      </c>
      <c r="M420" s="5">
        <f>M421</f>
        <v>0</v>
      </c>
      <c r="N420" s="5">
        <f t="shared" si="47"/>
        <v>475</v>
      </c>
    </row>
    <row r="421" spans="1:14" ht="38.25">
      <c r="A421" s="4" t="s">
        <v>476</v>
      </c>
      <c r="B421" s="2" t="s">
        <v>477</v>
      </c>
      <c r="C421" s="2"/>
      <c r="D421" s="5">
        <v>475</v>
      </c>
      <c r="E421" s="5">
        <f>E422</f>
        <v>0</v>
      </c>
      <c r="F421" s="5">
        <f t="shared" si="43"/>
        <v>475</v>
      </c>
      <c r="G421" s="5">
        <f>G422</f>
        <v>0</v>
      </c>
      <c r="H421" s="5">
        <f t="shared" si="48"/>
        <v>475</v>
      </c>
      <c r="I421" s="5">
        <f>I422</f>
        <v>0</v>
      </c>
      <c r="J421" s="5">
        <f t="shared" si="49"/>
        <v>475</v>
      </c>
      <c r="K421" s="5">
        <f>K422</f>
        <v>0</v>
      </c>
      <c r="L421" s="5">
        <f t="shared" si="50"/>
        <v>475</v>
      </c>
      <c r="M421" s="5">
        <f>M422</f>
        <v>0</v>
      </c>
      <c r="N421" s="5">
        <f t="shared" si="47"/>
        <v>475</v>
      </c>
    </row>
    <row r="422" spans="1:14" ht="38.25">
      <c r="A422" s="4" t="s">
        <v>26</v>
      </c>
      <c r="B422" s="2" t="s">
        <v>477</v>
      </c>
      <c r="C422" s="2">
        <v>200</v>
      </c>
      <c r="D422" s="5">
        <v>475</v>
      </c>
      <c r="E422" s="5">
        <v>0</v>
      </c>
      <c r="F422" s="5">
        <f t="shared" si="43"/>
        <v>475</v>
      </c>
      <c r="G422" s="5"/>
      <c r="H422" s="5">
        <f t="shared" si="48"/>
        <v>475</v>
      </c>
      <c r="I422" s="5"/>
      <c r="J422" s="5">
        <f t="shared" si="49"/>
        <v>475</v>
      </c>
      <c r="K422" s="5"/>
      <c r="L422" s="5">
        <f t="shared" si="50"/>
        <v>475</v>
      </c>
      <c r="M422" s="5"/>
      <c r="N422" s="5">
        <f t="shared" si="47"/>
        <v>475</v>
      </c>
    </row>
    <row r="423" spans="1:14" ht="25.5">
      <c r="A423" s="9" t="s">
        <v>443</v>
      </c>
      <c r="B423" s="8" t="s">
        <v>445</v>
      </c>
      <c r="C423" s="2"/>
      <c r="D423" s="5">
        <v>3935.4499600000004</v>
      </c>
      <c r="E423" s="5">
        <f>E424+E427+E430</f>
        <v>0</v>
      </c>
      <c r="F423" s="5">
        <f t="shared" si="43"/>
        <v>3935.4499600000004</v>
      </c>
      <c r="G423" s="5">
        <f>G424+G427+G430</f>
        <v>0</v>
      </c>
      <c r="H423" s="5">
        <f t="shared" si="48"/>
        <v>3935.4499600000004</v>
      </c>
      <c r="I423" s="5">
        <f>I424+I427+I430</f>
        <v>-1571.7044800000001</v>
      </c>
      <c r="J423" s="5">
        <f t="shared" si="49"/>
        <v>2363.7454800000005</v>
      </c>
      <c r="K423" s="5">
        <f>K424+K427+K430</f>
        <v>2402.3350499999997</v>
      </c>
      <c r="L423" s="5">
        <f t="shared" si="50"/>
        <v>4766.0805300000002</v>
      </c>
      <c r="M423" s="5">
        <f>M424+M427+M430</f>
        <v>0</v>
      </c>
      <c r="N423" s="5">
        <f t="shared" si="47"/>
        <v>4766.0805300000002</v>
      </c>
    </row>
    <row r="424" spans="1:14" ht="229.5" customHeight="1">
      <c r="A424" s="4" t="s">
        <v>459</v>
      </c>
      <c r="B424" s="2" t="s">
        <v>460</v>
      </c>
      <c r="C424" s="2"/>
      <c r="D424" s="5">
        <v>52.9</v>
      </c>
      <c r="E424" s="5">
        <f>E425</f>
        <v>0</v>
      </c>
      <c r="F424" s="5">
        <f t="shared" si="43"/>
        <v>52.9</v>
      </c>
      <c r="G424" s="5">
        <f>G425</f>
        <v>0</v>
      </c>
      <c r="H424" s="5">
        <f t="shared" si="48"/>
        <v>52.9</v>
      </c>
      <c r="I424" s="5">
        <f>I425</f>
        <v>0</v>
      </c>
      <c r="J424" s="5">
        <f t="shared" si="49"/>
        <v>52.9</v>
      </c>
      <c r="K424" s="5">
        <f>K425</f>
        <v>851.61815000000001</v>
      </c>
      <c r="L424" s="5">
        <f t="shared" si="50"/>
        <v>904.51814999999999</v>
      </c>
      <c r="M424" s="5">
        <f>M425</f>
        <v>0</v>
      </c>
      <c r="N424" s="5">
        <f t="shared" si="47"/>
        <v>904.51814999999999</v>
      </c>
    </row>
    <row r="425" spans="1:14" ht="220.5" customHeight="1">
      <c r="A425" s="4" t="s">
        <v>458</v>
      </c>
      <c r="B425" s="2" t="s">
        <v>461</v>
      </c>
      <c r="C425" s="2"/>
      <c r="D425" s="5">
        <v>52.9</v>
      </c>
      <c r="E425" s="5">
        <f>E426</f>
        <v>0</v>
      </c>
      <c r="F425" s="5">
        <f t="shared" si="43"/>
        <v>52.9</v>
      </c>
      <c r="G425" s="5">
        <f>G426</f>
        <v>0</v>
      </c>
      <c r="H425" s="5">
        <f t="shared" si="48"/>
        <v>52.9</v>
      </c>
      <c r="I425" s="5">
        <f>I426</f>
        <v>0</v>
      </c>
      <c r="J425" s="5">
        <f t="shared" si="49"/>
        <v>52.9</v>
      </c>
      <c r="K425" s="5">
        <f>K426</f>
        <v>851.61815000000001</v>
      </c>
      <c r="L425" s="5">
        <f t="shared" si="50"/>
        <v>904.51814999999999</v>
      </c>
      <c r="M425" s="5">
        <f>M426</f>
        <v>0</v>
      </c>
      <c r="N425" s="5">
        <f t="shared" si="47"/>
        <v>904.51814999999999</v>
      </c>
    </row>
    <row r="426" spans="1:14" ht="15.75">
      <c r="A426" s="4" t="s">
        <v>116</v>
      </c>
      <c r="B426" s="2" t="s">
        <v>461</v>
      </c>
      <c r="C426" s="2">
        <v>800</v>
      </c>
      <c r="D426" s="5">
        <v>52.9</v>
      </c>
      <c r="E426" s="5"/>
      <c r="F426" s="5">
        <f t="shared" si="43"/>
        <v>52.9</v>
      </c>
      <c r="G426" s="5"/>
      <c r="H426" s="5">
        <f t="shared" si="48"/>
        <v>52.9</v>
      </c>
      <c r="I426" s="5"/>
      <c r="J426" s="5">
        <f t="shared" si="49"/>
        <v>52.9</v>
      </c>
      <c r="K426" s="5">
        <f>902.15897-50.54082</f>
        <v>851.61815000000001</v>
      </c>
      <c r="L426" s="5">
        <f t="shared" si="50"/>
        <v>904.51814999999999</v>
      </c>
      <c r="M426" s="5"/>
      <c r="N426" s="5">
        <f t="shared" si="47"/>
        <v>904.51814999999999</v>
      </c>
    </row>
    <row r="427" spans="1:14" ht="76.5">
      <c r="A427" s="4" t="s">
        <v>462</v>
      </c>
      <c r="B427" s="2" t="s">
        <v>464</v>
      </c>
      <c r="C427" s="2"/>
      <c r="D427" s="5">
        <v>3738.5499599999998</v>
      </c>
      <c r="E427" s="5">
        <f>E428</f>
        <v>0</v>
      </c>
      <c r="F427" s="5">
        <f t="shared" si="43"/>
        <v>3738.5499599999998</v>
      </c>
      <c r="G427" s="5">
        <f>G428</f>
        <v>0</v>
      </c>
      <c r="H427" s="5">
        <f t="shared" si="48"/>
        <v>3738.5499599999998</v>
      </c>
      <c r="I427" s="5">
        <f>I428</f>
        <v>-1571.7044800000001</v>
      </c>
      <c r="J427" s="5">
        <f t="shared" si="49"/>
        <v>2166.84548</v>
      </c>
      <c r="K427" s="5">
        <f>K428</f>
        <v>1550.7168999999999</v>
      </c>
      <c r="L427" s="5">
        <f t="shared" si="50"/>
        <v>3717.5623799999998</v>
      </c>
      <c r="M427" s="5">
        <f>M428</f>
        <v>0</v>
      </c>
      <c r="N427" s="5">
        <f t="shared" si="47"/>
        <v>3717.5623799999998</v>
      </c>
    </row>
    <row r="428" spans="1:14" ht="63.75">
      <c r="A428" s="4" t="s">
        <v>463</v>
      </c>
      <c r="B428" s="2" t="s">
        <v>465</v>
      </c>
      <c r="C428" s="2"/>
      <c r="D428" s="5">
        <v>3738.5499599999998</v>
      </c>
      <c r="E428" s="5">
        <f>E429</f>
        <v>0</v>
      </c>
      <c r="F428" s="5">
        <f t="shared" si="43"/>
        <v>3738.5499599999998</v>
      </c>
      <c r="G428" s="5">
        <f>G429</f>
        <v>0</v>
      </c>
      <c r="H428" s="5">
        <f t="shared" si="48"/>
        <v>3738.5499599999998</v>
      </c>
      <c r="I428" s="5">
        <f>I429</f>
        <v>-1571.7044800000001</v>
      </c>
      <c r="J428" s="5">
        <f t="shared" si="49"/>
        <v>2166.84548</v>
      </c>
      <c r="K428" s="5">
        <f>K429</f>
        <v>1550.7168999999999</v>
      </c>
      <c r="L428" s="5">
        <f t="shared" si="50"/>
        <v>3717.5623799999998</v>
      </c>
      <c r="M428" s="5">
        <f>M429</f>
        <v>0</v>
      </c>
      <c r="N428" s="5">
        <f t="shared" si="47"/>
        <v>3717.5623799999998</v>
      </c>
    </row>
    <row r="429" spans="1:14" ht="15.75">
      <c r="A429" s="4" t="s">
        <v>116</v>
      </c>
      <c r="B429" s="2" t="s">
        <v>465</v>
      </c>
      <c r="C429" s="2">
        <v>800</v>
      </c>
      <c r="D429" s="5">
        <v>3738.5499599999998</v>
      </c>
      <c r="E429" s="5">
        <v>0</v>
      </c>
      <c r="F429" s="5">
        <f t="shared" si="43"/>
        <v>3738.5499599999998</v>
      </c>
      <c r="G429" s="5"/>
      <c r="H429" s="5">
        <f t="shared" si="48"/>
        <v>3738.5499599999998</v>
      </c>
      <c r="I429" s="5">
        <v>-1571.7044800000001</v>
      </c>
      <c r="J429" s="5">
        <f t="shared" si="49"/>
        <v>2166.84548</v>
      </c>
      <c r="K429" s="5">
        <v>1550.7168999999999</v>
      </c>
      <c r="L429" s="5">
        <f t="shared" si="50"/>
        <v>3717.5623799999998</v>
      </c>
      <c r="M429" s="5"/>
      <c r="N429" s="5">
        <f t="shared" si="47"/>
        <v>3717.5623799999998</v>
      </c>
    </row>
    <row r="430" spans="1:14" ht="43.5" customHeight="1">
      <c r="A430" s="4" t="s">
        <v>466</v>
      </c>
      <c r="B430" s="2" t="s">
        <v>468</v>
      </c>
      <c r="C430" s="2"/>
      <c r="D430" s="5">
        <v>144</v>
      </c>
      <c r="E430" s="5">
        <f>E431</f>
        <v>0</v>
      </c>
      <c r="F430" s="5">
        <f t="shared" si="43"/>
        <v>144</v>
      </c>
      <c r="G430" s="5">
        <f>G431</f>
        <v>0</v>
      </c>
      <c r="H430" s="5">
        <f t="shared" si="48"/>
        <v>144</v>
      </c>
      <c r="I430" s="5">
        <f>I431</f>
        <v>0</v>
      </c>
      <c r="J430" s="5">
        <f t="shared" si="49"/>
        <v>144</v>
      </c>
      <c r="K430" s="5">
        <f>K431</f>
        <v>0</v>
      </c>
      <c r="L430" s="5">
        <f t="shared" si="50"/>
        <v>144</v>
      </c>
      <c r="M430" s="5">
        <f>M431</f>
        <v>0</v>
      </c>
      <c r="N430" s="5">
        <f t="shared" si="47"/>
        <v>144</v>
      </c>
    </row>
    <row r="431" spans="1:14" ht="38.25">
      <c r="A431" s="4" t="s">
        <v>467</v>
      </c>
      <c r="B431" s="2" t="s">
        <v>469</v>
      </c>
      <c r="C431" s="2"/>
      <c r="D431" s="5">
        <v>144</v>
      </c>
      <c r="E431" s="5">
        <f>E432</f>
        <v>0</v>
      </c>
      <c r="F431" s="5">
        <f t="shared" si="43"/>
        <v>144</v>
      </c>
      <c r="G431" s="5">
        <f>G432</f>
        <v>0</v>
      </c>
      <c r="H431" s="5">
        <f t="shared" si="48"/>
        <v>144</v>
      </c>
      <c r="I431" s="5">
        <f>I432</f>
        <v>0</v>
      </c>
      <c r="J431" s="5">
        <f t="shared" si="49"/>
        <v>144</v>
      </c>
      <c r="K431" s="5">
        <f>K432</f>
        <v>0</v>
      </c>
      <c r="L431" s="5">
        <f t="shared" si="50"/>
        <v>144</v>
      </c>
      <c r="M431" s="5">
        <f>M432</f>
        <v>0</v>
      </c>
      <c r="N431" s="5">
        <f t="shared" si="47"/>
        <v>144</v>
      </c>
    </row>
    <row r="432" spans="1:14" ht="38.25">
      <c r="A432" s="4" t="s">
        <v>26</v>
      </c>
      <c r="B432" s="2" t="s">
        <v>469</v>
      </c>
      <c r="C432" s="2">
        <v>200</v>
      </c>
      <c r="D432" s="5">
        <v>144</v>
      </c>
      <c r="E432" s="5">
        <v>0</v>
      </c>
      <c r="F432" s="5">
        <f t="shared" si="43"/>
        <v>144</v>
      </c>
      <c r="G432" s="5"/>
      <c r="H432" s="5">
        <f t="shared" si="48"/>
        <v>144</v>
      </c>
      <c r="I432" s="5"/>
      <c r="J432" s="5">
        <f t="shared" si="49"/>
        <v>144</v>
      </c>
      <c r="K432" s="5"/>
      <c r="L432" s="5">
        <f t="shared" si="50"/>
        <v>144</v>
      </c>
      <c r="M432" s="5"/>
      <c r="N432" s="5">
        <f t="shared" si="47"/>
        <v>144</v>
      </c>
    </row>
    <row r="433" spans="1:14" ht="38.25">
      <c r="A433" s="9" t="s">
        <v>507</v>
      </c>
      <c r="B433" s="8" t="s">
        <v>508</v>
      </c>
      <c r="C433" s="2"/>
      <c r="D433" s="5">
        <v>392</v>
      </c>
      <c r="E433" s="5">
        <f>E434</f>
        <v>0</v>
      </c>
      <c r="F433" s="5">
        <f t="shared" si="43"/>
        <v>392</v>
      </c>
      <c r="G433" s="5">
        <f>G434</f>
        <v>0</v>
      </c>
      <c r="H433" s="5">
        <f t="shared" si="48"/>
        <v>392</v>
      </c>
      <c r="I433" s="5">
        <f>I434</f>
        <v>0</v>
      </c>
      <c r="J433" s="5">
        <f t="shared" si="49"/>
        <v>392</v>
      </c>
      <c r="K433" s="5">
        <f>K434</f>
        <v>0</v>
      </c>
      <c r="L433" s="5">
        <f t="shared" si="50"/>
        <v>392</v>
      </c>
      <c r="M433" s="5">
        <f>M434</f>
        <v>-392</v>
      </c>
      <c r="N433" s="5">
        <f t="shared" si="47"/>
        <v>0</v>
      </c>
    </row>
    <row r="434" spans="1:14" ht="51">
      <c r="A434" s="4" t="s">
        <v>509</v>
      </c>
      <c r="B434" s="2" t="s">
        <v>511</v>
      </c>
      <c r="C434" s="2"/>
      <c r="D434" s="5">
        <v>392</v>
      </c>
      <c r="E434" s="5">
        <f>E435</f>
        <v>0</v>
      </c>
      <c r="F434" s="5">
        <f t="shared" si="43"/>
        <v>392</v>
      </c>
      <c r="G434" s="5">
        <f>G435</f>
        <v>0</v>
      </c>
      <c r="H434" s="5">
        <f t="shared" si="48"/>
        <v>392</v>
      </c>
      <c r="I434" s="5">
        <f>I435</f>
        <v>0</v>
      </c>
      <c r="J434" s="5">
        <f t="shared" si="49"/>
        <v>392</v>
      </c>
      <c r="K434" s="5">
        <f>K435</f>
        <v>0</v>
      </c>
      <c r="L434" s="5">
        <f t="shared" si="50"/>
        <v>392</v>
      </c>
      <c r="M434" s="5">
        <f>M435</f>
        <v>-392</v>
      </c>
      <c r="N434" s="5">
        <f t="shared" si="47"/>
        <v>0</v>
      </c>
    </row>
    <row r="435" spans="1:14" ht="38.25">
      <c r="A435" s="4" t="s">
        <v>510</v>
      </c>
      <c r="B435" s="2" t="s">
        <v>512</v>
      </c>
      <c r="C435" s="2"/>
      <c r="D435" s="5">
        <v>392</v>
      </c>
      <c r="E435" s="5">
        <f>E436</f>
        <v>0</v>
      </c>
      <c r="F435" s="5">
        <f t="shared" si="43"/>
        <v>392</v>
      </c>
      <c r="G435" s="5">
        <f>G436</f>
        <v>0</v>
      </c>
      <c r="H435" s="5">
        <f t="shared" si="48"/>
        <v>392</v>
      </c>
      <c r="I435" s="5">
        <f>I436</f>
        <v>0</v>
      </c>
      <c r="J435" s="5">
        <f t="shared" si="49"/>
        <v>392</v>
      </c>
      <c r="K435" s="5">
        <f>K436</f>
        <v>0</v>
      </c>
      <c r="L435" s="5">
        <f t="shared" si="50"/>
        <v>392</v>
      </c>
      <c r="M435" s="5">
        <f>M436</f>
        <v>-392</v>
      </c>
      <c r="N435" s="5">
        <f t="shared" si="47"/>
        <v>0</v>
      </c>
    </row>
    <row r="436" spans="1:14" ht="38.25">
      <c r="A436" s="4" t="s">
        <v>26</v>
      </c>
      <c r="B436" s="2" t="s">
        <v>512</v>
      </c>
      <c r="C436" s="2">
        <v>200</v>
      </c>
      <c r="D436" s="5">
        <v>392</v>
      </c>
      <c r="E436" s="5">
        <v>0</v>
      </c>
      <c r="F436" s="5">
        <f t="shared" si="43"/>
        <v>392</v>
      </c>
      <c r="G436" s="5"/>
      <c r="H436" s="5">
        <f t="shared" si="48"/>
        <v>392</v>
      </c>
      <c r="I436" s="5"/>
      <c r="J436" s="5">
        <f t="shared" si="49"/>
        <v>392</v>
      </c>
      <c r="K436" s="5"/>
      <c r="L436" s="5">
        <f t="shared" si="50"/>
        <v>392</v>
      </c>
      <c r="M436" s="5">
        <v>-392</v>
      </c>
      <c r="N436" s="5">
        <f t="shared" si="47"/>
        <v>0</v>
      </c>
    </row>
    <row r="437" spans="1:14" ht="63">
      <c r="A437" s="7" t="s">
        <v>362</v>
      </c>
      <c r="B437" s="8" t="s">
        <v>177</v>
      </c>
      <c r="C437" s="2"/>
      <c r="D437" s="5">
        <v>5992.1132599999992</v>
      </c>
      <c r="E437" s="5">
        <f>E438+E441</f>
        <v>0</v>
      </c>
      <c r="F437" s="5">
        <f t="shared" si="43"/>
        <v>5992.1132599999992</v>
      </c>
      <c r="G437" s="5">
        <f>G438+G441</f>
        <v>0</v>
      </c>
      <c r="H437" s="5">
        <f t="shared" si="48"/>
        <v>5992.1132599999992</v>
      </c>
      <c r="I437" s="5">
        <f>I438+I441</f>
        <v>0</v>
      </c>
      <c r="J437" s="5">
        <f t="shared" si="49"/>
        <v>5992.1132599999992</v>
      </c>
      <c r="K437" s="5">
        <f>K438+K441</f>
        <v>0</v>
      </c>
      <c r="L437" s="5">
        <f t="shared" si="50"/>
        <v>5992.1132599999992</v>
      </c>
      <c r="M437" s="5">
        <f>M438+M441</f>
        <v>-27.031999999999982</v>
      </c>
      <c r="N437" s="5">
        <f t="shared" si="47"/>
        <v>5965.081259999999</v>
      </c>
    </row>
    <row r="438" spans="1:14" ht="15.75">
      <c r="A438" s="4" t="s">
        <v>4</v>
      </c>
      <c r="B438" s="2" t="s">
        <v>178</v>
      </c>
      <c r="C438" s="2"/>
      <c r="D438" s="5">
        <v>0</v>
      </c>
      <c r="E438" s="5">
        <f>E439</f>
        <v>0</v>
      </c>
      <c r="F438" s="5">
        <f t="shared" si="43"/>
        <v>0</v>
      </c>
      <c r="G438" s="5">
        <f>G439</f>
        <v>0</v>
      </c>
      <c r="H438" s="5">
        <f t="shared" si="48"/>
        <v>0</v>
      </c>
      <c r="I438" s="5">
        <f>I439</f>
        <v>0</v>
      </c>
      <c r="J438" s="5">
        <f t="shared" si="49"/>
        <v>0</v>
      </c>
      <c r="K438" s="5">
        <f>K439</f>
        <v>0</v>
      </c>
      <c r="L438" s="5">
        <f t="shared" si="50"/>
        <v>0</v>
      </c>
      <c r="M438" s="5">
        <f>M439</f>
        <v>337</v>
      </c>
      <c r="N438" s="5">
        <f t="shared" si="47"/>
        <v>337</v>
      </c>
    </row>
    <row r="439" spans="1:14" ht="38.25">
      <c r="A439" s="4" t="s">
        <v>363</v>
      </c>
      <c r="B439" s="2" t="s">
        <v>179</v>
      </c>
      <c r="C439" s="2"/>
      <c r="D439" s="5">
        <v>0</v>
      </c>
      <c r="E439" s="5">
        <f>E440</f>
        <v>0</v>
      </c>
      <c r="F439" s="5">
        <f t="shared" si="43"/>
        <v>0</v>
      </c>
      <c r="G439" s="5">
        <f>G440</f>
        <v>0</v>
      </c>
      <c r="H439" s="5">
        <f t="shared" si="48"/>
        <v>0</v>
      </c>
      <c r="I439" s="5">
        <f>I440</f>
        <v>0</v>
      </c>
      <c r="J439" s="5">
        <f t="shared" si="49"/>
        <v>0</v>
      </c>
      <c r="K439" s="5">
        <f>K440</f>
        <v>0</v>
      </c>
      <c r="L439" s="5">
        <f t="shared" si="50"/>
        <v>0</v>
      </c>
      <c r="M439" s="5">
        <f>M440</f>
        <v>337</v>
      </c>
      <c r="N439" s="5">
        <f t="shared" si="47"/>
        <v>337</v>
      </c>
    </row>
    <row r="440" spans="1:14" ht="38.25">
      <c r="A440" s="4" t="s">
        <v>26</v>
      </c>
      <c r="B440" s="2" t="s">
        <v>179</v>
      </c>
      <c r="C440" s="2">
        <v>200</v>
      </c>
      <c r="D440" s="5">
        <v>0</v>
      </c>
      <c r="E440" s="5">
        <v>0</v>
      </c>
      <c r="F440" s="5">
        <f t="shared" si="43"/>
        <v>0</v>
      </c>
      <c r="G440" s="5"/>
      <c r="H440" s="5">
        <f t="shared" si="48"/>
        <v>0</v>
      </c>
      <c r="I440" s="5"/>
      <c r="J440" s="5">
        <f t="shared" si="49"/>
        <v>0</v>
      </c>
      <c r="K440" s="5"/>
      <c r="L440" s="5">
        <f t="shared" si="50"/>
        <v>0</v>
      </c>
      <c r="M440" s="5">
        <v>337</v>
      </c>
      <c r="N440" s="5">
        <f t="shared" si="47"/>
        <v>337</v>
      </c>
    </row>
    <row r="441" spans="1:14" ht="15.75">
      <c r="A441" s="7" t="s">
        <v>180</v>
      </c>
      <c r="B441" s="2" t="s">
        <v>181</v>
      </c>
      <c r="C441" s="2"/>
      <c r="D441" s="5">
        <v>5992.1132599999992</v>
      </c>
      <c r="E441" s="5">
        <f>E442+E444+E446+E449+E451</f>
        <v>0</v>
      </c>
      <c r="F441" s="5">
        <f t="shared" si="43"/>
        <v>5992.1132599999992</v>
      </c>
      <c r="G441" s="5">
        <f>G442+G444+G446+G449+G451</f>
        <v>0</v>
      </c>
      <c r="H441" s="5">
        <f t="shared" si="48"/>
        <v>5992.1132599999992</v>
      </c>
      <c r="I441" s="5">
        <f>I442+I444+I446+I449+I451</f>
        <v>0</v>
      </c>
      <c r="J441" s="5">
        <f t="shared" si="49"/>
        <v>5992.1132599999992</v>
      </c>
      <c r="K441" s="5">
        <f>K442+K444+K446+K449+K451</f>
        <v>0</v>
      </c>
      <c r="L441" s="5">
        <f t="shared" si="50"/>
        <v>5992.1132599999992</v>
      </c>
      <c r="M441" s="5">
        <f>M442+M444+M446+M449+M451</f>
        <v>-364.03199999999998</v>
      </c>
      <c r="N441" s="5">
        <f t="shared" si="47"/>
        <v>5628.081259999999</v>
      </c>
    </row>
    <row r="442" spans="1:14" ht="38.25">
      <c r="A442" s="4" t="s">
        <v>593</v>
      </c>
      <c r="B442" s="2" t="s">
        <v>182</v>
      </c>
      <c r="C442" s="2"/>
      <c r="D442" s="5">
        <v>1786.4579999999999</v>
      </c>
      <c r="E442" s="5">
        <f>E443</f>
        <v>0</v>
      </c>
      <c r="F442" s="5">
        <f t="shared" si="43"/>
        <v>1786.4579999999999</v>
      </c>
      <c r="G442" s="5">
        <f>G443</f>
        <v>0</v>
      </c>
      <c r="H442" s="5">
        <f t="shared" si="48"/>
        <v>1786.4579999999999</v>
      </c>
      <c r="I442" s="5">
        <f>I443</f>
        <v>0</v>
      </c>
      <c r="J442" s="5">
        <f t="shared" si="49"/>
        <v>1786.4579999999999</v>
      </c>
      <c r="K442" s="5">
        <f>K443</f>
        <v>0</v>
      </c>
      <c r="L442" s="5">
        <f t="shared" si="50"/>
        <v>1786.4579999999999</v>
      </c>
      <c r="M442" s="5">
        <f>M443</f>
        <v>0</v>
      </c>
      <c r="N442" s="5">
        <f t="shared" si="47"/>
        <v>1786.4579999999999</v>
      </c>
    </row>
    <row r="443" spans="1:14" ht="76.5">
      <c r="A443" s="4" t="s">
        <v>49</v>
      </c>
      <c r="B443" s="2" t="s">
        <v>182</v>
      </c>
      <c r="C443" s="2">
        <v>100</v>
      </c>
      <c r="D443" s="5">
        <v>1786.4579999999999</v>
      </c>
      <c r="E443" s="5">
        <v>0</v>
      </c>
      <c r="F443" s="5">
        <f t="shared" si="43"/>
        <v>1786.4579999999999</v>
      </c>
      <c r="G443" s="5"/>
      <c r="H443" s="5">
        <f t="shared" si="48"/>
        <v>1786.4579999999999</v>
      </c>
      <c r="I443" s="5"/>
      <c r="J443" s="5">
        <f t="shared" si="49"/>
        <v>1786.4579999999999</v>
      </c>
      <c r="K443" s="5"/>
      <c r="L443" s="5">
        <f t="shared" si="50"/>
        <v>1786.4579999999999</v>
      </c>
      <c r="M443" s="5"/>
      <c r="N443" s="5">
        <f t="shared" si="47"/>
        <v>1786.4579999999999</v>
      </c>
    </row>
    <row r="444" spans="1:14" ht="38.25">
      <c r="A444" s="4" t="s">
        <v>364</v>
      </c>
      <c r="B444" s="2" t="s">
        <v>183</v>
      </c>
      <c r="C444" s="2"/>
      <c r="D444" s="5">
        <v>1401.9319999999996</v>
      </c>
      <c r="E444" s="5">
        <f>E445</f>
        <v>0</v>
      </c>
      <c r="F444" s="5">
        <f t="shared" si="43"/>
        <v>1401.9319999999996</v>
      </c>
      <c r="G444" s="5">
        <f>G445</f>
        <v>0</v>
      </c>
      <c r="H444" s="5">
        <f t="shared" si="48"/>
        <v>1401.9319999999996</v>
      </c>
      <c r="I444" s="5">
        <f>I445</f>
        <v>0</v>
      </c>
      <c r="J444" s="5">
        <f t="shared" si="49"/>
        <v>1401.9319999999996</v>
      </c>
      <c r="K444" s="5">
        <f>K445</f>
        <v>0</v>
      </c>
      <c r="L444" s="5">
        <f t="shared" si="50"/>
        <v>1401.9319999999996</v>
      </c>
      <c r="M444" s="5">
        <f>M445</f>
        <v>0</v>
      </c>
      <c r="N444" s="5">
        <f t="shared" si="47"/>
        <v>1401.9319999999996</v>
      </c>
    </row>
    <row r="445" spans="1:14" ht="76.5">
      <c r="A445" s="4" t="s">
        <v>49</v>
      </c>
      <c r="B445" s="2" t="s">
        <v>183</v>
      </c>
      <c r="C445" s="2">
        <v>100</v>
      </c>
      <c r="D445" s="5">
        <v>1401.9319999999996</v>
      </c>
      <c r="E445" s="5">
        <v>0</v>
      </c>
      <c r="F445" s="5">
        <f t="shared" si="43"/>
        <v>1401.9319999999996</v>
      </c>
      <c r="G445" s="5"/>
      <c r="H445" s="5">
        <f t="shared" si="48"/>
        <v>1401.9319999999996</v>
      </c>
      <c r="I445" s="5"/>
      <c r="J445" s="5">
        <f t="shared" si="49"/>
        <v>1401.9319999999996</v>
      </c>
      <c r="K445" s="5"/>
      <c r="L445" s="5">
        <f t="shared" si="50"/>
        <v>1401.9319999999996</v>
      </c>
      <c r="M445" s="5"/>
      <c r="N445" s="5">
        <f t="shared" si="47"/>
        <v>1401.9319999999996</v>
      </c>
    </row>
    <row r="446" spans="1:14" ht="38.25">
      <c r="A446" s="4" t="s">
        <v>365</v>
      </c>
      <c r="B446" s="2" t="s">
        <v>184</v>
      </c>
      <c r="C446" s="2"/>
      <c r="D446" s="5">
        <v>1300.9651200000001</v>
      </c>
      <c r="E446" s="5">
        <f>E447+E448</f>
        <v>0</v>
      </c>
      <c r="F446" s="5">
        <f t="shared" si="43"/>
        <v>1300.9651200000001</v>
      </c>
      <c r="G446" s="5">
        <f>G447+G448</f>
        <v>0</v>
      </c>
      <c r="H446" s="5">
        <f t="shared" si="48"/>
        <v>1300.9651200000001</v>
      </c>
      <c r="I446" s="5">
        <f>I447+I448</f>
        <v>0</v>
      </c>
      <c r="J446" s="5">
        <f t="shared" si="49"/>
        <v>1300.9651200000001</v>
      </c>
      <c r="K446" s="5">
        <f>K447+K448</f>
        <v>0</v>
      </c>
      <c r="L446" s="5">
        <f t="shared" si="50"/>
        <v>1300.9651200000001</v>
      </c>
      <c r="M446" s="5">
        <f>M447+M448</f>
        <v>-364.03199999999998</v>
      </c>
      <c r="N446" s="5">
        <f t="shared" si="47"/>
        <v>936.93312000000014</v>
      </c>
    </row>
    <row r="447" spans="1:14" ht="76.5">
      <c r="A447" s="4" t="s">
        <v>49</v>
      </c>
      <c r="B447" s="2" t="s">
        <v>184</v>
      </c>
      <c r="C447" s="2">
        <v>100</v>
      </c>
      <c r="D447" s="5">
        <v>1052.4880000000001</v>
      </c>
      <c r="E447" s="5">
        <v>0</v>
      </c>
      <c r="F447" s="5">
        <f t="shared" si="43"/>
        <v>1052.4880000000001</v>
      </c>
      <c r="G447" s="5"/>
      <c r="H447" s="5">
        <f t="shared" si="48"/>
        <v>1052.4880000000001</v>
      </c>
      <c r="I447" s="5"/>
      <c r="J447" s="5">
        <f t="shared" si="49"/>
        <v>1052.4880000000001</v>
      </c>
      <c r="K447" s="5"/>
      <c r="L447" s="5">
        <f t="shared" si="50"/>
        <v>1052.4880000000001</v>
      </c>
      <c r="M447" s="5">
        <f>-337-27.032</f>
        <v>-364.03199999999998</v>
      </c>
      <c r="N447" s="5">
        <f t="shared" si="47"/>
        <v>688.45600000000013</v>
      </c>
    </row>
    <row r="448" spans="1:14" ht="38.25">
      <c r="A448" s="4" t="s">
        <v>26</v>
      </c>
      <c r="B448" s="2" t="s">
        <v>184</v>
      </c>
      <c r="C448" s="2">
        <v>200</v>
      </c>
      <c r="D448" s="5">
        <v>248.47712000000001</v>
      </c>
      <c r="E448" s="5">
        <v>0</v>
      </c>
      <c r="F448" s="5">
        <f t="shared" si="43"/>
        <v>248.47712000000001</v>
      </c>
      <c r="G448" s="5"/>
      <c r="H448" s="5">
        <f t="shared" si="48"/>
        <v>248.47712000000001</v>
      </c>
      <c r="I448" s="5"/>
      <c r="J448" s="5">
        <f t="shared" si="49"/>
        <v>248.47712000000001</v>
      </c>
      <c r="K448" s="5"/>
      <c r="L448" s="5">
        <f t="shared" si="50"/>
        <v>248.47712000000001</v>
      </c>
      <c r="M448" s="5"/>
      <c r="N448" s="5">
        <f t="shared" si="47"/>
        <v>248.47712000000001</v>
      </c>
    </row>
    <row r="449" spans="1:14" ht="38.25">
      <c r="A449" s="4" t="s">
        <v>366</v>
      </c>
      <c r="B449" s="2" t="s">
        <v>269</v>
      </c>
      <c r="C449" s="2"/>
      <c r="D449" s="5">
        <v>945.6169799999999</v>
      </c>
      <c r="E449" s="5">
        <f>E450</f>
        <v>0</v>
      </c>
      <c r="F449" s="5">
        <f t="shared" si="43"/>
        <v>945.6169799999999</v>
      </c>
      <c r="G449" s="5">
        <f>G450</f>
        <v>0</v>
      </c>
      <c r="H449" s="5">
        <f t="shared" si="48"/>
        <v>945.6169799999999</v>
      </c>
      <c r="I449" s="5">
        <f>I450</f>
        <v>0</v>
      </c>
      <c r="J449" s="5">
        <f t="shared" si="49"/>
        <v>945.6169799999999</v>
      </c>
      <c r="K449" s="5">
        <f>K450</f>
        <v>0</v>
      </c>
      <c r="L449" s="5">
        <f t="shared" si="50"/>
        <v>945.6169799999999</v>
      </c>
      <c r="M449" s="5">
        <f>M450</f>
        <v>0</v>
      </c>
      <c r="N449" s="5">
        <f t="shared" si="47"/>
        <v>945.6169799999999</v>
      </c>
    </row>
    <row r="450" spans="1:14" ht="76.5">
      <c r="A450" s="4" t="s">
        <v>49</v>
      </c>
      <c r="B450" s="2" t="s">
        <v>269</v>
      </c>
      <c r="C450" s="2">
        <v>100</v>
      </c>
      <c r="D450" s="5">
        <v>945.6169799999999</v>
      </c>
      <c r="E450" s="5">
        <v>0</v>
      </c>
      <c r="F450" s="5">
        <f t="shared" ref="F450:F498" si="51">D450+E450</f>
        <v>945.6169799999999</v>
      </c>
      <c r="G450" s="5"/>
      <c r="H450" s="5">
        <f t="shared" si="48"/>
        <v>945.6169799999999</v>
      </c>
      <c r="I450" s="5"/>
      <c r="J450" s="5">
        <f t="shared" si="49"/>
        <v>945.6169799999999</v>
      </c>
      <c r="K450" s="5"/>
      <c r="L450" s="5">
        <f t="shared" si="50"/>
        <v>945.6169799999999</v>
      </c>
      <c r="M450" s="5"/>
      <c r="N450" s="5">
        <f t="shared" si="47"/>
        <v>945.6169799999999</v>
      </c>
    </row>
    <row r="451" spans="1:14" ht="38.25">
      <c r="A451" s="4" t="s">
        <v>367</v>
      </c>
      <c r="B451" s="2" t="s">
        <v>270</v>
      </c>
      <c r="C451" s="2"/>
      <c r="D451" s="5">
        <v>557.14116000000001</v>
      </c>
      <c r="E451" s="5">
        <f>E452</f>
        <v>0</v>
      </c>
      <c r="F451" s="5">
        <f t="shared" si="51"/>
        <v>557.14116000000001</v>
      </c>
      <c r="G451" s="5">
        <f>G452</f>
        <v>0</v>
      </c>
      <c r="H451" s="5">
        <f t="shared" si="48"/>
        <v>557.14116000000001</v>
      </c>
      <c r="I451" s="5">
        <f>I452</f>
        <v>0</v>
      </c>
      <c r="J451" s="5">
        <f t="shared" si="49"/>
        <v>557.14116000000001</v>
      </c>
      <c r="K451" s="5">
        <f>K452</f>
        <v>0</v>
      </c>
      <c r="L451" s="5">
        <f t="shared" si="50"/>
        <v>557.14116000000001</v>
      </c>
      <c r="M451" s="5">
        <f>M452</f>
        <v>0</v>
      </c>
      <c r="N451" s="5">
        <f t="shared" si="47"/>
        <v>557.14116000000001</v>
      </c>
    </row>
    <row r="452" spans="1:14" ht="76.5">
      <c r="A452" s="4" t="s">
        <v>49</v>
      </c>
      <c r="B452" s="2" t="s">
        <v>270</v>
      </c>
      <c r="C452" s="2">
        <v>100</v>
      </c>
      <c r="D452" s="5">
        <v>557.14116000000001</v>
      </c>
      <c r="E452" s="5">
        <v>0</v>
      </c>
      <c r="F452" s="5">
        <f t="shared" si="51"/>
        <v>557.14116000000001</v>
      </c>
      <c r="G452" s="5"/>
      <c r="H452" s="5">
        <f t="shared" si="48"/>
        <v>557.14116000000001</v>
      </c>
      <c r="I452" s="5"/>
      <c r="J452" s="5">
        <f t="shared" si="49"/>
        <v>557.14116000000001</v>
      </c>
      <c r="K452" s="5"/>
      <c r="L452" s="5">
        <f t="shared" si="50"/>
        <v>557.14116000000001</v>
      </c>
      <c r="M452" s="5"/>
      <c r="N452" s="5">
        <f t="shared" si="47"/>
        <v>557.14116000000001</v>
      </c>
    </row>
    <row r="453" spans="1:14" ht="63">
      <c r="A453" s="7" t="s">
        <v>185</v>
      </c>
      <c r="B453" s="8" t="s">
        <v>186</v>
      </c>
      <c r="C453" s="2"/>
      <c r="D453" s="5">
        <v>65290.822889999996</v>
      </c>
      <c r="E453" s="5">
        <f>E454</f>
        <v>35</v>
      </c>
      <c r="F453" s="5">
        <f t="shared" si="51"/>
        <v>65325.822889999996</v>
      </c>
      <c r="G453" s="5">
        <f>G454</f>
        <v>50</v>
      </c>
      <c r="H453" s="5">
        <f t="shared" si="48"/>
        <v>65375.822889999996</v>
      </c>
      <c r="I453" s="5">
        <f>I454</f>
        <v>-479.02199999999999</v>
      </c>
      <c r="J453" s="5">
        <f t="shared" si="49"/>
        <v>64896.800889999999</v>
      </c>
      <c r="K453" s="5">
        <f>K454</f>
        <v>0</v>
      </c>
      <c r="L453" s="5">
        <f t="shared" si="50"/>
        <v>64896.800889999999</v>
      </c>
      <c r="M453" s="5">
        <f>M454</f>
        <v>191.91411999999997</v>
      </c>
      <c r="N453" s="5">
        <f t="shared" si="47"/>
        <v>65088.71501</v>
      </c>
    </row>
    <row r="454" spans="1:14" ht="15.75">
      <c r="A454" s="4" t="s">
        <v>180</v>
      </c>
      <c r="B454" s="2" t="s">
        <v>188</v>
      </c>
      <c r="C454" s="2"/>
      <c r="D454" s="5">
        <v>65290.822889999996</v>
      </c>
      <c r="E454" s="5">
        <f>E455+E457+E460+E462+E464+E469+E471+E473+E477+E481+E483+E486+E488+E490</f>
        <v>35</v>
      </c>
      <c r="F454" s="5">
        <f t="shared" si="51"/>
        <v>65325.822889999996</v>
      </c>
      <c r="G454" s="5">
        <f>G455+G457+G460+G462+G464+G469+G471+G473+G477+G481+G483+G486+G488+G490</f>
        <v>50</v>
      </c>
      <c r="H454" s="5">
        <f t="shared" si="48"/>
        <v>65375.822889999996</v>
      </c>
      <c r="I454" s="5">
        <f>I455+I457+I460+I462+I464+I469+I471+I473+I477+I481+I483+I486+I488+I490</f>
        <v>-479.02199999999999</v>
      </c>
      <c r="J454" s="5">
        <f t="shared" si="49"/>
        <v>64896.800889999999</v>
      </c>
      <c r="K454" s="5">
        <f>K455+K457+K460+K462+K464+K469+K471+K473+K477+K481+K483+K486+K488+K490</f>
        <v>0</v>
      </c>
      <c r="L454" s="5">
        <f t="shared" si="50"/>
        <v>64896.800889999999</v>
      </c>
      <c r="M454" s="5">
        <f>M455+M457+M460+M462+M464+M469+M471+M473+M477+M481+M483+M486+M488+M490+M492</f>
        <v>191.91411999999997</v>
      </c>
      <c r="N454" s="5">
        <f t="shared" si="47"/>
        <v>65088.71501</v>
      </c>
    </row>
    <row r="455" spans="1:14" ht="38.25">
      <c r="A455" s="4" t="s">
        <v>187</v>
      </c>
      <c r="B455" s="2" t="s">
        <v>203</v>
      </c>
      <c r="C455" s="2"/>
      <c r="D455" s="5">
        <v>208.45740000000001</v>
      </c>
      <c r="E455" s="5">
        <f>E456</f>
        <v>0</v>
      </c>
      <c r="F455" s="5">
        <f t="shared" si="51"/>
        <v>208.45740000000001</v>
      </c>
      <c r="G455" s="5">
        <f>G456</f>
        <v>0</v>
      </c>
      <c r="H455" s="5">
        <f t="shared" si="48"/>
        <v>208.45740000000001</v>
      </c>
      <c r="I455" s="5">
        <f>I456</f>
        <v>0</v>
      </c>
      <c r="J455" s="5">
        <f t="shared" si="49"/>
        <v>208.45740000000001</v>
      </c>
      <c r="K455" s="5">
        <f>K456</f>
        <v>0</v>
      </c>
      <c r="L455" s="5">
        <f t="shared" si="50"/>
        <v>208.45740000000001</v>
      </c>
      <c r="M455" s="5">
        <f>M456</f>
        <v>0</v>
      </c>
      <c r="N455" s="5">
        <f t="shared" si="47"/>
        <v>208.45740000000001</v>
      </c>
    </row>
    <row r="456" spans="1:14" ht="25.5">
      <c r="A456" s="4" t="s">
        <v>189</v>
      </c>
      <c r="B456" s="2" t="s">
        <v>203</v>
      </c>
      <c r="C456" s="2">
        <v>300</v>
      </c>
      <c r="D456" s="5">
        <v>208.45740000000001</v>
      </c>
      <c r="E456" s="5"/>
      <c r="F456" s="5">
        <f t="shared" si="51"/>
        <v>208.45740000000001</v>
      </c>
      <c r="G456" s="5"/>
      <c r="H456" s="5">
        <f t="shared" si="48"/>
        <v>208.45740000000001</v>
      </c>
      <c r="I456" s="5"/>
      <c r="J456" s="5">
        <f t="shared" si="49"/>
        <v>208.45740000000001</v>
      </c>
      <c r="K456" s="5"/>
      <c r="L456" s="5">
        <f t="shared" si="50"/>
        <v>208.45740000000001</v>
      </c>
      <c r="M456" s="5"/>
      <c r="N456" s="5">
        <f t="shared" si="47"/>
        <v>208.45740000000001</v>
      </c>
    </row>
    <row r="457" spans="1:14" ht="63.75">
      <c r="A457" s="4" t="s">
        <v>368</v>
      </c>
      <c r="B457" s="2" t="s">
        <v>204</v>
      </c>
      <c r="C457" s="2"/>
      <c r="D457" s="5">
        <v>1339.28628</v>
      </c>
      <c r="E457" s="5">
        <f>E459</f>
        <v>0</v>
      </c>
      <c r="F457" s="5">
        <f t="shared" si="51"/>
        <v>1339.28628</v>
      </c>
      <c r="G457" s="5">
        <f>G459</f>
        <v>0</v>
      </c>
      <c r="H457" s="5">
        <f t="shared" si="48"/>
        <v>1339.28628</v>
      </c>
      <c r="I457" s="5">
        <f>I459</f>
        <v>-60</v>
      </c>
      <c r="J457" s="5">
        <f t="shared" si="49"/>
        <v>1279.28628</v>
      </c>
      <c r="K457" s="5">
        <f>K459</f>
        <v>0</v>
      </c>
      <c r="L457" s="5">
        <f t="shared" si="50"/>
        <v>1279.28628</v>
      </c>
      <c r="M457" s="5">
        <f>M459</f>
        <v>-45.278880000000001</v>
      </c>
      <c r="N457" s="5">
        <f t="shared" si="47"/>
        <v>1234.0074</v>
      </c>
    </row>
    <row r="458" spans="1:14" ht="38.25" hidden="1">
      <c r="A458" s="4" t="s">
        <v>26</v>
      </c>
      <c r="B458" s="2" t="s">
        <v>204</v>
      </c>
      <c r="C458" s="2">
        <v>200</v>
      </c>
      <c r="D458" s="5">
        <v>0</v>
      </c>
      <c r="E458" s="5">
        <v>0</v>
      </c>
      <c r="F458" s="5">
        <f t="shared" si="51"/>
        <v>0</v>
      </c>
      <c r="G458" s="5">
        <v>0</v>
      </c>
      <c r="H458" s="5">
        <f t="shared" si="48"/>
        <v>0</v>
      </c>
      <c r="I458" s="5">
        <v>0</v>
      </c>
      <c r="J458" s="5">
        <f t="shared" si="49"/>
        <v>0</v>
      </c>
      <c r="K458" s="5">
        <v>0</v>
      </c>
      <c r="L458" s="5">
        <f t="shared" si="50"/>
        <v>0</v>
      </c>
      <c r="M458" s="5">
        <v>0</v>
      </c>
      <c r="N458" s="5">
        <f t="shared" si="47"/>
        <v>0</v>
      </c>
    </row>
    <row r="459" spans="1:14" ht="25.5">
      <c r="A459" s="4" t="s">
        <v>189</v>
      </c>
      <c r="B459" s="2" t="s">
        <v>204</v>
      </c>
      <c r="C459" s="2">
        <v>300</v>
      </c>
      <c r="D459" s="5">
        <v>1339.28628</v>
      </c>
      <c r="E459" s="5">
        <v>0</v>
      </c>
      <c r="F459" s="5">
        <f t="shared" si="51"/>
        <v>1339.28628</v>
      </c>
      <c r="G459" s="5"/>
      <c r="H459" s="5">
        <f t="shared" si="48"/>
        <v>1339.28628</v>
      </c>
      <c r="I459" s="5">
        <v>-60</v>
      </c>
      <c r="J459" s="5">
        <f t="shared" si="49"/>
        <v>1279.28628</v>
      </c>
      <c r="K459" s="5"/>
      <c r="L459" s="5">
        <f t="shared" si="50"/>
        <v>1279.28628</v>
      </c>
      <c r="M459" s="5">
        <v>-45.278880000000001</v>
      </c>
      <c r="N459" s="5">
        <f t="shared" si="47"/>
        <v>1234.0074</v>
      </c>
    </row>
    <row r="460" spans="1:14" ht="38.25">
      <c r="A460" s="4" t="s">
        <v>221</v>
      </c>
      <c r="B460" s="2" t="s">
        <v>222</v>
      </c>
      <c r="C460" s="2"/>
      <c r="D460" s="5">
        <v>0</v>
      </c>
      <c r="E460" s="5">
        <f>E461</f>
        <v>0</v>
      </c>
      <c r="F460" s="5">
        <f t="shared" si="51"/>
        <v>0</v>
      </c>
      <c r="G460" s="5">
        <f>G461</f>
        <v>0</v>
      </c>
      <c r="H460" s="5">
        <f t="shared" si="48"/>
        <v>0</v>
      </c>
      <c r="I460" s="5">
        <f>I461</f>
        <v>0</v>
      </c>
      <c r="J460" s="5">
        <f t="shared" si="49"/>
        <v>0</v>
      </c>
      <c r="K460" s="5">
        <f>K461</f>
        <v>0</v>
      </c>
      <c r="L460" s="5">
        <f t="shared" si="50"/>
        <v>0</v>
      </c>
      <c r="M460" s="5">
        <f>M461</f>
        <v>100</v>
      </c>
      <c r="N460" s="5">
        <f t="shared" si="47"/>
        <v>100</v>
      </c>
    </row>
    <row r="461" spans="1:14" ht="38.25">
      <c r="A461" s="4" t="s">
        <v>26</v>
      </c>
      <c r="B461" s="2" t="s">
        <v>222</v>
      </c>
      <c r="C461" s="2">
        <v>200</v>
      </c>
      <c r="D461" s="5">
        <v>0</v>
      </c>
      <c r="E461" s="5">
        <v>0</v>
      </c>
      <c r="F461" s="5">
        <f t="shared" si="51"/>
        <v>0</v>
      </c>
      <c r="G461" s="5"/>
      <c r="H461" s="5">
        <f t="shared" si="48"/>
        <v>0</v>
      </c>
      <c r="I461" s="5"/>
      <c r="J461" s="5">
        <f t="shared" si="49"/>
        <v>0</v>
      </c>
      <c r="K461" s="5"/>
      <c r="L461" s="5">
        <f t="shared" si="50"/>
        <v>0</v>
      </c>
      <c r="M461" s="5">
        <v>100</v>
      </c>
      <c r="N461" s="5">
        <f t="shared" si="47"/>
        <v>100</v>
      </c>
    </row>
    <row r="462" spans="1:14" ht="76.5">
      <c r="A462" s="4" t="s">
        <v>369</v>
      </c>
      <c r="B462" s="2" t="s">
        <v>233</v>
      </c>
      <c r="C462" s="2"/>
      <c r="D462" s="5">
        <v>0</v>
      </c>
      <c r="E462" s="5">
        <f>E463</f>
        <v>35</v>
      </c>
      <c r="F462" s="5">
        <f t="shared" si="51"/>
        <v>35</v>
      </c>
      <c r="G462" s="5">
        <f>G463</f>
        <v>0</v>
      </c>
      <c r="H462" s="5">
        <f t="shared" si="48"/>
        <v>35</v>
      </c>
      <c r="I462" s="5">
        <f>I463</f>
        <v>0</v>
      </c>
      <c r="J462" s="5">
        <f t="shared" si="49"/>
        <v>35</v>
      </c>
      <c r="K462" s="5">
        <f>K463</f>
        <v>0</v>
      </c>
      <c r="L462" s="5">
        <f t="shared" si="50"/>
        <v>35</v>
      </c>
      <c r="M462" s="5">
        <f>M463</f>
        <v>80.569999999999993</v>
      </c>
      <c r="N462" s="5">
        <f t="shared" si="47"/>
        <v>115.57</v>
      </c>
    </row>
    <row r="463" spans="1:14" ht="15.75">
      <c r="A463" s="4" t="s">
        <v>116</v>
      </c>
      <c r="B463" s="2" t="s">
        <v>233</v>
      </c>
      <c r="C463" s="2">
        <v>800</v>
      </c>
      <c r="D463" s="5">
        <v>0</v>
      </c>
      <c r="E463" s="5">
        <v>35</v>
      </c>
      <c r="F463" s="5">
        <f t="shared" si="51"/>
        <v>35</v>
      </c>
      <c r="G463" s="5"/>
      <c r="H463" s="5">
        <f t="shared" si="48"/>
        <v>35</v>
      </c>
      <c r="I463" s="5"/>
      <c r="J463" s="5">
        <f t="shared" si="49"/>
        <v>35</v>
      </c>
      <c r="K463" s="5"/>
      <c r="L463" s="5">
        <f t="shared" si="50"/>
        <v>35</v>
      </c>
      <c r="M463" s="5">
        <v>80.569999999999993</v>
      </c>
      <c r="N463" s="5">
        <f t="shared" si="47"/>
        <v>115.57</v>
      </c>
    </row>
    <row r="464" spans="1:14" ht="51">
      <c r="A464" s="4" t="s">
        <v>370</v>
      </c>
      <c r="B464" s="2" t="s">
        <v>416</v>
      </c>
      <c r="C464" s="2"/>
      <c r="D464" s="5">
        <v>2335.6626299999998</v>
      </c>
      <c r="E464" s="5">
        <f>E465+E466+E467+E468</f>
        <v>0</v>
      </c>
      <c r="F464" s="5">
        <f t="shared" si="51"/>
        <v>2335.6626299999998</v>
      </c>
      <c r="G464" s="5">
        <f>G465+G466+G467+G468</f>
        <v>50</v>
      </c>
      <c r="H464" s="5">
        <f t="shared" si="48"/>
        <v>2385.6626299999998</v>
      </c>
      <c r="I464" s="5">
        <f>I465+I466+I467+I468</f>
        <v>0</v>
      </c>
      <c r="J464" s="5">
        <f t="shared" si="49"/>
        <v>2385.6626299999998</v>
      </c>
      <c r="K464" s="5">
        <f>K465+K466+K467+K468</f>
        <v>0</v>
      </c>
      <c r="L464" s="5">
        <f t="shared" si="50"/>
        <v>2385.6626299999998</v>
      </c>
      <c r="M464" s="5">
        <f>M465+M466+M467+M468</f>
        <v>0</v>
      </c>
      <c r="N464" s="5">
        <f t="shared" si="47"/>
        <v>2385.6626299999998</v>
      </c>
    </row>
    <row r="465" spans="1:14" ht="76.5">
      <c r="A465" s="4" t="s">
        <v>49</v>
      </c>
      <c r="B465" s="2" t="s">
        <v>416</v>
      </c>
      <c r="C465" s="2">
        <v>100</v>
      </c>
      <c r="D465" s="5">
        <v>2014.9020499999999</v>
      </c>
      <c r="E465" s="5">
        <v>0</v>
      </c>
      <c r="F465" s="5">
        <f t="shared" si="51"/>
        <v>2014.9020499999999</v>
      </c>
      <c r="G465" s="5"/>
      <c r="H465" s="5">
        <f t="shared" si="48"/>
        <v>2014.9020499999999</v>
      </c>
      <c r="I465" s="5"/>
      <c r="J465" s="5">
        <f t="shared" si="49"/>
        <v>2014.9020499999999</v>
      </c>
      <c r="K465" s="5"/>
      <c r="L465" s="5">
        <f t="shared" si="50"/>
        <v>2014.9020499999999</v>
      </c>
      <c r="M465" s="5"/>
      <c r="N465" s="5">
        <f t="shared" ref="N465:N498" si="52">L465+M465</f>
        <v>2014.9020499999999</v>
      </c>
    </row>
    <row r="466" spans="1:14" ht="38.25">
      <c r="A466" s="4" t="s">
        <v>26</v>
      </c>
      <c r="B466" s="2" t="s">
        <v>416</v>
      </c>
      <c r="C466" s="2">
        <v>200</v>
      </c>
      <c r="D466" s="5">
        <v>320.76057999999995</v>
      </c>
      <c r="E466" s="5">
        <v>0</v>
      </c>
      <c r="F466" s="5">
        <f t="shared" si="51"/>
        <v>320.76057999999995</v>
      </c>
      <c r="G466" s="5">
        <v>50</v>
      </c>
      <c r="H466" s="5">
        <f t="shared" si="48"/>
        <v>370.76057999999995</v>
      </c>
      <c r="I466" s="5"/>
      <c r="J466" s="5">
        <f t="shared" si="49"/>
        <v>370.76057999999995</v>
      </c>
      <c r="K466" s="5"/>
      <c r="L466" s="5">
        <f t="shared" si="50"/>
        <v>370.76057999999995</v>
      </c>
      <c r="M466" s="5"/>
      <c r="N466" s="5">
        <f t="shared" si="52"/>
        <v>370.76057999999995</v>
      </c>
    </row>
    <row r="467" spans="1:14" ht="25.5">
      <c r="A467" s="4" t="s">
        <v>189</v>
      </c>
      <c r="B467" s="2" t="s">
        <v>416</v>
      </c>
      <c r="C467" s="2">
        <v>300</v>
      </c>
      <c r="D467" s="5">
        <v>0</v>
      </c>
      <c r="E467" s="5">
        <v>0</v>
      </c>
      <c r="F467" s="5">
        <f t="shared" si="51"/>
        <v>0</v>
      </c>
      <c r="G467" s="5"/>
      <c r="H467" s="5">
        <f t="shared" si="48"/>
        <v>0</v>
      </c>
      <c r="I467" s="5"/>
      <c r="J467" s="5">
        <f t="shared" si="49"/>
        <v>0</v>
      </c>
      <c r="K467" s="5"/>
      <c r="L467" s="5">
        <f t="shared" si="50"/>
        <v>0</v>
      </c>
      <c r="M467" s="5"/>
      <c r="N467" s="5">
        <f t="shared" si="52"/>
        <v>0</v>
      </c>
    </row>
    <row r="468" spans="1:14" ht="15.75">
      <c r="A468" s="4" t="s">
        <v>116</v>
      </c>
      <c r="B468" s="2" t="s">
        <v>416</v>
      </c>
      <c r="C468" s="2">
        <v>800</v>
      </c>
      <c r="D468" s="5">
        <v>0</v>
      </c>
      <c r="E468" s="5">
        <v>0</v>
      </c>
      <c r="F468" s="5">
        <f t="shared" si="51"/>
        <v>0</v>
      </c>
      <c r="G468" s="5"/>
      <c r="H468" s="5">
        <f t="shared" ref="H468:H498" si="53">F468+G468</f>
        <v>0</v>
      </c>
      <c r="I468" s="5"/>
      <c r="J468" s="5">
        <f t="shared" ref="J468:J498" si="54">H468+I468</f>
        <v>0</v>
      </c>
      <c r="K468" s="5"/>
      <c r="L468" s="5">
        <f t="shared" ref="L468:L498" si="55">J468+K468</f>
        <v>0</v>
      </c>
      <c r="M468" s="5"/>
      <c r="N468" s="5">
        <f t="shared" si="52"/>
        <v>0</v>
      </c>
    </row>
    <row r="469" spans="1:14" ht="89.25">
      <c r="A469" s="4" t="s">
        <v>371</v>
      </c>
      <c r="B469" s="2" t="s">
        <v>417</v>
      </c>
      <c r="C469" s="2"/>
      <c r="D469" s="5">
        <v>4669.3659499999994</v>
      </c>
      <c r="E469" s="5">
        <f>E470</f>
        <v>0</v>
      </c>
      <c r="F469" s="5">
        <f t="shared" si="51"/>
        <v>4669.3659499999994</v>
      </c>
      <c r="G469" s="5">
        <f>G470</f>
        <v>0</v>
      </c>
      <c r="H469" s="5">
        <f t="shared" si="53"/>
        <v>4669.3659499999994</v>
      </c>
      <c r="I469" s="5">
        <f>I470</f>
        <v>0</v>
      </c>
      <c r="J469" s="5">
        <f t="shared" si="54"/>
        <v>4669.3659499999994</v>
      </c>
      <c r="K469" s="5">
        <f>K470</f>
        <v>0</v>
      </c>
      <c r="L469" s="5">
        <f t="shared" si="55"/>
        <v>4669.3659499999994</v>
      </c>
      <c r="M469" s="5">
        <f>M470</f>
        <v>0</v>
      </c>
      <c r="N469" s="5">
        <f t="shared" si="52"/>
        <v>4669.3659499999994</v>
      </c>
    </row>
    <row r="470" spans="1:14" ht="38.25">
      <c r="A470" s="4" t="s">
        <v>37</v>
      </c>
      <c r="B470" s="2" t="s">
        <v>417</v>
      </c>
      <c r="C470" s="2">
        <v>600</v>
      </c>
      <c r="D470" s="5">
        <v>4669.3659499999994</v>
      </c>
      <c r="E470" s="5">
        <v>0</v>
      </c>
      <c r="F470" s="5">
        <f t="shared" si="51"/>
        <v>4669.3659499999994</v>
      </c>
      <c r="G470" s="5"/>
      <c r="H470" s="5">
        <f t="shared" si="53"/>
        <v>4669.3659499999994</v>
      </c>
      <c r="I470" s="5"/>
      <c r="J470" s="5">
        <f t="shared" si="54"/>
        <v>4669.3659499999994</v>
      </c>
      <c r="K470" s="5"/>
      <c r="L470" s="5">
        <f t="shared" si="55"/>
        <v>4669.3659499999994</v>
      </c>
      <c r="M470" s="5"/>
      <c r="N470" s="5">
        <f t="shared" si="52"/>
        <v>4669.3659499999994</v>
      </c>
    </row>
    <row r="471" spans="1:14" ht="54.75" customHeight="1">
      <c r="A471" s="4" t="s">
        <v>206</v>
      </c>
      <c r="B471" s="2" t="s">
        <v>418</v>
      </c>
      <c r="C471" s="2"/>
      <c r="D471" s="5">
        <v>1277.884</v>
      </c>
      <c r="E471" s="5">
        <f>E472</f>
        <v>0</v>
      </c>
      <c r="F471" s="5">
        <f t="shared" si="51"/>
        <v>1277.884</v>
      </c>
      <c r="G471" s="5">
        <f>G472</f>
        <v>0</v>
      </c>
      <c r="H471" s="5">
        <f t="shared" si="53"/>
        <v>1277.884</v>
      </c>
      <c r="I471" s="5">
        <f>I472</f>
        <v>0</v>
      </c>
      <c r="J471" s="5">
        <f t="shared" si="54"/>
        <v>1277.884</v>
      </c>
      <c r="K471" s="5">
        <f>K472</f>
        <v>0</v>
      </c>
      <c r="L471" s="5">
        <f t="shared" si="55"/>
        <v>1277.884</v>
      </c>
      <c r="M471" s="5">
        <f>M472</f>
        <v>0</v>
      </c>
      <c r="N471" s="5">
        <f t="shared" si="52"/>
        <v>1277.884</v>
      </c>
    </row>
    <row r="472" spans="1:14" ht="38.25">
      <c r="A472" s="4" t="s">
        <v>37</v>
      </c>
      <c r="B472" s="2" t="s">
        <v>418</v>
      </c>
      <c r="C472" s="2">
        <v>600</v>
      </c>
      <c r="D472" s="5">
        <v>1277.884</v>
      </c>
      <c r="E472" s="5">
        <v>0</v>
      </c>
      <c r="F472" s="5">
        <f t="shared" si="51"/>
        <v>1277.884</v>
      </c>
      <c r="G472" s="5"/>
      <c r="H472" s="5">
        <f t="shared" si="53"/>
        <v>1277.884</v>
      </c>
      <c r="I472" s="5"/>
      <c r="J472" s="5">
        <f t="shared" si="54"/>
        <v>1277.884</v>
      </c>
      <c r="K472" s="5"/>
      <c r="L472" s="5">
        <f t="shared" si="55"/>
        <v>1277.884</v>
      </c>
      <c r="M472" s="5"/>
      <c r="N472" s="5">
        <f t="shared" si="52"/>
        <v>1277.884</v>
      </c>
    </row>
    <row r="473" spans="1:14" ht="38.25">
      <c r="A473" s="4" t="s">
        <v>40</v>
      </c>
      <c r="B473" s="2" t="s">
        <v>419</v>
      </c>
      <c r="C473" s="2"/>
      <c r="D473" s="5">
        <v>37936.940849999999</v>
      </c>
      <c r="E473" s="5">
        <f>E474+E475+E476</f>
        <v>0</v>
      </c>
      <c r="F473" s="5">
        <f t="shared" si="51"/>
        <v>37936.940849999999</v>
      </c>
      <c r="G473" s="5">
        <f>G474+G475+G476</f>
        <v>0</v>
      </c>
      <c r="H473" s="5">
        <f t="shared" si="53"/>
        <v>37936.940849999999</v>
      </c>
      <c r="I473" s="5">
        <f>I474+I475+I476</f>
        <v>-419.02199999999999</v>
      </c>
      <c r="J473" s="5">
        <f t="shared" si="54"/>
        <v>37517.918850000002</v>
      </c>
      <c r="K473" s="5">
        <f>K474+K475+K476</f>
        <v>0</v>
      </c>
      <c r="L473" s="5">
        <f t="shared" si="55"/>
        <v>37517.918850000002</v>
      </c>
      <c r="M473" s="5">
        <f>M474+M475+M476</f>
        <v>0</v>
      </c>
      <c r="N473" s="5">
        <f t="shared" si="52"/>
        <v>37517.918850000002</v>
      </c>
    </row>
    <row r="474" spans="1:14" ht="76.5">
      <c r="A474" s="4" t="s">
        <v>49</v>
      </c>
      <c r="B474" s="2" t="s">
        <v>419</v>
      </c>
      <c r="C474" s="2">
        <v>100</v>
      </c>
      <c r="D474" s="5">
        <v>37729.229850000003</v>
      </c>
      <c r="E474" s="5">
        <v>0</v>
      </c>
      <c r="F474" s="5">
        <f t="shared" si="51"/>
        <v>37729.229850000003</v>
      </c>
      <c r="G474" s="5"/>
      <c r="H474" s="5">
        <f t="shared" si="53"/>
        <v>37729.229850000003</v>
      </c>
      <c r="I474" s="5">
        <v>-419.02199999999999</v>
      </c>
      <c r="J474" s="5">
        <f t="shared" si="54"/>
        <v>37310.207850000006</v>
      </c>
      <c r="K474" s="5"/>
      <c r="L474" s="5">
        <f t="shared" si="55"/>
        <v>37310.207850000006</v>
      </c>
      <c r="M474" s="5"/>
      <c r="N474" s="5">
        <f t="shared" si="52"/>
        <v>37310.207850000006</v>
      </c>
    </row>
    <row r="475" spans="1:14" ht="38.25">
      <c r="A475" s="4" t="s">
        <v>26</v>
      </c>
      <c r="B475" s="2" t="s">
        <v>419</v>
      </c>
      <c r="C475" s="2">
        <v>200</v>
      </c>
      <c r="D475" s="5">
        <v>204.32599999999999</v>
      </c>
      <c r="E475" s="5">
        <v>0</v>
      </c>
      <c r="F475" s="5">
        <f t="shared" si="51"/>
        <v>204.32599999999999</v>
      </c>
      <c r="G475" s="5"/>
      <c r="H475" s="5">
        <f t="shared" si="53"/>
        <v>204.32599999999999</v>
      </c>
      <c r="I475" s="5"/>
      <c r="J475" s="5">
        <f t="shared" si="54"/>
        <v>204.32599999999999</v>
      </c>
      <c r="K475" s="5"/>
      <c r="L475" s="5">
        <f t="shared" si="55"/>
        <v>204.32599999999999</v>
      </c>
      <c r="M475" s="5"/>
      <c r="N475" s="5">
        <f t="shared" si="52"/>
        <v>204.32599999999999</v>
      </c>
    </row>
    <row r="476" spans="1:14" ht="15.75">
      <c r="A476" s="4" t="s">
        <v>116</v>
      </c>
      <c r="B476" s="2" t="s">
        <v>419</v>
      </c>
      <c r="C476" s="2">
        <v>800</v>
      </c>
      <c r="D476" s="5">
        <v>3.3849999999999998</v>
      </c>
      <c r="E476" s="5">
        <v>0</v>
      </c>
      <c r="F476" s="5">
        <f t="shared" si="51"/>
        <v>3.3849999999999998</v>
      </c>
      <c r="G476" s="5"/>
      <c r="H476" s="5">
        <f t="shared" si="53"/>
        <v>3.3849999999999998</v>
      </c>
      <c r="I476" s="5"/>
      <c r="J476" s="5">
        <f t="shared" si="54"/>
        <v>3.3849999999999998</v>
      </c>
      <c r="K476" s="5"/>
      <c r="L476" s="5">
        <f t="shared" si="55"/>
        <v>3.3849999999999998</v>
      </c>
      <c r="M476" s="5"/>
      <c r="N476" s="5">
        <f t="shared" si="52"/>
        <v>3.3849999999999998</v>
      </c>
    </row>
    <row r="477" spans="1:14" ht="38.25">
      <c r="A477" s="4" t="s">
        <v>199</v>
      </c>
      <c r="B477" s="2" t="s">
        <v>420</v>
      </c>
      <c r="C477" s="2"/>
      <c r="D477" s="5">
        <v>15249.665950000002</v>
      </c>
      <c r="E477" s="5">
        <f>E478+E479+E480</f>
        <v>0</v>
      </c>
      <c r="F477" s="5">
        <f t="shared" si="51"/>
        <v>15249.665950000002</v>
      </c>
      <c r="G477" s="5">
        <f>G478+G479+G480</f>
        <v>0</v>
      </c>
      <c r="H477" s="5">
        <f t="shared" si="53"/>
        <v>15249.665950000002</v>
      </c>
      <c r="I477" s="5">
        <f>I478+I479+I480</f>
        <v>0</v>
      </c>
      <c r="J477" s="5">
        <f t="shared" si="54"/>
        <v>15249.665950000002</v>
      </c>
      <c r="K477" s="5">
        <f>K478+K479+K480</f>
        <v>0</v>
      </c>
      <c r="L477" s="5">
        <f t="shared" si="55"/>
        <v>15249.665950000002</v>
      </c>
      <c r="M477" s="5">
        <f>M478+M479+M480</f>
        <v>0</v>
      </c>
      <c r="N477" s="5">
        <f t="shared" si="52"/>
        <v>15249.665950000002</v>
      </c>
    </row>
    <row r="478" spans="1:14" ht="76.5">
      <c r="A478" s="4" t="s">
        <v>49</v>
      </c>
      <c r="B478" s="2" t="s">
        <v>420</v>
      </c>
      <c r="C478" s="2">
        <v>100</v>
      </c>
      <c r="D478" s="5">
        <v>9347.4157599999999</v>
      </c>
      <c r="E478" s="5">
        <v>0</v>
      </c>
      <c r="F478" s="5">
        <f t="shared" si="51"/>
        <v>9347.4157599999999</v>
      </c>
      <c r="G478" s="5"/>
      <c r="H478" s="5">
        <f t="shared" si="53"/>
        <v>9347.4157599999999</v>
      </c>
      <c r="I478" s="5"/>
      <c r="J478" s="5">
        <f t="shared" si="54"/>
        <v>9347.4157599999999</v>
      </c>
      <c r="K478" s="5"/>
      <c r="L478" s="5">
        <f t="shared" si="55"/>
        <v>9347.4157599999999</v>
      </c>
      <c r="M478" s="5"/>
      <c r="N478" s="5">
        <f t="shared" si="52"/>
        <v>9347.4157599999999</v>
      </c>
    </row>
    <row r="479" spans="1:14" ht="38.25">
      <c r="A479" s="4" t="s">
        <v>26</v>
      </c>
      <c r="B479" s="2" t="s">
        <v>420</v>
      </c>
      <c r="C479" s="2">
        <v>200</v>
      </c>
      <c r="D479" s="5">
        <v>5837.1491900000001</v>
      </c>
      <c r="E479" s="5">
        <v>0</v>
      </c>
      <c r="F479" s="5">
        <f t="shared" si="51"/>
        <v>5837.1491900000001</v>
      </c>
      <c r="G479" s="5"/>
      <c r="H479" s="5">
        <f t="shared" si="53"/>
        <v>5837.1491900000001</v>
      </c>
      <c r="I479" s="5"/>
      <c r="J479" s="5">
        <f t="shared" si="54"/>
        <v>5837.1491900000001</v>
      </c>
      <c r="K479" s="5"/>
      <c r="L479" s="5">
        <f t="shared" si="55"/>
        <v>5837.1491900000001</v>
      </c>
      <c r="M479" s="5"/>
      <c r="N479" s="5">
        <f t="shared" si="52"/>
        <v>5837.1491900000001</v>
      </c>
    </row>
    <row r="480" spans="1:14" ht="15.75">
      <c r="A480" s="4" t="s">
        <v>116</v>
      </c>
      <c r="B480" s="2" t="s">
        <v>420</v>
      </c>
      <c r="C480" s="2">
        <v>800</v>
      </c>
      <c r="D480" s="5">
        <v>65.100999999999999</v>
      </c>
      <c r="E480" s="5">
        <v>0</v>
      </c>
      <c r="F480" s="5">
        <f t="shared" si="51"/>
        <v>65.100999999999999</v>
      </c>
      <c r="G480" s="5"/>
      <c r="H480" s="5">
        <f t="shared" si="53"/>
        <v>65.100999999999999</v>
      </c>
      <c r="I480" s="5"/>
      <c r="J480" s="5">
        <f t="shared" si="54"/>
        <v>65.100999999999999</v>
      </c>
      <c r="K480" s="5"/>
      <c r="L480" s="5">
        <f t="shared" si="55"/>
        <v>65.100999999999999</v>
      </c>
      <c r="M480" s="5"/>
      <c r="N480" s="5">
        <f t="shared" si="52"/>
        <v>65.100999999999999</v>
      </c>
    </row>
    <row r="481" spans="1:14" ht="38.25">
      <c r="A481" s="4" t="s">
        <v>42</v>
      </c>
      <c r="B481" s="2" t="s">
        <v>421</v>
      </c>
      <c r="C481" s="2"/>
      <c r="D481" s="5">
        <v>15.6715</v>
      </c>
      <c r="E481" s="5">
        <f>E482</f>
        <v>0</v>
      </c>
      <c r="F481" s="5">
        <f t="shared" si="51"/>
        <v>15.6715</v>
      </c>
      <c r="G481" s="5">
        <f>G482</f>
        <v>0</v>
      </c>
      <c r="H481" s="5">
        <f t="shared" si="53"/>
        <v>15.6715</v>
      </c>
      <c r="I481" s="5">
        <f>I482</f>
        <v>0</v>
      </c>
      <c r="J481" s="5">
        <f t="shared" si="54"/>
        <v>15.6715</v>
      </c>
      <c r="K481" s="5">
        <f>K482</f>
        <v>0</v>
      </c>
      <c r="L481" s="5">
        <f t="shared" si="55"/>
        <v>15.6715</v>
      </c>
      <c r="M481" s="5">
        <f>M482</f>
        <v>0</v>
      </c>
      <c r="N481" s="5">
        <f t="shared" si="52"/>
        <v>15.6715</v>
      </c>
    </row>
    <row r="482" spans="1:14" ht="38.25">
      <c r="A482" s="4" t="s">
        <v>26</v>
      </c>
      <c r="B482" s="2" t="s">
        <v>421</v>
      </c>
      <c r="C482" s="2">
        <v>200</v>
      </c>
      <c r="D482" s="5">
        <v>15.6715</v>
      </c>
      <c r="E482" s="5">
        <v>0</v>
      </c>
      <c r="F482" s="5">
        <f t="shared" si="51"/>
        <v>15.6715</v>
      </c>
      <c r="G482" s="5"/>
      <c r="H482" s="5">
        <f t="shared" si="53"/>
        <v>15.6715</v>
      </c>
      <c r="I482" s="5"/>
      <c r="J482" s="5">
        <f t="shared" si="54"/>
        <v>15.6715</v>
      </c>
      <c r="K482" s="5"/>
      <c r="L482" s="5">
        <f t="shared" si="55"/>
        <v>15.6715</v>
      </c>
      <c r="M482" s="5"/>
      <c r="N482" s="5">
        <f t="shared" si="52"/>
        <v>15.6715</v>
      </c>
    </row>
    <row r="483" spans="1:14" ht="38.25">
      <c r="A483" s="4" t="s">
        <v>43</v>
      </c>
      <c r="B483" s="2" t="s">
        <v>422</v>
      </c>
      <c r="C483" s="2"/>
      <c r="D483" s="5">
        <v>1148.0663300000001</v>
      </c>
      <c r="E483" s="5">
        <f>E484+E485</f>
        <v>0</v>
      </c>
      <c r="F483" s="5">
        <f t="shared" si="51"/>
        <v>1148.0663300000001</v>
      </c>
      <c r="G483" s="5">
        <f>G484+G485</f>
        <v>0</v>
      </c>
      <c r="H483" s="5">
        <f t="shared" si="53"/>
        <v>1148.0663300000001</v>
      </c>
      <c r="I483" s="5">
        <f>I484+I485</f>
        <v>0</v>
      </c>
      <c r="J483" s="5">
        <f t="shared" si="54"/>
        <v>1148.0663300000001</v>
      </c>
      <c r="K483" s="5">
        <f>K484+K485</f>
        <v>0</v>
      </c>
      <c r="L483" s="5">
        <f t="shared" si="55"/>
        <v>1148.0663300000001</v>
      </c>
      <c r="M483" s="5">
        <f>M484+M485</f>
        <v>0</v>
      </c>
      <c r="N483" s="5">
        <f t="shared" si="52"/>
        <v>1148.0663300000001</v>
      </c>
    </row>
    <row r="484" spans="1:14" ht="76.5">
      <c r="A484" s="4" t="s">
        <v>49</v>
      </c>
      <c r="B484" s="2" t="s">
        <v>422</v>
      </c>
      <c r="C484" s="2">
        <v>100</v>
      </c>
      <c r="D484" s="5">
        <v>1109.1329999999998</v>
      </c>
      <c r="E484" s="5">
        <v>0</v>
      </c>
      <c r="F484" s="5">
        <f t="shared" si="51"/>
        <v>1109.1329999999998</v>
      </c>
      <c r="G484" s="5"/>
      <c r="H484" s="5">
        <f t="shared" si="53"/>
        <v>1109.1329999999998</v>
      </c>
      <c r="I484" s="5"/>
      <c r="J484" s="5">
        <f t="shared" si="54"/>
        <v>1109.1329999999998</v>
      </c>
      <c r="K484" s="5"/>
      <c r="L484" s="5">
        <f t="shared" si="55"/>
        <v>1109.1329999999998</v>
      </c>
      <c r="M484" s="5"/>
      <c r="N484" s="5">
        <f t="shared" si="52"/>
        <v>1109.1329999999998</v>
      </c>
    </row>
    <row r="485" spans="1:14" ht="38.25">
      <c r="A485" s="4" t="s">
        <v>26</v>
      </c>
      <c r="B485" s="2" t="s">
        <v>422</v>
      </c>
      <c r="C485" s="2">
        <v>200</v>
      </c>
      <c r="D485" s="5">
        <v>38.933329999999998</v>
      </c>
      <c r="E485" s="5">
        <v>0</v>
      </c>
      <c r="F485" s="5">
        <f t="shared" si="51"/>
        <v>38.933329999999998</v>
      </c>
      <c r="G485" s="5"/>
      <c r="H485" s="5">
        <f t="shared" si="53"/>
        <v>38.933329999999998</v>
      </c>
      <c r="I485" s="5"/>
      <c r="J485" s="5">
        <f t="shared" si="54"/>
        <v>38.933329999999998</v>
      </c>
      <c r="K485" s="5"/>
      <c r="L485" s="5">
        <f t="shared" si="55"/>
        <v>38.933329999999998</v>
      </c>
      <c r="M485" s="5"/>
      <c r="N485" s="5">
        <f t="shared" si="52"/>
        <v>38.933329999999998</v>
      </c>
    </row>
    <row r="486" spans="1:14" ht="76.5">
      <c r="A486" s="4" t="s">
        <v>551</v>
      </c>
      <c r="B486" s="2" t="s">
        <v>423</v>
      </c>
      <c r="C486" s="2"/>
      <c r="D486" s="5">
        <v>287</v>
      </c>
      <c r="E486" s="5">
        <f>E487</f>
        <v>0</v>
      </c>
      <c r="F486" s="5">
        <f t="shared" si="51"/>
        <v>287</v>
      </c>
      <c r="G486" s="5">
        <f>G487</f>
        <v>0</v>
      </c>
      <c r="H486" s="5">
        <f t="shared" si="53"/>
        <v>287</v>
      </c>
      <c r="I486" s="5">
        <f>I487</f>
        <v>0</v>
      </c>
      <c r="J486" s="5">
        <f t="shared" si="54"/>
        <v>287</v>
      </c>
      <c r="K486" s="5">
        <f>K487</f>
        <v>0</v>
      </c>
      <c r="L486" s="5">
        <f t="shared" si="55"/>
        <v>287</v>
      </c>
      <c r="M486" s="5">
        <f>M487</f>
        <v>0</v>
      </c>
      <c r="N486" s="5">
        <f t="shared" si="52"/>
        <v>287</v>
      </c>
    </row>
    <row r="487" spans="1:14" ht="38.25">
      <c r="A487" s="4" t="s">
        <v>26</v>
      </c>
      <c r="B487" s="2" t="s">
        <v>423</v>
      </c>
      <c r="C487" s="2">
        <v>200</v>
      </c>
      <c r="D487" s="5">
        <v>287</v>
      </c>
      <c r="E487" s="5">
        <v>0</v>
      </c>
      <c r="F487" s="5">
        <f t="shared" si="51"/>
        <v>287</v>
      </c>
      <c r="G487" s="5"/>
      <c r="H487" s="5">
        <f t="shared" si="53"/>
        <v>287</v>
      </c>
      <c r="I487" s="5"/>
      <c r="J487" s="5">
        <f t="shared" si="54"/>
        <v>287</v>
      </c>
      <c r="K487" s="5"/>
      <c r="L487" s="5">
        <f t="shared" si="55"/>
        <v>287</v>
      </c>
      <c r="M487" s="5"/>
      <c r="N487" s="5">
        <f t="shared" si="52"/>
        <v>287</v>
      </c>
    </row>
    <row r="488" spans="1:14" ht="25.5">
      <c r="A488" s="4" t="s">
        <v>372</v>
      </c>
      <c r="B488" s="2" t="s">
        <v>424</v>
      </c>
      <c r="C488" s="2"/>
      <c r="D488" s="5">
        <v>752.822</v>
      </c>
      <c r="E488" s="5">
        <f>E489</f>
        <v>0</v>
      </c>
      <c r="F488" s="5">
        <f t="shared" si="51"/>
        <v>752.822</v>
      </c>
      <c r="G488" s="5">
        <f>G489</f>
        <v>0</v>
      </c>
      <c r="H488" s="5">
        <f t="shared" si="53"/>
        <v>752.822</v>
      </c>
      <c r="I488" s="5">
        <f>I489</f>
        <v>0</v>
      </c>
      <c r="J488" s="5">
        <f t="shared" si="54"/>
        <v>752.822</v>
      </c>
      <c r="K488" s="5">
        <f>K489</f>
        <v>0</v>
      </c>
      <c r="L488" s="5">
        <f t="shared" si="55"/>
        <v>752.822</v>
      </c>
      <c r="M488" s="5">
        <f>M489</f>
        <v>0</v>
      </c>
      <c r="N488" s="5">
        <f t="shared" si="52"/>
        <v>752.822</v>
      </c>
    </row>
    <row r="489" spans="1:14" ht="38.25">
      <c r="A489" s="4" t="s">
        <v>26</v>
      </c>
      <c r="B489" s="2" t="s">
        <v>424</v>
      </c>
      <c r="C489" s="2">
        <v>200</v>
      </c>
      <c r="D489" s="5">
        <v>752.822</v>
      </c>
      <c r="E489" s="5">
        <v>0</v>
      </c>
      <c r="F489" s="5">
        <f t="shared" si="51"/>
        <v>752.822</v>
      </c>
      <c r="G489" s="5"/>
      <c r="H489" s="5">
        <f t="shared" si="53"/>
        <v>752.822</v>
      </c>
      <c r="I489" s="5"/>
      <c r="J489" s="5">
        <f t="shared" si="54"/>
        <v>752.822</v>
      </c>
      <c r="K489" s="5"/>
      <c r="L489" s="5">
        <f t="shared" si="55"/>
        <v>752.822</v>
      </c>
      <c r="M489" s="5"/>
      <c r="N489" s="5">
        <f t="shared" si="52"/>
        <v>752.822</v>
      </c>
    </row>
    <row r="490" spans="1:14" ht="51">
      <c r="A490" s="4" t="s">
        <v>373</v>
      </c>
      <c r="B490" s="2" t="s">
        <v>425</v>
      </c>
      <c r="C490" s="2"/>
      <c r="D490" s="5">
        <v>70</v>
      </c>
      <c r="E490" s="5">
        <f>E491</f>
        <v>0</v>
      </c>
      <c r="F490" s="5">
        <f t="shared" si="51"/>
        <v>70</v>
      </c>
      <c r="G490" s="5">
        <f>G491</f>
        <v>0</v>
      </c>
      <c r="H490" s="5">
        <f t="shared" si="53"/>
        <v>70</v>
      </c>
      <c r="I490" s="5">
        <f>I491</f>
        <v>0</v>
      </c>
      <c r="J490" s="5">
        <f t="shared" si="54"/>
        <v>70</v>
      </c>
      <c r="K490" s="5">
        <f>K491</f>
        <v>0</v>
      </c>
      <c r="L490" s="5">
        <f t="shared" si="55"/>
        <v>70</v>
      </c>
      <c r="M490" s="5">
        <f>M491</f>
        <v>0</v>
      </c>
      <c r="N490" s="5">
        <f t="shared" si="52"/>
        <v>70</v>
      </c>
    </row>
    <row r="491" spans="1:14" ht="38.25">
      <c r="A491" s="4" t="s">
        <v>26</v>
      </c>
      <c r="B491" s="2" t="s">
        <v>425</v>
      </c>
      <c r="C491" s="2">
        <v>200</v>
      </c>
      <c r="D491" s="5">
        <v>70</v>
      </c>
      <c r="E491" s="5">
        <v>0</v>
      </c>
      <c r="F491" s="5">
        <f t="shared" si="51"/>
        <v>70</v>
      </c>
      <c r="G491" s="5"/>
      <c r="H491" s="5">
        <f t="shared" si="53"/>
        <v>70</v>
      </c>
      <c r="I491" s="5"/>
      <c r="J491" s="5">
        <f t="shared" si="54"/>
        <v>70</v>
      </c>
      <c r="K491" s="5"/>
      <c r="L491" s="5">
        <f t="shared" si="55"/>
        <v>70</v>
      </c>
      <c r="M491" s="5"/>
      <c r="N491" s="5">
        <f t="shared" si="52"/>
        <v>70</v>
      </c>
    </row>
    <row r="492" spans="1:14" ht="38.25">
      <c r="A492" s="4" t="s">
        <v>595</v>
      </c>
      <c r="B492" s="2" t="s">
        <v>594</v>
      </c>
      <c r="C492" s="2"/>
      <c r="D492" s="5"/>
      <c r="E492" s="5"/>
      <c r="F492" s="5"/>
      <c r="G492" s="5"/>
      <c r="H492" s="5"/>
      <c r="I492" s="5"/>
      <c r="J492" s="5"/>
      <c r="K492" s="5"/>
      <c r="L492" s="5">
        <f t="shared" si="55"/>
        <v>0</v>
      </c>
      <c r="M492" s="5">
        <f>M493</f>
        <v>56.622999999999998</v>
      </c>
      <c r="N492" s="5">
        <f t="shared" si="52"/>
        <v>56.622999999999998</v>
      </c>
    </row>
    <row r="493" spans="1:14" ht="38.25">
      <c r="A493" s="4" t="s">
        <v>26</v>
      </c>
      <c r="B493" s="2" t="s">
        <v>594</v>
      </c>
      <c r="C493" s="2">
        <v>200</v>
      </c>
      <c r="D493" s="5"/>
      <c r="E493" s="5"/>
      <c r="F493" s="5"/>
      <c r="G493" s="5"/>
      <c r="H493" s="5"/>
      <c r="I493" s="5"/>
      <c r="J493" s="5"/>
      <c r="K493" s="5"/>
      <c r="L493" s="5">
        <f t="shared" si="55"/>
        <v>0</v>
      </c>
      <c r="M493" s="5">
        <v>56.622999999999998</v>
      </c>
      <c r="N493" s="5">
        <f t="shared" si="52"/>
        <v>56.622999999999998</v>
      </c>
    </row>
    <row r="494" spans="1:14" ht="102" customHeight="1">
      <c r="A494" s="7" t="s">
        <v>5</v>
      </c>
      <c r="B494" s="8" t="s">
        <v>190</v>
      </c>
      <c r="C494" s="6"/>
      <c r="D494" s="5">
        <v>0.99529000000000023</v>
      </c>
      <c r="E494" s="5">
        <f t="shared" ref="E494:M496" si="56">E495</f>
        <v>0</v>
      </c>
      <c r="F494" s="5">
        <f t="shared" si="51"/>
        <v>0.99529000000000023</v>
      </c>
      <c r="G494" s="5">
        <f t="shared" si="56"/>
        <v>0</v>
      </c>
      <c r="H494" s="5">
        <f t="shared" si="53"/>
        <v>0.99529000000000023</v>
      </c>
      <c r="I494" s="5">
        <f t="shared" si="56"/>
        <v>0</v>
      </c>
      <c r="J494" s="5">
        <f t="shared" si="54"/>
        <v>0.99529000000000023</v>
      </c>
      <c r="K494" s="5">
        <f t="shared" si="56"/>
        <v>0</v>
      </c>
      <c r="L494" s="5">
        <f t="shared" si="55"/>
        <v>0.99529000000000023</v>
      </c>
      <c r="M494" s="5">
        <f t="shared" si="56"/>
        <v>-0.86955000000000005</v>
      </c>
      <c r="N494" s="5">
        <f t="shared" si="52"/>
        <v>0.12574000000000018</v>
      </c>
    </row>
    <row r="495" spans="1:14" ht="21" customHeight="1">
      <c r="A495" s="4" t="s">
        <v>180</v>
      </c>
      <c r="B495" s="2" t="s">
        <v>191</v>
      </c>
      <c r="C495" s="6"/>
      <c r="D495" s="5">
        <v>0.99529000000000023</v>
      </c>
      <c r="E495" s="5">
        <f t="shared" si="56"/>
        <v>0</v>
      </c>
      <c r="F495" s="5">
        <f t="shared" si="51"/>
        <v>0.99529000000000023</v>
      </c>
      <c r="G495" s="5">
        <f t="shared" si="56"/>
        <v>0</v>
      </c>
      <c r="H495" s="5">
        <f t="shared" si="53"/>
        <v>0.99529000000000023</v>
      </c>
      <c r="I495" s="5">
        <f t="shared" si="56"/>
        <v>0</v>
      </c>
      <c r="J495" s="5">
        <f t="shared" si="54"/>
        <v>0.99529000000000023</v>
      </c>
      <c r="K495" s="5">
        <f t="shared" si="56"/>
        <v>0</v>
      </c>
      <c r="L495" s="5">
        <f t="shared" si="55"/>
        <v>0.99529000000000023</v>
      </c>
      <c r="M495" s="5">
        <f t="shared" si="56"/>
        <v>-0.86955000000000005</v>
      </c>
      <c r="N495" s="5">
        <f t="shared" si="52"/>
        <v>0.12574000000000018</v>
      </c>
    </row>
    <row r="496" spans="1:14" ht="51">
      <c r="A496" s="4" t="s">
        <v>296</v>
      </c>
      <c r="B496" s="2" t="s">
        <v>192</v>
      </c>
      <c r="C496" s="6"/>
      <c r="D496" s="5">
        <v>0.99529000000000023</v>
      </c>
      <c r="E496" s="5">
        <f t="shared" si="56"/>
        <v>0</v>
      </c>
      <c r="F496" s="5">
        <f t="shared" si="51"/>
        <v>0.99529000000000023</v>
      </c>
      <c r="G496" s="5">
        <f t="shared" si="56"/>
        <v>0</v>
      </c>
      <c r="H496" s="5">
        <f t="shared" si="53"/>
        <v>0.99529000000000023</v>
      </c>
      <c r="I496" s="5">
        <f t="shared" si="56"/>
        <v>0</v>
      </c>
      <c r="J496" s="5">
        <f t="shared" si="54"/>
        <v>0.99529000000000023</v>
      </c>
      <c r="K496" s="5">
        <f t="shared" si="56"/>
        <v>0</v>
      </c>
      <c r="L496" s="5">
        <f t="shared" si="55"/>
        <v>0.99529000000000023</v>
      </c>
      <c r="M496" s="5">
        <f t="shared" si="56"/>
        <v>-0.86955000000000005</v>
      </c>
      <c r="N496" s="5">
        <f t="shared" si="52"/>
        <v>0.12574000000000018</v>
      </c>
    </row>
    <row r="497" spans="1:14" ht="38.25">
      <c r="A497" s="4" t="s">
        <v>26</v>
      </c>
      <c r="B497" s="2" t="s">
        <v>192</v>
      </c>
      <c r="C497" s="2">
        <v>200</v>
      </c>
      <c r="D497" s="5">
        <v>0.99529000000000023</v>
      </c>
      <c r="E497" s="5">
        <v>0</v>
      </c>
      <c r="F497" s="5">
        <f t="shared" si="51"/>
        <v>0.99529000000000023</v>
      </c>
      <c r="G497" s="5"/>
      <c r="H497" s="5">
        <f t="shared" si="53"/>
        <v>0.99529000000000023</v>
      </c>
      <c r="I497" s="5"/>
      <c r="J497" s="5">
        <f t="shared" si="54"/>
        <v>0.99529000000000023</v>
      </c>
      <c r="K497" s="5"/>
      <c r="L497" s="5">
        <f t="shared" si="55"/>
        <v>0.99529000000000023</v>
      </c>
      <c r="M497" s="5">
        <v>-0.86955000000000005</v>
      </c>
      <c r="N497" s="5">
        <f t="shared" si="52"/>
        <v>0.12574000000000018</v>
      </c>
    </row>
    <row r="498" spans="1:14" ht="37.5">
      <c r="A498" s="20" t="s">
        <v>3</v>
      </c>
      <c r="B498" s="8"/>
      <c r="C498" s="8"/>
      <c r="D498" s="5">
        <v>673895.5457299999</v>
      </c>
      <c r="E498" s="5">
        <f>E16+E139+E175+E246+E261+E378+E383+E398+E437+E453+E494+E408</f>
        <v>40968.355819999997</v>
      </c>
      <c r="F498" s="5">
        <f t="shared" si="51"/>
        <v>714863.90154999983</v>
      </c>
      <c r="G498" s="5">
        <f>G16+G139+G175+G246+G261+G378+G383+G398+G437+G453+G494+G408</f>
        <v>5554.4618499999997</v>
      </c>
      <c r="H498" s="5">
        <f t="shared" si="53"/>
        <v>720418.3633999998</v>
      </c>
      <c r="I498" s="5">
        <f>I16+I139+I175+I246+I261+I378+I383+I398+I437+I453+I494+I408</f>
        <v>45884.719290000008</v>
      </c>
      <c r="J498" s="5">
        <f t="shared" si="54"/>
        <v>766303.08268999984</v>
      </c>
      <c r="K498" s="5">
        <f>K16+K139+K175+K246+K261+K378+K383+K398+K437+K453+K494+K408</f>
        <v>63.349999999999909</v>
      </c>
      <c r="L498" s="5">
        <f t="shared" si="55"/>
        <v>766366.43268999981</v>
      </c>
      <c r="M498" s="5">
        <f>M16+M139+M175+M246+M261+M378+M383+M398+M437+M453+M494+M408</f>
        <v>26641.182930000003</v>
      </c>
      <c r="N498" s="5">
        <f t="shared" si="52"/>
        <v>793007.61561999982</v>
      </c>
    </row>
  </sheetData>
  <mergeCells count="27">
    <mergeCell ref="A1:C1"/>
    <mergeCell ref="B14:B15"/>
    <mergeCell ref="A14:A15"/>
    <mergeCell ref="C14:C15"/>
    <mergeCell ref="M14:M15"/>
    <mergeCell ref="N14:N15"/>
    <mergeCell ref="D14:D15"/>
    <mergeCell ref="G14:G15"/>
    <mergeCell ref="K14:K15"/>
    <mergeCell ref="L14:L15"/>
    <mergeCell ref="I14:I15"/>
    <mergeCell ref="J14:J15"/>
    <mergeCell ref="E14:E15"/>
    <mergeCell ref="F14:F15"/>
    <mergeCell ref="H14:H15"/>
    <mergeCell ref="A2:N2"/>
    <mergeCell ref="A3:N3"/>
    <mergeCell ref="A4:N4"/>
    <mergeCell ref="A5:N5"/>
    <mergeCell ref="A6:N6"/>
    <mergeCell ref="A12:N12"/>
    <mergeCell ref="A13:N13"/>
    <mergeCell ref="A7:N7"/>
    <mergeCell ref="A8:N8"/>
    <mergeCell ref="A9:N9"/>
    <mergeCell ref="A10:N10"/>
    <mergeCell ref="A11:N11"/>
  </mergeCells>
  <phoneticPr fontId="0" type="noConversion"/>
  <pageMargins left="0.59055118110236227" right="0" top="0.39370078740157483" bottom="0" header="0" footer="0"/>
  <pageSetup paperSize="9" scale="120"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2023-04-21T08:16:30Z</cp:lastPrinted>
  <dcterms:created xsi:type="dcterms:W3CDTF">2003-11-25T12:37:58Z</dcterms:created>
  <dcterms:modified xsi:type="dcterms:W3CDTF">2023-04-24T08:30:36Z</dcterms:modified>
</cp:coreProperties>
</file>