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Print_Area" localSheetId="0">Лист1!$A$2:$AB$642</definedName>
  </definedNames>
  <calcPr calcId="125725"/>
</workbook>
</file>

<file path=xl/calcChain.xml><?xml version="1.0" encoding="utf-8"?>
<calcChain xmlns="http://schemas.openxmlformats.org/spreadsheetml/2006/main">
  <c r="AA640" i="1"/>
  <c r="AA639" s="1"/>
  <c r="AA636"/>
  <c r="AA634"/>
  <c r="AA632"/>
  <c r="AA630"/>
  <c r="AA628"/>
  <c r="AA626"/>
  <c r="AA624"/>
  <c r="AA622"/>
  <c r="AA620"/>
  <c r="AA617"/>
  <c r="AA615"/>
  <c r="AA613"/>
  <c r="AA610"/>
  <c r="AA608"/>
  <c r="AA604"/>
  <c r="AA602"/>
  <c r="AA600"/>
  <c r="AA596"/>
  <c r="AA594"/>
  <c r="AA592"/>
  <c r="AA589"/>
  <c r="AA585"/>
  <c r="AA584" s="1"/>
  <c r="AA580"/>
  <c r="AA579" s="1"/>
  <c r="AA576"/>
  <c r="AA575" s="1"/>
  <c r="AA572"/>
  <c r="AA571" s="1"/>
  <c r="AA568"/>
  <c r="AA565"/>
  <c r="AA564" s="1"/>
  <c r="AA560"/>
  <c r="AA559" s="1"/>
  <c r="AA557"/>
  <c r="AA552"/>
  <c r="AA547"/>
  <c r="AA546" s="1"/>
  <c r="AA543"/>
  <c r="AA542" s="1"/>
  <c r="AA537"/>
  <c r="AA536" s="1"/>
  <c r="AA532"/>
  <c r="AA531" s="1"/>
  <c r="AA529"/>
  <c r="AA527"/>
  <c r="AA526" s="1"/>
  <c r="AA522"/>
  <c r="AA521" s="1"/>
  <c r="AA519"/>
  <c r="AA518" s="1"/>
  <c r="AA515"/>
  <c r="AA514" s="1"/>
  <c r="AA512"/>
  <c r="AA511" s="1"/>
  <c r="AA508"/>
  <c r="AA507" s="1"/>
  <c r="AA505"/>
  <c r="AA504" s="1"/>
  <c r="AA502"/>
  <c r="AA498"/>
  <c r="AA497" s="1"/>
  <c r="AA495"/>
  <c r="AA494" s="1"/>
  <c r="AA492"/>
  <c r="AA490"/>
  <c r="AA488"/>
  <c r="AA486"/>
  <c r="AA484"/>
  <c r="AA482"/>
  <c r="AA480"/>
  <c r="AA478"/>
  <c r="AA476"/>
  <c r="AA474"/>
  <c r="AA471"/>
  <c r="AA468"/>
  <c r="AA467" s="1"/>
  <c r="AA465"/>
  <c r="AA464" s="1"/>
  <c r="AA462"/>
  <c r="AA461" s="1"/>
  <c r="AA458"/>
  <c r="AA457"/>
  <c r="AA455"/>
  <c r="AA454" s="1"/>
  <c r="AA451"/>
  <c r="AA449"/>
  <c r="AA445"/>
  <c r="AA444" s="1"/>
  <c r="AA442"/>
  <c r="AA440"/>
  <c r="AA438"/>
  <c r="AA435"/>
  <c r="AA433"/>
  <c r="AA431"/>
  <c r="AA424"/>
  <c r="AA423" s="1"/>
  <c r="AA421"/>
  <c r="AA418" s="1"/>
  <c r="AA419"/>
  <c r="AA415"/>
  <c r="AA413"/>
  <c r="AA411"/>
  <c r="AA410" s="1"/>
  <c r="AA404"/>
  <c r="AA403" s="1"/>
  <c r="AA400"/>
  <c r="AA399" s="1"/>
  <c r="AA395"/>
  <c r="AA394" s="1"/>
  <c r="AA391"/>
  <c r="AA389"/>
  <c r="AA387"/>
  <c r="AA385"/>
  <c r="AA383"/>
  <c r="AA381"/>
  <c r="AA377"/>
  <c r="AA376" s="1"/>
  <c r="AA374"/>
  <c r="AA373" s="1"/>
  <c r="AA371"/>
  <c r="AA370" s="1"/>
  <c r="AA368"/>
  <c r="AA367" s="1"/>
  <c r="AA365"/>
  <c r="AA364" s="1"/>
  <c r="AA362"/>
  <c r="AA361" s="1"/>
  <c r="AA359"/>
  <c r="AA358" s="1"/>
  <c r="AA356"/>
  <c r="AA355" s="1"/>
  <c r="AA353"/>
  <c r="AA351"/>
  <c r="AA350"/>
  <c r="AA346"/>
  <c r="AA345" s="1"/>
  <c r="AA343"/>
  <c r="AA342"/>
  <c r="AA338"/>
  <c r="AA337" s="1"/>
  <c r="AA333"/>
  <c r="AA332" s="1"/>
  <c r="AA329"/>
  <c r="AA328" s="1"/>
  <c r="AA324"/>
  <c r="AA323" s="1"/>
  <c r="AA321"/>
  <c r="AA320" s="1"/>
  <c r="AA317"/>
  <c r="AA316" s="1"/>
  <c r="AA313"/>
  <c r="AA312" s="1"/>
  <c r="AA309"/>
  <c r="AA306"/>
  <c r="AA304"/>
  <c r="AA302"/>
  <c r="AA300"/>
  <c r="AA298"/>
  <c r="AA296"/>
  <c r="AA292"/>
  <c r="AA291"/>
  <c r="AA289"/>
  <c r="AA288" s="1"/>
  <c r="AA286"/>
  <c r="AA285"/>
  <c r="AA281"/>
  <c r="AA280" s="1"/>
  <c r="AA277"/>
  <c r="AA276" s="1"/>
  <c r="AA274"/>
  <c r="AA272"/>
  <c r="AA269"/>
  <c r="AA268" s="1"/>
  <c r="AA266"/>
  <c r="AA265" s="1"/>
  <c r="AA263"/>
  <c r="AA261"/>
  <c r="AA259"/>
  <c r="AA257"/>
  <c r="AA255"/>
  <c r="AA253"/>
  <c r="AA249"/>
  <c r="AA247"/>
  <c r="AA245"/>
  <c r="AA242"/>
  <c r="AA241" s="1"/>
  <c r="AA239"/>
  <c r="AA236" s="1"/>
  <c r="AA237"/>
  <c r="AA233"/>
  <c r="AA232" s="1"/>
  <c r="AA230"/>
  <c r="AA229" s="1"/>
  <c r="AA227"/>
  <c r="AA225"/>
  <c r="AA222"/>
  <c r="AA220"/>
  <c r="AA218"/>
  <c r="AA216"/>
  <c r="AA211"/>
  <c r="AA210" s="1"/>
  <c r="AA207"/>
  <c r="AA206" s="1"/>
  <c r="AA205" s="1"/>
  <c r="AA203"/>
  <c r="AA202" s="1"/>
  <c r="AA200"/>
  <c r="AA199" s="1"/>
  <c r="AA196"/>
  <c r="AA195" s="1"/>
  <c r="AA192"/>
  <c r="AA187"/>
  <c r="AA184"/>
  <c r="AA183" s="1"/>
  <c r="AA180"/>
  <c r="AA175"/>
  <c r="AA174" s="1"/>
  <c r="AA170"/>
  <c r="AA169" s="1"/>
  <c r="AA167"/>
  <c r="AA166" s="1"/>
  <c r="AA164"/>
  <c r="AA163" s="1"/>
  <c r="AA158"/>
  <c r="AA157" s="1"/>
  <c r="AA154"/>
  <c r="AA153" s="1"/>
  <c r="AA150"/>
  <c r="AA149" s="1"/>
  <c r="AA146"/>
  <c r="AA145" s="1"/>
  <c r="AA142"/>
  <c r="AA141" s="1"/>
  <c r="AA138"/>
  <c r="AA136"/>
  <c r="AA134"/>
  <c r="AA131"/>
  <c r="AA129"/>
  <c r="AA127"/>
  <c r="AA125"/>
  <c r="AA123"/>
  <c r="AA119"/>
  <c r="AA118" s="1"/>
  <c r="AA116"/>
  <c r="AA115" s="1"/>
  <c r="AA112"/>
  <c r="AA109"/>
  <c r="AA108" s="1"/>
  <c r="AA106"/>
  <c r="AA105" s="1"/>
  <c r="AA103"/>
  <c r="AA101"/>
  <c r="AA99"/>
  <c r="AA97"/>
  <c r="AA95"/>
  <c r="AA93"/>
  <c r="AA91"/>
  <c r="AA89"/>
  <c r="AA87"/>
  <c r="AA85"/>
  <c r="AA81"/>
  <c r="AA80" s="1"/>
  <c r="AA78"/>
  <c r="AA77" s="1"/>
  <c r="AA75"/>
  <c r="AA74" s="1"/>
  <c r="AA72"/>
  <c r="AA69"/>
  <c r="AA68" s="1"/>
  <c r="AA66"/>
  <c r="AA65" s="1"/>
  <c r="AA63"/>
  <c r="AA62" s="1"/>
  <c r="AA60"/>
  <c r="AA58"/>
  <c r="AA56"/>
  <c r="AA54"/>
  <c r="AA52"/>
  <c r="AA50"/>
  <c r="AA48"/>
  <c r="AA46"/>
  <c r="AA42"/>
  <c r="AA39"/>
  <c r="AA36"/>
  <c r="AA35"/>
  <c r="AA33"/>
  <c r="AA32" s="1"/>
  <c r="AA30"/>
  <c r="AA29" s="1"/>
  <c r="AA27"/>
  <c r="AA25"/>
  <c r="AA23"/>
  <c r="AA21"/>
  <c r="AA19"/>
  <c r="AA17"/>
  <c r="AA15"/>
  <c r="AA453" l="1"/>
  <c r="AA341"/>
  <c r="AA551"/>
  <c r="AA448"/>
  <c r="AA588"/>
  <c r="AA567"/>
  <c r="AA517"/>
  <c r="AA501"/>
  <c r="AA470"/>
  <c r="AA244"/>
  <c r="AA224"/>
  <c r="AA194"/>
  <c r="AA140"/>
  <c r="AA45"/>
  <c r="AA607"/>
  <c r="AA606" s="1"/>
  <c r="AA591"/>
  <c r="AA541"/>
  <c r="AA447"/>
  <c r="AA430"/>
  <c r="AA429" s="1"/>
  <c r="AA402"/>
  <c r="AA393"/>
  <c r="AA380"/>
  <c r="AA379" s="1"/>
  <c r="AA308"/>
  <c r="AA284"/>
  <c r="AA252"/>
  <c r="AA215"/>
  <c r="AA214" s="1"/>
  <c r="AA186"/>
  <c r="AA162"/>
  <c r="AA122"/>
  <c r="AA121" s="1"/>
  <c r="AA84"/>
  <c r="AA38"/>
  <c r="AA14"/>
  <c r="AA279"/>
  <c r="AA327"/>
  <c r="AA583"/>
  <c r="AA41"/>
  <c r="AA156"/>
  <c r="AA198"/>
  <c r="AA209"/>
  <c r="AA311"/>
  <c r="AA398"/>
  <c r="AA535"/>
  <c r="AA550"/>
  <c r="AA578"/>
  <c r="AA638"/>
  <c r="AA349"/>
  <c r="AA525"/>
  <c r="AA173"/>
  <c r="AA319"/>
  <c r="AA409"/>
  <c r="AA417"/>
  <c r="AA545"/>
  <c r="AA510"/>
  <c r="AA574"/>
  <c r="AA235"/>
  <c r="AA71"/>
  <c r="AA111"/>
  <c r="AA179"/>
  <c r="AA191"/>
  <c r="AA271"/>
  <c r="AA295"/>
  <c r="AA315"/>
  <c r="AA500" l="1"/>
  <c r="AA460"/>
  <c r="AA251"/>
  <c r="AA587"/>
  <c r="AA182"/>
  <c r="AA549"/>
  <c r="AA13"/>
  <c r="AA294"/>
  <c r="AA44"/>
  <c r="AA83"/>
  <c r="AA178"/>
  <c r="AA534"/>
  <c r="AA326"/>
  <c r="AA190"/>
  <c r="AA524"/>
  <c r="AA582"/>
  <c r="AA348" l="1"/>
  <c r="AA213"/>
  <c r="AA12"/>
  <c r="AA177"/>
  <c r="AA642" l="1"/>
  <c r="Y16" l="1"/>
  <c r="Y43"/>
  <c r="X41"/>
  <c r="X42"/>
  <c r="X43"/>
  <c r="Z43" l="1"/>
  <c r="AB43" s="1"/>
  <c r="Y42"/>
  <c r="Z42" s="1"/>
  <c r="AB42" s="1"/>
  <c r="Y618"/>
  <c r="Y577"/>
  <c r="Y116"/>
  <c r="X115"/>
  <c r="X116"/>
  <c r="X117"/>
  <c r="Z117" s="1"/>
  <c r="AB117" s="1"/>
  <c r="Z116" l="1"/>
  <c r="AB116" s="1"/>
  <c r="Y41"/>
  <c r="Z41" s="1"/>
  <c r="AB41" s="1"/>
  <c r="Y115"/>
  <c r="Z115" s="1"/>
  <c r="AB115" s="1"/>
  <c r="Y138" l="1"/>
  <c r="Z138" s="1"/>
  <c r="AB138" s="1"/>
  <c r="X138"/>
  <c r="X139"/>
  <c r="Z139" s="1"/>
  <c r="AB139" s="1"/>
  <c r="Y640"/>
  <c r="Y639" s="1"/>
  <c r="Y636"/>
  <c r="Y634"/>
  <c r="Y632"/>
  <c r="Y630"/>
  <c r="Y628"/>
  <c r="Y626"/>
  <c r="Y624"/>
  <c r="Y622"/>
  <c r="Y620"/>
  <c r="Y617"/>
  <c r="Y615"/>
  <c r="Y613"/>
  <c r="Y610"/>
  <c r="Y608"/>
  <c r="Y604"/>
  <c r="Y602"/>
  <c r="Y600"/>
  <c r="Y596"/>
  <c r="Y594"/>
  <c r="Y592"/>
  <c r="Y589"/>
  <c r="Y585"/>
  <c r="Y584" s="1"/>
  <c r="Y583" s="1"/>
  <c r="Y580"/>
  <c r="Y576"/>
  <c r="Y572"/>
  <c r="Y568"/>
  <c r="Y567" s="1"/>
  <c r="Y565"/>
  <c r="Y564" s="1"/>
  <c r="Y560"/>
  <c r="Y559" s="1"/>
  <c r="Y557"/>
  <c r="Y552"/>
  <c r="Y547"/>
  <c r="Y543"/>
  <c r="Y537"/>
  <c r="Y536" s="1"/>
  <c r="Y532"/>
  <c r="Y531" s="1"/>
  <c r="Y529"/>
  <c r="Y527"/>
  <c r="Y522"/>
  <c r="Y521" s="1"/>
  <c r="Y519"/>
  <c r="Y515"/>
  <c r="Y512"/>
  <c r="Y511" s="1"/>
  <c r="Y508"/>
  <c r="Y507" s="1"/>
  <c r="Y505"/>
  <c r="Y504" s="1"/>
  <c r="Y502"/>
  <c r="Y501" s="1"/>
  <c r="Y498"/>
  <c r="Y495"/>
  <c r="Y494" s="1"/>
  <c r="Y492"/>
  <c r="Y490"/>
  <c r="Y488"/>
  <c r="Y486"/>
  <c r="Y484"/>
  <c r="Y482"/>
  <c r="Y480"/>
  <c r="Y478"/>
  <c r="Y476"/>
  <c r="Y474"/>
  <c r="Y471"/>
  <c r="Y468"/>
  <c r="Y467" s="1"/>
  <c r="Y465"/>
  <c r="Y464" s="1"/>
  <c r="Y462"/>
  <c r="Y461" s="1"/>
  <c r="Y458"/>
  <c r="Y457"/>
  <c r="Y455"/>
  <c r="Y451"/>
  <c r="Y449"/>
  <c r="Y445"/>
  <c r="Y444" s="1"/>
  <c r="Y442"/>
  <c r="Y440"/>
  <c r="Y438"/>
  <c r="Y435"/>
  <c r="Y433"/>
  <c r="Y431"/>
  <c r="Y424"/>
  <c r="Y423" s="1"/>
  <c r="Y421"/>
  <c r="Y419"/>
  <c r="Y415"/>
  <c r="Y413"/>
  <c r="Y411"/>
  <c r="Y404"/>
  <c r="Y403" s="1"/>
  <c r="Y400"/>
  <c r="Y399" s="1"/>
  <c r="Y395"/>
  <c r="Y394"/>
  <c r="Y393" s="1"/>
  <c r="Y391"/>
  <c r="Y389"/>
  <c r="Y387"/>
  <c r="Y385"/>
  <c r="Y383"/>
  <c r="Y381"/>
  <c r="Y377"/>
  <c r="Y376" s="1"/>
  <c r="Y374"/>
  <c r="Y373" s="1"/>
  <c r="Y371"/>
  <c r="Y370" s="1"/>
  <c r="Y368"/>
  <c r="Y367" s="1"/>
  <c r="Y365"/>
  <c r="Y364"/>
  <c r="Y362"/>
  <c r="Y359"/>
  <c r="Y358" s="1"/>
  <c r="Y356"/>
  <c r="Y355" s="1"/>
  <c r="Y353"/>
  <c r="Y351"/>
  <c r="Y346"/>
  <c r="Y345" s="1"/>
  <c r="Y343"/>
  <c r="Y338"/>
  <c r="Y337" s="1"/>
  <c r="Y333"/>
  <c r="Y332" s="1"/>
  <c r="Y329"/>
  <c r="Y328" s="1"/>
  <c r="Y324"/>
  <c r="Y323" s="1"/>
  <c r="Y321"/>
  <c r="Y320" s="1"/>
  <c r="Y317"/>
  <c r="Y316" s="1"/>
  <c r="Y313"/>
  <c r="Y312" s="1"/>
  <c r="Y309"/>
  <c r="Y308" s="1"/>
  <c r="Y306"/>
  <c r="Y304"/>
  <c r="Y302"/>
  <c r="Y300"/>
  <c r="Y298"/>
  <c r="Y296"/>
  <c r="Y292"/>
  <c r="Y291" s="1"/>
  <c r="Y289"/>
  <c r="Y288"/>
  <c r="Y286"/>
  <c r="Y285" s="1"/>
  <c r="Y281"/>
  <c r="Y280" s="1"/>
  <c r="Y277"/>
  <c r="Y276" s="1"/>
  <c r="Y274"/>
  <c r="Y272"/>
  <c r="Y269"/>
  <c r="Y266"/>
  <c r="Y265" s="1"/>
  <c r="Y263"/>
  <c r="Y261"/>
  <c r="Y259"/>
  <c r="Y257"/>
  <c r="Y255"/>
  <c r="Y253"/>
  <c r="Y249"/>
  <c r="Y247"/>
  <c r="Y245"/>
  <c r="Y242"/>
  <c r="Y239"/>
  <c r="Y237"/>
  <c r="Y236"/>
  <c r="Y233"/>
  <c r="Y232" s="1"/>
  <c r="Y230"/>
  <c r="Y227"/>
  <c r="Y225"/>
  <c r="Y222"/>
  <c r="Y220"/>
  <c r="Y218"/>
  <c r="Y216"/>
  <c r="Y211"/>
  <c r="Y207"/>
  <c r="Y206" s="1"/>
  <c r="Y203"/>
  <c r="Y202" s="1"/>
  <c r="Y200"/>
  <c r="Y199" s="1"/>
  <c r="Y196"/>
  <c r="Y192"/>
  <c r="Y191" s="1"/>
  <c r="Y187"/>
  <c r="Y184"/>
  <c r="Y183" s="1"/>
  <c r="Y180"/>
  <c r="Y179" s="1"/>
  <c r="Y175"/>
  <c r="Y174" s="1"/>
  <c r="Y170"/>
  <c r="Y169" s="1"/>
  <c r="Y167"/>
  <c r="Y164"/>
  <c r="Y163" s="1"/>
  <c r="Y158"/>
  <c r="Y157" s="1"/>
  <c r="Y154"/>
  <c r="Y153"/>
  <c r="Y150"/>
  <c r="Y149" s="1"/>
  <c r="Y146"/>
  <c r="Y145" s="1"/>
  <c r="Y142"/>
  <c r="Y141" s="1"/>
  <c r="Y136"/>
  <c r="Y134"/>
  <c r="Y131"/>
  <c r="Y129"/>
  <c r="Y127"/>
  <c r="Y125"/>
  <c r="Y123"/>
  <c r="Y119"/>
  <c r="Y118" s="1"/>
  <c r="Y112"/>
  <c r="Y109"/>
  <c r="Y108" s="1"/>
  <c r="Y106"/>
  <c r="Y103"/>
  <c r="Y101"/>
  <c r="Y99"/>
  <c r="Y97"/>
  <c r="Y95"/>
  <c r="Y93"/>
  <c r="Y91"/>
  <c r="Y89"/>
  <c r="Y87"/>
  <c r="Y85"/>
  <c r="Y81"/>
  <c r="Y80" s="1"/>
  <c r="Y78"/>
  <c r="Y75"/>
  <c r="Y74"/>
  <c r="Y72"/>
  <c r="Y71" s="1"/>
  <c r="Y69"/>
  <c r="Y68" s="1"/>
  <c r="Y66"/>
  <c r="Y63"/>
  <c r="Y62" s="1"/>
  <c r="Y60"/>
  <c r="Y58"/>
  <c r="Y56"/>
  <c r="Y54"/>
  <c r="Y52"/>
  <c r="Y50"/>
  <c r="Y48"/>
  <c r="Y46"/>
  <c r="Y39"/>
  <c r="Y38" s="1"/>
  <c r="Y36"/>
  <c r="Y35" s="1"/>
  <c r="Y33"/>
  <c r="Y32" s="1"/>
  <c r="Y30"/>
  <c r="Y29" s="1"/>
  <c r="Y27"/>
  <c r="Y25"/>
  <c r="Y23"/>
  <c r="Y21"/>
  <c r="Y19"/>
  <c r="Y17"/>
  <c r="Y15"/>
  <c r="W124"/>
  <c r="W123" s="1"/>
  <c r="W40"/>
  <c r="W39" s="1"/>
  <c r="W538"/>
  <c r="W537" s="1"/>
  <c r="W536" s="1"/>
  <c r="W618"/>
  <c r="W617" s="1"/>
  <c r="W573"/>
  <c r="W572" s="1"/>
  <c r="W571" s="1"/>
  <c r="W577"/>
  <c r="W576" s="1"/>
  <c r="W575" s="1"/>
  <c r="W556"/>
  <c r="W552" s="1"/>
  <c r="W640"/>
  <c r="W639" s="1"/>
  <c r="W636"/>
  <c r="W634"/>
  <c r="W632"/>
  <c r="W630"/>
  <c r="W628"/>
  <c r="W626"/>
  <c r="W624"/>
  <c r="W622"/>
  <c r="W620"/>
  <c r="W615"/>
  <c r="W613"/>
  <c r="W610"/>
  <c r="W608"/>
  <c r="W604"/>
  <c r="W602"/>
  <c r="W600"/>
  <c r="W596"/>
  <c r="W594"/>
  <c r="W592"/>
  <c r="W589"/>
  <c r="W588" s="1"/>
  <c r="W585"/>
  <c r="W584" s="1"/>
  <c r="W583" s="1"/>
  <c r="W580"/>
  <c r="W579" s="1"/>
  <c r="W568"/>
  <c r="W567" s="1"/>
  <c r="W565"/>
  <c r="W564" s="1"/>
  <c r="W560"/>
  <c r="W559" s="1"/>
  <c r="W557"/>
  <c r="W547"/>
  <c r="W546" s="1"/>
  <c r="W543"/>
  <c r="W542" s="1"/>
  <c r="W541" s="1"/>
  <c r="W532"/>
  <c r="W531" s="1"/>
  <c r="W529"/>
  <c r="W527"/>
  <c r="W522"/>
  <c r="W521" s="1"/>
  <c r="W519"/>
  <c r="W518" s="1"/>
  <c r="W515"/>
  <c r="W514" s="1"/>
  <c r="W512"/>
  <c r="W511" s="1"/>
  <c r="W508"/>
  <c r="W507" s="1"/>
  <c r="W505"/>
  <c r="W504" s="1"/>
  <c r="W502"/>
  <c r="W501" s="1"/>
  <c r="W498"/>
  <c r="W497" s="1"/>
  <c r="W495"/>
  <c r="W494" s="1"/>
  <c r="W492"/>
  <c r="W490"/>
  <c r="W488"/>
  <c r="W486"/>
  <c r="W484"/>
  <c r="W482"/>
  <c r="W480"/>
  <c r="W478"/>
  <c r="W476"/>
  <c r="W474"/>
  <c r="W471"/>
  <c r="W468"/>
  <c r="W467" s="1"/>
  <c r="W465"/>
  <c r="W464" s="1"/>
  <c r="W462"/>
  <c r="W461" s="1"/>
  <c r="W458"/>
  <c r="W457" s="1"/>
  <c r="W455"/>
  <c r="W454" s="1"/>
  <c r="W451"/>
  <c r="W449"/>
  <c r="W445"/>
  <c r="W442"/>
  <c r="W440"/>
  <c r="W438"/>
  <c r="W435"/>
  <c r="W433"/>
  <c r="W431"/>
  <c r="W424"/>
  <c r="W423" s="1"/>
  <c r="W421"/>
  <c r="W419"/>
  <c r="W415"/>
  <c r="W413"/>
  <c r="W411"/>
  <c r="W410" s="1"/>
  <c r="W404"/>
  <c r="W403" s="1"/>
  <c r="W402" s="1"/>
  <c r="W400"/>
  <c r="W399" s="1"/>
  <c r="W395"/>
  <c r="W394"/>
  <c r="W393" s="1"/>
  <c r="W391"/>
  <c r="W389"/>
  <c r="W387"/>
  <c r="W385"/>
  <c r="W383"/>
  <c r="W381"/>
  <c r="W377"/>
  <c r="W376" s="1"/>
  <c r="W374"/>
  <c r="W373" s="1"/>
  <c r="W371"/>
  <c r="W370" s="1"/>
  <c r="W368"/>
  <c r="W367" s="1"/>
  <c r="W365"/>
  <c r="W364" s="1"/>
  <c r="W362"/>
  <c r="W361" s="1"/>
  <c r="W359"/>
  <c r="W358" s="1"/>
  <c r="W356"/>
  <c r="W355" s="1"/>
  <c r="W353"/>
  <c r="W351"/>
  <c r="W346"/>
  <c r="W345" s="1"/>
  <c r="W343"/>
  <c r="W342" s="1"/>
  <c r="W338"/>
  <c r="W337" s="1"/>
  <c r="W333"/>
  <c r="W332" s="1"/>
  <c r="W329"/>
  <c r="W324"/>
  <c r="W323" s="1"/>
  <c r="W321"/>
  <c r="W320" s="1"/>
  <c r="W317"/>
  <c r="W316" s="1"/>
  <c r="W313"/>
  <c r="W309"/>
  <c r="W308" s="1"/>
  <c r="W306"/>
  <c r="W304"/>
  <c r="W302"/>
  <c r="W300"/>
  <c r="W298"/>
  <c r="W296"/>
  <c r="W292"/>
  <c r="W291" s="1"/>
  <c r="W289"/>
  <c r="W288" s="1"/>
  <c r="W286"/>
  <c r="W285" s="1"/>
  <c r="W281"/>
  <c r="W277"/>
  <c r="W276" s="1"/>
  <c r="W274"/>
  <c r="W272"/>
  <c r="W269"/>
  <c r="W266"/>
  <c r="W265" s="1"/>
  <c r="W263"/>
  <c r="W261"/>
  <c r="W259"/>
  <c r="W257"/>
  <c r="W255"/>
  <c r="W253"/>
  <c r="W249"/>
  <c r="W247"/>
  <c r="W245"/>
  <c r="W242"/>
  <c r="W241" s="1"/>
  <c r="W239"/>
  <c r="W237"/>
  <c r="W233"/>
  <c r="W232" s="1"/>
  <c r="W230"/>
  <c r="W229" s="1"/>
  <c r="W227"/>
  <c r="W225"/>
  <c r="W222"/>
  <c r="W220"/>
  <c r="W218"/>
  <c r="W216"/>
  <c r="W211"/>
  <c r="W210" s="1"/>
  <c r="W207"/>
  <c r="W206" s="1"/>
  <c r="W205" s="1"/>
  <c r="W203"/>
  <c r="W202" s="1"/>
  <c r="W200"/>
  <c r="W199" s="1"/>
  <c r="W196"/>
  <c r="W195" s="1"/>
  <c r="W194" s="1"/>
  <c r="W192"/>
  <c r="W191" s="1"/>
  <c r="W187"/>
  <c r="W186" s="1"/>
  <c r="W184"/>
  <c r="W183" s="1"/>
  <c r="W180"/>
  <c r="W179" s="1"/>
  <c r="W175"/>
  <c r="W174" s="1"/>
  <c r="W170"/>
  <c r="W169" s="1"/>
  <c r="W167"/>
  <c r="W166" s="1"/>
  <c r="W164"/>
  <c r="W163" s="1"/>
  <c r="W158"/>
  <c r="W157" s="1"/>
  <c r="W154"/>
  <c r="W153" s="1"/>
  <c r="W150"/>
  <c r="W149" s="1"/>
  <c r="W146"/>
  <c r="W145"/>
  <c r="W142"/>
  <c r="W141" s="1"/>
  <c r="W136"/>
  <c r="W134"/>
  <c r="W131"/>
  <c r="W129"/>
  <c r="W127"/>
  <c r="W125"/>
  <c r="W119"/>
  <c r="W118" s="1"/>
  <c r="W112"/>
  <c r="W111" s="1"/>
  <c r="W109"/>
  <c r="W108" s="1"/>
  <c r="W106"/>
  <c r="W105" s="1"/>
  <c r="W103"/>
  <c r="W101"/>
  <c r="W99"/>
  <c r="W97"/>
  <c r="W95"/>
  <c r="W93"/>
  <c r="W91"/>
  <c r="W89"/>
  <c r="W87"/>
  <c r="W85"/>
  <c r="W81"/>
  <c r="W80" s="1"/>
  <c r="W78"/>
  <c r="W77" s="1"/>
  <c r="W75"/>
  <c r="W74" s="1"/>
  <c r="W72"/>
  <c r="W71" s="1"/>
  <c r="W69"/>
  <c r="W68" s="1"/>
  <c r="W66"/>
  <c r="W65" s="1"/>
  <c r="W63"/>
  <c r="W62" s="1"/>
  <c r="W60"/>
  <c r="W58"/>
  <c r="W56"/>
  <c r="W54"/>
  <c r="W52"/>
  <c r="W50"/>
  <c r="W48"/>
  <c r="W46"/>
  <c r="W36"/>
  <c r="W35" s="1"/>
  <c r="W33"/>
  <c r="W32" s="1"/>
  <c r="W30"/>
  <c r="W29" s="1"/>
  <c r="W27"/>
  <c r="W25"/>
  <c r="W23"/>
  <c r="W21"/>
  <c r="W19"/>
  <c r="W17"/>
  <c r="W15"/>
  <c r="U247"/>
  <c r="T247"/>
  <c r="T248"/>
  <c r="V248" s="1"/>
  <c r="X248" s="1"/>
  <c r="Z248" s="1"/>
  <c r="AB248" s="1"/>
  <c r="U125"/>
  <c r="T125"/>
  <c r="T126"/>
  <c r="V126" s="1"/>
  <c r="X126" s="1"/>
  <c r="Z126" s="1"/>
  <c r="AB126" s="1"/>
  <c r="U636"/>
  <c r="T636"/>
  <c r="T637"/>
  <c r="V637" s="1"/>
  <c r="X637" s="1"/>
  <c r="Z637" s="1"/>
  <c r="U634"/>
  <c r="U632"/>
  <c r="T632"/>
  <c r="T633"/>
  <c r="V633" s="1"/>
  <c r="X633" s="1"/>
  <c r="Z633" s="1"/>
  <c r="AB633" s="1"/>
  <c r="T634"/>
  <c r="T635"/>
  <c r="V635" s="1"/>
  <c r="X635" s="1"/>
  <c r="Z635" s="1"/>
  <c r="AB635" s="1"/>
  <c r="U640"/>
  <c r="U639" s="1"/>
  <c r="U630"/>
  <c r="U628"/>
  <c r="U626"/>
  <c r="U624"/>
  <c r="U622"/>
  <c r="U620"/>
  <c r="U617"/>
  <c r="U615"/>
  <c r="U613"/>
  <c r="U610"/>
  <c r="U608"/>
  <c r="U604"/>
  <c r="U602"/>
  <c r="U600"/>
  <c r="U596"/>
  <c r="U594"/>
  <c r="U592"/>
  <c r="U589"/>
  <c r="U588" s="1"/>
  <c r="U585"/>
  <c r="U584" s="1"/>
  <c r="U583" s="1"/>
  <c r="U582" s="1"/>
  <c r="U580"/>
  <c r="U579" s="1"/>
  <c r="U578" s="1"/>
  <c r="U576"/>
  <c r="U575" s="1"/>
  <c r="U572"/>
  <c r="U571" s="1"/>
  <c r="U568"/>
  <c r="U567" s="1"/>
  <c r="U565"/>
  <c r="U564" s="1"/>
  <c r="U560"/>
  <c r="U559" s="1"/>
  <c r="U557"/>
  <c r="U552"/>
  <c r="U547"/>
  <c r="U546" s="1"/>
  <c r="U545" s="1"/>
  <c r="U543"/>
  <c r="U542" s="1"/>
  <c r="U541" s="1"/>
  <c r="U537"/>
  <c r="U536" s="1"/>
  <c r="U532"/>
  <c r="U531" s="1"/>
  <c r="U529"/>
  <c r="U526" s="1"/>
  <c r="U527"/>
  <c r="U522"/>
  <c r="U521" s="1"/>
  <c r="U519"/>
  <c r="U518"/>
  <c r="U515"/>
  <c r="U514" s="1"/>
  <c r="U512"/>
  <c r="U511" s="1"/>
  <c r="U508"/>
  <c r="U507" s="1"/>
  <c r="U505"/>
  <c r="U504" s="1"/>
  <c r="U502"/>
  <c r="U501" s="1"/>
  <c r="U498"/>
  <c r="U497" s="1"/>
  <c r="U495"/>
  <c r="U494" s="1"/>
  <c r="U492"/>
  <c r="U490"/>
  <c r="U488"/>
  <c r="U486"/>
  <c r="U484"/>
  <c r="U482"/>
  <c r="U480"/>
  <c r="U478"/>
  <c r="U476"/>
  <c r="U474"/>
  <c r="U471"/>
  <c r="U468"/>
  <c r="U467" s="1"/>
  <c r="U465"/>
  <c r="U464" s="1"/>
  <c r="U462"/>
  <c r="U461" s="1"/>
  <c r="U458"/>
  <c r="U457" s="1"/>
  <c r="U455"/>
  <c r="U454" s="1"/>
  <c r="U451"/>
  <c r="U449"/>
  <c r="U445"/>
  <c r="U444" s="1"/>
  <c r="U442"/>
  <c r="U440"/>
  <c r="U438"/>
  <c r="U435"/>
  <c r="U433"/>
  <c r="U431"/>
  <c r="U424"/>
  <c r="U423" s="1"/>
  <c r="U421"/>
  <c r="U419"/>
  <c r="U415"/>
  <c r="U413"/>
  <c r="U411"/>
  <c r="U404"/>
  <c r="U403" s="1"/>
  <c r="U400"/>
  <c r="U399" s="1"/>
  <c r="U395"/>
  <c r="U394" s="1"/>
  <c r="U391"/>
  <c r="U389"/>
  <c r="U387"/>
  <c r="U385"/>
  <c r="U383"/>
  <c r="U381"/>
  <c r="U377"/>
  <c r="U376" s="1"/>
  <c r="U374"/>
  <c r="U373" s="1"/>
  <c r="U371"/>
  <c r="U370" s="1"/>
  <c r="U368"/>
  <c r="U367" s="1"/>
  <c r="U365"/>
  <c r="U364" s="1"/>
  <c r="U362"/>
  <c r="U361" s="1"/>
  <c r="U359"/>
  <c r="U358" s="1"/>
  <c r="U356"/>
  <c r="U355" s="1"/>
  <c r="U353"/>
  <c r="U351"/>
  <c r="U346"/>
  <c r="U345" s="1"/>
  <c r="U343"/>
  <c r="U342" s="1"/>
  <c r="U338"/>
  <c r="U337" s="1"/>
  <c r="U333"/>
  <c r="U329"/>
  <c r="U328" s="1"/>
  <c r="U324"/>
  <c r="U323" s="1"/>
  <c r="U321"/>
  <c r="U320" s="1"/>
  <c r="U317"/>
  <c r="U316" s="1"/>
  <c r="U315" s="1"/>
  <c r="U313"/>
  <c r="U312" s="1"/>
  <c r="U309"/>
  <c r="U308"/>
  <c r="U306"/>
  <c r="U304"/>
  <c r="U302"/>
  <c r="U300"/>
  <c r="U298"/>
  <c r="U296"/>
  <c r="U292"/>
  <c r="U291" s="1"/>
  <c r="U289"/>
  <c r="U288" s="1"/>
  <c r="U286"/>
  <c r="U285" s="1"/>
  <c r="U281"/>
  <c r="U280" s="1"/>
  <c r="U277"/>
  <c r="U276" s="1"/>
  <c r="U274"/>
  <c r="U272"/>
  <c r="U269"/>
  <c r="U268" s="1"/>
  <c r="U266"/>
  <c r="U265" s="1"/>
  <c r="U263"/>
  <c r="U261"/>
  <c r="U259"/>
  <c r="U257"/>
  <c r="U255"/>
  <c r="U253"/>
  <c r="U249"/>
  <c r="U245"/>
  <c r="U242"/>
  <c r="U241" s="1"/>
  <c r="U239"/>
  <c r="U237"/>
  <c r="U233"/>
  <c r="U232" s="1"/>
  <c r="U230"/>
  <c r="U229" s="1"/>
  <c r="U227"/>
  <c r="U225"/>
  <c r="U222"/>
  <c r="U220"/>
  <c r="U218"/>
  <c r="U216"/>
  <c r="U211"/>
  <c r="U210" s="1"/>
  <c r="U207"/>
  <c r="U206" s="1"/>
  <c r="U205" s="1"/>
  <c r="U203"/>
  <c r="U202" s="1"/>
  <c r="U200"/>
  <c r="U199" s="1"/>
  <c r="U196"/>
  <c r="U195" s="1"/>
  <c r="U194" s="1"/>
  <c r="U192"/>
  <c r="U191" s="1"/>
  <c r="U187"/>
  <c r="U186" s="1"/>
  <c r="U184"/>
  <c r="U183" s="1"/>
  <c r="U180"/>
  <c r="U179" s="1"/>
  <c r="U175"/>
  <c r="U174" s="1"/>
  <c r="U170"/>
  <c r="U169" s="1"/>
  <c r="U167"/>
  <c r="U166" s="1"/>
  <c r="U164"/>
  <c r="U163" s="1"/>
  <c r="U158"/>
  <c r="U157" s="1"/>
  <c r="U154"/>
  <c r="U153" s="1"/>
  <c r="U150"/>
  <c r="U149" s="1"/>
  <c r="U146"/>
  <c r="U145" s="1"/>
  <c r="U142"/>
  <c r="U141" s="1"/>
  <c r="U136"/>
  <c r="U134"/>
  <c r="U131"/>
  <c r="U129"/>
  <c r="U127"/>
  <c r="U123"/>
  <c r="U119"/>
  <c r="U118" s="1"/>
  <c r="U112"/>
  <c r="U111" s="1"/>
  <c r="U109"/>
  <c r="U108" s="1"/>
  <c r="U106"/>
  <c r="U105" s="1"/>
  <c r="U103"/>
  <c r="U101"/>
  <c r="U99"/>
  <c r="U97"/>
  <c r="U95"/>
  <c r="U93"/>
  <c r="U91"/>
  <c r="U89"/>
  <c r="U87"/>
  <c r="U85"/>
  <c r="U81"/>
  <c r="U80" s="1"/>
  <c r="U78"/>
  <c r="U77" s="1"/>
  <c r="U75"/>
  <c r="U74" s="1"/>
  <c r="U72"/>
  <c r="U71" s="1"/>
  <c r="U69"/>
  <c r="U68" s="1"/>
  <c r="U66"/>
  <c r="U65" s="1"/>
  <c r="U63"/>
  <c r="U62" s="1"/>
  <c r="U60"/>
  <c r="U58"/>
  <c r="U56"/>
  <c r="U54"/>
  <c r="U52"/>
  <c r="U50"/>
  <c r="U48"/>
  <c r="U46"/>
  <c r="U39"/>
  <c r="U38" s="1"/>
  <c r="U36"/>
  <c r="U35" s="1"/>
  <c r="U33"/>
  <c r="U32" s="1"/>
  <c r="U30"/>
  <c r="U29" s="1"/>
  <c r="U27"/>
  <c r="U25"/>
  <c r="U23"/>
  <c r="U21"/>
  <c r="U19"/>
  <c r="U17"/>
  <c r="U15"/>
  <c r="S476"/>
  <c r="R476"/>
  <c r="R477"/>
  <c r="T477" s="1"/>
  <c r="V477" s="1"/>
  <c r="X477" s="1"/>
  <c r="Z477" s="1"/>
  <c r="AB477" s="1"/>
  <c r="S16"/>
  <c r="S15" s="1"/>
  <c r="S377"/>
  <c r="R376"/>
  <c r="R377"/>
  <c r="R378"/>
  <c r="T378" s="1"/>
  <c r="V378" s="1"/>
  <c r="X378" s="1"/>
  <c r="Z378" s="1"/>
  <c r="S448"/>
  <c r="S451"/>
  <c r="R451"/>
  <c r="R452"/>
  <c r="T452" s="1"/>
  <c r="V452" s="1"/>
  <c r="X452" s="1"/>
  <c r="Z452" s="1"/>
  <c r="S24"/>
  <c r="S23" s="1"/>
  <c r="S553"/>
  <c r="S552" s="1"/>
  <c r="S573"/>
  <c r="S572" s="1"/>
  <c r="S571" s="1"/>
  <c r="S374"/>
  <c r="R373"/>
  <c r="R374"/>
  <c r="R375"/>
  <c r="T375" s="1"/>
  <c r="V375" s="1"/>
  <c r="X375" s="1"/>
  <c r="Z375" s="1"/>
  <c r="AB375" s="1"/>
  <c r="S39"/>
  <c r="R38"/>
  <c r="R39"/>
  <c r="R40"/>
  <c r="T40" s="1"/>
  <c r="V40" s="1"/>
  <c r="S604"/>
  <c r="R604"/>
  <c r="R605"/>
  <c r="T605" s="1"/>
  <c r="V605" s="1"/>
  <c r="X605" s="1"/>
  <c r="Z605" s="1"/>
  <c r="AB605" s="1"/>
  <c r="S640"/>
  <c r="S639" s="1"/>
  <c r="S630"/>
  <c r="S628"/>
  <c r="S626"/>
  <c r="S624"/>
  <c r="S622"/>
  <c r="S620"/>
  <c r="S617"/>
  <c r="S615"/>
  <c r="S613"/>
  <c r="S610"/>
  <c r="S608"/>
  <c r="S602"/>
  <c r="S600"/>
  <c r="S596"/>
  <c r="S594"/>
  <c r="S592"/>
  <c r="S589"/>
  <c r="S588" s="1"/>
  <c r="S585"/>
  <c r="S584" s="1"/>
  <c r="S580"/>
  <c r="S579" s="1"/>
  <c r="S576"/>
  <c r="S575" s="1"/>
  <c r="S568"/>
  <c r="S567" s="1"/>
  <c r="S565"/>
  <c r="S564" s="1"/>
  <c r="S560"/>
  <c r="S559" s="1"/>
  <c r="S557"/>
  <c r="S547"/>
  <c r="S546" s="1"/>
  <c r="S545" s="1"/>
  <c r="S543"/>
  <c r="S542" s="1"/>
  <c r="S537"/>
  <c r="S532"/>
  <c r="S531" s="1"/>
  <c r="S529"/>
  <c r="S527"/>
  <c r="S522"/>
  <c r="S521" s="1"/>
  <c r="S519"/>
  <c r="S518" s="1"/>
  <c r="S515"/>
  <c r="S514" s="1"/>
  <c r="S512"/>
  <c r="S511" s="1"/>
  <c r="S508"/>
  <c r="S507" s="1"/>
  <c r="S505"/>
  <c r="S504" s="1"/>
  <c r="S502"/>
  <c r="S498"/>
  <c r="S495"/>
  <c r="S494" s="1"/>
  <c r="S492"/>
  <c r="S490"/>
  <c r="S488"/>
  <c r="S486"/>
  <c r="S484"/>
  <c r="S482"/>
  <c r="S480"/>
  <c r="S478"/>
  <c r="S474"/>
  <c r="S471"/>
  <c r="S468"/>
  <c r="S465"/>
  <c r="S464" s="1"/>
  <c r="S462"/>
  <c r="S461" s="1"/>
  <c r="S458"/>
  <c r="S455"/>
  <c r="S454" s="1"/>
  <c r="S449"/>
  <c r="S445"/>
  <c r="S444" s="1"/>
  <c r="S442"/>
  <c r="S440"/>
  <c r="S438"/>
  <c r="S435"/>
  <c r="S433"/>
  <c r="S431"/>
  <c r="S424"/>
  <c r="S423" s="1"/>
  <c r="S421"/>
  <c r="S419"/>
  <c r="S415"/>
  <c r="S413"/>
  <c r="S411"/>
  <c r="S404"/>
  <c r="S403" s="1"/>
  <c r="S400"/>
  <c r="S399" s="1"/>
  <c r="S395"/>
  <c r="S394"/>
  <c r="S391"/>
  <c r="S389"/>
  <c r="S387"/>
  <c r="S385"/>
  <c r="S383"/>
  <c r="S381"/>
  <c r="S371"/>
  <c r="S370" s="1"/>
  <c r="S368"/>
  <c r="S365"/>
  <c r="S364" s="1"/>
  <c r="S362"/>
  <c r="S361" s="1"/>
  <c r="S359"/>
  <c r="S358"/>
  <c r="S356"/>
  <c r="S353"/>
  <c r="S350" s="1"/>
  <c r="S351"/>
  <c r="S346"/>
  <c r="S345" s="1"/>
  <c r="S343"/>
  <c r="S342" s="1"/>
  <c r="S338"/>
  <c r="S337" s="1"/>
  <c r="S333"/>
  <c r="S332" s="1"/>
  <c r="S329"/>
  <c r="S328" s="1"/>
  <c r="S324"/>
  <c r="S321"/>
  <c r="S320" s="1"/>
  <c r="S317"/>
  <c r="S316" s="1"/>
  <c r="S313"/>
  <c r="S312" s="1"/>
  <c r="S309"/>
  <c r="S308" s="1"/>
  <c r="S306"/>
  <c r="S304"/>
  <c r="S302"/>
  <c r="S300"/>
  <c r="S298"/>
  <c r="S296"/>
  <c r="S292"/>
  <c r="S289"/>
  <c r="S288" s="1"/>
  <c r="S286"/>
  <c r="S285" s="1"/>
  <c r="S281"/>
  <c r="S280" s="1"/>
  <c r="S277"/>
  <c r="S276" s="1"/>
  <c r="S274"/>
  <c r="S272"/>
  <c r="S269"/>
  <c r="S268" s="1"/>
  <c r="S266"/>
  <c r="S265" s="1"/>
  <c r="S263"/>
  <c r="S261"/>
  <c r="S259"/>
  <c r="S257"/>
  <c r="S255"/>
  <c r="S253"/>
  <c r="S249"/>
  <c r="S245"/>
  <c r="S242"/>
  <c r="S241" s="1"/>
  <c r="S239"/>
  <c r="S236" s="1"/>
  <c r="S237"/>
  <c r="S233"/>
  <c r="S232" s="1"/>
  <c r="S230"/>
  <c r="S229" s="1"/>
  <c r="S227"/>
  <c r="S225"/>
  <c r="S222"/>
  <c r="S220"/>
  <c r="S218"/>
  <c r="S216"/>
  <c r="S211"/>
  <c r="S210" s="1"/>
  <c r="S207"/>
  <c r="S206"/>
  <c r="S205" s="1"/>
  <c r="S203"/>
  <c r="S202" s="1"/>
  <c r="S200"/>
  <c r="S199" s="1"/>
  <c r="S196"/>
  <c r="S195" s="1"/>
  <c r="S192"/>
  <c r="S191" s="1"/>
  <c r="S187"/>
  <c r="S186" s="1"/>
  <c r="S184"/>
  <c r="S183" s="1"/>
  <c r="S180"/>
  <c r="S179" s="1"/>
  <c r="S175"/>
  <c r="S174" s="1"/>
  <c r="S170"/>
  <c r="S167"/>
  <c r="S166" s="1"/>
  <c r="S164"/>
  <c r="S158"/>
  <c r="S157" s="1"/>
  <c r="S156" s="1"/>
  <c r="S154"/>
  <c r="S153" s="1"/>
  <c r="S150"/>
  <c r="S146"/>
  <c r="S145" s="1"/>
  <c r="S142"/>
  <c r="S136"/>
  <c r="S134"/>
  <c r="S131"/>
  <c r="S129"/>
  <c r="S127"/>
  <c r="S123"/>
  <c r="S119"/>
  <c r="S118" s="1"/>
  <c r="S112"/>
  <c r="S111" s="1"/>
  <c r="S109"/>
  <c r="S108" s="1"/>
  <c r="S106"/>
  <c r="S105" s="1"/>
  <c r="S103"/>
  <c r="S101"/>
  <c r="S99"/>
  <c r="S97"/>
  <c r="S95"/>
  <c r="S93"/>
  <c r="S91"/>
  <c r="S89"/>
  <c r="S87"/>
  <c r="S85"/>
  <c r="S81"/>
  <c r="S80" s="1"/>
  <c r="S78"/>
  <c r="S77" s="1"/>
  <c r="S75"/>
  <c r="S74" s="1"/>
  <c r="S72"/>
  <c r="S71" s="1"/>
  <c r="S69"/>
  <c r="S68" s="1"/>
  <c r="S66"/>
  <c r="S65" s="1"/>
  <c r="S63"/>
  <c r="S62" s="1"/>
  <c r="S60"/>
  <c r="S58"/>
  <c r="S56"/>
  <c r="S54"/>
  <c r="S52"/>
  <c r="S50"/>
  <c r="S48"/>
  <c r="S46"/>
  <c r="S36"/>
  <c r="S35" s="1"/>
  <c r="S33"/>
  <c r="S30"/>
  <c r="S29" s="1"/>
  <c r="S27"/>
  <c r="S25"/>
  <c r="S21"/>
  <c r="S19"/>
  <c r="S17"/>
  <c r="S215" l="1"/>
  <c r="U271"/>
  <c r="Y350"/>
  <c r="T604"/>
  <c r="U244"/>
  <c r="V632"/>
  <c r="X632" s="1"/>
  <c r="Z632" s="1"/>
  <c r="AB632" s="1"/>
  <c r="Y224"/>
  <c r="U470"/>
  <c r="V247"/>
  <c r="X247" s="1"/>
  <c r="Z247" s="1"/>
  <c r="AB247" s="1"/>
  <c r="W526"/>
  <c r="W591"/>
  <c r="W587" s="1"/>
  <c r="W551"/>
  <c r="W550" s="1"/>
  <c r="Y84"/>
  <c r="Y410"/>
  <c r="W341"/>
  <c r="U410"/>
  <c r="U409" s="1"/>
  <c r="Y271"/>
  <c r="Y380"/>
  <c r="Y379" s="1"/>
  <c r="W470"/>
  <c r="S470"/>
  <c r="U252"/>
  <c r="U251" s="1"/>
  <c r="U122"/>
  <c r="U510"/>
  <c r="W271"/>
  <c r="W517"/>
  <c r="Y122"/>
  <c r="Y215"/>
  <c r="Y526"/>
  <c r="Y525" s="1"/>
  <c r="Y524" s="1"/>
  <c r="Y591"/>
  <c r="S526"/>
  <c r="T451"/>
  <c r="U430"/>
  <c r="U429" s="1"/>
  <c r="U448"/>
  <c r="U447" s="1"/>
  <c r="V604"/>
  <c r="X604" s="1"/>
  <c r="Z604" s="1"/>
  <c r="AB604" s="1"/>
  <c r="V634"/>
  <c r="X634" s="1"/>
  <c r="V636"/>
  <c r="X636" s="1"/>
  <c r="Z636" s="1"/>
  <c r="V125"/>
  <c r="X125" s="1"/>
  <c r="W500"/>
  <c r="T476"/>
  <c r="V476" s="1"/>
  <c r="X476" s="1"/>
  <c r="Z476" s="1"/>
  <c r="AB476" s="1"/>
  <c r="T374"/>
  <c r="V374" s="1"/>
  <c r="X374" s="1"/>
  <c r="Z374" s="1"/>
  <c r="AB374" s="1"/>
  <c r="T377"/>
  <c r="V377" s="1"/>
  <c r="U215"/>
  <c r="U350"/>
  <c r="U607"/>
  <c r="U606" s="1"/>
  <c r="W284"/>
  <c r="W453"/>
  <c r="W45"/>
  <c r="W236"/>
  <c r="W295"/>
  <c r="W350"/>
  <c r="Y252"/>
  <c r="W215"/>
  <c r="Z125"/>
  <c r="AB125" s="1"/>
  <c r="Y244"/>
  <c r="W140"/>
  <c r="W244"/>
  <c r="W380"/>
  <c r="W379" s="1"/>
  <c r="W418"/>
  <c r="W430"/>
  <c r="Y295"/>
  <c r="Y294" s="1"/>
  <c r="Y470"/>
  <c r="Z634"/>
  <c r="AB634" s="1"/>
  <c r="Y166"/>
  <c r="Y448"/>
  <c r="Y447" s="1"/>
  <c r="Y430"/>
  <c r="Y607"/>
  <c r="Y606" s="1"/>
  <c r="Y579"/>
  <c r="Y195"/>
  <c r="Y121"/>
  <c r="Y198"/>
  <c r="Y327"/>
  <c r="Y638"/>
  <c r="Y535"/>
  <c r="Y319"/>
  <c r="Y402"/>
  <c r="Y500"/>
  <c r="Y575"/>
  <c r="Y173"/>
  <c r="Y284"/>
  <c r="Y311"/>
  <c r="Y156"/>
  <c r="Y279"/>
  <c r="Y409"/>
  <c r="Y551"/>
  <c r="Y140"/>
  <c r="Y178"/>
  <c r="Y190"/>
  <c r="Y315"/>
  <c r="Y398"/>
  <c r="Y571"/>
  <c r="Y582"/>
  <c r="Y429"/>
  <c r="Y65"/>
  <c r="Y111"/>
  <c r="Y205"/>
  <c r="Y210"/>
  <c r="Y229"/>
  <c r="Y241"/>
  <c r="Y268"/>
  <c r="Y361"/>
  <c r="Y497"/>
  <c r="Y542"/>
  <c r="Y588"/>
  <c r="Y14"/>
  <c r="Y13" s="1"/>
  <c r="Y186"/>
  <c r="Y342"/>
  <c r="Y418"/>
  <c r="Y454"/>
  <c r="Y518"/>
  <c r="Y546"/>
  <c r="Y45"/>
  <c r="Y77"/>
  <c r="Y105"/>
  <c r="Y514"/>
  <c r="Y510" s="1"/>
  <c r="W38"/>
  <c r="X40"/>
  <c r="Z40" s="1"/>
  <c r="AB40" s="1"/>
  <c r="W315"/>
  <c r="W84"/>
  <c r="W607"/>
  <c r="W606" s="1"/>
  <c r="W578"/>
  <c r="W448"/>
  <c r="W252"/>
  <c r="W224"/>
  <c r="W182"/>
  <c r="W162"/>
  <c r="W122"/>
  <c r="W14"/>
  <c r="W13" s="1"/>
  <c r="W44"/>
  <c r="W156"/>
  <c r="W178"/>
  <c r="W198"/>
  <c r="W209"/>
  <c r="W349"/>
  <c r="W409"/>
  <c r="W535"/>
  <c r="W638"/>
  <c r="W83"/>
  <c r="W173"/>
  <c r="W294"/>
  <c r="W510"/>
  <c r="W545"/>
  <c r="W417"/>
  <c r="W319"/>
  <c r="W460"/>
  <c r="W525"/>
  <c r="W574"/>
  <c r="W190"/>
  <c r="W398"/>
  <c r="W582"/>
  <c r="W268"/>
  <c r="W280"/>
  <c r="W312"/>
  <c r="W328"/>
  <c r="W444"/>
  <c r="X377"/>
  <c r="Z377" s="1"/>
  <c r="U224"/>
  <c r="U525"/>
  <c r="U524" s="1"/>
  <c r="U591"/>
  <c r="U587" s="1"/>
  <c r="U551"/>
  <c r="U517"/>
  <c r="V451"/>
  <c r="X451" s="1"/>
  <c r="Z451" s="1"/>
  <c r="U418"/>
  <c r="U417" s="1"/>
  <c r="U380"/>
  <c r="U332"/>
  <c r="U295"/>
  <c r="U236"/>
  <c r="U84"/>
  <c r="U45"/>
  <c r="U44" s="1"/>
  <c r="U14"/>
  <c r="U162"/>
  <c r="U173"/>
  <c r="U182"/>
  <c r="U198"/>
  <c r="U209"/>
  <c r="U341"/>
  <c r="U535"/>
  <c r="U638"/>
  <c r="U156"/>
  <c r="U284"/>
  <c r="U311"/>
  <c r="U402"/>
  <c r="U453"/>
  <c r="U279"/>
  <c r="U398"/>
  <c r="U121"/>
  <c r="U140"/>
  <c r="U178"/>
  <c r="U190"/>
  <c r="U319"/>
  <c r="U349"/>
  <c r="U393"/>
  <c r="U500"/>
  <c r="U574"/>
  <c r="U460"/>
  <c r="S376"/>
  <c r="S252"/>
  <c r="S271"/>
  <c r="S84"/>
  <c r="S83" s="1"/>
  <c r="S122"/>
  <c r="S410"/>
  <c r="S409" s="1"/>
  <c r="S591"/>
  <c r="S587" s="1"/>
  <c r="S224"/>
  <c r="S244"/>
  <c r="S418"/>
  <c r="S417" s="1"/>
  <c r="T39"/>
  <c r="V39" s="1"/>
  <c r="X39" s="1"/>
  <c r="Z39" s="1"/>
  <c r="AB39" s="1"/>
  <c r="S295"/>
  <c r="S45"/>
  <c r="S373"/>
  <c r="T373" s="1"/>
  <c r="V373" s="1"/>
  <c r="X373" s="1"/>
  <c r="Z373" s="1"/>
  <c r="AB373" s="1"/>
  <c r="S38"/>
  <c r="T38" s="1"/>
  <c r="V38" s="1"/>
  <c r="S607"/>
  <c r="S606" s="1"/>
  <c r="S578"/>
  <c r="S430"/>
  <c r="S429" s="1"/>
  <c r="S380"/>
  <c r="S379" s="1"/>
  <c r="S14"/>
  <c r="S398"/>
  <c r="S517"/>
  <c r="S551"/>
  <c r="S121"/>
  <c r="S173"/>
  <c r="S182"/>
  <c r="S311"/>
  <c r="S327"/>
  <c r="S194"/>
  <c r="S402"/>
  <c r="S638"/>
  <c r="S178"/>
  <c r="S190"/>
  <c r="S315"/>
  <c r="S447"/>
  <c r="S541"/>
  <c r="S279"/>
  <c r="S341"/>
  <c r="S510"/>
  <c r="S574"/>
  <c r="S583"/>
  <c r="S198"/>
  <c r="S214"/>
  <c r="S149"/>
  <c r="S163"/>
  <c r="S323"/>
  <c r="S367"/>
  <c r="S393"/>
  <c r="S457"/>
  <c r="S525"/>
  <c r="S536"/>
  <c r="S32"/>
  <c r="S291"/>
  <c r="S467"/>
  <c r="S501"/>
  <c r="S141"/>
  <c r="S169"/>
  <c r="S209"/>
  <c r="S355"/>
  <c r="S497"/>
  <c r="W235" l="1"/>
  <c r="X38"/>
  <c r="Z38" s="1"/>
  <c r="AB38" s="1"/>
  <c r="Y251"/>
  <c r="Y162"/>
  <c r="Y83"/>
  <c r="Y578"/>
  <c r="Y194"/>
  <c r="Y341"/>
  <c r="Y44"/>
  <c r="Y417"/>
  <c r="Y541"/>
  <c r="Y550"/>
  <c r="Y182"/>
  <c r="Y235"/>
  <c r="Y517"/>
  <c r="Y587"/>
  <c r="Y545"/>
  <c r="Y453"/>
  <c r="Y209"/>
  <c r="Y574"/>
  <c r="Y349"/>
  <c r="Y214"/>
  <c r="Y460"/>
  <c r="W447"/>
  <c r="W214"/>
  <c r="W121"/>
  <c r="W279"/>
  <c r="W549"/>
  <c r="W311"/>
  <c r="W524"/>
  <c r="W429"/>
  <c r="W327"/>
  <c r="W177"/>
  <c r="W251"/>
  <c r="W534"/>
  <c r="U214"/>
  <c r="U550"/>
  <c r="U379"/>
  <c r="U327"/>
  <c r="U294"/>
  <c r="U235"/>
  <c r="U83"/>
  <c r="U13"/>
  <c r="U177"/>
  <c r="U534"/>
  <c r="T376"/>
  <c r="V376" s="1"/>
  <c r="X376" s="1"/>
  <c r="Z376" s="1"/>
  <c r="S349"/>
  <c r="S251"/>
  <c r="S235"/>
  <c r="S294"/>
  <c r="S44"/>
  <c r="S13"/>
  <c r="S460"/>
  <c r="S319"/>
  <c r="S284"/>
  <c r="S140"/>
  <c r="S500"/>
  <c r="S535"/>
  <c r="S582"/>
  <c r="S550"/>
  <c r="S162"/>
  <c r="S524"/>
  <c r="S177"/>
  <c r="S326"/>
  <c r="S453"/>
  <c r="Y534" l="1"/>
  <c r="Y177"/>
  <c r="Y213"/>
  <c r="Y549"/>
  <c r="Y348"/>
  <c r="Y326"/>
  <c r="Y12"/>
  <c r="W348"/>
  <c r="W12"/>
  <c r="W326"/>
  <c r="W213"/>
  <c r="U549"/>
  <c r="U348"/>
  <c r="U326"/>
  <c r="U213"/>
  <c r="U12"/>
  <c r="S213"/>
  <c r="S348"/>
  <c r="S549"/>
  <c r="S12"/>
  <c r="S534"/>
  <c r="Y642" l="1"/>
  <c r="W642"/>
  <c r="U642"/>
  <c r="S642"/>
  <c r="Q487" l="1"/>
  <c r="Q483"/>
  <c r="Q445"/>
  <c r="P444"/>
  <c r="P445"/>
  <c r="P446"/>
  <c r="R446" s="1"/>
  <c r="T446" s="1"/>
  <c r="V446" s="1"/>
  <c r="X446" s="1"/>
  <c r="Z446" s="1"/>
  <c r="AB446" s="1"/>
  <c r="R445" l="1"/>
  <c r="T445" s="1"/>
  <c r="V445" s="1"/>
  <c r="X445" s="1"/>
  <c r="Z445" s="1"/>
  <c r="AB445" s="1"/>
  <c r="Q444"/>
  <c r="Q553"/>
  <c r="R444" l="1"/>
  <c r="T444" s="1"/>
  <c r="V444" s="1"/>
  <c r="X444" s="1"/>
  <c r="Z444" s="1"/>
  <c r="AB444" s="1"/>
  <c r="Q112"/>
  <c r="P111"/>
  <c r="P112"/>
  <c r="P113"/>
  <c r="R113" s="1"/>
  <c r="T113" s="1"/>
  <c r="V113" s="1"/>
  <c r="X113" s="1"/>
  <c r="Z113" s="1"/>
  <c r="AB113" s="1"/>
  <c r="P114"/>
  <c r="R114" s="1"/>
  <c r="T114" s="1"/>
  <c r="V114" s="1"/>
  <c r="X114" s="1"/>
  <c r="Z114" s="1"/>
  <c r="Q552"/>
  <c r="Q72"/>
  <c r="P71"/>
  <c r="P72"/>
  <c r="P73"/>
  <c r="R73" s="1"/>
  <c r="T73" s="1"/>
  <c r="V73" s="1"/>
  <c r="X73" s="1"/>
  <c r="Z73" s="1"/>
  <c r="AB73" s="1"/>
  <c r="Q640"/>
  <c r="Q639" s="1"/>
  <c r="Q630"/>
  <c r="Q628"/>
  <c r="Q626"/>
  <c r="Q624"/>
  <c r="Q622"/>
  <c r="Q620"/>
  <c r="Q617"/>
  <c r="Q615"/>
  <c r="Q613"/>
  <c r="Q610"/>
  <c r="Q608"/>
  <c r="Q602"/>
  <c r="Q600"/>
  <c r="Q596"/>
  <c r="Q594"/>
  <c r="Q592"/>
  <c r="Q589"/>
  <c r="Q588" s="1"/>
  <c r="Q585"/>
  <c r="Q584" s="1"/>
  <c r="Q583" s="1"/>
  <c r="Q580"/>
  <c r="Q579" s="1"/>
  <c r="Q578" s="1"/>
  <c r="Q576"/>
  <c r="Q575" s="1"/>
  <c r="Q572"/>
  <c r="Q568"/>
  <c r="Q567" s="1"/>
  <c r="Q565"/>
  <c r="Q564" s="1"/>
  <c r="Q560"/>
  <c r="Q559" s="1"/>
  <c r="Q557"/>
  <c r="Q547"/>
  <c r="Q546" s="1"/>
  <c r="Q543"/>
  <c r="Q537"/>
  <c r="Q536" s="1"/>
  <c r="Q535" s="1"/>
  <c r="Q532"/>
  <c r="Q531" s="1"/>
  <c r="Q529"/>
  <c r="Q527"/>
  <c r="Q522"/>
  <c r="Q521" s="1"/>
  <c r="Q519"/>
  <c r="Q515"/>
  <c r="Q514" s="1"/>
  <c r="Q512"/>
  <c r="Q511" s="1"/>
  <c r="Q508"/>
  <c r="Q507" s="1"/>
  <c r="Q505"/>
  <c r="Q504" s="1"/>
  <c r="Q502"/>
  <c r="Q501" s="1"/>
  <c r="Q498"/>
  <c r="Q497" s="1"/>
  <c r="Q495"/>
  <c r="Q494" s="1"/>
  <c r="Q492"/>
  <c r="Q490"/>
  <c r="Q488"/>
  <c r="Q486"/>
  <c r="Q484"/>
  <c r="Q482"/>
  <c r="Q480"/>
  <c r="Q478"/>
  <c r="Q474"/>
  <c r="Q471"/>
  <c r="Q468"/>
  <c r="Q467" s="1"/>
  <c r="Q465"/>
  <c r="Q462"/>
  <c r="Q461" s="1"/>
  <c r="Q458"/>
  <c r="Q457" s="1"/>
  <c r="Q455"/>
  <c r="Q454" s="1"/>
  <c r="Q449"/>
  <c r="Q448" s="1"/>
  <c r="Q442"/>
  <c r="Q440"/>
  <c r="Q438"/>
  <c r="Q435"/>
  <c r="Q433"/>
  <c r="Q431"/>
  <c r="Q424"/>
  <c r="Q423" s="1"/>
  <c r="Q421"/>
  <c r="Q419"/>
  <c r="Q415"/>
  <c r="Q413"/>
  <c r="Q411"/>
  <c r="Q404"/>
  <c r="Q403" s="1"/>
  <c r="Q400"/>
  <c r="Q395"/>
  <c r="Q394" s="1"/>
  <c r="Q393" s="1"/>
  <c r="Q391"/>
  <c r="Q389"/>
  <c r="Q387"/>
  <c r="Q385"/>
  <c r="Q383"/>
  <c r="Q381"/>
  <c r="Q371"/>
  <c r="Q370" s="1"/>
  <c r="Q368"/>
  <c r="Q367" s="1"/>
  <c r="Q365"/>
  <c r="Q364" s="1"/>
  <c r="Q362"/>
  <c r="Q359"/>
  <c r="Q358" s="1"/>
  <c r="Q356"/>
  <c r="Q355" s="1"/>
  <c r="Q353"/>
  <c r="Q351"/>
  <c r="Q346"/>
  <c r="Q345" s="1"/>
  <c r="Q343"/>
  <c r="Q342" s="1"/>
  <c r="Q338"/>
  <c r="Q333"/>
  <c r="Q332" s="1"/>
  <c r="Q329"/>
  <c r="Q328" s="1"/>
  <c r="Q324"/>
  <c r="Q323" s="1"/>
  <c r="Q321"/>
  <c r="Q320" s="1"/>
  <c r="Q317"/>
  <c r="Q316" s="1"/>
  <c r="Q313"/>
  <c r="Q312" s="1"/>
  <c r="Q309"/>
  <c r="Q308" s="1"/>
  <c r="Q306"/>
  <c r="Q304"/>
  <c r="Q302"/>
  <c r="Q300"/>
  <c r="Q298"/>
  <c r="Q296"/>
  <c r="Q292"/>
  <c r="Q291" s="1"/>
  <c r="Q289"/>
  <c r="Q288" s="1"/>
  <c r="Q286"/>
  <c r="Q285" s="1"/>
  <c r="Q281"/>
  <c r="Q280" s="1"/>
  <c r="Q277"/>
  <c r="Q276" s="1"/>
  <c r="Q274"/>
  <c r="Q272"/>
  <c r="Q269"/>
  <c r="Q268" s="1"/>
  <c r="Q266"/>
  <c r="Q265" s="1"/>
  <c r="Q263"/>
  <c r="Q261"/>
  <c r="Q259"/>
  <c r="Q257"/>
  <c r="Q255"/>
  <c r="Q253"/>
  <c r="Q249"/>
  <c r="Q245"/>
  <c r="Q242"/>
  <c r="Q239"/>
  <c r="Q236" s="1"/>
  <c r="Q237"/>
  <c r="Q233"/>
  <c r="Q232" s="1"/>
  <c r="Q230"/>
  <c r="Q229" s="1"/>
  <c r="Q227"/>
  <c r="Q225"/>
  <c r="Q222"/>
  <c r="Q220"/>
  <c r="Q218"/>
  <c r="Q216"/>
  <c r="Q211"/>
  <c r="Q210" s="1"/>
  <c r="Q209" s="1"/>
  <c r="Q207"/>
  <c r="Q206" s="1"/>
  <c r="Q205" s="1"/>
  <c r="Q203"/>
  <c r="Q202" s="1"/>
  <c r="Q200"/>
  <c r="Q199" s="1"/>
  <c r="Q198" s="1"/>
  <c r="Q196"/>
  <c r="Q195" s="1"/>
  <c r="Q194" s="1"/>
  <c r="Q192"/>
  <c r="Q191" s="1"/>
  <c r="Q187"/>
  <c r="Q186" s="1"/>
  <c r="Q184"/>
  <c r="Q183" s="1"/>
  <c r="Q180"/>
  <c r="Q179" s="1"/>
  <c r="Q175"/>
  <c r="Q174" s="1"/>
  <c r="Q170"/>
  <c r="Q169" s="1"/>
  <c r="Q167"/>
  <c r="Q166" s="1"/>
  <c r="Q164"/>
  <c r="Q158"/>
  <c r="Q157" s="1"/>
  <c r="Q154"/>
  <c r="Q153" s="1"/>
  <c r="Q150"/>
  <c r="Q149" s="1"/>
  <c r="Q146"/>
  <c r="Q145" s="1"/>
  <c r="Q142"/>
  <c r="Q141" s="1"/>
  <c r="Q136"/>
  <c r="Q134"/>
  <c r="Q131"/>
  <c r="Q129"/>
  <c r="Q127"/>
  <c r="Q123"/>
  <c r="Q119"/>
  <c r="Q118" s="1"/>
  <c r="Q109"/>
  <c r="Q108" s="1"/>
  <c r="Q106"/>
  <c r="Q105" s="1"/>
  <c r="Q103"/>
  <c r="Q101"/>
  <c r="Q99"/>
  <c r="Q97"/>
  <c r="Q95"/>
  <c r="Q93"/>
  <c r="Q91"/>
  <c r="Q89"/>
  <c r="Q87"/>
  <c r="Q85"/>
  <c r="Q81"/>
  <c r="Q80" s="1"/>
  <c r="Q78"/>
  <c r="Q77" s="1"/>
  <c r="Q75"/>
  <c r="Q74" s="1"/>
  <c r="Q69"/>
  <c r="Q68" s="1"/>
  <c r="Q66"/>
  <c r="Q65" s="1"/>
  <c r="Q63"/>
  <c r="Q62" s="1"/>
  <c r="Q60"/>
  <c r="Q58"/>
  <c r="Q56"/>
  <c r="Q54"/>
  <c r="Q52"/>
  <c r="Q50"/>
  <c r="Q48"/>
  <c r="Q46"/>
  <c r="Q36"/>
  <c r="Q35" s="1"/>
  <c r="Q33"/>
  <c r="Q32" s="1"/>
  <c r="Q30"/>
  <c r="Q29" s="1"/>
  <c r="Q27"/>
  <c r="Q25"/>
  <c r="Q23"/>
  <c r="Q21"/>
  <c r="Q19"/>
  <c r="Q17"/>
  <c r="Q15"/>
  <c r="O618"/>
  <c r="Q215" l="1"/>
  <c r="Q295"/>
  <c r="Q14"/>
  <c r="Q244"/>
  <c r="Q350"/>
  <c r="Q349" s="1"/>
  <c r="Q252"/>
  <c r="Q418"/>
  <c r="Q551"/>
  <c r="Q224"/>
  <c r="Q430"/>
  <c r="Q429" s="1"/>
  <c r="Q526"/>
  <c r="Q525" s="1"/>
  <c r="R72"/>
  <c r="T72" s="1"/>
  <c r="V72" s="1"/>
  <c r="X72" s="1"/>
  <c r="Z72" s="1"/>
  <c r="AB72" s="1"/>
  <c r="R112"/>
  <c r="T112" s="1"/>
  <c r="V112" s="1"/>
  <c r="X112" s="1"/>
  <c r="Z112" s="1"/>
  <c r="AB112" s="1"/>
  <c r="Q122"/>
  <c r="Q121" s="1"/>
  <c r="Q84"/>
  <c r="Q410"/>
  <c r="Q409" s="1"/>
  <c r="Q241"/>
  <c r="Q470"/>
  <c r="Q380"/>
  <c r="Q111"/>
  <c r="R111" s="1"/>
  <c r="T111" s="1"/>
  <c r="V111" s="1"/>
  <c r="X111" s="1"/>
  <c r="Z111" s="1"/>
  <c r="AB111" s="1"/>
  <c r="Q591"/>
  <c r="Q71"/>
  <c r="R71" s="1"/>
  <c r="T71" s="1"/>
  <c r="V71" s="1"/>
  <c r="X71" s="1"/>
  <c r="Z71" s="1"/>
  <c r="AB71" s="1"/>
  <c r="Q190"/>
  <c r="Q638"/>
  <c r="Q500"/>
  <c r="Q140"/>
  <c r="Q182"/>
  <c r="Q284"/>
  <c r="Q294"/>
  <c r="Q311"/>
  <c r="Q402"/>
  <c r="Q417"/>
  <c r="Q453"/>
  <c r="Q510"/>
  <c r="Q574"/>
  <c r="Q173"/>
  <c r="Q319"/>
  <c r="Q315"/>
  <c r="Q545"/>
  <c r="Q178"/>
  <c r="Q279"/>
  <c r="Q341"/>
  <c r="Q13"/>
  <c r="Q45"/>
  <c r="Q156"/>
  <c r="Q337"/>
  <c r="Q361"/>
  <c r="Q447"/>
  <c r="Q464"/>
  <c r="Q571"/>
  <c r="Q582"/>
  <c r="Q271"/>
  <c r="Q607"/>
  <c r="Q163"/>
  <c r="Q399"/>
  <c r="Q518"/>
  <c r="Q542"/>
  <c r="O576"/>
  <c r="M576"/>
  <c r="M575" s="1"/>
  <c r="K576"/>
  <c r="I576"/>
  <c r="G576"/>
  <c r="E576"/>
  <c r="O463"/>
  <c r="O640"/>
  <c r="O639" s="1"/>
  <c r="O630"/>
  <c r="O628"/>
  <c r="O626"/>
  <c r="O624"/>
  <c r="O622"/>
  <c r="O620"/>
  <c r="O617"/>
  <c r="O615"/>
  <c r="O613"/>
  <c r="O610"/>
  <c r="O608"/>
  <c r="O602"/>
  <c r="O600"/>
  <c r="O596"/>
  <c r="O594"/>
  <c r="O592"/>
  <c r="O589"/>
  <c r="O588" s="1"/>
  <c r="O585"/>
  <c r="O584" s="1"/>
  <c r="O580"/>
  <c r="O579" s="1"/>
  <c r="O572"/>
  <c r="O568"/>
  <c r="O567" s="1"/>
  <c r="O565"/>
  <c r="O564" s="1"/>
  <c r="O560"/>
  <c r="O559" s="1"/>
  <c r="O557"/>
  <c r="O552"/>
  <c r="O547"/>
  <c r="O546" s="1"/>
  <c r="O543"/>
  <c r="O537"/>
  <c r="O536" s="1"/>
  <c r="O532"/>
  <c r="O531" s="1"/>
  <c r="O529"/>
  <c r="O527"/>
  <c r="O522"/>
  <c r="O521" s="1"/>
  <c r="O519"/>
  <c r="O515"/>
  <c r="O514" s="1"/>
  <c r="O512"/>
  <c r="O508"/>
  <c r="O505"/>
  <c r="O504" s="1"/>
  <c r="O502"/>
  <c r="O501" s="1"/>
  <c r="O498"/>
  <c r="O497" s="1"/>
  <c r="O495"/>
  <c r="O494" s="1"/>
  <c r="O492"/>
  <c r="O490"/>
  <c r="O488"/>
  <c r="O486"/>
  <c r="O484"/>
  <c r="O482"/>
  <c r="O480"/>
  <c r="O478"/>
  <c r="O474"/>
  <c r="O471"/>
  <c r="O468"/>
  <c r="O467" s="1"/>
  <c r="O465"/>
  <c r="O458"/>
  <c r="O457" s="1"/>
  <c r="O455"/>
  <c r="O454" s="1"/>
  <c r="O449"/>
  <c r="O448" s="1"/>
  <c r="O442"/>
  <c r="O440"/>
  <c r="O438"/>
  <c r="O435"/>
  <c r="O433"/>
  <c r="O431"/>
  <c r="O424"/>
  <c r="O423" s="1"/>
  <c r="O421"/>
  <c r="O419"/>
  <c r="O415"/>
  <c r="O413"/>
  <c r="O411"/>
  <c r="O404"/>
  <c r="O403" s="1"/>
  <c r="O400"/>
  <c r="O395"/>
  <c r="O394" s="1"/>
  <c r="O393" s="1"/>
  <c r="O391"/>
  <c r="O389"/>
  <c r="O387"/>
  <c r="O385"/>
  <c r="O383"/>
  <c r="O381"/>
  <c r="O371"/>
  <c r="O370" s="1"/>
  <c r="O368"/>
  <c r="O367" s="1"/>
  <c r="O365"/>
  <c r="O364" s="1"/>
  <c r="O362"/>
  <c r="O361" s="1"/>
  <c r="O359"/>
  <c r="O358" s="1"/>
  <c r="O356"/>
  <c r="O355" s="1"/>
  <c r="O353"/>
  <c r="O351"/>
  <c r="O346"/>
  <c r="O345" s="1"/>
  <c r="O343"/>
  <c r="O338"/>
  <c r="O333"/>
  <c r="O332" s="1"/>
  <c r="O329"/>
  <c r="O328" s="1"/>
  <c r="O324"/>
  <c r="O323" s="1"/>
  <c r="O321"/>
  <c r="O320" s="1"/>
  <c r="O317"/>
  <c r="O316" s="1"/>
  <c r="O313"/>
  <c r="O312" s="1"/>
  <c r="O309"/>
  <c r="O308" s="1"/>
  <c r="O306"/>
  <c r="O304"/>
  <c r="O302"/>
  <c r="O300"/>
  <c r="O298"/>
  <c r="O296"/>
  <c r="O292"/>
  <c r="O291" s="1"/>
  <c r="O289"/>
  <c r="O288" s="1"/>
  <c r="O286"/>
  <c r="O285" s="1"/>
  <c r="O281"/>
  <c r="O280" s="1"/>
  <c r="O277"/>
  <c r="O276" s="1"/>
  <c r="O274"/>
  <c r="O272"/>
  <c r="O269"/>
  <c r="O268" s="1"/>
  <c r="O266"/>
  <c r="O265" s="1"/>
  <c r="O263"/>
  <c r="O261"/>
  <c r="O259"/>
  <c r="O257"/>
  <c r="O255"/>
  <c r="O253"/>
  <c r="O249"/>
  <c r="O245"/>
  <c r="O242"/>
  <c r="O241" s="1"/>
  <c r="O239"/>
  <c r="O237"/>
  <c r="O233"/>
  <c r="O230"/>
  <c r="O229" s="1"/>
  <c r="O227"/>
  <c r="O225"/>
  <c r="O222"/>
  <c r="O220"/>
  <c r="O218"/>
  <c r="O216"/>
  <c r="O211"/>
  <c r="O210" s="1"/>
  <c r="O209" s="1"/>
  <c r="O207"/>
  <c r="O206" s="1"/>
  <c r="O205" s="1"/>
  <c r="O203"/>
  <c r="O202" s="1"/>
  <c r="O200"/>
  <c r="O199" s="1"/>
  <c r="O196"/>
  <c r="O195" s="1"/>
  <c r="O192"/>
  <c r="O191" s="1"/>
  <c r="O187"/>
  <c r="O186" s="1"/>
  <c r="O184"/>
  <c r="O183" s="1"/>
  <c r="O180"/>
  <c r="O179" s="1"/>
  <c r="O175"/>
  <c r="O174" s="1"/>
  <c r="O170"/>
  <c r="O169" s="1"/>
  <c r="O167"/>
  <c r="O166" s="1"/>
  <c r="O164"/>
  <c r="O158"/>
  <c r="O157" s="1"/>
  <c r="O154"/>
  <c r="O153" s="1"/>
  <c r="O150"/>
  <c r="O149" s="1"/>
  <c r="O146"/>
  <c r="O145" s="1"/>
  <c r="O142"/>
  <c r="O141" s="1"/>
  <c r="O136"/>
  <c r="O134"/>
  <c r="O131"/>
  <c r="O129"/>
  <c r="O127"/>
  <c r="O123"/>
  <c r="O119"/>
  <c r="O118" s="1"/>
  <c r="O109"/>
  <c r="O108" s="1"/>
  <c r="O106"/>
  <c r="O105" s="1"/>
  <c r="O103"/>
  <c r="O101"/>
  <c r="O99"/>
  <c r="O97"/>
  <c r="O95"/>
  <c r="O93"/>
  <c r="O91"/>
  <c r="O89"/>
  <c r="O87"/>
  <c r="O85"/>
  <c r="O81"/>
  <c r="O80" s="1"/>
  <c r="O78"/>
  <c r="O77" s="1"/>
  <c r="O75"/>
  <c r="O74" s="1"/>
  <c r="O69"/>
  <c r="O68" s="1"/>
  <c r="O66"/>
  <c r="O65" s="1"/>
  <c r="O63"/>
  <c r="O62" s="1"/>
  <c r="O60"/>
  <c r="O58"/>
  <c r="O56"/>
  <c r="O54"/>
  <c r="O52"/>
  <c r="O50"/>
  <c r="O48"/>
  <c r="O46"/>
  <c r="O36"/>
  <c r="O35" s="1"/>
  <c r="O33"/>
  <c r="O30"/>
  <c r="O29" s="1"/>
  <c r="O27"/>
  <c r="O25"/>
  <c r="O23"/>
  <c r="O21"/>
  <c r="O19"/>
  <c r="O17"/>
  <c r="O15"/>
  <c r="M463"/>
  <c r="M498"/>
  <c r="L497"/>
  <c r="L498"/>
  <c r="L499"/>
  <c r="N499" s="1"/>
  <c r="P499" s="1"/>
  <c r="R499" s="1"/>
  <c r="T499" s="1"/>
  <c r="V499" s="1"/>
  <c r="X499" s="1"/>
  <c r="Z499" s="1"/>
  <c r="AB499" s="1"/>
  <c r="M640"/>
  <c r="M639" s="1"/>
  <c r="M630"/>
  <c r="M626"/>
  <c r="M624"/>
  <c r="M622"/>
  <c r="M620"/>
  <c r="M617"/>
  <c r="M615"/>
  <c r="M613"/>
  <c r="M610"/>
  <c r="M608"/>
  <c r="M602"/>
  <c r="M600"/>
  <c r="M596"/>
  <c r="M594"/>
  <c r="M592"/>
  <c r="M589"/>
  <c r="M588" s="1"/>
  <c r="M585"/>
  <c r="M584" s="1"/>
  <c r="M583" s="1"/>
  <c r="M580"/>
  <c r="M579" s="1"/>
  <c r="M572"/>
  <c r="M568"/>
  <c r="M567" s="1"/>
  <c r="M565"/>
  <c r="M564" s="1"/>
  <c r="M560"/>
  <c r="M559" s="1"/>
  <c r="M557"/>
  <c r="M552"/>
  <c r="M547"/>
  <c r="M546" s="1"/>
  <c r="M543"/>
  <c r="M542" s="1"/>
  <c r="M537"/>
  <c r="M536" s="1"/>
  <c r="M532"/>
  <c r="M529"/>
  <c r="M527"/>
  <c r="M522"/>
  <c r="M521" s="1"/>
  <c r="M519"/>
  <c r="M518" s="1"/>
  <c r="M515"/>
  <c r="M514" s="1"/>
  <c r="M512"/>
  <c r="M511" s="1"/>
  <c r="M508"/>
  <c r="M505"/>
  <c r="M504" s="1"/>
  <c r="M502"/>
  <c r="M501" s="1"/>
  <c r="M495"/>
  <c r="M494" s="1"/>
  <c r="M492"/>
  <c r="M490"/>
  <c r="M488"/>
  <c r="M486"/>
  <c r="M484"/>
  <c r="M482"/>
  <c r="M480"/>
  <c r="M478"/>
  <c r="M474"/>
  <c r="M471"/>
  <c r="M468"/>
  <c r="M467" s="1"/>
  <c r="M465"/>
  <c r="M464" s="1"/>
  <c r="M462"/>
  <c r="M461" s="1"/>
  <c r="M458"/>
  <c r="M455"/>
  <c r="M454" s="1"/>
  <c r="M449"/>
  <c r="M442"/>
  <c r="M440"/>
  <c r="M438"/>
  <c r="M435"/>
  <c r="M433"/>
  <c r="M431"/>
  <c r="M424"/>
  <c r="M421"/>
  <c r="M419"/>
  <c r="M415"/>
  <c r="M413"/>
  <c r="M411"/>
  <c r="M404"/>
  <c r="M400"/>
  <c r="M399" s="1"/>
  <c r="M395"/>
  <c r="M394" s="1"/>
  <c r="M391"/>
  <c r="M389"/>
  <c r="M387"/>
  <c r="M385"/>
  <c r="M383"/>
  <c r="M381"/>
  <c r="M371"/>
  <c r="M370" s="1"/>
  <c r="M368"/>
  <c r="M367" s="1"/>
  <c r="M365"/>
  <c r="M364" s="1"/>
  <c r="M362"/>
  <c r="M361" s="1"/>
  <c r="M359"/>
  <c r="M358" s="1"/>
  <c r="M356"/>
  <c r="M355" s="1"/>
  <c r="M353"/>
  <c r="M351"/>
  <c r="M346"/>
  <c r="M345" s="1"/>
  <c r="M343"/>
  <c r="M342" s="1"/>
  <c r="M338"/>
  <c r="M337" s="1"/>
  <c r="M333"/>
  <c r="M332" s="1"/>
  <c r="M329"/>
  <c r="M328" s="1"/>
  <c r="M324"/>
  <c r="M323" s="1"/>
  <c r="M321"/>
  <c r="M320" s="1"/>
  <c r="M317"/>
  <c r="M316" s="1"/>
  <c r="M313"/>
  <c r="M312" s="1"/>
  <c r="M309"/>
  <c r="M308" s="1"/>
  <c r="M306"/>
  <c r="M304"/>
  <c r="M302"/>
  <c r="M300"/>
  <c r="M298"/>
  <c r="M296"/>
  <c r="M292"/>
  <c r="M289"/>
  <c r="M288" s="1"/>
  <c r="M286"/>
  <c r="M281"/>
  <c r="M280" s="1"/>
  <c r="M277"/>
  <c r="M276" s="1"/>
  <c r="M274"/>
  <c r="M272"/>
  <c r="M269"/>
  <c r="M268" s="1"/>
  <c r="M266"/>
  <c r="M265" s="1"/>
  <c r="M263"/>
  <c r="M261"/>
  <c r="M259"/>
  <c r="M257"/>
  <c r="M255"/>
  <c r="M253"/>
  <c r="M249"/>
  <c r="M245"/>
  <c r="M242"/>
  <c r="M241" s="1"/>
  <c r="M239"/>
  <c r="M237"/>
  <c r="M233"/>
  <c r="M232" s="1"/>
  <c r="M230"/>
  <c r="M229" s="1"/>
  <c r="M227"/>
  <c r="M225"/>
  <c r="M222"/>
  <c r="M220"/>
  <c r="M218"/>
  <c r="M216"/>
  <c r="M211"/>
  <c r="M210" s="1"/>
  <c r="M207"/>
  <c r="M206" s="1"/>
  <c r="M203"/>
  <c r="M202" s="1"/>
  <c r="M200"/>
  <c r="M199" s="1"/>
  <c r="M196"/>
  <c r="M195" s="1"/>
  <c r="M192"/>
  <c r="M187"/>
  <c r="M186" s="1"/>
  <c r="M184"/>
  <c r="M183" s="1"/>
  <c r="M180"/>
  <c r="M175"/>
  <c r="M174" s="1"/>
  <c r="M170"/>
  <c r="M169" s="1"/>
  <c r="M167"/>
  <c r="M166" s="1"/>
  <c r="M164"/>
  <c r="M163" s="1"/>
  <c r="M158"/>
  <c r="M157" s="1"/>
  <c r="M154"/>
  <c r="M150"/>
  <c r="M149" s="1"/>
  <c r="M146"/>
  <c r="M142"/>
  <c r="M141" s="1"/>
  <c r="M136"/>
  <c r="M134"/>
  <c r="M131"/>
  <c r="M129"/>
  <c r="M127"/>
  <c r="M123"/>
  <c r="M119"/>
  <c r="M118" s="1"/>
  <c r="M109"/>
  <c r="M108" s="1"/>
  <c r="M106"/>
  <c r="M105" s="1"/>
  <c r="M103"/>
  <c r="M101"/>
  <c r="M99"/>
  <c r="M97"/>
  <c r="M95"/>
  <c r="M93"/>
  <c r="M91"/>
  <c r="M89"/>
  <c r="M87"/>
  <c r="M85"/>
  <c r="M81"/>
  <c r="M80" s="1"/>
  <c r="M78"/>
  <c r="M77" s="1"/>
  <c r="M75"/>
  <c r="M69"/>
  <c r="M68" s="1"/>
  <c r="M66"/>
  <c r="M63"/>
  <c r="M62" s="1"/>
  <c r="M60"/>
  <c r="M58"/>
  <c r="M56"/>
  <c r="M54"/>
  <c r="M52"/>
  <c r="M50"/>
  <c r="M48"/>
  <c r="M46"/>
  <c r="M36"/>
  <c r="M35" s="1"/>
  <c r="M33"/>
  <c r="M30"/>
  <c r="M29" s="1"/>
  <c r="M27"/>
  <c r="M25"/>
  <c r="M23"/>
  <c r="M21"/>
  <c r="M19"/>
  <c r="M17"/>
  <c r="M15"/>
  <c r="N336"/>
  <c r="P336" s="1"/>
  <c r="R336" s="1"/>
  <c r="T336" s="1"/>
  <c r="V336" s="1"/>
  <c r="X336" s="1"/>
  <c r="Z336" s="1"/>
  <c r="AB336" s="1"/>
  <c r="K333"/>
  <c r="J336"/>
  <c r="L336" s="1"/>
  <c r="Q214" l="1"/>
  <c r="O198"/>
  <c r="M418"/>
  <c r="O319"/>
  <c r="O526"/>
  <c r="O525" s="1"/>
  <c r="Q379"/>
  <c r="Q44"/>
  <c r="O215"/>
  <c r="Q587"/>
  <c r="M122"/>
  <c r="M121" s="1"/>
  <c r="O380"/>
  <c r="Q327"/>
  <c r="Q326" s="1"/>
  <c r="Q235"/>
  <c r="Q83"/>
  <c r="Q177"/>
  <c r="Q398"/>
  <c r="Q517"/>
  <c r="Q524"/>
  <c r="Q550"/>
  <c r="Q606"/>
  <c r="Q541"/>
  <c r="Q162"/>
  <c r="Q460"/>
  <c r="Q251"/>
  <c r="M45"/>
  <c r="M236"/>
  <c r="M430"/>
  <c r="M429" s="1"/>
  <c r="O84"/>
  <c r="O350"/>
  <c r="O349" s="1"/>
  <c r="O418"/>
  <c r="O252"/>
  <c r="O271"/>
  <c r="M215"/>
  <c r="M526"/>
  <c r="N498"/>
  <c r="P498" s="1"/>
  <c r="R498" s="1"/>
  <c r="T498" s="1"/>
  <c r="V498" s="1"/>
  <c r="X498" s="1"/>
  <c r="Z498" s="1"/>
  <c r="AB498" s="1"/>
  <c r="O14"/>
  <c r="O224"/>
  <c r="O410"/>
  <c r="M84"/>
  <c r="M83" s="1"/>
  <c r="M162"/>
  <c r="M470"/>
  <c r="M14"/>
  <c r="M244"/>
  <c r="M235" s="1"/>
  <c r="O236"/>
  <c r="O607"/>
  <c r="O606" s="1"/>
  <c r="O470"/>
  <c r="O591"/>
  <c r="O587" s="1"/>
  <c r="O295"/>
  <c r="M224"/>
  <c r="M350"/>
  <c r="M380"/>
  <c r="M551"/>
  <c r="O430"/>
  <c r="O429" s="1"/>
  <c r="O462"/>
  <c r="O311"/>
  <c r="O578"/>
  <c r="O140"/>
  <c r="O182"/>
  <c r="O251"/>
  <c r="O279"/>
  <c r="O178"/>
  <c r="O194"/>
  <c r="O284"/>
  <c r="O545"/>
  <c r="O638"/>
  <c r="O83"/>
  <c r="O409"/>
  <c r="O461"/>
  <c r="O173"/>
  <c r="O190"/>
  <c r="O294"/>
  <c r="O315"/>
  <c r="O402"/>
  <c r="O417"/>
  <c r="O453"/>
  <c r="O583"/>
  <c r="O45"/>
  <c r="O156"/>
  <c r="O163"/>
  <c r="O337"/>
  <c r="O327" s="1"/>
  <c r="O379"/>
  <c r="O399"/>
  <c r="O447"/>
  <c r="O464"/>
  <c r="O507"/>
  <c r="O518"/>
  <c r="O542"/>
  <c r="O571"/>
  <c r="O32"/>
  <c r="O232"/>
  <c r="O244"/>
  <c r="O342"/>
  <c r="O511"/>
  <c r="O551"/>
  <c r="O575"/>
  <c r="O122"/>
  <c r="O535"/>
  <c r="M497"/>
  <c r="M252"/>
  <c r="M410"/>
  <c r="M409" s="1"/>
  <c r="M591"/>
  <c r="M403"/>
  <c r="M398"/>
  <c r="M315"/>
  <c r="M510"/>
  <c r="M535"/>
  <c r="M156"/>
  <c r="M182"/>
  <c r="M194"/>
  <c r="M209"/>
  <c r="M349"/>
  <c r="M379"/>
  <c r="M574"/>
  <c r="M173"/>
  <c r="M319"/>
  <c r="M341"/>
  <c r="M517"/>
  <c r="M541"/>
  <c r="M638"/>
  <c r="M198"/>
  <c r="M393"/>
  <c r="M205"/>
  <c r="M545"/>
  <c r="M582"/>
  <c r="M32"/>
  <c r="M65"/>
  <c r="M74"/>
  <c r="M179"/>
  <c r="M191"/>
  <c r="M285"/>
  <c r="M311"/>
  <c r="M423"/>
  <c r="M457"/>
  <c r="M453" s="1"/>
  <c r="M145"/>
  <c r="M153"/>
  <c r="M271"/>
  <c r="M295"/>
  <c r="M448"/>
  <c r="M507"/>
  <c r="M500" s="1"/>
  <c r="M571"/>
  <c r="M628"/>
  <c r="M279"/>
  <c r="M291"/>
  <c r="M327"/>
  <c r="M531"/>
  <c r="M578"/>
  <c r="K392"/>
  <c r="K629"/>
  <c r="M214" l="1"/>
  <c r="Q348"/>
  <c r="Q549"/>
  <c r="Q12"/>
  <c r="Q213"/>
  <c r="Q534"/>
  <c r="O500"/>
  <c r="O121"/>
  <c r="O517"/>
  <c r="O341"/>
  <c r="O326" s="1"/>
  <c r="O460"/>
  <c r="O235"/>
  <c r="O13"/>
  <c r="O550"/>
  <c r="O398"/>
  <c r="O177"/>
  <c r="O574"/>
  <c r="O541"/>
  <c r="O162"/>
  <c r="O524"/>
  <c r="O510"/>
  <c r="O44"/>
  <c r="O582"/>
  <c r="O214"/>
  <c r="N497"/>
  <c r="P497" s="1"/>
  <c r="R497" s="1"/>
  <c r="T497" s="1"/>
  <c r="V497" s="1"/>
  <c r="X497" s="1"/>
  <c r="Z497" s="1"/>
  <c r="AB497" s="1"/>
  <c r="M460"/>
  <c r="M587"/>
  <c r="M402"/>
  <c r="M178"/>
  <c r="M607"/>
  <c r="M190"/>
  <c r="M326"/>
  <c r="M13"/>
  <c r="M44"/>
  <c r="M140"/>
  <c r="M550"/>
  <c r="M294"/>
  <c r="M534"/>
  <c r="M447"/>
  <c r="M284"/>
  <c r="M251"/>
  <c r="M417"/>
  <c r="M525"/>
  <c r="K391"/>
  <c r="J391"/>
  <c r="J392"/>
  <c r="L392" s="1"/>
  <c r="N392" s="1"/>
  <c r="P392" s="1"/>
  <c r="R392" s="1"/>
  <c r="T392" s="1"/>
  <c r="V392" s="1"/>
  <c r="X392" s="1"/>
  <c r="Z392" s="1"/>
  <c r="AB392" s="1"/>
  <c r="K69"/>
  <c r="J68"/>
  <c r="J69"/>
  <c r="J70"/>
  <c r="L70" s="1"/>
  <c r="N70" s="1"/>
  <c r="P70" s="1"/>
  <c r="R70" s="1"/>
  <c r="T70" s="1"/>
  <c r="V70" s="1"/>
  <c r="X70" s="1"/>
  <c r="Z70" s="1"/>
  <c r="AB70" s="1"/>
  <c r="L391" l="1"/>
  <c r="N391" s="1"/>
  <c r="P391" s="1"/>
  <c r="R391" s="1"/>
  <c r="T391" s="1"/>
  <c r="V391" s="1"/>
  <c r="X391" s="1"/>
  <c r="Z391" s="1"/>
  <c r="AB391" s="1"/>
  <c r="O348"/>
  <c r="Q642"/>
  <c r="L69"/>
  <c r="N69" s="1"/>
  <c r="P69" s="1"/>
  <c r="R69" s="1"/>
  <c r="T69" s="1"/>
  <c r="V69" s="1"/>
  <c r="X69" s="1"/>
  <c r="Z69" s="1"/>
  <c r="AB69" s="1"/>
  <c r="O549"/>
  <c r="O213"/>
  <c r="O12"/>
  <c r="O534"/>
  <c r="M348"/>
  <c r="M524"/>
  <c r="M12"/>
  <c r="M177"/>
  <c r="M549"/>
  <c r="M606"/>
  <c r="M213"/>
  <c r="K68"/>
  <c r="O642" l="1"/>
  <c r="M642"/>
  <c r="L68"/>
  <c r="N68" s="1"/>
  <c r="P68" s="1"/>
  <c r="R68" s="1"/>
  <c r="T68" s="1"/>
  <c r="V68" s="1"/>
  <c r="X68" s="1"/>
  <c r="Z68" s="1"/>
  <c r="AB68" s="1"/>
  <c r="K324"/>
  <c r="J323"/>
  <c r="J324"/>
  <c r="J325"/>
  <c r="L325" s="1"/>
  <c r="N325" s="1"/>
  <c r="P325" s="1"/>
  <c r="R325" s="1"/>
  <c r="T325" s="1"/>
  <c r="V325" s="1"/>
  <c r="X325" s="1"/>
  <c r="Z325" s="1"/>
  <c r="AB325" s="1"/>
  <c r="K321"/>
  <c r="J319"/>
  <c r="J320"/>
  <c r="J321"/>
  <c r="J322"/>
  <c r="L322" s="1"/>
  <c r="N322" s="1"/>
  <c r="P322" s="1"/>
  <c r="R322" s="1"/>
  <c r="T322" s="1"/>
  <c r="V322" s="1"/>
  <c r="X322" s="1"/>
  <c r="Z322" s="1"/>
  <c r="AB322" s="1"/>
  <c r="K257"/>
  <c r="J257"/>
  <c r="J258"/>
  <c r="L258" s="1"/>
  <c r="N258" s="1"/>
  <c r="P258" s="1"/>
  <c r="R258" s="1"/>
  <c r="T258" s="1"/>
  <c r="V258" s="1"/>
  <c r="X258" s="1"/>
  <c r="Z258" s="1"/>
  <c r="AB258" s="1"/>
  <c r="I333"/>
  <c r="G333"/>
  <c r="E333"/>
  <c r="K332"/>
  <c r="K640"/>
  <c r="K630"/>
  <c r="K628"/>
  <c r="K626"/>
  <c r="K624"/>
  <c r="K622"/>
  <c r="K620"/>
  <c r="K617"/>
  <c r="K615"/>
  <c r="K613"/>
  <c r="K610"/>
  <c r="K608"/>
  <c r="K602"/>
  <c r="K600"/>
  <c r="K596"/>
  <c r="K594"/>
  <c r="K592"/>
  <c r="K589"/>
  <c r="K588" s="1"/>
  <c r="K585"/>
  <c r="K584" s="1"/>
  <c r="K583" s="1"/>
  <c r="K580"/>
  <c r="K579" s="1"/>
  <c r="K575"/>
  <c r="K572"/>
  <c r="K568"/>
  <c r="K567" s="1"/>
  <c r="K565"/>
  <c r="K560"/>
  <c r="K559" s="1"/>
  <c r="K557"/>
  <c r="K552"/>
  <c r="K547"/>
  <c r="K546" s="1"/>
  <c r="K543"/>
  <c r="K542" s="1"/>
  <c r="K537"/>
  <c r="K536" s="1"/>
  <c r="K535" s="1"/>
  <c r="K532"/>
  <c r="K531" s="1"/>
  <c r="K529"/>
  <c r="K527"/>
  <c r="K522"/>
  <c r="K521" s="1"/>
  <c r="K519"/>
  <c r="K518" s="1"/>
  <c r="K515"/>
  <c r="K514" s="1"/>
  <c r="K512"/>
  <c r="K511" s="1"/>
  <c r="K508"/>
  <c r="K505"/>
  <c r="K504" s="1"/>
  <c r="K502"/>
  <c r="K501" s="1"/>
  <c r="K495"/>
  <c r="K494" s="1"/>
  <c r="K492"/>
  <c r="K490"/>
  <c r="K488"/>
  <c r="K486"/>
  <c r="K484"/>
  <c r="K482"/>
  <c r="K480"/>
  <c r="K478"/>
  <c r="K474"/>
  <c r="K471"/>
  <c r="K468"/>
  <c r="K465"/>
  <c r="K464" s="1"/>
  <c r="K462"/>
  <c r="K461" s="1"/>
  <c r="K458"/>
  <c r="K457" s="1"/>
  <c r="K455"/>
  <c r="K454" s="1"/>
  <c r="K449"/>
  <c r="K448" s="1"/>
  <c r="K442"/>
  <c r="K440"/>
  <c r="K438"/>
  <c r="K435"/>
  <c r="K433"/>
  <c r="K431"/>
  <c r="K424"/>
  <c r="K423" s="1"/>
  <c r="K421"/>
  <c r="K419"/>
  <c r="K415"/>
  <c r="K413"/>
  <c r="K411"/>
  <c r="K404"/>
  <c r="K403" s="1"/>
  <c r="K400"/>
  <c r="K399" s="1"/>
  <c r="K395"/>
  <c r="K389"/>
  <c r="K387"/>
  <c r="K385"/>
  <c r="K383"/>
  <c r="K381"/>
  <c r="K371"/>
  <c r="K370" s="1"/>
  <c r="K368"/>
  <c r="K367" s="1"/>
  <c r="K365"/>
  <c r="K364" s="1"/>
  <c r="K362"/>
  <c r="K361" s="1"/>
  <c r="K359"/>
  <c r="K358" s="1"/>
  <c r="K356"/>
  <c r="K355" s="1"/>
  <c r="K353"/>
  <c r="K351"/>
  <c r="K346"/>
  <c r="K345" s="1"/>
  <c r="K343"/>
  <c r="K338"/>
  <c r="K337" s="1"/>
  <c r="K329"/>
  <c r="K328" s="1"/>
  <c r="K317"/>
  <c r="K316" s="1"/>
  <c r="K313"/>
  <c r="K312" s="1"/>
  <c r="K309"/>
  <c r="K308" s="1"/>
  <c r="K306"/>
  <c r="K304"/>
  <c r="K302"/>
  <c r="K300"/>
  <c r="K298"/>
  <c r="K296"/>
  <c r="K292"/>
  <c r="K289"/>
  <c r="K288" s="1"/>
  <c r="K286"/>
  <c r="K285" s="1"/>
  <c r="K281"/>
  <c r="K280" s="1"/>
  <c r="K277"/>
  <c r="K276" s="1"/>
  <c r="K274"/>
  <c r="K272"/>
  <c r="K269"/>
  <c r="K268" s="1"/>
  <c r="K266"/>
  <c r="K265" s="1"/>
  <c r="K263"/>
  <c r="K261"/>
  <c r="K259"/>
  <c r="K255"/>
  <c r="K253"/>
  <c r="K249"/>
  <c r="K245"/>
  <c r="K242"/>
  <c r="K241" s="1"/>
  <c r="K239"/>
  <c r="K237"/>
  <c r="K233"/>
  <c r="K232" s="1"/>
  <c r="K230"/>
  <c r="K229" s="1"/>
  <c r="K227"/>
  <c r="K225"/>
  <c r="K222"/>
  <c r="K220"/>
  <c r="K218"/>
  <c r="K216"/>
  <c r="K211"/>
  <c r="K210" s="1"/>
  <c r="K207"/>
  <c r="K206" s="1"/>
  <c r="K203"/>
  <c r="K202" s="1"/>
  <c r="K200"/>
  <c r="K196"/>
  <c r="K192"/>
  <c r="K191" s="1"/>
  <c r="K190" s="1"/>
  <c r="K187"/>
  <c r="K186" s="1"/>
  <c r="K184"/>
  <c r="K180"/>
  <c r="K179" s="1"/>
  <c r="K178" s="1"/>
  <c r="K175"/>
  <c r="K174" s="1"/>
  <c r="K170"/>
  <c r="K169" s="1"/>
  <c r="K167"/>
  <c r="K166" s="1"/>
  <c r="K164"/>
  <c r="K163" s="1"/>
  <c r="K158"/>
  <c r="K157" s="1"/>
  <c r="K154"/>
  <c r="K153" s="1"/>
  <c r="K150"/>
  <c r="K149" s="1"/>
  <c r="K146"/>
  <c r="K145" s="1"/>
  <c r="K142"/>
  <c r="K141" s="1"/>
  <c r="K136"/>
  <c r="K134"/>
  <c r="K131"/>
  <c r="K129"/>
  <c r="K127"/>
  <c r="K123"/>
  <c r="K119"/>
  <c r="K118" s="1"/>
  <c r="K109"/>
  <c r="K108" s="1"/>
  <c r="K106"/>
  <c r="K105" s="1"/>
  <c r="K103"/>
  <c r="K101"/>
  <c r="K99"/>
  <c r="K97"/>
  <c r="K95"/>
  <c r="K93"/>
  <c r="K91"/>
  <c r="K89"/>
  <c r="K87"/>
  <c r="K85"/>
  <c r="K81"/>
  <c r="K80" s="1"/>
  <c r="K78"/>
  <c r="K77" s="1"/>
  <c r="K75"/>
  <c r="K74" s="1"/>
  <c r="K66"/>
  <c r="K65" s="1"/>
  <c r="K63"/>
  <c r="K62" s="1"/>
  <c r="K60"/>
  <c r="K58"/>
  <c r="K56"/>
  <c r="K54"/>
  <c r="K52"/>
  <c r="K50"/>
  <c r="K48"/>
  <c r="K46"/>
  <c r="K36"/>
  <c r="K35" s="1"/>
  <c r="K33"/>
  <c r="K30"/>
  <c r="K29" s="1"/>
  <c r="K27"/>
  <c r="K25"/>
  <c r="K23"/>
  <c r="K21"/>
  <c r="K19"/>
  <c r="K17"/>
  <c r="K15"/>
  <c r="I515"/>
  <c r="J515" s="1"/>
  <c r="J516"/>
  <c r="L516" s="1"/>
  <c r="N516" s="1"/>
  <c r="P516" s="1"/>
  <c r="R516" s="1"/>
  <c r="T516" s="1"/>
  <c r="V516" s="1"/>
  <c r="X516" s="1"/>
  <c r="Z516" s="1"/>
  <c r="AB516" s="1"/>
  <c r="K551" l="1"/>
  <c r="K122"/>
  <c r="K350"/>
  <c r="K349" s="1"/>
  <c r="K252"/>
  <c r="L257"/>
  <c r="N257" s="1"/>
  <c r="P257" s="1"/>
  <c r="R257" s="1"/>
  <c r="T257" s="1"/>
  <c r="V257" s="1"/>
  <c r="X257" s="1"/>
  <c r="Z257" s="1"/>
  <c r="AB257" s="1"/>
  <c r="L324"/>
  <c r="N324" s="1"/>
  <c r="P324" s="1"/>
  <c r="R324" s="1"/>
  <c r="T324" s="1"/>
  <c r="V324" s="1"/>
  <c r="X324" s="1"/>
  <c r="Z324" s="1"/>
  <c r="AB324" s="1"/>
  <c r="K45"/>
  <c r="K44" s="1"/>
  <c r="K380"/>
  <c r="K379" s="1"/>
  <c r="K410"/>
  <c r="K409" s="1"/>
  <c r="L321"/>
  <c r="N321" s="1"/>
  <c r="P321" s="1"/>
  <c r="R321" s="1"/>
  <c r="T321" s="1"/>
  <c r="V321" s="1"/>
  <c r="X321" s="1"/>
  <c r="Z321" s="1"/>
  <c r="AB321" s="1"/>
  <c r="K323"/>
  <c r="K320"/>
  <c r="L320" s="1"/>
  <c r="N320" s="1"/>
  <c r="P320" s="1"/>
  <c r="R320" s="1"/>
  <c r="T320" s="1"/>
  <c r="V320" s="1"/>
  <c r="X320" s="1"/>
  <c r="Z320" s="1"/>
  <c r="AB320" s="1"/>
  <c r="L515"/>
  <c r="N515" s="1"/>
  <c r="P515" s="1"/>
  <c r="R515" s="1"/>
  <c r="T515" s="1"/>
  <c r="V515" s="1"/>
  <c r="X515" s="1"/>
  <c r="Z515" s="1"/>
  <c r="AB515" s="1"/>
  <c r="K470"/>
  <c r="K607"/>
  <c r="K606" s="1"/>
  <c r="K224"/>
  <c r="K418"/>
  <c r="K417" s="1"/>
  <c r="K526"/>
  <c r="K525" s="1"/>
  <c r="K236"/>
  <c r="K235" s="1"/>
  <c r="K244"/>
  <c r="K14"/>
  <c r="K140"/>
  <c r="K517"/>
  <c r="K453"/>
  <c r="K327"/>
  <c r="K398"/>
  <c r="K447"/>
  <c r="K545"/>
  <c r="K578"/>
  <c r="K121"/>
  <c r="K156"/>
  <c r="K205"/>
  <c r="K402"/>
  <c r="K162"/>
  <c r="K209"/>
  <c r="K315"/>
  <c r="K510"/>
  <c r="K541"/>
  <c r="K574"/>
  <c r="K173"/>
  <c r="K183"/>
  <c r="K195"/>
  <c r="K279"/>
  <c r="K291"/>
  <c r="K507"/>
  <c r="K571"/>
  <c r="K582"/>
  <c r="K32"/>
  <c r="K199"/>
  <c r="K215"/>
  <c r="K271"/>
  <c r="K295"/>
  <c r="K342"/>
  <c r="K591"/>
  <c r="K639"/>
  <c r="K84"/>
  <c r="K311"/>
  <c r="K394"/>
  <c r="K430"/>
  <c r="K467"/>
  <c r="K564"/>
  <c r="K587"/>
  <c r="I514"/>
  <c r="J481"/>
  <c r="L481" s="1"/>
  <c r="N481" s="1"/>
  <c r="P481" s="1"/>
  <c r="R481" s="1"/>
  <c r="T481" s="1"/>
  <c r="V481" s="1"/>
  <c r="X481" s="1"/>
  <c r="Z481" s="1"/>
  <c r="AB481" s="1"/>
  <c r="J483"/>
  <c r="L483" s="1"/>
  <c r="N483" s="1"/>
  <c r="P483" s="1"/>
  <c r="R483" s="1"/>
  <c r="T483" s="1"/>
  <c r="V483" s="1"/>
  <c r="X483" s="1"/>
  <c r="Z483" s="1"/>
  <c r="AB483" s="1"/>
  <c r="J485"/>
  <c r="L485" s="1"/>
  <c r="N485" s="1"/>
  <c r="P485" s="1"/>
  <c r="R485" s="1"/>
  <c r="T485" s="1"/>
  <c r="V485" s="1"/>
  <c r="X485" s="1"/>
  <c r="Z485" s="1"/>
  <c r="AB485" s="1"/>
  <c r="J487"/>
  <c r="L487" s="1"/>
  <c r="N487" s="1"/>
  <c r="P487" s="1"/>
  <c r="R487" s="1"/>
  <c r="T487" s="1"/>
  <c r="V487" s="1"/>
  <c r="X487" s="1"/>
  <c r="Z487" s="1"/>
  <c r="AB487" s="1"/>
  <c r="J489"/>
  <c r="L489" s="1"/>
  <c r="N489" s="1"/>
  <c r="P489" s="1"/>
  <c r="R489" s="1"/>
  <c r="T489" s="1"/>
  <c r="V489" s="1"/>
  <c r="X489" s="1"/>
  <c r="Z489" s="1"/>
  <c r="AB489" s="1"/>
  <c r="J491"/>
  <c r="L491" s="1"/>
  <c r="N491" s="1"/>
  <c r="P491" s="1"/>
  <c r="R491" s="1"/>
  <c r="T491" s="1"/>
  <c r="V491" s="1"/>
  <c r="X491" s="1"/>
  <c r="Z491" s="1"/>
  <c r="AB491" s="1"/>
  <c r="J493"/>
  <c r="L493" s="1"/>
  <c r="N493" s="1"/>
  <c r="P493" s="1"/>
  <c r="R493" s="1"/>
  <c r="T493" s="1"/>
  <c r="V493" s="1"/>
  <c r="X493" s="1"/>
  <c r="Z493" s="1"/>
  <c r="AB493" s="1"/>
  <c r="I492"/>
  <c r="J492" s="1"/>
  <c r="L492" s="1"/>
  <c r="N492" s="1"/>
  <c r="P492" s="1"/>
  <c r="R492" s="1"/>
  <c r="T492" s="1"/>
  <c r="V492" s="1"/>
  <c r="X492" s="1"/>
  <c r="Z492" s="1"/>
  <c r="AB492" s="1"/>
  <c r="I490"/>
  <c r="J490" s="1"/>
  <c r="L490" s="1"/>
  <c r="N490" s="1"/>
  <c r="P490" s="1"/>
  <c r="R490" s="1"/>
  <c r="T490" s="1"/>
  <c r="V490" s="1"/>
  <c r="X490" s="1"/>
  <c r="Z490" s="1"/>
  <c r="AB490" s="1"/>
  <c r="I488"/>
  <c r="J488" s="1"/>
  <c r="L488" s="1"/>
  <c r="N488" s="1"/>
  <c r="P488" s="1"/>
  <c r="R488" s="1"/>
  <c r="T488" s="1"/>
  <c r="V488" s="1"/>
  <c r="X488" s="1"/>
  <c r="Z488" s="1"/>
  <c r="AB488" s="1"/>
  <c r="I486"/>
  <c r="J486" s="1"/>
  <c r="L486" s="1"/>
  <c r="N486" s="1"/>
  <c r="P486" s="1"/>
  <c r="R486" s="1"/>
  <c r="T486" s="1"/>
  <c r="V486" s="1"/>
  <c r="X486" s="1"/>
  <c r="Z486" s="1"/>
  <c r="AB486" s="1"/>
  <c r="I484"/>
  <c r="J484" s="1"/>
  <c r="L484" s="1"/>
  <c r="N484" s="1"/>
  <c r="P484" s="1"/>
  <c r="R484" s="1"/>
  <c r="T484" s="1"/>
  <c r="V484" s="1"/>
  <c r="X484" s="1"/>
  <c r="Z484" s="1"/>
  <c r="AB484" s="1"/>
  <c r="I482"/>
  <c r="J482" s="1"/>
  <c r="L482" s="1"/>
  <c r="N482" s="1"/>
  <c r="P482" s="1"/>
  <c r="R482" s="1"/>
  <c r="T482" s="1"/>
  <c r="V482" s="1"/>
  <c r="X482" s="1"/>
  <c r="Z482" s="1"/>
  <c r="AB482" s="1"/>
  <c r="I480"/>
  <c r="J480" s="1"/>
  <c r="L480" s="1"/>
  <c r="N480" s="1"/>
  <c r="P480" s="1"/>
  <c r="R480" s="1"/>
  <c r="T480" s="1"/>
  <c r="V480" s="1"/>
  <c r="X480" s="1"/>
  <c r="Z480" s="1"/>
  <c r="AB480" s="1"/>
  <c r="I277"/>
  <c r="J277" s="1"/>
  <c r="L277" s="1"/>
  <c r="N277" s="1"/>
  <c r="P277" s="1"/>
  <c r="R277" s="1"/>
  <c r="T277" s="1"/>
  <c r="V277" s="1"/>
  <c r="X277" s="1"/>
  <c r="Z277" s="1"/>
  <c r="AB277" s="1"/>
  <c r="J278"/>
  <c r="L278" s="1"/>
  <c r="N278" s="1"/>
  <c r="P278" s="1"/>
  <c r="R278" s="1"/>
  <c r="T278" s="1"/>
  <c r="V278" s="1"/>
  <c r="X278" s="1"/>
  <c r="Z278" s="1"/>
  <c r="AB278" s="1"/>
  <c r="I187"/>
  <c r="J189"/>
  <c r="L189" s="1"/>
  <c r="N189" s="1"/>
  <c r="P189" s="1"/>
  <c r="R189" s="1"/>
  <c r="T189" s="1"/>
  <c r="V189" s="1"/>
  <c r="X189" s="1"/>
  <c r="Z189" s="1"/>
  <c r="AB189" s="1"/>
  <c r="L323" l="1"/>
  <c r="N323" s="1"/>
  <c r="P323" s="1"/>
  <c r="R323" s="1"/>
  <c r="T323" s="1"/>
  <c r="V323" s="1"/>
  <c r="X323" s="1"/>
  <c r="Z323" s="1"/>
  <c r="AB323" s="1"/>
  <c r="K319"/>
  <c r="L319" s="1"/>
  <c r="N319" s="1"/>
  <c r="P319" s="1"/>
  <c r="R319" s="1"/>
  <c r="T319" s="1"/>
  <c r="V319" s="1"/>
  <c r="X319" s="1"/>
  <c r="Z319" s="1"/>
  <c r="AB319" s="1"/>
  <c r="K460"/>
  <c r="K251"/>
  <c r="K294"/>
  <c r="K198"/>
  <c r="K182"/>
  <c r="K429"/>
  <c r="K214"/>
  <c r="K194"/>
  <c r="K524"/>
  <c r="K284"/>
  <c r="K550"/>
  <c r="K534"/>
  <c r="K393"/>
  <c r="K341"/>
  <c r="K83"/>
  <c r="K638"/>
  <c r="K13"/>
  <c r="K500"/>
  <c r="J514"/>
  <c r="L514" s="1"/>
  <c r="N514" s="1"/>
  <c r="P514" s="1"/>
  <c r="R514" s="1"/>
  <c r="T514" s="1"/>
  <c r="V514" s="1"/>
  <c r="X514" s="1"/>
  <c r="Z514" s="1"/>
  <c r="AB514" s="1"/>
  <c r="I276"/>
  <c r="I261"/>
  <c r="J261" s="1"/>
  <c r="L261" s="1"/>
  <c r="N261" s="1"/>
  <c r="P261" s="1"/>
  <c r="R261" s="1"/>
  <c r="T261" s="1"/>
  <c r="V261" s="1"/>
  <c r="X261" s="1"/>
  <c r="Z261" s="1"/>
  <c r="AB261" s="1"/>
  <c r="J262"/>
  <c r="L262" s="1"/>
  <c r="N262" s="1"/>
  <c r="P262" s="1"/>
  <c r="R262" s="1"/>
  <c r="T262" s="1"/>
  <c r="V262" s="1"/>
  <c r="X262" s="1"/>
  <c r="Z262" s="1"/>
  <c r="AB262" s="1"/>
  <c r="I220"/>
  <c r="J220" s="1"/>
  <c r="L220" s="1"/>
  <c r="N220" s="1"/>
  <c r="P220" s="1"/>
  <c r="R220" s="1"/>
  <c r="T220" s="1"/>
  <c r="V220" s="1"/>
  <c r="X220" s="1"/>
  <c r="Z220" s="1"/>
  <c r="AB220" s="1"/>
  <c r="J221"/>
  <c r="L221" s="1"/>
  <c r="N221" s="1"/>
  <c r="P221" s="1"/>
  <c r="R221" s="1"/>
  <c r="T221" s="1"/>
  <c r="V221" s="1"/>
  <c r="X221" s="1"/>
  <c r="Z221" s="1"/>
  <c r="AB221" s="1"/>
  <c r="I300"/>
  <c r="J300" s="1"/>
  <c r="L300" s="1"/>
  <c r="N300" s="1"/>
  <c r="P300" s="1"/>
  <c r="R300" s="1"/>
  <c r="T300" s="1"/>
  <c r="V300" s="1"/>
  <c r="X300" s="1"/>
  <c r="Z300" s="1"/>
  <c r="AB300" s="1"/>
  <c r="J301"/>
  <c r="L301" s="1"/>
  <c r="N301" s="1"/>
  <c r="P301" s="1"/>
  <c r="R301" s="1"/>
  <c r="T301" s="1"/>
  <c r="V301" s="1"/>
  <c r="X301" s="1"/>
  <c r="Z301" s="1"/>
  <c r="AB301" s="1"/>
  <c r="I101"/>
  <c r="J101" s="1"/>
  <c r="L101" s="1"/>
  <c r="N101" s="1"/>
  <c r="P101" s="1"/>
  <c r="R101" s="1"/>
  <c r="T101" s="1"/>
  <c r="V101" s="1"/>
  <c r="X101" s="1"/>
  <c r="Z101" s="1"/>
  <c r="AB101" s="1"/>
  <c r="J102"/>
  <c r="L102" s="1"/>
  <c r="N102" s="1"/>
  <c r="P102" s="1"/>
  <c r="R102" s="1"/>
  <c r="T102" s="1"/>
  <c r="V102" s="1"/>
  <c r="X102" s="1"/>
  <c r="Z102" s="1"/>
  <c r="AB102" s="1"/>
  <c r="I95"/>
  <c r="J95" s="1"/>
  <c r="L95" s="1"/>
  <c r="N95" s="1"/>
  <c r="P95" s="1"/>
  <c r="R95" s="1"/>
  <c r="T95" s="1"/>
  <c r="V95" s="1"/>
  <c r="X95" s="1"/>
  <c r="Z95" s="1"/>
  <c r="AB95" s="1"/>
  <c r="J96"/>
  <c r="L96" s="1"/>
  <c r="N96" s="1"/>
  <c r="P96" s="1"/>
  <c r="R96" s="1"/>
  <c r="T96" s="1"/>
  <c r="V96" s="1"/>
  <c r="X96" s="1"/>
  <c r="Z96" s="1"/>
  <c r="AB96" s="1"/>
  <c r="I249"/>
  <c r="J249" s="1"/>
  <c r="L249" s="1"/>
  <c r="N249" s="1"/>
  <c r="P249" s="1"/>
  <c r="R249" s="1"/>
  <c r="T249" s="1"/>
  <c r="V249" s="1"/>
  <c r="X249" s="1"/>
  <c r="Z249" s="1"/>
  <c r="AB249" s="1"/>
  <c r="J250"/>
  <c r="L250" s="1"/>
  <c r="N250" s="1"/>
  <c r="P250" s="1"/>
  <c r="R250" s="1"/>
  <c r="T250" s="1"/>
  <c r="V250" s="1"/>
  <c r="X250" s="1"/>
  <c r="Z250" s="1"/>
  <c r="AB250" s="1"/>
  <c r="K213" l="1"/>
  <c r="K177"/>
  <c r="K549"/>
  <c r="K326"/>
  <c r="K12"/>
  <c r="K348"/>
  <c r="J276"/>
  <c r="L276" s="1"/>
  <c r="N276" s="1"/>
  <c r="P276" s="1"/>
  <c r="R276" s="1"/>
  <c r="T276" s="1"/>
  <c r="V276" s="1"/>
  <c r="X276" s="1"/>
  <c r="Z276" s="1"/>
  <c r="AB276" s="1"/>
  <c r="J16"/>
  <c r="L16" s="1"/>
  <c r="N16" s="1"/>
  <c r="P16" s="1"/>
  <c r="R16" s="1"/>
  <c r="T16" s="1"/>
  <c r="V16" s="1"/>
  <c r="X16" s="1"/>
  <c r="Z16" s="1"/>
  <c r="AB16" s="1"/>
  <c r="J18"/>
  <c r="L18" s="1"/>
  <c r="N18" s="1"/>
  <c r="P18" s="1"/>
  <c r="R18" s="1"/>
  <c r="T18" s="1"/>
  <c r="V18" s="1"/>
  <c r="X18" s="1"/>
  <c r="Z18" s="1"/>
  <c r="AB18" s="1"/>
  <c r="J20"/>
  <c r="L20" s="1"/>
  <c r="N20" s="1"/>
  <c r="P20" s="1"/>
  <c r="R20" s="1"/>
  <c r="T20" s="1"/>
  <c r="V20" s="1"/>
  <c r="X20" s="1"/>
  <c r="Z20" s="1"/>
  <c r="AB20" s="1"/>
  <c r="J22"/>
  <c r="L22" s="1"/>
  <c r="N22" s="1"/>
  <c r="P22" s="1"/>
  <c r="R22" s="1"/>
  <c r="T22" s="1"/>
  <c r="V22" s="1"/>
  <c r="X22" s="1"/>
  <c r="Z22" s="1"/>
  <c r="J24"/>
  <c r="L24" s="1"/>
  <c r="N24" s="1"/>
  <c r="P24" s="1"/>
  <c r="R24" s="1"/>
  <c r="T24" s="1"/>
  <c r="V24" s="1"/>
  <c r="X24" s="1"/>
  <c r="Z24" s="1"/>
  <c r="AB24" s="1"/>
  <c r="J26"/>
  <c r="L26" s="1"/>
  <c r="N26" s="1"/>
  <c r="P26" s="1"/>
  <c r="R26" s="1"/>
  <c r="T26" s="1"/>
  <c r="V26" s="1"/>
  <c r="X26" s="1"/>
  <c r="Z26" s="1"/>
  <c r="AB26" s="1"/>
  <c r="J28"/>
  <c r="L28" s="1"/>
  <c r="N28" s="1"/>
  <c r="P28" s="1"/>
  <c r="R28" s="1"/>
  <c r="T28" s="1"/>
  <c r="V28" s="1"/>
  <c r="X28" s="1"/>
  <c r="Z28" s="1"/>
  <c r="AB28" s="1"/>
  <c r="J31"/>
  <c r="L31" s="1"/>
  <c r="N31" s="1"/>
  <c r="P31" s="1"/>
  <c r="R31" s="1"/>
  <c r="T31" s="1"/>
  <c r="V31" s="1"/>
  <c r="X31" s="1"/>
  <c r="Z31" s="1"/>
  <c r="J34"/>
  <c r="L34" s="1"/>
  <c r="N34" s="1"/>
  <c r="P34" s="1"/>
  <c r="R34" s="1"/>
  <c r="T34" s="1"/>
  <c r="V34" s="1"/>
  <c r="X34" s="1"/>
  <c r="Z34" s="1"/>
  <c r="J37"/>
  <c r="L37" s="1"/>
  <c r="N37" s="1"/>
  <c r="P37" s="1"/>
  <c r="R37" s="1"/>
  <c r="T37" s="1"/>
  <c r="V37" s="1"/>
  <c r="X37" s="1"/>
  <c r="Z37" s="1"/>
  <c r="J47"/>
  <c r="L47" s="1"/>
  <c r="N47" s="1"/>
  <c r="P47" s="1"/>
  <c r="R47" s="1"/>
  <c r="T47" s="1"/>
  <c r="V47" s="1"/>
  <c r="X47" s="1"/>
  <c r="Z47" s="1"/>
  <c r="AB47" s="1"/>
  <c r="J49"/>
  <c r="L49" s="1"/>
  <c r="N49" s="1"/>
  <c r="P49" s="1"/>
  <c r="R49" s="1"/>
  <c r="T49" s="1"/>
  <c r="V49" s="1"/>
  <c r="X49" s="1"/>
  <c r="Z49" s="1"/>
  <c r="AB49" s="1"/>
  <c r="J51"/>
  <c r="L51" s="1"/>
  <c r="N51" s="1"/>
  <c r="P51" s="1"/>
  <c r="R51" s="1"/>
  <c r="T51" s="1"/>
  <c r="V51" s="1"/>
  <c r="X51" s="1"/>
  <c r="Z51" s="1"/>
  <c r="J53"/>
  <c r="L53" s="1"/>
  <c r="N53" s="1"/>
  <c r="P53" s="1"/>
  <c r="R53" s="1"/>
  <c r="T53" s="1"/>
  <c r="V53" s="1"/>
  <c r="X53" s="1"/>
  <c r="Z53" s="1"/>
  <c r="AB53" s="1"/>
  <c r="J55"/>
  <c r="L55" s="1"/>
  <c r="N55" s="1"/>
  <c r="P55" s="1"/>
  <c r="R55" s="1"/>
  <c r="T55" s="1"/>
  <c r="V55" s="1"/>
  <c r="X55" s="1"/>
  <c r="Z55" s="1"/>
  <c r="AB55" s="1"/>
  <c r="J57"/>
  <c r="L57" s="1"/>
  <c r="N57" s="1"/>
  <c r="P57" s="1"/>
  <c r="R57" s="1"/>
  <c r="T57" s="1"/>
  <c r="V57" s="1"/>
  <c r="X57" s="1"/>
  <c r="Z57" s="1"/>
  <c r="AB57" s="1"/>
  <c r="J59"/>
  <c r="L59" s="1"/>
  <c r="N59" s="1"/>
  <c r="P59" s="1"/>
  <c r="R59" s="1"/>
  <c r="T59" s="1"/>
  <c r="V59" s="1"/>
  <c r="X59" s="1"/>
  <c r="Z59" s="1"/>
  <c r="AB59" s="1"/>
  <c r="J61"/>
  <c r="L61" s="1"/>
  <c r="N61" s="1"/>
  <c r="P61" s="1"/>
  <c r="R61" s="1"/>
  <c r="T61" s="1"/>
  <c r="V61" s="1"/>
  <c r="X61" s="1"/>
  <c r="Z61" s="1"/>
  <c r="AB61" s="1"/>
  <c r="J64"/>
  <c r="L64" s="1"/>
  <c r="N64" s="1"/>
  <c r="P64" s="1"/>
  <c r="R64" s="1"/>
  <c r="T64" s="1"/>
  <c r="V64" s="1"/>
  <c r="X64" s="1"/>
  <c r="Z64" s="1"/>
  <c r="J67"/>
  <c r="L67" s="1"/>
  <c r="N67" s="1"/>
  <c r="P67" s="1"/>
  <c r="R67" s="1"/>
  <c r="T67" s="1"/>
  <c r="V67" s="1"/>
  <c r="X67" s="1"/>
  <c r="Z67" s="1"/>
  <c r="J76"/>
  <c r="L76" s="1"/>
  <c r="N76" s="1"/>
  <c r="P76" s="1"/>
  <c r="R76" s="1"/>
  <c r="T76" s="1"/>
  <c r="V76" s="1"/>
  <c r="X76" s="1"/>
  <c r="Z76" s="1"/>
  <c r="J79"/>
  <c r="L79" s="1"/>
  <c r="N79" s="1"/>
  <c r="P79" s="1"/>
  <c r="R79" s="1"/>
  <c r="T79" s="1"/>
  <c r="V79" s="1"/>
  <c r="X79" s="1"/>
  <c r="Z79" s="1"/>
  <c r="AB79" s="1"/>
  <c r="J82"/>
  <c r="L82" s="1"/>
  <c r="N82" s="1"/>
  <c r="P82" s="1"/>
  <c r="R82" s="1"/>
  <c r="T82" s="1"/>
  <c r="V82" s="1"/>
  <c r="X82" s="1"/>
  <c r="Z82" s="1"/>
  <c r="J86"/>
  <c r="L86" s="1"/>
  <c r="N86" s="1"/>
  <c r="P86" s="1"/>
  <c r="R86" s="1"/>
  <c r="T86" s="1"/>
  <c r="V86" s="1"/>
  <c r="X86" s="1"/>
  <c r="Z86" s="1"/>
  <c r="AB86" s="1"/>
  <c r="J88"/>
  <c r="L88" s="1"/>
  <c r="N88" s="1"/>
  <c r="P88" s="1"/>
  <c r="R88" s="1"/>
  <c r="T88" s="1"/>
  <c r="V88" s="1"/>
  <c r="X88" s="1"/>
  <c r="Z88" s="1"/>
  <c r="AB88" s="1"/>
  <c r="J90"/>
  <c r="L90" s="1"/>
  <c r="N90" s="1"/>
  <c r="P90" s="1"/>
  <c r="R90" s="1"/>
  <c r="T90" s="1"/>
  <c r="V90" s="1"/>
  <c r="X90" s="1"/>
  <c r="Z90" s="1"/>
  <c r="AB90" s="1"/>
  <c r="J92"/>
  <c r="L92" s="1"/>
  <c r="N92" s="1"/>
  <c r="P92" s="1"/>
  <c r="R92" s="1"/>
  <c r="T92" s="1"/>
  <c r="V92" s="1"/>
  <c r="X92" s="1"/>
  <c r="Z92" s="1"/>
  <c r="AB92" s="1"/>
  <c r="J94"/>
  <c r="L94" s="1"/>
  <c r="N94" s="1"/>
  <c r="P94" s="1"/>
  <c r="R94" s="1"/>
  <c r="T94" s="1"/>
  <c r="V94" s="1"/>
  <c r="X94" s="1"/>
  <c r="Z94" s="1"/>
  <c r="J98"/>
  <c r="L98" s="1"/>
  <c r="N98" s="1"/>
  <c r="P98" s="1"/>
  <c r="R98" s="1"/>
  <c r="T98" s="1"/>
  <c r="V98" s="1"/>
  <c r="X98" s="1"/>
  <c r="Z98" s="1"/>
  <c r="AB98" s="1"/>
  <c r="J100"/>
  <c r="L100" s="1"/>
  <c r="N100" s="1"/>
  <c r="P100" s="1"/>
  <c r="R100" s="1"/>
  <c r="T100" s="1"/>
  <c r="V100" s="1"/>
  <c r="X100" s="1"/>
  <c r="Z100" s="1"/>
  <c r="J104"/>
  <c r="L104" s="1"/>
  <c r="N104" s="1"/>
  <c r="P104" s="1"/>
  <c r="R104" s="1"/>
  <c r="T104" s="1"/>
  <c r="V104" s="1"/>
  <c r="X104" s="1"/>
  <c r="Z104" s="1"/>
  <c r="AB104" s="1"/>
  <c r="J107"/>
  <c r="L107" s="1"/>
  <c r="N107" s="1"/>
  <c r="P107" s="1"/>
  <c r="R107" s="1"/>
  <c r="T107" s="1"/>
  <c r="V107" s="1"/>
  <c r="X107" s="1"/>
  <c r="Z107" s="1"/>
  <c r="J110"/>
  <c r="L110" s="1"/>
  <c r="N110" s="1"/>
  <c r="P110" s="1"/>
  <c r="R110" s="1"/>
  <c r="T110" s="1"/>
  <c r="V110" s="1"/>
  <c r="X110" s="1"/>
  <c r="Z110" s="1"/>
  <c r="J120"/>
  <c r="L120" s="1"/>
  <c r="N120" s="1"/>
  <c r="P120" s="1"/>
  <c r="R120" s="1"/>
  <c r="T120" s="1"/>
  <c r="V120" s="1"/>
  <c r="X120" s="1"/>
  <c r="Z120" s="1"/>
  <c r="J124"/>
  <c r="L124" s="1"/>
  <c r="N124" s="1"/>
  <c r="P124" s="1"/>
  <c r="R124" s="1"/>
  <c r="T124" s="1"/>
  <c r="V124" s="1"/>
  <c r="X124" s="1"/>
  <c r="Z124" s="1"/>
  <c r="AB124" s="1"/>
  <c r="J128"/>
  <c r="L128" s="1"/>
  <c r="N128" s="1"/>
  <c r="P128" s="1"/>
  <c r="R128" s="1"/>
  <c r="T128" s="1"/>
  <c r="V128" s="1"/>
  <c r="X128" s="1"/>
  <c r="Z128" s="1"/>
  <c r="AB128" s="1"/>
  <c r="J130"/>
  <c r="L130" s="1"/>
  <c r="N130" s="1"/>
  <c r="P130" s="1"/>
  <c r="R130" s="1"/>
  <c r="T130" s="1"/>
  <c r="V130" s="1"/>
  <c r="X130" s="1"/>
  <c r="Z130" s="1"/>
  <c r="AB130" s="1"/>
  <c r="J132"/>
  <c r="L132" s="1"/>
  <c r="N132" s="1"/>
  <c r="P132" s="1"/>
  <c r="R132" s="1"/>
  <c r="T132" s="1"/>
  <c r="V132" s="1"/>
  <c r="X132" s="1"/>
  <c r="Z132" s="1"/>
  <c r="AB132" s="1"/>
  <c r="J133"/>
  <c r="L133" s="1"/>
  <c r="N133" s="1"/>
  <c r="P133" s="1"/>
  <c r="R133" s="1"/>
  <c r="T133" s="1"/>
  <c r="V133" s="1"/>
  <c r="X133" s="1"/>
  <c r="Z133" s="1"/>
  <c r="AB133" s="1"/>
  <c r="J135"/>
  <c r="L135" s="1"/>
  <c r="N135" s="1"/>
  <c r="P135" s="1"/>
  <c r="R135" s="1"/>
  <c r="T135" s="1"/>
  <c r="V135" s="1"/>
  <c r="X135" s="1"/>
  <c r="Z135" s="1"/>
  <c r="AB135" s="1"/>
  <c r="J137"/>
  <c r="L137" s="1"/>
  <c r="N137" s="1"/>
  <c r="P137" s="1"/>
  <c r="R137" s="1"/>
  <c r="T137" s="1"/>
  <c r="V137" s="1"/>
  <c r="X137" s="1"/>
  <c r="Z137" s="1"/>
  <c r="AB137" s="1"/>
  <c r="J143"/>
  <c r="L143" s="1"/>
  <c r="N143" s="1"/>
  <c r="P143" s="1"/>
  <c r="R143" s="1"/>
  <c r="T143" s="1"/>
  <c r="V143" s="1"/>
  <c r="X143" s="1"/>
  <c r="Z143" s="1"/>
  <c r="AB143" s="1"/>
  <c r="J144"/>
  <c r="L144" s="1"/>
  <c r="N144" s="1"/>
  <c r="P144" s="1"/>
  <c r="R144" s="1"/>
  <c r="T144" s="1"/>
  <c r="V144" s="1"/>
  <c r="X144" s="1"/>
  <c r="Z144" s="1"/>
  <c r="AB144" s="1"/>
  <c r="J147"/>
  <c r="L147" s="1"/>
  <c r="N147" s="1"/>
  <c r="P147" s="1"/>
  <c r="R147" s="1"/>
  <c r="T147" s="1"/>
  <c r="V147" s="1"/>
  <c r="X147" s="1"/>
  <c r="Z147" s="1"/>
  <c r="J148"/>
  <c r="L148" s="1"/>
  <c r="N148" s="1"/>
  <c r="P148" s="1"/>
  <c r="R148" s="1"/>
  <c r="T148" s="1"/>
  <c r="V148" s="1"/>
  <c r="X148" s="1"/>
  <c r="Z148" s="1"/>
  <c r="J151"/>
  <c r="L151" s="1"/>
  <c r="N151" s="1"/>
  <c r="P151" s="1"/>
  <c r="R151" s="1"/>
  <c r="T151" s="1"/>
  <c r="V151" s="1"/>
  <c r="X151" s="1"/>
  <c r="Z151" s="1"/>
  <c r="J152"/>
  <c r="L152" s="1"/>
  <c r="N152" s="1"/>
  <c r="P152" s="1"/>
  <c r="R152" s="1"/>
  <c r="T152" s="1"/>
  <c r="V152" s="1"/>
  <c r="X152" s="1"/>
  <c r="Z152" s="1"/>
  <c r="J155"/>
  <c r="L155" s="1"/>
  <c r="N155" s="1"/>
  <c r="P155" s="1"/>
  <c r="R155" s="1"/>
  <c r="T155" s="1"/>
  <c r="V155" s="1"/>
  <c r="X155" s="1"/>
  <c r="Z155" s="1"/>
  <c r="J159"/>
  <c r="L159" s="1"/>
  <c r="N159" s="1"/>
  <c r="P159" s="1"/>
  <c r="R159" s="1"/>
  <c r="T159" s="1"/>
  <c r="V159" s="1"/>
  <c r="X159" s="1"/>
  <c r="Z159" s="1"/>
  <c r="AB159" s="1"/>
  <c r="J160"/>
  <c r="L160" s="1"/>
  <c r="N160" s="1"/>
  <c r="P160" s="1"/>
  <c r="R160" s="1"/>
  <c r="T160" s="1"/>
  <c r="V160" s="1"/>
  <c r="X160" s="1"/>
  <c r="Z160" s="1"/>
  <c r="AB160" s="1"/>
  <c r="J161"/>
  <c r="L161" s="1"/>
  <c r="N161" s="1"/>
  <c r="P161" s="1"/>
  <c r="R161" s="1"/>
  <c r="T161" s="1"/>
  <c r="V161" s="1"/>
  <c r="X161" s="1"/>
  <c r="Z161" s="1"/>
  <c r="J165"/>
  <c r="L165" s="1"/>
  <c r="N165" s="1"/>
  <c r="P165" s="1"/>
  <c r="R165" s="1"/>
  <c r="T165" s="1"/>
  <c r="V165" s="1"/>
  <c r="X165" s="1"/>
  <c r="Z165" s="1"/>
  <c r="AB165" s="1"/>
  <c r="J168"/>
  <c r="L168" s="1"/>
  <c r="N168" s="1"/>
  <c r="P168" s="1"/>
  <c r="R168" s="1"/>
  <c r="T168" s="1"/>
  <c r="V168" s="1"/>
  <c r="X168" s="1"/>
  <c r="Z168" s="1"/>
  <c r="AB168" s="1"/>
  <c r="J171"/>
  <c r="L171" s="1"/>
  <c r="N171" s="1"/>
  <c r="P171" s="1"/>
  <c r="R171" s="1"/>
  <c r="T171" s="1"/>
  <c r="V171" s="1"/>
  <c r="X171" s="1"/>
  <c r="Z171" s="1"/>
  <c r="AB171" s="1"/>
  <c r="J172"/>
  <c r="L172" s="1"/>
  <c r="N172" s="1"/>
  <c r="P172" s="1"/>
  <c r="R172" s="1"/>
  <c r="T172" s="1"/>
  <c r="V172" s="1"/>
  <c r="X172" s="1"/>
  <c r="Z172" s="1"/>
  <c r="AB172" s="1"/>
  <c r="J176"/>
  <c r="L176" s="1"/>
  <c r="N176" s="1"/>
  <c r="P176" s="1"/>
  <c r="R176" s="1"/>
  <c r="T176" s="1"/>
  <c r="V176" s="1"/>
  <c r="X176" s="1"/>
  <c r="Z176" s="1"/>
  <c r="AB176" s="1"/>
  <c r="J181"/>
  <c r="L181" s="1"/>
  <c r="N181" s="1"/>
  <c r="P181" s="1"/>
  <c r="R181" s="1"/>
  <c r="T181" s="1"/>
  <c r="V181" s="1"/>
  <c r="X181" s="1"/>
  <c r="Z181" s="1"/>
  <c r="AB181" s="1"/>
  <c r="J185"/>
  <c r="L185" s="1"/>
  <c r="N185" s="1"/>
  <c r="P185" s="1"/>
  <c r="R185" s="1"/>
  <c r="T185" s="1"/>
  <c r="V185" s="1"/>
  <c r="X185" s="1"/>
  <c r="Z185" s="1"/>
  <c r="AB185" s="1"/>
  <c r="J187"/>
  <c r="L187" s="1"/>
  <c r="N187" s="1"/>
  <c r="P187" s="1"/>
  <c r="R187" s="1"/>
  <c r="T187" s="1"/>
  <c r="V187" s="1"/>
  <c r="X187" s="1"/>
  <c r="Z187" s="1"/>
  <c r="AB187" s="1"/>
  <c r="J188"/>
  <c r="L188" s="1"/>
  <c r="N188" s="1"/>
  <c r="P188" s="1"/>
  <c r="R188" s="1"/>
  <c r="T188" s="1"/>
  <c r="V188" s="1"/>
  <c r="X188" s="1"/>
  <c r="Z188" s="1"/>
  <c r="AB188" s="1"/>
  <c r="J193"/>
  <c r="L193" s="1"/>
  <c r="N193" s="1"/>
  <c r="P193" s="1"/>
  <c r="R193" s="1"/>
  <c r="T193" s="1"/>
  <c r="V193" s="1"/>
  <c r="X193" s="1"/>
  <c r="Z193" s="1"/>
  <c r="AB193" s="1"/>
  <c r="J197"/>
  <c r="L197" s="1"/>
  <c r="N197" s="1"/>
  <c r="P197" s="1"/>
  <c r="R197" s="1"/>
  <c r="T197" s="1"/>
  <c r="V197" s="1"/>
  <c r="X197" s="1"/>
  <c r="Z197" s="1"/>
  <c r="AB197" s="1"/>
  <c r="J201"/>
  <c r="L201" s="1"/>
  <c r="N201" s="1"/>
  <c r="P201" s="1"/>
  <c r="R201" s="1"/>
  <c r="T201" s="1"/>
  <c r="V201" s="1"/>
  <c r="X201" s="1"/>
  <c r="Z201" s="1"/>
  <c r="AB201" s="1"/>
  <c r="J204"/>
  <c r="L204" s="1"/>
  <c r="N204" s="1"/>
  <c r="P204" s="1"/>
  <c r="R204" s="1"/>
  <c r="T204" s="1"/>
  <c r="V204" s="1"/>
  <c r="X204" s="1"/>
  <c r="Z204" s="1"/>
  <c r="AB204" s="1"/>
  <c r="J208"/>
  <c r="L208" s="1"/>
  <c r="N208" s="1"/>
  <c r="P208" s="1"/>
  <c r="R208" s="1"/>
  <c r="T208" s="1"/>
  <c r="V208" s="1"/>
  <c r="X208" s="1"/>
  <c r="Z208" s="1"/>
  <c r="AB208" s="1"/>
  <c r="J212"/>
  <c r="L212" s="1"/>
  <c r="N212" s="1"/>
  <c r="P212" s="1"/>
  <c r="R212" s="1"/>
  <c r="T212" s="1"/>
  <c r="V212" s="1"/>
  <c r="X212" s="1"/>
  <c r="Z212" s="1"/>
  <c r="AB212" s="1"/>
  <c r="J217"/>
  <c r="L217" s="1"/>
  <c r="N217" s="1"/>
  <c r="P217" s="1"/>
  <c r="R217" s="1"/>
  <c r="T217" s="1"/>
  <c r="V217" s="1"/>
  <c r="X217" s="1"/>
  <c r="Z217" s="1"/>
  <c r="AB217" s="1"/>
  <c r="J219"/>
  <c r="L219" s="1"/>
  <c r="N219" s="1"/>
  <c r="P219" s="1"/>
  <c r="R219" s="1"/>
  <c r="T219" s="1"/>
  <c r="V219" s="1"/>
  <c r="X219" s="1"/>
  <c r="Z219" s="1"/>
  <c r="J223"/>
  <c r="L223" s="1"/>
  <c r="N223" s="1"/>
  <c r="P223" s="1"/>
  <c r="R223" s="1"/>
  <c r="T223" s="1"/>
  <c r="V223" s="1"/>
  <c r="X223" s="1"/>
  <c r="Z223" s="1"/>
  <c r="AB223" s="1"/>
  <c r="J226"/>
  <c r="L226" s="1"/>
  <c r="N226" s="1"/>
  <c r="P226" s="1"/>
  <c r="R226" s="1"/>
  <c r="T226" s="1"/>
  <c r="V226" s="1"/>
  <c r="X226" s="1"/>
  <c r="Z226" s="1"/>
  <c r="AB226" s="1"/>
  <c r="J228"/>
  <c r="L228" s="1"/>
  <c r="N228" s="1"/>
  <c r="P228" s="1"/>
  <c r="R228" s="1"/>
  <c r="T228" s="1"/>
  <c r="V228" s="1"/>
  <c r="X228" s="1"/>
  <c r="Z228" s="1"/>
  <c r="J231"/>
  <c r="L231" s="1"/>
  <c r="N231" s="1"/>
  <c r="P231" s="1"/>
  <c r="R231" s="1"/>
  <c r="T231" s="1"/>
  <c r="V231" s="1"/>
  <c r="X231" s="1"/>
  <c r="Z231" s="1"/>
  <c r="AB231" s="1"/>
  <c r="J234"/>
  <c r="L234" s="1"/>
  <c r="N234" s="1"/>
  <c r="P234" s="1"/>
  <c r="R234" s="1"/>
  <c r="T234" s="1"/>
  <c r="V234" s="1"/>
  <c r="X234" s="1"/>
  <c r="Z234" s="1"/>
  <c r="J238"/>
  <c r="L238" s="1"/>
  <c r="N238" s="1"/>
  <c r="P238" s="1"/>
  <c r="R238" s="1"/>
  <c r="T238" s="1"/>
  <c r="V238" s="1"/>
  <c r="X238" s="1"/>
  <c r="Z238" s="1"/>
  <c r="AB238" s="1"/>
  <c r="J240"/>
  <c r="L240" s="1"/>
  <c r="N240" s="1"/>
  <c r="P240" s="1"/>
  <c r="R240" s="1"/>
  <c r="T240" s="1"/>
  <c r="V240" s="1"/>
  <c r="X240" s="1"/>
  <c r="Z240" s="1"/>
  <c r="AB240" s="1"/>
  <c r="J243"/>
  <c r="L243" s="1"/>
  <c r="N243" s="1"/>
  <c r="P243" s="1"/>
  <c r="R243" s="1"/>
  <c r="T243" s="1"/>
  <c r="V243" s="1"/>
  <c r="X243" s="1"/>
  <c r="Z243" s="1"/>
  <c r="AB243" s="1"/>
  <c r="J246"/>
  <c r="L246" s="1"/>
  <c r="N246" s="1"/>
  <c r="P246" s="1"/>
  <c r="R246" s="1"/>
  <c r="T246" s="1"/>
  <c r="V246" s="1"/>
  <c r="X246" s="1"/>
  <c r="Z246" s="1"/>
  <c r="J254"/>
  <c r="L254" s="1"/>
  <c r="N254" s="1"/>
  <c r="P254" s="1"/>
  <c r="R254" s="1"/>
  <c r="T254" s="1"/>
  <c r="V254" s="1"/>
  <c r="X254" s="1"/>
  <c r="Z254" s="1"/>
  <c r="AB254" s="1"/>
  <c r="J256"/>
  <c r="L256" s="1"/>
  <c r="N256" s="1"/>
  <c r="P256" s="1"/>
  <c r="R256" s="1"/>
  <c r="T256" s="1"/>
  <c r="V256" s="1"/>
  <c r="X256" s="1"/>
  <c r="Z256" s="1"/>
  <c r="AB256" s="1"/>
  <c r="J260"/>
  <c r="L260" s="1"/>
  <c r="N260" s="1"/>
  <c r="P260" s="1"/>
  <c r="R260" s="1"/>
  <c r="T260" s="1"/>
  <c r="V260" s="1"/>
  <c r="X260" s="1"/>
  <c r="Z260" s="1"/>
  <c r="J264"/>
  <c r="L264" s="1"/>
  <c r="N264" s="1"/>
  <c r="P264" s="1"/>
  <c r="R264" s="1"/>
  <c r="T264" s="1"/>
  <c r="V264" s="1"/>
  <c r="X264" s="1"/>
  <c r="Z264" s="1"/>
  <c r="AB264" s="1"/>
  <c r="J267"/>
  <c r="L267" s="1"/>
  <c r="N267" s="1"/>
  <c r="P267" s="1"/>
  <c r="R267" s="1"/>
  <c r="T267" s="1"/>
  <c r="V267" s="1"/>
  <c r="X267" s="1"/>
  <c r="Z267" s="1"/>
  <c r="AB267" s="1"/>
  <c r="J270"/>
  <c r="L270" s="1"/>
  <c r="N270" s="1"/>
  <c r="P270" s="1"/>
  <c r="R270" s="1"/>
  <c r="T270" s="1"/>
  <c r="V270" s="1"/>
  <c r="X270" s="1"/>
  <c r="Z270" s="1"/>
  <c r="J273"/>
  <c r="L273" s="1"/>
  <c r="N273" s="1"/>
  <c r="P273" s="1"/>
  <c r="R273" s="1"/>
  <c r="T273" s="1"/>
  <c r="V273" s="1"/>
  <c r="X273" s="1"/>
  <c r="Z273" s="1"/>
  <c r="AB273" s="1"/>
  <c r="J275"/>
  <c r="L275" s="1"/>
  <c r="N275" s="1"/>
  <c r="P275" s="1"/>
  <c r="R275" s="1"/>
  <c r="T275" s="1"/>
  <c r="V275" s="1"/>
  <c r="X275" s="1"/>
  <c r="Z275" s="1"/>
  <c r="J282"/>
  <c r="L282" s="1"/>
  <c r="N282" s="1"/>
  <c r="P282" s="1"/>
  <c r="R282" s="1"/>
  <c r="T282" s="1"/>
  <c r="V282" s="1"/>
  <c r="X282" s="1"/>
  <c r="Z282" s="1"/>
  <c r="AB282" s="1"/>
  <c r="J283"/>
  <c r="L283" s="1"/>
  <c r="N283" s="1"/>
  <c r="P283" s="1"/>
  <c r="R283" s="1"/>
  <c r="T283" s="1"/>
  <c r="V283" s="1"/>
  <c r="X283" s="1"/>
  <c r="Z283" s="1"/>
  <c r="AB283" s="1"/>
  <c r="J287"/>
  <c r="L287" s="1"/>
  <c r="N287" s="1"/>
  <c r="P287" s="1"/>
  <c r="R287" s="1"/>
  <c r="T287" s="1"/>
  <c r="V287" s="1"/>
  <c r="X287" s="1"/>
  <c r="Z287" s="1"/>
  <c r="AB287" s="1"/>
  <c r="J290"/>
  <c r="L290" s="1"/>
  <c r="N290" s="1"/>
  <c r="P290" s="1"/>
  <c r="R290" s="1"/>
  <c r="T290" s="1"/>
  <c r="V290" s="1"/>
  <c r="X290" s="1"/>
  <c r="Z290" s="1"/>
  <c r="J293"/>
  <c r="L293" s="1"/>
  <c r="N293" s="1"/>
  <c r="P293" s="1"/>
  <c r="R293" s="1"/>
  <c r="T293" s="1"/>
  <c r="V293" s="1"/>
  <c r="X293" s="1"/>
  <c r="Z293" s="1"/>
  <c r="J297"/>
  <c r="L297" s="1"/>
  <c r="N297" s="1"/>
  <c r="P297" s="1"/>
  <c r="R297" s="1"/>
  <c r="T297" s="1"/>
  <c r="V297" s="1"/>
  <c r="X297" s="1"/>
  <c r="Z297" s="1"/>
  <c r="AB297" s="1"/>
  <c r="J299"/>
  <c r="L299" s="1"/>
  <c r="N299" s="1"/>
  <c r="P299" s="1"/>
  <c r="R299" s="1"/>
  <c r="T299" s="1"/>
  <c r="V299" s="1"/>
  <c r="X299" s="1"/>
  <c r="Z299" s="1"/>
  <c r="J303"/>
  <c r="L303" s="1"/>
  <c r="N303" s="1"/>
  <c r="P303" s="1"/>
  <c r="R303" s="1"/>
  <c r="T303" s="1"/>
  <c r="V303" s="1"/>
  <c r="X303" s="1"/>
  <c r="Z303" s="1"/>
  <c r="AB303" s="1"/>
  <c r="J305"/>
  <c r="L305" s="1"/>
  <c r="N305" s="1"/>
  <c r="P305" s="1"/>
  <c r="R305" s="1"/>
  <c r="T305" s="1"/>
  <c r="V305" s="1"/>
  <c r="X305" s="1"/>
  <c r="Z305" s="1"/>
  <c r="J307"/>
  <c r="L307" s="1"/>
  <c r="N307" s="1"/>
  <c r="P307" s="1"/>
  <c r="R307" s="1"/>
  <c r="T307" s="1"/>
  <c r="V307" s="1"/>
  <c r="X307" s="1"/>
  <c r="Z307" s="1"/>
  <c r="J310"/>
  <c r="L310" s="1"/>
  <c r="N310" s="1"/>
  <c r="P310" s="1"/>
  <c r="R310" s="1"/>
  <c r="T310" s="1"/>
  <c r="V310" s="1"/>
  <c r="X310" s="1"/>
  <c r="Z310" s="1"/>
  <c r="J314"/>
  <c r="L314" s="1"/>
  <c r="N314" s="1"/>
  <c r="P314" s="1"/>
  <c r="R314" s="1"/>
  <c r="T314" s="1"/>
  <c r="V314" s="1"/>
  <c r="X314" s="1"/>
  <c r="Z314" s="1"/>
  <c r="J318"/>
  <c r="L318" s="1"/>
  <c r="N318" s="1"/>
  <c r="P318" s="1"/>
  <c r="R318" s="1"/>
  <c r="T318" s="1"/>
  <c r="V318" s="1"/>
  <c r="X318" s="1"/>
  <c r="Z318" s="1"/>
  <c r="AB318" s="1"/>
  <c r="J330"/>
  <c r="L330" s="1"/>
  <c r="N330" s="1"/>
  <c r="P330" s="1"/>
  <c r="R330" s="1"/>
  <c r="T330" s="1"/>
  <c r="V330" s="1"/>
  <c r="X330" s="1"/>
  <c r="Z330" s="1"/>
  <c r="AB330" s="1"/>
  <c r="J331"/>
  <c r="L331" s="1"/>
  <c r="N331" s="1"/>
  <c r="P331" s="1"/>
  <c r="R331" s="1"/>
  <c r="T331" s="1"/>
  <c r="V331" s="1"/>
  <c r="X331" s="1"/>
  <c r="Z331" s="1"/>
  <c r="AB331" s="1"/>
  <c r="J334"/>
  <c r="L334" s="1"/>
  <c r="N334" s="1"/>
  <c r="P334" s="1"/>
  <c r="R334" s="1"/>
  <c r="T334" s="1"/>
  <c r="V334" s="1"/>
  <c r="X334" s="1"/>
  <c r="Z334" s="1"/>
  <c r="AB334" s="1"/>
  <c r="J335"/>
  <c r="L335" s="1"/>
  <c r="N335" s="1"/>
  <c r="P335" s="1"/>
  <c r="R335" s="1"/>
  <c r="T335" s="1"/>
  <c r="V335" s="1"/>
  <c r="X335" s="1"/>
  <c r="Z335" s="1"/>
  <c r="AB335" s="1"/>
  <c r="J339"/>
  <c r="L339" s="1"/>
  <c r="N339" s="1"/>
  <c r="P339" s="1"/>
  <c r="R339" s="1"/>
  <c r="T339" s="1"/>
  <c r="V339" s="1"/>
  <c r="X339" s="1"/>
  <c r="Z339" s="1"/>
  <c r="AB339" s="1"/>
  <c r="J340"/>
  <c r="L340" s="1"/>
  <c r="N340" s="1"/>
  <c r="P340" s="1"/>
  <c r="R340" s="1"/>
  <c r="T340" s="1"/>
  <c r="V340" s="1"/>
  <c r="X340" s="1"/>
  <c r="Z340" s="1"/>
  <c r="J344"/>
  <c r="L344" s="1"/>
  <c r="N344" s="1"/>
  <c r="P344" s="1"/>
  <c r="R344" s="1"/>
  <c r="T344" s="1"/>
  <c r="V344" s="1"/>
  <c r="X344" s="1"/>
  <c r="Z344" s="1"/>
  <c r="J347"/>
  <c r="L347" s="1"/>
  <c r="N347" s="1"/>
  <c r="P347" s="1"/>
  <c r="R347" s="1"/>
  <c r="T347" s="1"/>
  <c r="V347" s="1"/>
  <c r="X347" s="1"/>
  <c r="Z347" s="1"/>
  <c r="J352"/>
  <c r="L352" s="1"/>
  <c r="N352" s="1"/>
  <c r="P352" s="1"/>
  <c r="R352" s="1"/>
  <c r="T352" s="1"/>
  <c r="V352" s="1"/>
  <c r="X352" s="1"/>
  <c r="Z352" s="1"/>
  <c r="J354"/>
  <c r="L354" s="1"/>
  <c r="N354" s="1"/>
  <c r="P354" s="1"/>
  <c r="R354" s="1"/>
  <c r="T354" s="1"/>
  <c r="V354" s="1"/>
  <c r="X354" s="1"/>
  <c r="Z354" s="1"/>
  <c r="AB354" s="1"/>
  <c r="J357"/>
  <c r="L357" s="1"/>
  <c r="N357" s="1"/>
  <c r="P357" s="1"/>
  <c r="R357" s="1"/>
  <c r="T357" s="1"/>
  <c r="V357" s="1"/>
  <c r="X357" s="1"/>
  <c r="Z357" s="1"/>
  <c r="J360"/>
  <c r="L360" s="1"/>
  <c r="N360" s="1"/>
  <c r="P360" s="1"/>
  <c r="R360" s="1"/>
  <c r="T360" s="1"/>
  <c r="V360" s="1"/>
  <c r="X360" s="1"/>
  <c r="Z360" s="1"/>
  <c r="J363"/>
  <c r="L363" s="1"/>
  <c r="N363" s="1"/>
  <c r="P363" s="1"/>
  <c r="R363" s="1"/>
  <c r="T363" s="1"/>
  <c r="V363" s="1"/>
  <c r="X363" s="1"/>
  <c r="Z363" s="1"/>
  <c r="J366"/>
  <c r="L366" s="1"/>
  <c r="N366" s="1"/>
  <c r="P366" s="1"/>
  <c r="R366" s="1"/>
  <c r="T366" s="1"/>
  <c r="V366" s="1"/>
  <c r="X366" s="1"/>
  <c r="Z366" s="1"/>
  <c r="AB366" s="1"/>
  <c r="J369"/>
  <c r="L369" s="1"/>
  <c r="N369" s="1"/>
  <c r="P369" s="1"/>
  <c r="R369" s="1"/>
  <c r="T369" s="1"/>
  <c r="V369" s="1"/>
  <c r="X369" s="1"/>
  <c r="Z369" s="1"/>
  <c r="AB369" s="1"/>
  <c r="J372"/>
  <c r="L372" s="1"/>
  <c r="N372" s="1"/>
  <c r="P372" s="1"/>
  <c r="R372" s="1"/>
  <c r="T372" s="1"/>
  <c r="V372" s="1"/>
  <c r="X372" s="1"/>
  <c r="Z372" s="1"/>
  <c r="J382"/>
  <c r="L382" s="1"/>
  <c r="N382" s="1"/>
  <c r="P382" s="1"/>
  <c r="R382" s="1"/>
  <c r="T382" s="1"/>
  <c r="V382" s="1"/>
  <c r="X382" s="1"/>
  <c r="Z382" s="1"/>
  <c r="AB382" s="1"/>
  <c r="J384"/>
  <c r="L384" s="1"/>
  <c r="N384" s="1"/>
  <c r="P384" s="1"/>
  <c r="R384" s="1"/>
  <c r="T384" s="1"/>
  <c r="V384" s="1"/>
  <c r="X384" s="1"/>
  <c r="Z384" s="1"/>
  <c r="AB384" s="1"/>
  <c r="J386"/>
  <c r="L386" s="1"/>
  <c r="N386" s="1"/>
  <c r="P386" s="1"/>
  <c r="R386" s="1"/>
  <c r="T386" s="1"/>
  <c r="V386" s="1"/>
  <c r="X386" s="1"/>
  <c r="Z386" s="1"/>
  <c r="J388"/>
  <c r="L388" s="1"/>
  <c r="N388" s="1"/>
  <c r="P388" s="1"/>
  <c r="R388" s="1"/>
  <c r="T388" s="1"/>
  <c r="V388" s="1"/>
  <c r="X388" s="1"/>
  <c r="Z388" s="1"/>
  <c r="AB388" s="1"/>
  <c r="J390"/>
  <c r="L390" s="1"/>
  <c r="N390" s="1"/>
  <c r="P390" s="1"/>
  <c r="R390" s="1"/>
  <c r="T390" s="1"/>
  <c r="V390" s="1"/>
  <c r="X390" s="1"/>
  <c r="Z390" s="1"/>
  <c r="J396"/>
  <c r="L396" s="1"/>
  <c r="N396" s="1"/>
  <c r="P396" s="1"/>
  <c r="R396" s="1"/>
  <c r="T396" s="1"/>
  <c r="V396" s="1"/>
  <c r="X396" s="1"/>
  <c r="Z396" s="1"/>
  <c r="J397"/>
  <c r="L397" s="1"/>
  <c r="N397" s="1"/>
  <c r="P397" s="1"/>
  <c r="R397" s="1"/>
  <c r="T397" s="1"/>
  <c r="V397" s="1"/>
  <c r="X397" s="1"/>
  <c r="Z397" s="1"/>
  <c r="J401"/>
  <c r="L401" s="1"/>
  <c r="N401" s="1"/>
  <c r="P401" s="1"/>
  <c r="R401" s="1"/>
  <c r="T401" s="1"/>
  <c r="V401" s="1"/>
  <c r="X401" s="1"/>
  <c r="Z401" s="1"/>
  <c r="AB401" s="1"/>
  <c r="J405"/>
  <c r="L405" s="1"/>
  <c r="N405" s="1"/>
  <c r="P405" s="1"/>
  <c r="R405" s="1"/>
  <c r="T405" s="1"/>
  <c r="V405" s="1"/>
  <c r="X405" s="1"/>
  <c r="Z405" s="1"/>
  <c r="AB405" s="1"/>
  <c r="J406"/>
  <c r="L406" s="1"/>
  <c r="N406" s="1"/>
  <c r="P406" s="1"/>
  <c r="R406" s="1"/>
  <c r="T406" s="1"/>
  <c r="V406" s="1"/>
  <c r="X406" s="1"/>
  <c r="Z406" s="1"/>
  <c r="AB406" s="1"/>
  <c r="J407"/>
  <c r="L407" s="1"/>
  <c r="N407" s="1"/>
  <c r="P407" s="1"/>
  <c r="R407" s="1"/>
  <c r="T407" s="1"/>
  <c r="V407" s="1"/>
  <c r="X407" s="1"/>
  <c r="Z407" s="1"/>
  <c r="J408"/>
  <c r="L408" s="1"/>
  <c r="N408" s="1"/>
  <c r="P408" s="1"/>
  <c r="R408" s="1"/>
  <c r="T408" s="1"/>
  <c r="V408" s="1"/>
  <c r="X408" s="1"/>
  <c r="Z408" s="1"/>
  <c r="AB408" s="1"/>
  <c r="J412"/>
  <c r="L412" s="1"/>
  <c r="N412" s="1"/>
  <c r="P412" s="1"/>
  <c r="R412" s="1"/>
  <c r="T412" s="1"/>
  <c r="V412" s="1"/>
  <c r="X412" s="1"/>
  <c r="Z412" s="1"/>
  <c r="AB412" s="1"/>
  <c r="J414"/>
  <c r="L414" s="1"/>
  <c r="N414" s="1"/>
  <c r="P414" s="1"/>
  <c r="R414" s="1"/>
  <c r="T414" s="1"/>
  <c r="V414" s="1"/>
  <c r="X414" s="1"/>
  <c r="Z414" s="1"/>
  <c r="AB414" s="1"/>
  <c r="J416"/>
  <c r="L416" s="1"/>
  <c r="N416" s="1"/>
  <c r="P416" s="1"/>
  <c r="R416" s="1"/>
  <c r="T416" s="1"/>
  <c r="V416" s="1"/>
  <c r="X416" s="1"/>
  <c r="Z416" s="1"/>
  <c r="J420"/>
  <c r="L420" s="1"/>
  <c r="N420" s="1"/>
  <c r="P420" s="1"/>
  <c r="R420" s="1"/>
  <c r="T420" s="1"/>
  <c r="V420" s="1"/>
  <c r="X420" s="1"/>
  <c r="Z420" s="1"/>
  <c r="AB420" s="1"/>
  <c r="J422"/>
  <c r="L422" s="1"/>
  <c r="N422" s="1"/>
  <c r="P422" s="1"/>
  <c r="R422" s="1"/>
  <c r="T422" s="1"/>
  <c r="V422" s="1"/>
  <c r="X422" s="1"/>
  <c r="Z422" s="1"/>
  <c r="AB422" s="1"/>
  <c r="J425"/>
  <c r="L425" s="1"/>
  <c r="N425" s="1"/>
  <c r="P425" s="1"/>
  <c r="R425" s="1"/>
  <c r="T425" s="1"/>
  <c r="V425" s="1"/>
  <c r="X425" s="1"/>
  <c r="Z425" s="1"/>
  <c r="J426"/>
  <c r="L426" s="1"/>
  <c r="N426" s="1"/>
  <c r="P426" s="1"/>
  <c r="R426" s="1"/>
  <c r="T426" s="1"/>
  <c r="V426" s="1"/>
  <c r="X426" s="1"/>
  <c r="Z426" s="1"/>
  <c r="J427"/>
  <c r="L427" s="1"/>
  <c r="N427" s="1"/>
  <c r="P427" s="1"/>
  <c r="R427" s="1"/>
  <c r="T427" s="1"/>
  <c r="V427" s="1"/>
  <c r="X427" s="1"/>
  <c r="Z427" s="1"/>
  <c r="J428"/>
  <c r="L428" s="1"/>
  <c r="N428" s="1"/>
  <c r="P428" s="1"/>
  <c r="R428" s="1"/>
  <c r="T428" s="1"/>
  <c r="V428" s="1"/>
  <c r="X428" s="1"/>
  <c r="Z428" s="1"/>
  <c r="J432"/>
  <c r="L432" s="1"/>
  <c r="N432" s="1"/>
  <c r="P432" s="1"/>
  <c r="R432" s="1"/>
  <c r="T432" s="1"/>
  <c r="V432" s="1"/>
  <c r="X432" s="1"/>
  <c r="Z432" s="1"/>
  <c r="AB432" s="1"/>
  <c r="J434"/>
  <c r="L434" s="1"/>
  <c r="N434" s="1"/>
  <c r="P434" s="1"/>
  <c r="R434" s="1"/>
  <c r="T434" s="1"/>
  <c r="V434" s="1"/>
  <c r="X434" s="1"/>
  <c r="Z434" s="1"/>
  <c r="J436"/>
  <c r="L436" s="1"/>
  <c r="N436" s="1"/>
  <c r="P436" s="1"/>
  <c r="R436" s="1"/>
  <c r="T436" s="1"/>
  <c r="V436" s="1"/>
  <c r="X436" s="1"/>
  <c r="Z436" s="1"/>
  <c r="AB436" s="1"/>
  <c r="J437"/>
  <c r="L437" s="1"/>
  <c r="N437" s="1"/>
  <c r="P437" s="1"/>
  <c r="R437" s="1"/>
  <c r="T437" s="1"/>
  <c r="V437" s="1"/>
  <c r="X437" s="1"/>
  <c r="Z437" s="1"/>
  <c r="AB437" s="1"/>
  <c r="J439"/>
  <c r="L439" s="1"/>
  <c r="N439" s="1"/>
  <c r="P439" s="1"/>
  <c r="R439" s="1"/>
  <c r="T439" s="1"/>
  <c r="V439" s="1"/>
  <c r="X439" s="1"/>
  <c r="Z439" s="1"/>
  <c r="J441"/>
  <c r="L441" s="1"/>
  <c r="N441" s="1"/>
  <c r="P441" s="1"/>
  <c r="R441" s="1"/>
  <c r="T441" s="1"/>
  <c r="V441" s="1"/>
  <c r="X441" s="1"/>
  <c r="Z441" s="1"/>
  <c r="AB441" s="1"/>
  <c r="J443"/>
  <c r="L443" s="1"/>
  <c r="N443" s="1"/>
  <c r="P443" s="1"/>
  <c r="R443" s="1"/>
  <c r="T443" s="1"/>
  <c r="V443" s="1"/>
  <c r="X443" s="1"/>
  <c r="Z443" s="1"/>
  <c r="J450"/>
  <c r="L450" s="1"/>
  <c r="N450" s="1"/>
  <c r="P450" s="1"/>
  <c r="R450" s="1"/>
  <c r="T450" s="1"/>
  <c r="V450" s="1"/>
  <c r="X450" s="1"/>
  <c r="Z450" s="1"/>
  <c r="AB450" s="1"/>
  <c r="J456"/>
  <c r="L456" s="1"/>
  <c r="N456" s="1"/>
  <c r="P456" s="1"/>
  <c r="R456" s="1"/>
  <c r="T456" s="1"/>
  <c r="V456" s="1"/>
  <c r="X456" s="1"/>
  <c r="Z456" s="1"/>
  <c r="AB456" s="1"/>
  <c r="J459"/>
  <c r="L459" s="1"/>
  <c r="N459" s="1"/>
  <c r="P459" s="1"/>
  <c r="R459" s="1"/>
  <c r="T459" s="1"/>
  <c r="V459" s="1"/>
  <c r="X459" s="1"/>
  <c r="Z459" s="1"/>
  <c r="AB459" s="1"/>
  <c r="J463"/>
  <c r="L463" s="1"/>
  <c r="N463" s="1"/>
  <c r="P463" s="1"/>
  <c r="R463" s="1"/>
  <c r="T463" s="1"/>
  <c r="V463" s="1"/>
  <c r="X463" s="1"/>
  <c r="Z463" s="1"/>
  <c r="AB463" s="1"/>
  <c r="J466"/>
  <c r="L466" s="1"/>
  <c r="N466" s="1"/>
  <c r="P466" s="1"/>
  <c r="R466" s="1"/>
  <c r="T466" s="1"/>
  <c r="V466" s="1"/>
  <c r="X466" s="1"/>
  <c r="Z466" s="1"/>
  <c r="J469"/>
  <c r="L469" s="1"/>
  <c r="N469" s="1"/>
  <c r="P469" s="1"/>
  <c r="R469" s="1"/>
  <c r="T469" s="1"/>
  <c r="V469" s="1"/>
  <c r="X469" s="1"/>
  <c r="Z469" s="1"/>
  <c r="J472"/>
  <c r="L472" s="1"/>
  <c r="N472" s="1"/>
  <c r="P472" s="1"/>
  <c r="R472" s="1"/>
  <c r="T472" s="1"/>
  <c r="V472" s="1"/>
  <c r="X472" s="1"/>
  <c r="Z472" s="1"/>
  <c r="AB472" s="1"/>
  <c r="J473"/>
  <c r="L473" s="1"/>
  <c r="N473" s="1"/>
  <c r="P473" s="1"/>
  <c r="R473" s="1"/>
  <c r="T473" s="1"/>
  <c r="V473" s="1"/>
  <c r="X473" s="1"/>
  <c r="Z473" s="1"/>
  <c r="AB473" s="1"/>
  <c r="J475"/>
  <c r="L475" s="1"/>
  <c r="N475" s="1"/>
  <c r="P475" s="1"/>
  <c r="R475" s="1"/>
  <c r="T475" s="1"/>
  <c r="V475" s="1"/>
  <c r="X475" s="1"/>
  <c r="Z475" s="1"/>
  <c r="AB475" s="1"/>
  <c r="J479"/>
  <c r="L479" s="1"/>
  <c r="N479" s="1"/>
  <c r="P479" s="1"/>
  <c r="R479" s="1"/>
  <c r="T479" s="1"/>
  <c r="V479" s="1"/>
  <c r="X479" s="1"/>
  <c r="Z479" s="1"/>
  <c r="J496"/>
  <c r="L496" s="1"/>
  <c r="N496" s="1"/>
  <c r="P496" s="1"/>
  <c r="R496" s="1"/>
  <c r="T496" s="1"/>
  <c r="V496" s="1"/>
  <c r="X496" s="1"/>
  <c r="Z496" s="1"/>
  <c r="AB496" s="1"/>
  <c r="J503"/>
  <c r="L503" s="1"/>
  <c r="N503" s="1"/>
  <c r="P503" s="1"/>
  <c r="R503" s="1"/>
  <c r="T503" s="1"/>
  <c r="V503" s="1"/>
  <c r="X503" s="1"/>
  <c r="Z503" s="1"/>
  <c r="AB503" s="1"/>
  <c r="J506"/>
  <c r="L506" s="1"/>
  <c r="N506" s="1"/>
  <c r="P506" s="1"/>
  <c r="R506" s="1"/>
  <c r="T506" s="1"/>
  <c r="V506" s="1"/>
  <c r="X506" s="1"/>
  <c r="Z506" s="1"/>
  <c r="J509"/>
  <c r="L509" s="1"/>
  <c r="N509" s="1"/>
  <c r="P509" s="1"/>
  <c r="R509" s="1"/>
  <c r="T509" s="1"/>
  <c r="V509" s="1"/>
  <c r="X509" s="1"/>
  <c r="Z509" s="1"/>
  <c r="J513"/>
  <c r="L513" s="1"/>
  <c r="N513" s="1"/>
  <c r="P513" s="1"/>
  <c r="R513" s="1"/>
  <c r="T513" s="1"/>
  <c r="V513" s="1"/>
  <c r="X513" s="1"/>
  <c r="Z513" s="1"/>
  <c r="J520"/>
  <c r="L520" s="1"/>
  <c r="N520" s="1"/>
  <c r="P520" s="1"/>
  <c r="R520" s="1"/>
  <c r="T520" s="1"/>
  <c r="V520" s="1"/>
  <c r="X520" s="1"/>
  <c r="Z520" s="1"/>
  <c r="AB520" s="1"/>
  <c r="J523"/>
  <c r="L523" s="1"/>
  <c r="N523" s="1"/>
  <c r="P523" s="1"/>
  <c r="R523" s="1"/>
  <c r="T523" s="1"/>
  <c r="V523" s="1"/>
  <c r="X523" s="1"/>
  <c r="Z523" s="1"/>
  <c r="AB523" s="1"/>
  <c r="J528"/>
  <c r="L528" s="1"/>
  <c r="N528" s="1"/>
  <c r="P528" s="1"/>
  <c r="R528" s="1"/>
  <c r="T528" s="1"/>
  <c r="V528" s="1"/>
  <c r="X528" s="1"/>
  <c r="Z528" s="1"/>
  <c r="J530"/>
  <c r="L530" s="1"/>
  <c r="N530" s="1"/>
  <c r="P530" s="1"/>
  <c r="R530" s="1"/>
  <c r="T530" s="1"/>
  <c r="V530" s="1"/>
  <c r="X530" s="1"/>
  <c r="Z530" s="1"/>
  <c r="J533"/>
  <c r="L533" s="1"/>
  <c r="N533" s="1"/>
  <c r="P533" s="1"/>
  <c r="R533" s="1"/>
  <c r="T533" s="1"/>
  <c r="V533" s="1"/>
  <c r="X533" s="1"/>
  <c r="Z533" s="1"/>
  <c r="J538"/>
  <c r="L538" s="1"/>
  <c r="N538" s="1"/>
  <c r="P538" s="1"/>
  <c r="R538" s="1"/>
  <c r="T538" s="1"/>
  <c r="V538" s="1"/>
  <c r="X538" s="1"/>
  <c r="Z538" s="1"/>
  <c r="AB538" s="1"/>
  <c r="J539"/>
  <c r="L539" s="1"/>
  <c r="N539" s="1"/>
  <c r="P539" s="1"/>
  <c r="R539" s="1"/>
  <c r="T539" s="1"/>
  <c r="V539" s="1"/>
  <c r="X539" s="1"/>
  <c r="Z539" s="1"/>
  <c r="AB539" s="1"/>
  <c r="J540"/>
  <c r="L540" s="1"/>
  <c r="N540" s="1"/>
  <c r="P540" s="1"/>
  <c r="R540" s="1"/>
  <c r="T540" s="1"/>
  <c r="V540" s="1"/>
  <c r="X540" s="1"/>
  <c r="Z540" s="1"/>
  <c r="J544"/>
  <c r="L544" s="1"/>
  <c r="N544" s="1"/>
  <c r="P544" s="1"/>
  <c r="R544" s="1"/>
  <c r="T544" s="1"/>
  <c r="V544" s="1"/>
  <c r="X544" s="1"/>
  <c r="Z544" s="1"/>
  <c r="J548"/>
  <c r="L548" s="1"/>
  <c r="N548" s="1"/>
  <c r="P548" s="1"/>
  <c r="R548" s="1"/>
  <c r="T548" s="1"/>
  <c r="V548" s="1"/>
  <c r="X548" s="1"/>
  <c r="Z548" s="1"/>
  <c r="AB548" s="1"/>
  <c r="J553"/>
  <c r="L553" s="1"/>
  <c r="N553" s="1"/>
  <c r="P553" s="1"/>
  <c r="R553" s="1"/>
  <c r="T553" s="1"/>
  <c r="V553" s="1"/>
  <c r="X553" s="1"/>
  <c r="Z553" s="1"/>
  <c r="AB553" s="1"/>
  <c r="J554"/>
  <c r="L554" s="1"/>
  <c r="N554" s="1"/>
  <c r="P554" s="1"/>
  <c r="R554" s="1"/>
  <c r="T554" s="1"/>
  <c r="V554" s="1"/>
  <c r="X554" s="1"/>
  <c r="Z554" s="1"/>
  <c r="AB554" s="1"/>
  <c r="J555"/>
  <c r="L555" s="1"/>
  <c r="N555" s="1"/>
  <c r="P555" s="1"/>
  <c r="R555" s="1"/>
  <c r="T555" s="1"/>
  <c r="V555" s="1"/>
  <c r="X555" s="1"/>
  <c r="Z555" s="1"/>
  <c r="J556"/>
  <c r="L556" s="1"/>
  <c r="N556" s="1"/>
  <c r="P556" s="1"/>
  <c r="R556" s="1"/>
  <c r="T556" s="1"/>
  <c r="V556" s="1"/>
  <c r="X556" s="1"/>
  <c r="Z556" s="1"/>
  <c r="J558"/>
  <c r="L558" s="1"/>
  <c r="N558" s="1"/>
  <c r="P558" s="1"/>
  <c r="R558" s="1"/>
  <c r="T558" s="1"/>
  <c r="V558" s="1"/>
  <c r="X558" s="1"/>
  <c r="Z558" s="1"/>
  <c r="J561"/>
  <c r="L561" s="1"/>
  <c r="N561" s="1"/>
  <c r="P561" s="1"/>
  <c r="R561" s="1"/>
  <c r="T561" s="1"/>
  <c r="V561" s="1"/>
  <c r="X561" s="1"/>
  <c r="Z561" s="1"/>
  <c r="AB561" s="1"/>
  <c r="J562"/>
  <c r="L562" s="1"/>
  <c r="N562" s="1"/>
  <c r="P562" s="1"/>
  <c r="R562" s="1"/>
  <c r="T562" s="1"/>
  <c r="V562" s="1"/>
  <c r="X562" s="1"/>
  <c r="Z562" s="1"/>
  <c r="AB562" s="1"/>
  <c r="J563"/>
  <c r="L563" s="1"/>
  <c r="N563" s="1"/>
  <c r="P563" s="1"/>
  <c r="R563" s="1"/>
  <c r="T563" s="1"/>
  <c r="V563" s="1"/>
  <c r="X563" s="1"/>
  <c r="Z563" s="1"/>
  <c r="AB563" s="1"/>
  <c r="J566"/>
  <c r="L566" s="1"/>
  <c r="N566" s="1"/>
  <c r="P566" s="1"/>
  <c r="R566" s="1"/>
  <c r="T566" s="1"/>
  <c r="V566" s="1"/>
  <c r="X566" s="1"/>
  <c r="Z566" s="1"/>
  <c r="AB566" s="1"/>
  <c r="J569"/>
  <c r="L569" s="1"/>
  <c r="N569" s="1"/>
  <c r="P569" s="1"/>
  <c r="R569" s="1"/>
  <c r="T569" s="1"/>
  <c r="V569" s="1"/>
  <c r="X569" s="1"/>
  <c r="Z569" s="1"/>
  <c r="AB569" s="1"/>
  <c r="J570"/>
  <c r="L570" s="1"/>
  <c r="N570" s="1"/>
  <c r="P570" s="1"/>
  <c r="R570" s="1"/>
  <c r="T570" s="1"/>
  <c r="V570" s="1"/>
  <c r="X570" s="1"/>
  <c r="Z570" s="1"/>
  <c r="AB570" s="1"/>
  <c r="J573"/>
  <c r="L573" s="1"/>
  <c r="N573" s="1"/>
  <c r="P573" s="1"/>
  <c r="R573" s="1"/>
  <c r="T573" s="1"/>
  <c r="V573" s="1"/>
  <c r="X573" s="1"/>
  <c r="Z573" s="1"/>
  <c r="AB573" s="1"/>
  <c r="J577"/>
  <c r="L577" s="1"/>
  <c r="N577" s="1"/>
  <c r="P577" s="1"/>
  <c r="R577" s="1"/>
  <c r="T577" s="1"/>
  <c r="V577" s="1"/>
  <c r="X577" s="1"/>
  <c r="Z577" s="1"/>
  <c r="AB577" s="1"/>
  <c r="J581"/>
  <c r="L581" s="1"/>
  <c r="N581" s="1"/>
  <c r="P581" s="1"/>
  <c r="R581" s="1"/>
  <c r="T581" s="1"/>
  <c r="V581" s="1"/>
  <c r="X581" s="1"/>
  <c r="Z581" s="1"/>
  <c r="AB581" s="1"/>
  <c r="J586"/>
  <c r="L586" s="1"/>
  <c r="N586" s="1"/>
  <c r="P586" s="1"/>
  <c r="R586" s="1"/>
  <c r="T586" s="1"/>
  <c r="V586" s="1"/>
  <c r="X586" s="1"/>
  <c r="Z586" s="1"/>
  <c r="J590"/>
  <c r="L590" s="1"/>
  <c r="N590" s="1"/>
  <c r="P590" s="1"/>
  <c r="R590" s="1"/>
  <c r="T590" s="1"/>
  <c r="V590" s="1"/>
  <c r="X590" s="1"/>
  <c r="Z590" s="1"/>
  <c r="AB590" s="1"/>
  <c r="J593"/>
  <c r="L593" s="1"/>
  <c r="N593" s="1"/>
  <c r="P593" s="1"/>
  <c r="R593" s="1"/>
  <c r="T593" s="1"/>
  <c r="V593" s="1"/>
  <c r="X593" s="1"/>
  <c r="Z593" s="1"/>
  <c r="AB593" s="1"/>
  <c r="J595"/>
  <c r="L595" s="1"/>
  <c r="N595" s="1"/>
  <c r="P595" s="1"/>
  <c r="R595" s="1"/>
  <c r="T595" s="1"/>
  <c r="V595" s="1"/>
  <c r="X595" s="1"/>
  <c r="Z595" s="1"/>
  <c r="AB595" s="1"/>
  <c r="J597"/>
  <c r="L597" s="1"/>
  <c r="N597" s="1"/>
  <c r="P597" s="1"/>
  <c r="R597" s="1"/>
  <c r="T597" s="1"/>
  <c r="V597" s="1"/>
  <c r="X597" s="1"/>
  <c r="Z597" s="1"/>
  <c r="AB597" s="1"/>
  <c r="J598"/>
  <c r="L598" s="1"/>
  <c r="N598" s="1"/>
  <c r="P598" s="1"/>
  <c r="R598" s="1"/>
  <c r="T598" s="1"/>
  <c r="V598" s="1"/>
  <c r="X598" s="1"/>
  <c r="Z598" s="1"/>
  <c r="AB598" s="1"/>
  <c r="J599"/>
  <c r="L599" s="1"/>
  <c r="N599" s="1"/>
  <c r="P599" s="1"/>
  <c r="R599" s="1"/>
  <c r="T599" s="1"/>
  <c r="V599" s="1"/>
  <c r="X599" s="1"/>
  <c r="Z599" s="1"/>
  <c r="J601"/>
  <c r="L601" s="1"/>
  <c r="N601" s="1"/>
  <c r="P601" s="1"/>
  <c r="R601" s="1"/>
  <c r="T601" s="1"/>
  <c r="V601" s="1"/>
  <c r="X601" s="1"/>
  <c r="Z601" s="1"/>
  <c r="AB601" s="1"/>
  <c r="J603"/>
  <c r="L603" s="1"/>
  <c r="N603" s="1"/>
  <c r="P603" s="1"/>
  <c r="R603" s="1"/>
  <c r="T603" s="1"/>
  <c r="V603" s="1"/>
  <c r="X603" s="1"/>
  <c r="Z603" s="1"/>
  <c r="AB603" s="1"/>
  <c r="J609"/>
  <c r="L609" s="1"/>
  <c r="N609" s="1"/>
  <c r="P609" s="1"/>
  <c r="R609" s="1"/>
  <c r="T609" s="1"/>
  <c r="V609" s="1"/>
  <c r="X609" s="1"/>
  <c r="Z609" s="1"/>
  <c r="AB609" s="1"/>
  <c r="J611"/>
  <c r="L611" s="1"/>
  <c r="N611" s="1"/>
  <c r="P611" s="1"/>
  <c r="R611" s="1"/>
  <c r="T611" s="1"/>
  <c r="V611" s="1"/>
  <c r="X611" s="1"/>
  <c r="Z611" s="1"/>
  <c r="AB611" s="1"/>
  <c r="J612"/>
  <c r="L612" s="1"/>
  <c r="N612" s="1"/>
  <c r="P612" s="1"/>
  <c r="R612" s="1"/>
  <c r="T612" s="1"/>
  <c r="V612" s="1"/>
  <c r="X612" s="1"/>
  <c r="Z612" s="1"/>
  <c r="AB612" s="1"/>
  <c r="J614"/>
  <c r="L614" s="1"/>
  <c r="N614" s="1"/>
  <c r="P614" s="1"/>
  <c r="R614" s="1"/>
  <c r="T614" s="1"/>
  <c r="V614" s="1"/>
  <c r="X614" s="1"/>
  <c r="Z614" s="1"/>
  <c r="J616"/>
  <c r="L616" s="1"/>
  <c r="N616" s="1"/>
  <c r="P616" s="1"/>
  <c r="R616" s="1"/>
  <c r="T616" s="1"/>
  <c r="V616" s="1"/>
  <c r="X616" s="1"/>
  <c r="Z616" s="1"/>
  <c r="J618"/>
  <c r="L618" s="1"/>
  <c r="N618" s="1"/>
  <c r="P618" s="1"/>
  <c r="R618" s="1"/>
  <c r="T618" s="1"/>
  <c r="V618" s="1"/>
  <c r="X618" s="1"/>
  <c r="Z618" s="1"/>
  <c r="AB618" s="1"/>
  <c r="J619"/>
  <c r="L619" s="1"/>
  <c r="N619" s="1"/>
  <c r="P619" s="1"/>
  <c r="R619" s="1"/>
  <c r="T619" s="1"/>
  <c r="V619" s="1"/>
  <c r="X619" s="1"/>
  <c r="Z619" s="1"/>
  <c r="J621"/>
  <c r="L621" s="1"/>
  <c r="N621" s="1"/>
  <c r="P621" s="1"/>
  <c r="R621" s="1"/>
  <c r="T621" s="1"/>
  <c r="V621" s="1"/>
  <c r="X621" s="1"/>
  <c r="Z621" s="1"/>
  <c r="AB621" s="1"/>
  <c r="J623"/>
  <c r="L623" s="1"/>
  <c r="N623" s="1"/>
  <c r="P623" s="1"/>
  <c r="R623" s="1"/>
  <c r="T623" s="1"/>
  <c r="V623" s="1"/>
  <c r="X623" s="1"/>
  <c r="Z623" s="1"/>
  <c r="AB623" s="1"/>
  <c r="J625"/>
  <c r="L625" s="1"/>
  <c r="N625" s="1"/>
  <c r="P625" s="1"/>
  <c r="R625" s="1"/>
  <c r="T625" s="1"/>
  <c r="V625" s="1"/>
  <c r="X625" s="1"/>
  <c r="Z625" s="1"/>
  <c r="J627"/>
  <c r="L627" s="1"/>
  <c r="N627" s="1"/>
  <c r="P627" s="1"/>
  <c r="R627" s="1"/>
  <c r="T627" s="1"/>
  <c r="V627" s="1"/>
  <c r="X627" s="1"/>
  <c r="Z627" s="1"/>
  <c r="AB627" s="1"/>
  <c r="J629"/>
  <c r="L629" s="1"/>
  <c r="N629" s="1"/>
  <c r="P629" s="1"/>
  <c r="R629" s="1"/>
  <c r="T629" s="1"/>
  <c r="V629" s="1"/>
  <c r="X629" s="1"/>
  <c r="Z629" s="1"/>
  <c r="AB629" s="1"/>
  <c r="J631"/>
  <c r="L631" s="1"/>
  <c r="N631" s="1"/>
  <c r="P631" s="1"/>
  <c r="R631" s="1"/>
  <c r="T631" s="1"/>
  <c r="V631" s="1"/>
  <c r="X631" s="1"/>
  <c r="Z631" s="1"/>
  <c r="J641"/>
  <c r="L641" s="1"/>
  <c r="N641" s="1"/>
  <c r="P641" s="1"/>
  <c r="R641" s="1"/>
  <c r="T641" s="1"/>
  <c r="V641" s="1"/>
  <c r="X641" s="1"/>
  <c r="Z641" s="1"/>
  <c r="AB641" s="1"/>
  <c r="I640"/>
  <c r="I639" s="1"/>
  <c r="I638" s="1"/>
  <c r="J638" s="1"/>
  <c r="L638" s="1"/>
  <c r="N638" s="1"/>
  <c r="P638" s="1"/>
  <c r="R638" s="1"/>
  <c r="T638" s="1"/>
  <c r="V638" s="1"/>
  <c r="X638" s="1"/>
  <c r="Z638" s="1"/>
  <c r="AB638" s="1"/>
  <c r="I630"/>
  <c r="J630" s="1"/>
  <c r="L630" s="1"/>
  <c r="N630" s="1"/>
  <c r="P630" s="1"/>
  <c r="R630" s="1"/>
  <c r="T630" s="1"/>
  <c r="V630" s="1"/>
  <c r="X630" s="1"/>
  <c r="Z630" s="1"/>
  <c r="I628"/>
  <c r="J628" s="1"/>
  <c r="L628" s="1"/>
  <c r="N628" s="1"/>
  <c r="P628" s="1"/>
  <c r="R628" s="1"/>
  <c r="T628" s="1"/>
  <c r="V628" s="1"/>
  <c r="X628" s="1"/>
  <c r="Z628" s="1"/>
  <c r="AB628" s="1"/>
  <c r="I626"/>
  <c r="J626" s="1"/>
  <c r="L626" s="1"/>
  <c r="N626" s="1"/>
  <c r="P626" s="1"/>
  <c r="R626" s="1"/>
  <c r="T626" s="1"/>
  <c r="V626" s="1"/>
  <c r="X626" s="1"/>
  <c r="Z626" s="1"/>
  <c r="AB626" s="1"/>
  <c r="I624"/>
  <c r="J624" s="1"/>
  <c r="L624" s="1"/>
  <c r="N624" s="1"/>
  <c r="P624" s="1"/>
  <c r="R624" s="1"/>
  <c r="T624" s="1"/>
  <c r="V624" s="1"/>
  <c r="X624" s="1"/>
  <c r="Z624" s="1"/>
  <c r="I622"/>
  <c r="J622" s="1"/>
  <c r="L622" s="1"/>
  <c r="N622" s="1"/>
  <c r="P622" s="1"/>
  <c r="R622" s="1"/>
  <c r="T622" s="1"/>
  <c r="V622" s="1"/>
  <c r="X622" s="1"/>
  <c r="Z622" s="1"/>
  <c r="AB622" s="1"/>
  <c r="I620"/>
  <c r="J620" s="1"/>
  <c r="L620" s="1"/>
  <c r="N620" s="1"/>
  <c r="P620" s="1"/>
  <c r="R620" s="1"/>
  <c r="T620" s="1"/>
  <c r="V620" s="1"/>
  <c r="X620" s="1"/>
  <c r="Z620" s="1"/>
  <c r="AB620" s="1"/>
  <c r="I617"/>
  <c r="J617" s="1"/>
  <c r="L617" s="1"/>
  <c r="N617" s="1"/>
  <c r="P617" s="1"/>
  <c r="R617" s="1"/>
  <c r="T617" s="1"/>
  <c r="V617" s="1"/>
  <c r="X617" s="1"/>
  <c r="Z617" s="1"/>
  <c r="AB617" s="1"/>
  <c r="I615"/>
  <c r="J615" s="1"/>
  <c r="L615" s="1"/>
  <c r="N615" s="1"/>
  <c r="P615" s="1"/>
  <c r="R615" s="1"/>
  <c r="T615" s="1"/>
  <c r="V615" s="1"/>
  <c r="X615" s="1"/>
  <c r="Z615" s="1"/>
  <c r="I613"/>
  <c r="J613" s="1"/>
  <c r="L613" s="1"/>
  <c r="N613" s="1"/>
  <c r="P613" s="1"/>
  <c r="R613" s="1"/>
  <c r="T613" s="1"/>
  <c r="V613" s="1"/>
  <c r="X613" s="1"/>
  <c r="Z613" s="1"/>
  <c r="I610"/>
  <c r="J610" s="1"/>
  <c r="L610" s="1"/>
  <c r="N610" s="1"/>
  <c r="P610" s="1"/>
  <c r="R610" s="1"/>
  <c r="T610" s="1"/>
  <c r="V610" s="1"/>
  <c r="X610" s="1"/>
  <c r="Z610" s="1"/>
  <c r="AB610" s="1"/>
  <c r="I608"/>
  <c r="J608" s="1"/>
  <c r="L608" s="1"/>
  <c r="N608" s="1"/>
  <c r="P608" s="1"/>
  <c r="R608" s="1"/>
  <c r="T608" s="1"/>
  <c r="V608" s="1"/>
  <c r="X608" s="1"/>
  <c r="Z608" s="1"/>
  <c r="AB608" s="1"/>
  <c r="I602"/>
  <c r="J602" s="1"/>
  <c r="L602" s="1"/>
  <c r="N602" s="1"/>
  <c r="P602" s="1"/>
  <c r="R602" s="1"/>
  <c r="T602" s="1"/>
  <c r="V602" s="1"/>
  <c r="X602" s="1"/>
  <c r="Z602" s="1"/>
  <c r="AB602" s="1"/>
  <c r="I600"/>
  <c r="J600" s="1"/>
  <c r="L600" s="1"/>
  <c r="N600" s="1"/>
  <c r="P600" s="1"/>
  <c r="R600" s="1"/>
  <c r="T600" s="1"/>
  <c r="V600" s="1"/>
  <c r="X600" s="1"/>
  <c r="Z600" s="1"/>
  <c r="AB600" s="1"/>
  <c r="I596"/>
  <c r="J596" s="1"/>
  <c r="L596" s="1"/>
  <c r="N596" s="1"/>
  <c r="P596" s="1"/>
  <c r="R596" s="1"/>
  <c r="T596" s="1"/>
  <c r="V596" s="1"/>
  <c r="X596" s="1"/>
  <c r="Z596" s="1"/>
  <c r="AB596" s="1"/>
  <c r="I594"/>
  <c r="J594" s="1"/>
  <c r="L594" s="1"/>
  <c r="N594" s="1"/>
  <c r="P594" s="1"/>
  <c r="R594" s="1"/>
  <c r="T594" s="1"/>
  <c r="V594" s="1"/>
  <c r="X594" s="1"/>
  <c r="Z594" s="1"/>
  <c r="AB594" s="1"/>
  <c r="I592"/>
  <c r="J592" s="1"/>
  <c r="L592" s="1"/>
  <c r="N592" s="1"/>
  <c r="P592" s="1"/>
  <c r="R592" s="1"/>
  <c r="T592" s="1"/>
  <c r="V592" s="1"/>
  <c r="X592" s="1"/>
  <c r="Z592" s="1"/>
  <c r="AB592" s="1"/>
  <c r="I589"/>
  <c r="I588" s="1"/>
  <c r="J588" s="1"/>
  <c r="L588" s="1"/>
  <c r="N588" s="1"/>
  <c r="P588" s="1"/>
  <c r="R588" s="1"/>
  <c r="T588" s="1"/>
  <c r="V588" s="1"/>
  <c r="X588" s="1"/>
  <c r="Z588" s="1"/>
  <c r="AB588" s="1"/>
  <c r="I585"/>
  <c r="I584" s="1"/>
  <c r="I583" s="1"/>
  <c r="I582" s="1"/>
  <c r="J582" s="1"/>
  <c r="L582" s="1"/>
  <c r="N582" s="1"/>
  <c r="P582" s="1"/>
  <c r="R582" s="1"/>
  <c r="T582" s="1"/>
  <c r="V582" s="1"/>
  <c r="X582" s="1"/>
  <c r="Z582" s="1"/>
  <c r="I580"/>
  <c r="I579" s="1"/>
  <c r="I578" s="1"/>
  <c r="J578" s="1"/>
  <c r="L578" s="1"/>
  <c r="N578" s="1"/>
  <c r="P578" s="1"/>
  <c r="R578" s="1"/>
  <c r="T578" s="1"/>
  <c r="V578" s="1"/>
  <c r="X578" s="1"/>
  <c r="Z578" s="1"/>
  <c r="AB578" s="1"/>
  <c r="I575"/>
  <c r="I574" s="1"/>
  <c r="J574" s="1"/>
  <c r="L574" s="1"/>
  <c r="N574" s="1"/>
  <c r="P574" s="1"/>
  <c r="R574" s="1"/>
  <c r="T574" s="1"/>
  <c r="V574" s="1"/>
  <c r="X574" s="1"/>
  <c r="Z574" s="1"/>
  <c r="AB574" s="1"/>
  <c r="I572"/>
  <c r="I571" s="1"/>
  <c r="J571" s="1"/>
  <c r="L571" s="1"/>
  <c r="N571" s="1"/>
  <c r="P571" s="1"/>
  <c r="R571" s="1"/>
  <c r="T571" s="1"/>
  <c r="V571" s="1"/>
  <c r="X571" s="1"/>
  <c r="Z571" s="1"/>
  <c r="AB571" s="1"/>
  <c r="I568"/>
  <c r="I567" s="1"/>
  <c r="J567" s="1"/>
  <c r="L567" s="1"/>
  <c r="N567" s="1"/>
  <c r="P567" s="1"/>
  <c r="R567" s="1"/>
  <c r="T567" s="1"/>
  <c r="V567" s="1"/>
  <c r="X567" s="1"/>
  <c r="Z567" s="1"/>
  <c r="AB567" s="1"/>
  <c r="I565"/>
  <c r="I564" s="1"/>
  <c r="J564" s="1"/>
  <c r="L564" s="1"/>
  <c r="N564" s="1"/>
  <c r="P564" s="1"/>
  <c r="R564" s="1"/>
  <c r="T564" s="1"/>
  <c r="V564" s="1"/>
  <c r="X564" s="1"/>
  <c r="Z564" s="1"/>
  <c r="AB564" s="1"/>
  <c r="I560"/>
  <c r="I559" s="1"/>
  <c r="J559" s="1"/>
  <c r="L559" s="1"/>
  <c r="N559" s="1"/>
  <c r="P559" s="1"/>
  <c r="R559" s="1"/>
  <c r="T559" s="1"/>
  <c r="V559" s="1"/>
  <c r="X559" s="1"/>
  <c r="Z559" s="1"/>
  <c r="AB559" s="1"/>
  <c r="I557"/>
  <c r="J557" s="1"/>
  <c r="L557" s="1"/>
  <c r="N557" s="1"/>
  <c r="P557" s="1"/>
  <c r="R557" s="1"/>
  <c r="T557" s="1"/>
  <c r="V557" s="1"/>
  <c r="X557" s="1"/>
  <c r="Z557" s="1"/>
  <c r="I552"/>
  <c r="I547"/>
  <c r="J547" s="1"/>
  <c r="L547" s="1"/>
  <c r="N547" s="1"/>
  <c r="P547" s="1"/>
  <c r="R547" s="1"/>
  <c r="T547" s="1"/>
  <c r="V547" s="1"/>
  <c r="X547" s="1"/>
  <c r="Z547" s="1"/>
  <c r="AB547" s="1"/>
  <c r="I543"/>
  <c r="I542" s="1"/>
  <c r="I541" s="1"/>
  <c r="J541" s="1"/>
  <c r="L541" s="1"/>
  <c r="N541" s="1"/>
  <c r="P541" s="1"/>
  <c r="R541" s="1"/>
  <c r="T541" s="1"/>
  <c r="V541" s="1"/>
  <c r="X541" s="1"/>
  <c r="Z541" s="1"/>
  <c r="I537"/>
  <c r="I536" s="1"/>
  <c r="I535" s="1"/>
  <c r="J535" s="1"/>
  <c r="L535" s="1"/>
  <c r="N535" s="1"/>
  <c r="P535" s="1"/>
  <c r="R535" s="1"/>
  <c r="T535" s="1"/>
  <c r="V535" s="1"/>
  <c r="X535" s="1"/>
  <c r="Z535" s="1"/>
  <c r="AB535" s="1"/>
  <c r="I532"/>
  <c r="I531" s="1"/>
  <c r="J531" s="1"/>
  <c r="L531" s="1"/>
  <c r="N531" s="1"/>
  <c r="P531" s="1"/>
  <c r="R531" s="1"/>
  <c r="T531" s="1"/>
  <c r="V531" s="1"/>
  <c r="X531" s="1"/>
  <c r="Z531" s="1"/>
  <c r="I529"/>
  <c r="J529" s="1"/>
  <c r="L529" s="1"/>
  <c r="N529" s="1"/>
  <c r="P529" s="1"/>
  <c r="R529" s="1"/>
  <c r="T529" s="1"/>
  <c r="V529" s="1"/>
  <c r="X529" s="1"/>
  <c r="Z529" s="1"/>
  <c r="I527"/>
  <c r="J527" s="1"/>
  <c r="L527" s="1"/>
  <c r="N527" s="1"/>
  <c r="P527" s="1"/>
  <c r="R527" s="1"/>
  <c r="T527" s="1"/>
  <c r="V527" s="1"/>
  <c r="X527" s="1"/>
  <c r="Z527" s="1"/>
  <c r="I522"/>
  <c r="I521" s="1"/>
  <c r="J521" s="1"/>
  <c r="L521" s="1"/>
  <c r="N521" s="1"/>
  <c r="P521" s="1"/>
  <c r="R521" s="1"/>
  <c r="T521" s="1"/>
  <c r="V521" s="1"/>
  <c r="X521" s="1"/>
  <c r="Z521" s="1"/>
  <c r="AB521" s="1"/>
  <c r="I519"/>
  <c r="I518" s="1"/>
  <c r="J518" s="1"/>
  <c r="L518" s="1"/>
  <c r="N518" s="1"/>
  <c r="P518" s="1"/>
  <c r="R518" s="1"/>
  <c r="T518" s="1"/>
  <c r="V518" s="1"/>
  <c r="X518" s="1"/>
  <c r="Z518" s="1"/>
  <c r="AB518" s="1"/>
  <c r="I512"/>
  <c r="I511" s="1"/>
  <c r="I510" s="1"/>
  <c r="J510" s="1"/>
  <c r="L510" s="1"/>
  <c r="N510" s="1"/>
  <c r="P510" s="1"/>
  <c r="R510" s="1"/>
  <c r="T510" s="1"/>
  <c r="V510" s="1"/>
  <c r="X510" s="1"/>
  <c r="Z510" s="1"/>
  <c r="AB510" s="1"/>
  <c r="I508"/>
  <c r="I507" s="1"/>
  <c r="J507" s="1"/>
  <c r="L507" s="1"/>
  <c r="N507" s="1"/>
  <c r="P507" s="1"/>
  <c r="R507" s="1"/>
  <c r="T507" s="1"/>
  <c r="V507" s="1"/>
  <c r="X507" s="1"/>
  <c r="Z507" s="1"/>
  <c r="I505"/>
  <c r="I504" s="1"/>
  <c r="J504" s="1"/>
  <c r="L504" s="1"/>
  <c r="N504" s="1"/>
  <c r="P504" s="1"/>
  <c r="R504" s="1"/>
  <c r="T504" s="1"/>
  <c r="V504" s="1"/>
  <c r="X504" s="1"/>
  <c r="Z504" s="1"/>
  <c r="I502"/>
  <c r="I501" s="1"/>
  <c r="J501" s="1"/>
  <c r="L501" s="1"/>
  <c r="N501" s="1"/>
  <c r="P501" s="1"/>
  <c r="R501" s="1"/>
  <c r="T501" s="1"/>
  <c r="V501" s="1"/>
  <c r="X501" s="1"/>
  <c r="Z501" s="1"/>
  <c r="AB501" s="1"/>
  <c r="I495"/>
  <c r="I494" s="1"/>
  <c r="J494" s="1"/>
  <c r="L494" s="1"/>
  <c r="N494" s="1"/>
  <c r="P494" s="1"/>
  <c r="R494" s="1"/>
  <c r="T494" s="1"/>
  <c r="V494" s="1"/>
  <c r="X494" s="1"/>
  <c r="Z494" s="1"/>
  <c r="AB494" s="1"/>
  <c r="I478"/>
  <c r="J478" s="1"/>
  <c r="L478" s="1"/>
  <c r="N478" s="1"/>
  <c r="P478" s="1"/>
  <c r="R478" s="1"/>
  <c r="T478" s="1"/>
  <c r="V478" s="1"/>
  <c r="X478" s="1"/>
  <c r="Z478" s="1"/>
  <c r="I474"/>
  <c r="J474" s="1"/>
  <c r="L474" s="1"/>
  <c r="N474" s="1"/>
  <c r="P474" s="1"/>
  <c r="R474" s="1"/>
  <c r="T474" s="1"/>
  <c r="V474" s="1"/>
  <c r="X474" s="1"/>
  <c r="Z474" s="1"/>
  <c r="AB474" s="1"/>
  <c r="I471"/>
  <c r="J471" s="1"/>
  <c r="L471" s="1"/>
  <c r="N471" s="1"/>
  <c r="P471" s="1"/>
  <c r="R471" s="1"/>
  <c r="T471" s="1"/>
  <c r="V471" s="1"/>
  <c r="X471" s="1"/>
  <c r="Z471" s="1"/>
  <c r="AB471" s="1"/>
  <c r="I468"/>
  <c r="I467" s="1"/>
  <c r="J467" s="1"/>
  <c r="L467" s="1"/>
  <c r="N467" s="1"/>
  <c r="P467" s="1"/>
  <c r="R467" s="1"/>
  <c r="T467" s="1"/>
  <c r="V467" s="1"/>
  <c r="X467" s="1"/>
  <c r="Z467" s="1"/>
  <c r="I465"/>
  <c r="I464" s="1"/>
  <c r="J464" s="1"/>
  <c r="L464" s="1"/>
  <c r="N464" s="1"/>
  <c r="P464" s="1"/>
  <c r="R464" s="1"/>
  <c r="T464" s="1"/>
  <c r="V464" s="1"/>
  <c r="X464" s="1"/>
  <c r="Z464" s="1"/>
  <c r="I462"/>
  <c r="I461" s="1"/>
  <c r="J461" s="1"/>
  <c r="L461" s="1"/>
  <c r="N461" s="1"/>
  <c r="P461" s="1"/>
  <c r="R461" s="1"/>
  <c r="T461" s="1"/>
  <c r="V461" s="1"/>
  <c r="X461" s="1"/>
  <c r="Z461" s="1"/>
  <c r="AB461" s="1"/>
  <c r="I458"/>
  <c r="I457" s="1"/>
  <c r="J457" s="1"/>
  <c r="L457" s="1"/>
  <c r="N457" s="1"/>
  <c r="P457" s="1"/>
  <c r="R457" s="1"/>
  <c r="T457" s="1"/>
  <c r="V457" s="1"/>
  <c r="X457" s="1"/>
  <c r="Z457" s="1"/>
  <c r="AB457" s="1"/>
  <c r="I455"/>
  <c r="I454" s="1"/>
  <c r="J454" s="1"/>
  <c r="L454" s="1"/>
  <c r="N454" s="1"/>
  <c r="P454" s="1"/>
  <c r="R454" s="1"/>
  <c r="T454" s="1"/>
  <c r="V454" s="1"/>
  <c r="X454" s="1"/>
  <c r="Z454" s="1"/>
  <c r="AB454" s="1"/>
  <c r="I449"/>
  <c r="I448" s="1"/>
  <c r="I447" s="1"/>
  <c r="J447" s="1"/>
  <c r="L447" s="1"/>
  <c r="N447" s="1"/>
  <c r="P447" s="1"/>
  <c r="R447" s="1"/>
  <c r="T447" s="1"/>
  <c r="V447" s="1"/>
  <c r="X447" s="1"/>
  <c r="Z447" s="1"/>
  <c r="AB447" s="1"/>
  <c r="I442"/>
  <c r="J442" s="1"/>
  <c r="L442" s="1"/>
  <c r="N442" s="1"/>
  <c r="P442" s="1"/>
  <c r="R442" s="1"/>
  <c r="T442" s="1"/>
  <c r="V442" s="1"/>
  <c r="X442" s="1"/>
  <c r="Z442" s="1"/>
  <c r="I440"/>
  <c r="J440" s="1"/>
  <c r="L440" s="1"/>
  <c r="N440" s="1"/>
  <c r="P440" s="1"/>
  <c r="R440" s="1"/>
  <c r="T440" s="1"/>
  <c r="V440" s="1"/>
  <c r="X440" s="1"/>
  <c r="Z440" s="1"/>
  <c r="AB440" s="1"/>
  <c r="I438"/>
  <c r="J438" s="1"/>
  <c r="L438" s="1"/>
  <c r="N438" s="1"/>
  <c r="P438" s="1"/>
  <c r="R438" s="1"/>
  <c r="T438" s="1"/>
  <c r="V438" s="1"/>
  <c r="X438" s="1"/>
  <c r="Z438" s="1"/>
  <c r="I435"/>
  <c r="J435" s="1"/>
  <c r="L435" s="1"/>
  <c r="N435" s="1"/>
  <c r="P435" s="1"/>
  <c r="R435" s="1"/>
  <c r="T435" s="1"/>
  <c r="V435" s="1"/>
  <c r="X435" s="1"/>
  <c r="Z435" s="1"/>
  <c r="AB435" s="1"/>
  <c r="I433"/>
  <c r="J433" s="1"/>
  <c r="L433" s="1"/>
  <c r="N433" s="1"/>
  <c r="P433" s="1"/>
  <c r="R433" s="1"/>
  <c r="T433" s="1"/>
  <c r="V433" s="1"/>
  <c r="X433" s="1"/>
  <c r="Z433" s="1"/>
  <c r="I431"/>
  <c r="J431" s="1"/>
  <c r="L431" s="1"/>
  <c r="N431" s="1"/>
  <c r="P431" s="1"/>
  <c r="R431" s="1"/>
  <c r="T431" s="1"/>
  <c r="V431" s="1"/>
  <c r="X431" s="1"/>
  <c r="Z431" s="1"/>
  <c r="AB431" s="1"/>
  <c r="I424"/>
  <c r="I423" s="1"/>
  <c r="J423" s="1"/>
  <c r="L423" s="1"/>
  <c r="N423" s="1"/>
  <c r="P423" s="1"/>
  <c r="R423" s="1"/>
  <c r="T423" s="1"/>
  <c r="V423" s="1"/>
  <c r="X423" s="1"/>
  <c r="Z423" s="1"/>
  <c r="I421"/>
  <c r="J421" s="1"/>
  <c r="L421" s="1"/>
  <c r="N421" s="1"/>
  <c r="P421" s="1"/>
  <c r="R421" s="1"/>
  <c r="T421" s="1"/>
  <c r="V421" s="1"/>
  <c r="X421" s="1"/>
  <c r="Z421" s="1"/>
  <c r="AB421" s="1"/>
  <c r="I419"/>
  <c r="J419" s="1"/>
  <c r="L419" s="1"/>
  <c r="N419" s="1"/>
  <c r="P419" s="1"/>
  <c r="R419" s="1"/>
  <c r="T419" s="1"/>
  <c r="V419" s="1"/>
  <c r="X419" s="1"/>
  <c r="Z419" s="1"/>
  <c r="AB419" s="1"/>
  <c r="I415"/>
  <c r="J415" s="1"/>
  <c r="L415" s="1"/>
  <c r="N415" s="1"/>
  <c r="P415" s="1"/>
  <c r="R415" s="1"/>
  <c r="T415" s="1"/>
  <c r="V415" s="1"/>
  <c r="X415" s="1"/>
  <c r="Z415" s="1"/>
  <c r="I413"/>
  <c r="J413" s="1"/>
  <c r="L413" s="1"/>
  <c r="N413" s="1"/>
  <c r="P413" s="1"/>
  <c r="R413" s="1"/>
  <c r="T413" s="1"/>
  <c r="V413" s="1"/>
  <c r="X413" s="1"/>
  <c r="Z413" s="1"/>
  <c r="AB413" s="1"/>
  <c r="I411"/>
  <c r="J411" s="1"/>
  <c r="L411" s="1"/>
  <c r="N411" s="1"/>
  <c r="P411" s="1"/>
  <c r="R411" s="1"/>
  <c r="T411" s="1"/>
  <c r="V411" s="1"/>
  <c r="X411" s="1"/>
  <c r="Z411" s="1"/>
  <c r="AB411" s="1"/>
  <c r="I404"/>
  <c r="I403" s="1"/>
  <c r="I402" s="1"/>
  <c r="J402" s="1"/>
  <c r="L402" s="1"/>
  <c r="N402" s="1"/>
  <c r="P402" s="1"/>
  <c r="R402" s="1"/>
  <c r="T402" s="1"/>
  <c r="V402" s="1"/>
  <c r="X402" s="1"/>
  <c r="Z402" s="1"/>
  <c r="AB402" s="1"/>
  <c r="I400"/>
  <c r="I399" s="1"/>
  <c r="I398" s="1"/>
  <c r="J398" s="1"/>
  <c r="L398" s="1"/>
  <c r="N398" s="1"/>
  <c r="P398" s="1"/>
  <c r="R398" s="1"/>
  <c r="T398" s="1"/>
  <c r="V398" s="1"/>
  <c r="X398" s="1"/>
  <c r="Z398" s="1"/>
  <c r="AB398" s="1"/>
  <c r="I395"/>
  <c r="I394" s="1"/>
  <c r="I393" s="1"/>
  <c r="J393" s="1"/>
  <c r="L393" s="1"/>
  <c r="N393" s="1"/>
  <c r="P393" s="1"/>
  <c r="R393" s="1"/>
  <c r="T393" s="1"/>
  <c r="V393" s="1"/>
  <c r="X393" s="1"/>
  <c r="Z393" s="1"/>
  <c r="I389"/>
  <c r="J389" s="1"/>
  <c r="L389" s="1"/>
  <c r="N389" s="1"/>
  <c r="P389" s="1"/>
  <c r="R389" s="1"/>
  <c r="T389" s="1"/>
  <c r="V389" s="1"/>
  <c r="X389" s="1"/>
  <c r="Z389" s="1"/>
  <c r="I387"/>
  <c r="J387" s="1"/>
  <c r="L387" s="1"/>
  <c r="N387" s="1"/>
  <c r="P387" s="1"/>
  <c r="R387" s="1"/>
  <c r="T387" s="1"/>
  <c r="V387" s="1"/>
  <c r="X387" s="1"/>
  <c r="Z387" s="1"/>
  <c r="AB387" s="1"/>
  <c r="I385"/>
  <c r="J385" s="1"/>
  <c r="L385" s="1"/>
  <c r="N385" s="1"/>
  <c r="P385" s="1"/>
  <c r="R385" s="1"/>
  <c r="T385" s="1"/>
  <c r="V385" s="1"/>
  <c r="X385" s="1"/>
  <c r="Z385" s="1"/>
  <c r="I383"/>
  <c r="J383" s="1"/>
  <c r="L383" s="1"/>
  <c r="N383" s="1"/>
  <c r="P383" s="1"/>
  <c r="R383" s="1"/>
  <c r="T383" s="1"/>
  <c r="V383" s="1"/>
  <c r="X383" s="1"/>
  <c r="Z383" s="1"/>
  <c r="AB383" s="1"/>
  <c r="I381"/>
  <c r="J381" s="1"/>
  <c r="L381" s="1"/>
  <c r="N381" s="1"/>
  <c r="P381" s="1"/>
  <c r="R381" s="1"/>
  <c r="T381" s="1"/>
  <c r="V381" s="1"/>
  <c r="X381" s="1"/>
  <c r="Z381" s="1"/>
  <c r="AB381" s="1"/>
  <c r="I371"/>
  <c r="I370" s="1"/>
  <c r="J370" s="1"/>
  <c r="L370" s="1"/>
  <c r="N370" s="1"/>
  <c r="P370" s="1"/>
  <c r="R370" s="1"/>
  <c r="T370" s="1"/>
  <c r="V370" s="1"/>
  <c r="X370" s="1"/>
  <c r="Z370" s="1"/>
  <c r="I368"/>
  <c r="I367" s="1"/>
  <c r="J367" s="1"/>
  <c r="L367" s="1"/>
  <c r="N367" s="1"/>
  <c r="P367" s="1"/>
  <c r="R367" s="1"/>
  <c r="T367" s="1"/>
  <c r="V367" s="1"/>
  <c r="X367" s="1"/>
  <c r="Z367" s="1"/>
  <c r="AB367" s="1"/>
  <c r="I365"/>
  <c r="I364" s="1"/>
  <c r="J364" s="1"/>
  <c r="L364" s="1"/>
  <c r="N364" s="1"/>
  <c r="P364" s="1"/>
  <c r="R364" s="1"/>
  <c r="T364" s="1"/>
  <c r="V364" s="1"/>
  <c r="X364" s="1"/>
  <c r="Z364" s="1"/>
  <c r="AB364" s="1"/>
  <c r="I362"/>
  <c r="J362" s="1"/>
  <c r="L362" s="1"/>
  <c r="N362" s="1"/>
  <c r="P362" s="1"/>
  <c r="R362" s="1"/>
  <c r="T362" s="1"/>
  <c r="V362" s="1"/>
  <c r="X362" s="1"/>
  <c r="Z362" s="1"/>
  <c r="I359"/>
  <c r="I358" s="1"/>
  <c r="J358" s="1"/>
  <c r="L358" s="1"/>
  <c r="N358" s="1"/>
  <c r="P358" s="1"/>
  <c r="R358" s="1"/>
  <c r="T358" s="1"/>
  <c r="V358" s="1"/>
  <c r="X358" s="1"/>
  <c r="Z358" s="1"/>
  <c r="I356"/>
  <c r="I355" s="1"/>
  <c r="J355" s="1"/>
  <c r="L355" s="1"/>
  <c r="N355" s="1"/>
  <c r="P355" s="1"/>
  <c r="R355" s="1"/>
  <c r="T355" s="1"/>
  <c r="V355" s="1"/>
  <c r="X355" s="1"/>
  <c r="Z355" s="1"/>
  <c r="I353"/>
  <c r="J353" s="1"/>
  <c r="L353" s="1"/>
  <c r="N353" s="1"/>
  <c r="P353" s="1"/>
  <c r="R353" s="1"/>
  <c r="T353" s="1"/>
  <c r="V353" s="1"/>
  <c r="X353" s="1"/>
  <c r="Z353" s="1"/>
  <c r="AB353" s="1"/>
  <c r="I351"/>
  <c r="J351" s="1"/>
  <c r="L351" s="1"/>
  <c r="N351" s="1"/>
  <c r="P351" s="1"/>
  <c r="R351" s="1"/>
  <c r="T351" s="1"/>
  <c r="V351" s="1"/>
  <c r="X351" s="1"/>
  <c r="Z351" s="1"/>
  <c r="I346"/>
  <c r="I345" s="1"/>
  <c r="J345" s="1"/>
  <c r="L345" s="1"/>
  <c r="N345" s="1"/>
  <c r="P345" s="1"/>
  <c r="R345" s="1"/>
  <c r="T345" s="1"/>
  <c r="V345" s="1"/>
  <c r="X345" s="1"/>
  <c r="Z345" s="1"/>
  <c r="I343"/>
  <c r="J343" s="1"/>
  <c r="L343" s="1"/>
  <c r="N343" s="1"/>
  <c r="P343" s="1"/>
  <c r="R343" s="1"/>
  <c r="T343" s="1"/>
  <c r="V343" s="1"/>
  <c r="X343" s="1"/>
  <c r="Z343" s="1"/>
  <c r="I338"/>
  <c r="I337" s="1"/>
  <c r="J337" s="1"/>
  <c r="L337" s="1"/>
  <c r="N337" s="1"/>
  <c r="P337" s="1"/>
  <c r="R337" s="1"/>
  <c r="T337" s="1"/>
  <c r="V337" s="1"/>
  <c r="X337" s="1"/>
  <c r="Z337" s="1"/>
  <c r="AB337" s="1"/>
  <c r="I332"/>
  <c r="J332" s="1"/>
  <c r="L332" s="1"/>
  <c r="N332" s="1"/>
  <c r="P332" s="1"/>
  <c r="R332" s="1"/>
  <c r="T332" s="1"/>
  <c r="V332" s="1"/>
  <c r="X332" s="1"/>
  <c r="Z332" s="1"/>
  <c r="AB332" s="1"/>
  <c r="I329"/>
  <c r="I328" s="1"/>
  <c r="J328" s="1"/>
  <c r="L328" s="1"/>
  <c r="N328" s="1"/>
  <c r="P328" s="1"/>
  <c r="R328" s="1"/>
  <c r="T328" s="1"/>
  <c r="V328" s="1"/>
  <c r="X328" s="1"/>
  <c r="Z328" s="1"/>
  <c r="AB328" s="1"/>
  <c r="I317"/>
  <c r="I316" s="1"/>
  <c r="I315" s="1"/>
  <c r="J315" s="1"/>
  <c r="L315" s="1"/>
  <c r="N315" s="1"/>
  <c r="P315" s="1"/>
  <c r="R315" s="1"/>
  <c r="T315" s="1"/>
  <c r="V315" s="1"/>
  <c r="X315" s="1"/>
  <c r="Z315" s="1"/>
  <c r="AB315" s="1"/>
  <c r="I313"/>
  <c r="I312" s="1"/>
  <c r="I311" s="1"/>
  <c r="J311" s="1"/>
  <c r="L311" s="1"/>
  <c r="N311" s="1"/>
  <c r="P311" s="1"/>
  <c r="R311" s="1"/>
  <c r="T311" s="1"/>
  <c r="V311" s="1"/>
  <c r="X311" s="1"/>
  <c r="Z311" s="1"/>
  <c r="I309"/>
  <c r="I308" s="1"/>
  <c r="J308" s="1"/>
  <c r="L308" s="1"/>
  <c r="N308" s="1"/>
  <c r="P308" s="1"/>
  <c r="R308" s="1"/>
  <c r="T308" s="1"/>
  <c r="V308" s="1"/>
  <c r="X308" s="1"/>
  <c r="Z308" s="1"/>
  <c r="I306"/>
  <c r="J306" s="1"/>
  <c r="L306" s="1"/>
  <c r="N306" s="1"/>
  <c r="P306" s="1"/>
  <c r="R306" s="1"/>
  <c r="T306" s="1"/>
  <c r="V306" s="1"/>
  <c r="X306" s="1"/>
  <c r="Z306" s="1"/>
  <c r="I304"/>
  <c r="J304" s="1"/>
  <c r="L304" s="1"/>
  <c r="N304" s="1"/>
  <c r="P304" s="1"/>
  <c r="R304" s="1"/>
  <c r="T304" s="1"/>
  <c r="V304" s="1"/>
  <c r="X304" s="1"/>
  <c r="Z304" s="1"/>
  <c r="I302"/>
  <c r="J302" s="1"/>
  <c r="L302" s="1"/>
  <c r="N302" s="1"/>
  <c r="P302" s="1"/>
  <c r="R302" s="1"/>
  <c r="T302" s="1"/>
  <c r="V302" s="1"/>
  <c r="X302" s="1"/>
  <c r="Z302" s="1"/>
  <c r="AB302" s="1"/>
  <c r="I298"/>
  <c r="J298" s="1"/>
  <c r="L298" s="1"/>
  <c r="N298" s="1"/>
  <c r="P298" s="1"/>
  <c r="R298" s="1"/>
  <c r="T298" s="1"/>
  <c r="V298" s="1"/>
  <c r="X298" s="1"/>
  <c r="Z298" s="1"/>
  <c r="I296"/>
  <c r="I292"/>
  <c r="I291" s="1"/>
  <c r="J291" s="1"/>
  <c r="L291" s="1"/>
  <c r="N291" s="1"/>
  <c r="P291" s="1"/>
  <c r="R291" s="1"/>
  <c r="T291" s="1"/>
  <c r="V291" s="1"/>
  <c r="X291" s="1"/>
  <c r="Z291" s="1"/>
  <c r="I289"/>
  <c r="J289" s="1"/>
  <c r="L289" s="1"/>
  <c r="N289" s="1"/>
  <c r="P289" s="1"/>
  <c r="R289" s="1"/>
  <c r="T289" s="1"/>
  <c r="V289" s="1"/>
  <c r="X289" s="1"/>
  <c r="Z289" s="1"/>
  <c r="I286"/>
  <c r="I285" s="1"/>
  <c r="J285" s="1"/>
  <c r="L285" s="1"/>
  <c r="N285" s="1"/>
  <c r="P285" s="1"/>
  <c r="R285" s="1"/>
  <c r="T285" s="1"/>
  <c r="V285" s="1"/>
  <c r="X285" s="1"/>
  <c r="Z285" s="1"/>
  <c r="AB285" s="1"/>
  <c r="I281"/>
  <c r="I280" s="1"/>
  <c r="I279" s="1"/>
  <c r="J279" s="1"/>
  <c r="L279" s="1"/>
  <c r="N279" s="1"/>
  <c r="P279" s="1"/>
  <c r="R279" s="1"/>
  <c r="T279" s="1"/>
  <c r="V279" s="1"/>
  <c r="X279" s="1"/>
  <c r="Z279" s="1"/>
  <c r="AB279" s="1"/>
  <c r="I274"/>
  <c r="J274" s="1"/>
  <c r="L274" s="1"/>
  <c r="N274" s="1"/>
  <c r="P274" s="1"/>
  <c r="R274" s="1"/>
  <c r="T274" s="1"/>
  <c r="V274" s="1"/>
  <c r="X274" s="1"/>
  <c r="Z274" s="1"/>
  <c r="I272"/>
  <c r="I269"/>
  <c r="I268" s="1"/>
  <c r="J268" s="1"/>
  <c r="L268" s="1"/>
  <c r="N268" s="1"/>
  <c r="P268" s="1"/>
  <c r="R268" s="1"/>
  <c r="T268" s="1"/>
  <c r="V268" s="1"/>
  <c r="X268" s="1"/>
  <c r="Z268" s="1"/>
  <c r="I266"/>
  <c r="I265" s="1"/>
  <c r="I263"/>
  <c r="J263" s="1"/>
  <c r="L263" s="1"/>
  <c r="N263" s="1"/>
  <c r="P263" s="1"/>
  <c r="R263" s="1"/>
  <c r="T263" s="1"/>
  <c r="V263" s="1"/>
  <c r="X263" s="1"/>
  <c r="Z263" s="1"/>
  <c r="AB263" s="1"/>
  <c r="I259"/>
  <c r="J259" s="1"/>
  <c r="L259" s="1"/>
  <c r="N259" s="1"/>
  <c r="P259" s="1"/>
  <c r="R259" s="1"/>
  <c r="T259" s="1"/>
  <c r="V259" s="1"/>
  <c r="X259" s="1"/>
  <c r="Z259" s="1"/>
  <c r="I255"/>
  <c r="J255" s="1"/>
  <c r="L255" s="1"/>
  <c r="N255" s="1"/>
  <c r="P255" s="1"/>
  <c r="R255" s="1"/>
  <c r="T255" s="1"/>
  <c r="V255" s="1"/>
  <c r="X255" s="1"/>
  <c r="Z255" s="1"/>
  <c r="AB255" s="1"/>
  <c r="I253"/>
  <c r="I245"/>
  <c r="I242"/>
  <c r="I241" s="1"/>
  <c r="J241" s="1"/>
  <c r="L241" s="1"/>
  <c r="N241" s="1"/>
  <c r="P241" s="1"/>
  <c r="R241" s="1"/>
  <c r="T241" s="1"/>
  <c r="V241" s="1"/>
  <c r="X241" s="1"/>
  <c r="Z241" s="1"/>
  <c r="AB241" s="1"/>
  <c r="I239"/>
  <c r="J239" s="1"/>
  <c r="L239" s="1"/>
  <c r="N239" s="1"/>
  <c r="P239" s="1"/>
  <c r="R239" s="1"/>
  <c r="T239" s="1"/>
  <c r="V239" s="1"/>
  <c r="X239" s="1"/>
  <c r="Z239" s="1"/>
  <c r="AB239" s="1"/>
  <c r="I237"/>
  <c r="J237" s="1"/>
  <c r="L237" s="1"/>
  <c r="N237" s="1"/>
  <c r="P237" s="1"/>
  <c r="R237" s="1"/>
  <c r="T237" s="1"/>
  <c r="V237" s="1"/>
  <c r="X237" s="1"/>
  <c r="Z237" s="1"/>
  <c r="AB237" s="1"/>
  <c r="I233"/>
  <c r="I232" s="1"/>
  <c r="J232" s="1"/>
  <c r="L232" s="1"/>
  <c r="N232" s="1"/>
  <c r="P232" s="1"/>
  <c r="R232" s="1"/>
  <c r="T232" s="1"/>
  <c r="V232" s="1"/>
  <c r="X232" s="1"/>
  <c r="Z232" s="1"/>
  <c r="I230"/>
  <c r="I229" s="1"/>
  <c r="J229" s="1"/>
  <c r="L229" s="1"/>
  <c r="N229" s="1"/>
  <c r="P229" s="1"/>
  <c r="R229" s="1"/>
  <c r="T229" s="1"/>
  <c r="V229" s="1"/>
  <c r="X229" s="1"/>
  <c r="Z229" s="1"/>
  <c r="AB229" s="1"/>
  <c r="I227"/>
  <c r="J227" s="1"/>
  <c r="L227" s="1"/>
  <c r="N227" s="1"/>
  <c r="P227" s="1"/>
  <c r="R227" s="1"/>
  <c r="T227" s="1"/>
  <c r="V227" s="1"/>
  <c r="X227" s="1"/>
  <c r="Z227" s="1"/>
  <c r="I225"/>
  <c r="J225" s="1"/>
  <c r="L225" s="1"/>
  <c r="N225" s="1"/>
  <c r="P225" s="1"/>
  <c r="R225" s="1"/>
  <c r="T225" s="1"/>
  <c r="V225" s="1"/>
  <c r="X225" s="1"/>
  <c r="Z225" s="1"/>
  <c r="AB225" s="1"/>
  <c r="I222"/>
  <c r="J222" s="1"/>
  <c r="L222" s="1"/>
  <c r="N222" s="1"/>
  <c r="P222" s="1"/>
  <c r="R222" s="1"/>
  <c r="T222" s="1"/>
  <c r="V222" s="1"/>
  <c r="X222" s="1"/>
  <c r="Z222" s="1"/>
  <c r="AB222" s="1"/>
  <c r="I218"/>
  <c r="J218" s="1"/>
  <c r="L218" s="1"/>
  <c r="N218" s="1"/>
  <c r="P218" s="1"/>
  <c r="R218" s="1"/>
  <c r="T218" s="1"/>
  <c r="V218" s="1"/>
  <c r="X218" s="1"/>
  <c r="Z218" s="1"/>
  <c r="I216"/>
  <c r="I211"/>
  <c r="I210" s="1"/>
  <c r="I209" s="1"/>
  <c r="J209" s="1"/>
  <c r="L209" s="1"/>
  <c r="N209" s="1"/>
  <c r="P209" s="1"/>
  <c r="R209" s="1"/>
  <c r="T209" s="1"/>
  <c r="V209" s="1"/>
  <c r="X209" s="1"/>
  <c r="Z209" s="1"/>
  <c r="AB209" s="1"/>
  <c r="I207"/>
  <c r="I206" s="1"/>
  <c r="I205" s="1"/>
  <c r="J205" s="1"/>
  <c r="L205" s="1"/>
  <c r="N205" s="1"/>
  <c r="P205" s="1"/>
  <c r="R205" s="1"/>
  <c r="T205" s="1"/>
  <c r="V205" s="1"/>
  <c r="X205" s="1"/>
  <c r="Z205" s="1"/>
  <c r="AB205" s="1"/>
  <c r="I203"/>
  <c r="J203" s="1"/>
  <c r="L203" s="1"/>
  <c r="N203" s="1"/>
  <c r="P203" s="1"/>
  <c r="R203" s="1"/>
  <c r="T203" s="1"/>
  <c r="V203" s="1"/>
  <c r="X203" s="1"/>
  <c r="Z203" s="1"/>
  <c r="AB203" s="1"/>
  <c r="I200"/>
  <c r="I199" s="1"/>
  <c r="J199" s="1"/>
  <c r="L199" s="1"/>
  <c r="N199" s="1"/>
  <c r="P199" s="1"/>
  <c r="R199" s="1"/>
  <c r="T199" s="1"/>
  <c r="V199" s="1"/>
  <c r="X199" s="1"/>
  <c r="Z199" s="1"/>
  <c r="AB199" s="1"/>
  <c r="I196"/>
  <c r="I195" s="1"/>
  <c r="I194" s="1"/>
  <c r="J194" s="1"/>
  <c r="L194" s="1"/>
  <c r="N194" s="1"/>
  <c r="P194" s="1"/>
  <c r="R194" s="1"/>
  <c r="T194" s="1"/>
  <c r="V194" s="1"/>
  <c r="X194" s="1"/>
  <c r="Z194" s="1"/>
  <c r="AB194" s="1"/>
  <c r="I192"/>
  <c r="J192" s="1"/>
  <c r="L192" s="1"/>
  <c r="N192" s="1"/>
  <c r="P192" s="1"/>
  <c r="R192" s="1"/>
  <c r="T192" s="1"/>
  <c r="V192" s="1"/>
  <c r="X192" s="1"/>
  <c r="Z192" s="1"/>
  <c r="AB192" s="1"/>
  <c r="I186"/>
  <c r="J186" s="1"/>
  <c r="L186" s="1"/>
  <c r="N186" s="1"/>
  <c r="P186" s="1"/>
  <c r="R186" s="1"/>
  <c r="T186" s="1"/>
  <c r="V186" s="1"/>
  <c r="X186" s="1"/>
  <c r="Z186" s="1"/>
  <c r="AB186" s="1"/>
  <c r="I184"/>
  <c r="I183" s="1"/>
  <c r="J183" s="1"/>
  <c r="L183" s="1"/>
  <c r="N183" s="1"/>
  <c r="P183" s="1"/>
  <c r="R183" s="1"/>
  <c r="T183" s="1"/>
  <c r="V183" s="1"/>
  <c r="X183" s="1"/>
  <c r="Z183" s="1"/>
  <c r="AB183" s="1"/>
  <c r="I180"/>
  <c r="J180" s="1"/>
  <c r="L180" s="1"/>
  <c r="N180" s="1"/>
  <c r="P180" s="1"/>
  <c r="R180" s="1"/>
  <c r="T180" s="1"/>
  <c r="V180" s="1"/>
  <c r="X180" s="1"/>
  <c r="Z180" s="1"/>
  <c r="AB180" s="1"/>
  <c r="I175"/>
  <c r="I174" s="1"/>
  <c r="I170"/>
  <c r="I169" s="1"/>
  <c r="J169" s="1"/>
  <c r="L169" s="1"/>
  <c r="N169" s="1"/>
  <c r="P169" s="1"/>
  <c r="R169" s="1"/>
  <c r="T169" s="1"/>
  <c r="V169" s="1"/>
  <c r="X169" s="1"/>
  <c r="Z169" s="1"/>
  <c r="AB169" s="1"/>
  <c r="I167"/>
  <c r="I166" s="1"/>
  <c r="J166" s="1"/>
  <c r="L166" s="1"/>
  <c r="N166" s="1"/>
  <c r="P166" s="1"/>
  <c r="R166" s="1"/>
  <c r="T166" s="1"/>
  <c r="V166" s="1"/>
  <c r="X166" s="1"/>
  <c r="Z166" s="1"/>
  <c r="AB166" s="1"/>
  <c r="I164"/>
  <c r="I163" s="1"/>
  <c r="J163" s="1"/>
  <c r="L163" s="1"/>
  <c r="N163" s="1"/>
  <c r="P163" s="1"/>
  <c r="R163" s="1"/>
  <c r="T163" s="1"/>
  <c r="V163" s="1"/>
  <c r="X163" s="1"/>
  <c r="Z163" s="1"/>
  <c r="AB163" s="1"/>
  <c r="I158"/>
  <c r="I157" s="1"/>
  <c r="I156" s="1"/>
  <c r="J156" s="1"/>
  <c r="L156" s="1"/>
  <c r="N156" s="1"/>
  <c r="P156" s="1"/>
  <c r="R156" s="1"/>
  <c r="T156" s="1"/>
  <c r="V156" s="1"/>
  <c r="X156" s="1"/>
  <c r="Z156" s="1"/>
  <c r="AB156" s="1"/>
  <c r="I154"/>
  <c r="I153" s="1"/>
  <c r="J153" s="1"/>
  <c r="L153" s="1"/>
  <c r="N153" s="1"/>
  <c r="P153" s="1"/>
  <c r="R153" s="1"/>
  <c r="T153" s="1"/>
  <c r="V153" s="1"/>
  <c r="X153" s="1"/>
  <c r="Z153" s="1"/>
  <c r="I150"/>
  <c r="I149" s="1"/>
  <c r="J149" s="1"/>
  <c r="L149" s="1"/>
  <c r="N149" s="1"/>
  <c r="P149" s="1"/>
  <c r="R149" s="1"/>
  <c r="T149" s="1"/>
  <c r="V149" s="1"/>
  <c r="X149" s="1"/>
  <c r="Z149" s="1"/>
  <c r="I146"/>
  <c r="I145" s="1"/>
  <c r="J145" s="1"/>
  <c r="L145" s="1"/>
  <c r="N145" s="1"/>
  <c r="P145" s="1"/>
  <c r="R145" s="1"/>
  <c r="T145" s="1"/>
  <c r="V145" s="1"/>
  <c r="X145" s="1"/>
  <c r="Z145" s="1"/>
  <c r="I142"/>
  <c r="I141" s="1"/>
  <c r="J141" s="1"/>
  <c r="L141" s="1"/>
  <c r="N141" s="1"/>
  <c r="P141" s="1"/>
  <c r="R141" s="1"/>
  <c r="T141" s="1"/>
  <c r="V141" s="1"/>
  <c r="X141" s="1"/>
  <c r="Z141" s="1"/>
  <c r="AB141" s="1"/>
  <c r="I136"/>
  <c r="J136" s="1"/>
  <c r="L136" s="1"/>
  <c r="N136" s="1"/>
  <c r="P136" s="1"/>
  <c r="R136" s="1"/>
  <c r="T136" s="1"/>
  <c r="V136" s="1"/>
  <c r="X136" s="1"/>
  <c r="Z136" s="1"/>
  <c r="AB136" s="1"/>
  <c r="I134"/>
  <c r="J134" s="1"/>
  <c r="L134" s="1"/>
  <c r="N134" s="1"/>
  <c r="P134" s="1"/>
  <c r="R134" s="1"/>
  <c r="T134" s="1"/>
  <c r="V134" s="1"/>
  <c r="X134" s="1"/>
  <c r="Z134" s="1"/>
  <c r="AB134" s="1"/>
  <c r="I131"/>
  <c r="J131" s="1"/>
  <c r="L131" s="1"/>
  <c r="N131" s="1"/>
  <c r="P131" s="1"/>
  <c r="R131" s="1"/>
  <c r="T131" s="1"/>
  <c r="V131" s="1"/>
  <c r="X131" s="1"/>
  <c r="Z131" s="1"/>
  <c r="AB131" s="1"/>
  <c r="I129"/>
  <c r="J129" s="1"/>
  <c r="L129" s="1"/>
  <c r="N129" s="1"/>
  <c r="P129" s="1"/>
  <c r="R129" s="1"/>
  <c r="T129" s="1"/>
  <c r="V129" s="1"/>
  <c r="X129" s="1"/>
  <c r="Z129" s="1"/>
  <c r="AB129" s="1"/>
  <c r="I127"/>
  <c r="J127" s="1"/>
  <c r="L127" s="1"/>
  <c r="N127" s="1"/>
  <c r="P127" s="1"/>
  <c r="R127" s="1"/>
  <c r="T127" s="1"/>
  <c r="V127" s="1"/>
  <c r="X127" s="1"/>
  <c r="Z127" s="1"/>
  <c r="AB127" s="1"/>
  <c r="I123"/>
  <c r="J123" s="1"/>
  <c r="L123" s="1"/>
  <c r="N123" s="1"/>
  <c r="P123" s="1"/>
  <c r="R123" s="1"/>
  <c r="T123" s="1"/>
  <c r="V123" s="1"/>
  <c r="X123" s="1"/>
  <c r="Z123" s="1"/>
  <c r="AB123" s="1"/>
  <c r="I119"/>
  <c r="I118" s="1"/>
  <c r="J118" s="1"/>
  <c r="L118" s="1"/>
  <c r="N118" s="1"/>
  <c r="P118" s="1"/>
  <c r="R118" s="1"/>
  <c r="T118" s="1"/>
  <c r="V118" s="1"/>
  <c r="X118" s="1"/>
  <c r="Z118" s="1"/>
  <c r="I109"/>
  <c r="I108" s="1"/>
  <c r="J108" s="1"/>
  <c r="L108" s="1"/>
  <c r="N108" s="1"/>
  <c r="P108" s="1"/>
  <c r="R108" s="1"/>
  <c r="T108" s="1"/>
  <c r="V108" s="1"/>
  <c r="X108" s="1"/>
  <c r="Z108" s="1"/>
  <c r="I106"/>
  <c r="I105" s="1"/>
  <c r="J105" s="1"/>
  <c r="L105" s="1"/>
  <c r="N105" s="1"/>
  <c r="P105" s="1"/>
  <c r="R105" s="1"/>
  <c r="T105" s="1"/>
  <c r="V105" s="1"/>
  <c r="X105" s="1"/>
  <c r="Z105" s="1"/>
  <c r="I103"/>
  <c r="J103" s="1"/>
  <c r="L103" s="1"/>
  <c r="N103" s="1"/>
  <c r="P103" s="1"/>
  <c r="R103" s="1"/>
  <c r="T103" s="1"/>
  <c r="V103" s="1"/>
  <c r="X103" s="1"/>
  <c r="Z103" s="1"/>
  <c r="AB103" s="1"/>
  <c r="I99"/>
  <c r="I97"/>
  <c r="J97" s="1"/>
  <c r="L97" s="1"/>
  <c r="N97" s="1"/>
  <c r="P97" s="1"/>
  <c r="R97" s="1"/>
  <c r="T97" s="1"/>
  <c r="V97" s="1"/>
  <c r="X97" s="1"/>
  <c r="Z97" s="1"/>
  <c r="AB97" s="1"/>
  <c r="I93"/>
  <c r="J93" s="1"/>
  <c r="L93" s="1"/>
  <c r="N93" s="1"/>
  <c r="P93" s="1"/>
  <c r="R93" s="1"/>
  <c r="T93" s="1"/>
  <c r="V93" s="1"/>
  <c r="X93" s="1"/>
  <c r="Z93" s="1"/>
  <c r="I91"/>
  <c r="J91" s="1"/>
  <c r="L91" s="1"/>
  <c r="N91" s="1"/>
  <c r="P91" s="1"/>
  <c r="R91" s="1"/>
  <c r="T91" s="1"/>
  <c r="V91" s="1"/>
  <c r="X91" s="1"/>
  <c r="Z91" s="1"/>
  <c r="AB91" s="1"/>
  <c r="I89"/>
  <c r="J89" s="1"/>
  <c r="L89" s="1"/>
  <c r="N89" s="1"/>
  <c r="P89" s="1"/>
  <c r="R89" s="1"/>
  <c r="T89" s="1"/>
  <c r="V89" s="1"/>
  <c r="X89" s="1"/>
  <c r="Z89" s="1"/>
  <c r="AB89" s="1"/>
  <c r="I87"/>
  <c r="J87" s="1"/>
  <c r="L87" s="1"/>
  <c r="N87" s="1"/>
  <c r="P87" s="1"/>
  <c r="R87" s="1"/>
  <c r="T87" s="1"/>
  <c r="V87" s="1"/>
  <c r="X87" s="1"/>
  <c r="Z87" s="1"/>
  <c r="AB87" s="1"/>
  <c r="I85"/>
  <c r="I81"/>
  <c r="J81" s="1"/>
  <c r="L81" s="1"/>
  <c r="N81" s="1"/>
  <c r="P81" s="1"/>
  <c r="R81" s="1"/>
  <c r="T81" s="1"/>
  <c r="V81" s="1"/>
  <c r="X81" s="1"/>
  <c r="Z81" s="1"/>
  <c r="I78"/>
  <c r="I77" s="1"/>
  <c r="J77" s="1"/>
  <c r="L77" s="1"/>
  <c r="N77" s="1"/>
  <c r="P77" s="1"/>
  <c r="R77" s="1"/>
  <c r="T77" s="1"/>
  <c r="V77" s="1"/>
  <c r="X77" s="1"/>
  <c r="Z77" s="1"/>
  <c r="AB77" s="1"/>
  <c r="I75"/>
  <c r="I74" s="1"/>
  <c r="J74" s="1"/>
  <c r="L74" s="1"/>
  <c r="N74" s="1"/>
  <c r="P74" s="1"/>
  <c r="R74" s="1"/>
  <c r="T74" s="1"/>
  <c r="V74" s="1"/>
  <c r="X74" s="1"/>
  <c r="Z74" s="1"/>
  <c r="I66"/>
  <c r="I65" s="1"/>
  <c r="J65" s="1"/>
  <c r="L65" s="1"/>
  <c r="N65" s="1"/>
  <c r="P65" s="1"/>
  <c r="R65" s="1"/>
  <c r="T65" s="1"/>
  <c r="V65" s="1"/>
  <c r="X65" s="1"/>
  <c r="Z65" s="1"/>
  <c r="I63"/>
  <c r="I62" s="1"/>
  <c r="J62" s="1"/>
  <c r="L62" s="1"/>
  <c r="N62" s="1"/>
  <c r="P62" s="1"/>
  <c r="R62" s="1"/>
  <c r="T62" s="1"/>
  <c r="V62" s="1"/>
  <c r="X62" s="1"/>
  <c r="Z62" s="1"/>
  <c r="I60"/>
  <c r="J60" s="1"/>
  <c r="L60" s="1"/>
  <c r="N60" s="1"/>
  <c r="P60" s="1"/>
  <c r="R60" s="1"/>
  <c r="T60" s="1"/>
  <c r="V60" s="1"/>
  <c r="X60" s="1"/>
  <c r="Z60" s="1"/>
  <c r="AB60" s="1"/>
  <c r="I58"/>
  <c r="J58" s="1"/>
  <c r="L58" s="1"/>
  <c r="N58" s="1"/>
  <c r="P58" s="1"/>
  <c r="R58" s="1"/>
  <c r="T58" s="1"/>
  <c r="V58" s="1"/>
  <c r="X58" s="1"/>
  <c r="Z58" s="1"/>
  <c r="AB58" s="1"/>
  <c r="I56"/>
  <c r="J56" s="1"/>
  <c r="L56" s="1"/>
  <c r="N56" s="1"/>
  <c r="P56" s="1"/>
  <c r="R56" s="1"/>
  <c r="T56" s="1"/>
  <c r="V56" s="1"/>
  <c r="X56" s="1"/>
  <c r="Z56" s="1"/>
  <c r="AB56" s="1"/>
  <c r="I54"/>
  <c r="J54" s="1"/>
  <c r="L54" s="1"/>
  <c r="N54" s="1"/>
  <c r="P54" s="1"/>
  <c r="R54" s="1"/>
  <c r="T54" s="1"/>
  <c r="V54" s="1"/>
  <c r="X54" s="1"/>
  <c r="Z54" s="1"/>
  <c r="AB54" s="1"/>
  <c r="I52"/>
  <c r="J52" s="1"/>
  <c r="L52" s="1"/>
  <c r="N52" s="1"/>
  <c r="P52" s="1"/>
  <c r="R52" s="1"/>
  <c r="T52" s="1"/>
  <c r="V52" s="1"/>
  <c r="X52" s="1"/>
  <c r="Z52" s="1"/>
  <c r="AB52" s="1"/>
  <c r="I50"/>
  <c r="J50" s="1"/>
  <c r="L50" s="1"/>
  <c r="N50" s="1"/>
  <c r="P50" s="1"/>
  <c r="R50" s="1"/>
  <c r="T50" s="1"/>
  <c r="V50" s="1"/>
  <c r="X50" s="1"/>
  <c r="Z50" s="1"/>
  <c r="I48"/>
  <c r="J48" s="1"/>
  <c r="L48" s="1"/>
  <c r="N48" s="1"/>
  <c r="P48" s="1"/>
  <c r="R48" s="1"/>
  <c r="T48" s="1"/>
  <c r="V48" s="1"/>
  <c r="X48" s="1"/>
  <c r="Z48" s="1"/>
  <c r="AB48" s="1"/>
  <c r="I46"/>
  <c r="J46" s="1"/>
  <c r="L46" s="1"/>
  <c r="N46" s="1"/>
  <c r="P46" s="1"/>
  <c r="R46" s="1"/>
  <c r="T46" s="1"/>
  <c r="V46" s="1"/>
  <c r="X46" s="1"/>
  <c r="Z46" s="1"/>
  <c r="AB46" s="1"/>
  <c r="I36"/>
  <c r="I35" s="1"/>
  <c r="J35" s="1"/>
  <c r="L35" s="1"/>
  <c r="N35" s="1"/>
  <c r="P35" s="1"/>
  <c r="R35" s="1"/>
  <c r="T35" s="1"/>
  <c r="V35" s="1"/>
  <c r="X35" s="1"/>
  <c r="Z35" s="1"/>
  <c r="I33"/>
  <c r="I32" s="1"/>
  <c r="J32" s="1"/>
  <c r="L32" s="1"/>
  <c r="N32" s="1"/>
  <c r="P32" s="1"/>
  <c r="R32" s="1"/>
  <c r="T32" s="1"/>
  <c r="V32" s="1"/>
  <c r="X32" s="1"/>
  <c r="Z32" s="1"/>
  <c r="I30"/>
  <c r="I29" s="1"/>
  <c r="J29" s="1"/>
  <c r="L29" s="1"/>
  <c r="N29" s="1"/>
  <c r="P29" s="1"/>
  <c r="R29" s="1"/>
  <c r="T29" s="1"/>
  <c r="V29" s="1"/>
  <c r="X29" s="1"/>
  <c r="Z29" s="1"/>
  <c r="I27"/>
  <c r="J27" s="1"/>
  <c r="L27" s="1"/>
  <c r="N27" s="1"/>
  <c r="P27" s="1"/>
  <c r="R27" s="1"/>
  <c r="T27" s="1"/>
  <c r="V27" s="1"/>
  <c r="X27" s="1"/>
  <c r="Z27" s="1"/>
  <c r="AB27" s="1"/>
  <c r="I25"/>
  <c r="J25" s="1"/>
  <c r="L25" s="1"/>
  <c r="N25" s="1"/>
  <c r="P25" s="1"/>
  <c r="R25" s="1"/>
  <c r="T25" s="1"/>
  <c r="V25" s="1"/>
  <c r="X25" s="1"/>
  <c r="Z25" s="1"/>
  <c r="AB25" s="1"/>
  <c r="I23"/>
  <c r="J23" s="1"/>
  <c r="L23" s="1"/>
  <c r="N23" s="1"/>
  <c r="P23" s="1"/>
  <c r="R23" s="1"/>
  <c r="T23" s="1"/>
  <c r="V23" s="1"/>
  <c r="X23" s="1"/>
  <c r="Z23" s="1"/>
  <c r="AB23" s="1"/>
  <c r="I21"/>
  <c r="J21" s="1"/>
  <c r="L21" s="1"/>
  <c r="N21" s="1"/>
  <c r="P21" s="1"/>
  <c r="R21" s="1"/>
  <c r="T21" s="1"/>
  <c r="V21" s="1"/>
  <c r="X21" s="1"/>
  <c r="Z21" s="1"/>
  <c r="I19"/>
  <c r="J19" s="1"/>
  <c r="L19" s="1"/>
  <c r="N19" s="1"/>
  <c r="P19" s="1"/>
  <c r="R19" s="1"/>
  <c r="T19" s="1"/>
  <c r="V19" s="1"/>
  <c r="X19" s="1"/>
  <c r="Z19" s="1"/>
  <c r="AB19" s="1"/>
  <c r="I17"/>
  <c r="J17" s="1"/>
  <c r="L17" s="1"/>
  <c r="N17" s="1"/>
  <c r="P17" s="1"/>
  <c r="R17" s="1"/>
  <c r="T17" s="1"/>
  <c r="V17" s="1"/>
  <c r="X17" s="1"/>
  <c r="Z17" s="1"/>
  <c r="AB17" s="1"/>
  <c r="I15"/>
  <c r="J15" s="1"/>
  <c r="L15" s="1"/>
  <c r="N15" s="1"/>
  <c r="P15" s="1"/>
  <c r="R15" s="1"/>
  <c r="T15" s="1"/>
  <c r="V15" s="1"/>
  <c r="X15" s="1"/>
  <c r="Z15" s="1"/>
  <c r="AB15" s="1"/>
  <c r="I551" l="1"/>
  <c r="J551" s="1"/>
  <c r="L551" s="1"/>
  <c r="N551" s="1"/>
  <c r="P551" s="1"/>
  <c r="R551" s="1"/>
  <c r="T551" s="1"/>
  <c r="V551" s="1"/>
  <c r="X551" s="1"/>
  <c r="Z551" s="1"/>
  <c r="AB551" s="1"/>
  <c r="I271"/>
  <c r="J271" s="1"/>
  <c r="L271" s="1"/>
  <c r="N271" s="1"/>
  <c r="P271" s="1"/>
  <c r="R271" s="1"/>
  <c r="T271" s="1"/>
  <c r="V271" s="1"/>
  <c r="X271" s="1"/>
  <c r="Z271" s="1"/>
  <c r="AB271" s="1"/>
  <c r="I288"/>
  <c r="J288" s="1"/>
  <c r="L288" s="1"/>
  <c r="N288" s="1"/>
  <c r="P288" s="1"/>
  <c r="R288" s="1"/>
  <c r="T288" s="1"/>
  <c r="V288" s="1"/>
  <c r="X288" s="1"/>
  <c r="Z288" s="1"/>
  <c r="I342"/>
  <c r="J342" s="1"/>
  <c r="L342" s="1"/>
  <c r="N342" s="1"/>
  <c r="P342" s="1"/>
  <c r="R342" s="1"/>
  <c r="T342" s="1"/>
  <c r="V342" s="1"/>
  <c r="X342" s="1"/>
  <c r="Z342" s="1"/>
  <c r="I546"/>
  <c r="I545" s="1"/>
  <c r="J545" s="1"/>
  <c r="L545" s="1"/>
  <c r="N545" s="1"/>
  <c r="P545" s="1"/>
  <c r="R545" s="1"/>
  <c r="T545" s="1"/>
  <c r="V545" s="1"/>
  <c r="X545" s="1"/>
  <c r="Z545" s="1"/>
  <c r="AB545" s="1"/>
  <c r="J565"/>
  <c r="L565" s="1"/>
  <c r="N565" s="1"/>
  <c r="P565" s="1"/>
  <c r="R565" s="1"/>
  <c r="T565" s="1"/>
  <c r="V565" s="1"/>
  <c r="X565" s="1"/>
  <c r="Z565" s="1"/>
  <c r="AB565" s="1"/>
  <c r="J543"/>
  <c r="L543" s="1"/>
  <c r="N543" s="1"/>
  <c r="P543" s="1"/>
  <c r="R543" s="1"/>
  <c r="T543" s="1"/>
  <c r="V543" s="1"/>
  <c r="X543" s="1"/>
  <c r="Z543" s="1"/>
  <c r="J589"/>
  <c r="L589" s="1"/>
  <c r="N589" s="1"/>
  <c r="P589" s="1"/>
  <c r="R589" s="1"/>
  <c r="T589" s="1"/>
  <c r="V589" s="1"/>
  <c r="X589" s="1"/>
  <c r="Z589" s="1"/>
  <c r="AB589" s="1"/>
  <c r="J508"/>
  <c r="L508" s="1"/>
  <c r="N508" s="1"/>
  <c r="P508" s="1"/>
  <c r="R508" s="1"/>
  <c r="T508" s="1"/>
  <c r="V508" s="1"/>
  <c r="X508" s="1"/>
  <c r="Z508" s="1"/>
  <c r="I173"/>
  <c r="J173" s="1"/>
  <c r="L173" s="1"/>
  <c r="N173" s="1"/>
  <c r="P173" s="1"/>
  <c r="R173" s="1"/>
  <c r="T173" s="1"/>
  <c r="V173" s="1"/>
  <c r="X173" s="1"/>
  <c r="Z173" s="1"/>
  <c r="AB173" s="1"/>
  <c r="J174"/>
  <c r="L174" s="1"/>
  <c r="N174" s="1"/>
  <c r="P174" s="1"/>
  <c r="R174" s="1"/>
  <c r="T174" s="1"/>
  <c r="V174" s="1"/>
  <c r="X174" s="1"/>
  <c r="Z174" s="1"/>
  <c r="AB174" s="1"/>
  <c r="J519"/>
  <c r="L519" s="1"/>
  <c r="N519" s="1"/>
  <c r="P519" s="1"/>
  <c r="R519" s="1"/>
  <c r="T519" s="1"/>
  <c r="V519" s="1"/>
  <c r="X519" s="1"/>
  <c r="Z519" s="1"/>
  <c r="AB519" s="1"/>
  <c r="J512"/>
  <c r="L512" s="1"/>
  <c r="N512" s="1"/>
  <c r="P512" s="1"/>
  <c r="R512" s="1"/>
  <c r="T512" s="1"/>
  <c r="V512" s="1"/>
  <c r="X512" s="1"/>
  <c r="Z512" s="1"/>
  <c r="J495"/>
  <c r="L495" s="1"/>
  <c r="N495" s="1"/>
  <c r="P495" s="1"/>
  <c r="R495" s="1"/>
  <c r="T495" s="1"/>
  <c r="V495" s="1"/>
  <c r="X495" s="1"/>
  <c r="Z495" s="1"/>
  <c r="AB495" s="1"/>
  <c r="J455"/>
  <c r="L455" s="1"/>
  <c r="N455" s="1"/>
  <c r="P455" s="1"/>
  <c r="R455" s="1"/>
  <c r="T455" s="1"/>
  <c r="V455" s="1"/>
  <c r="X455" s="1"/>
  <c r="Z455" s="1"/>
  <c r="AB455" s="1"/>
  <c r="J399"/>
  <c r="L399" s="1"/>
  <c r="N399" s="1"/>
  <c r="P399" s="1"/>
  <c r="R399" s="1"/>
  <c r="T399" s="1"/>
  <c r="V399" s="1"/>
  <c r="X399" s="1"/>
  <c r="Z399" s="1"/>
  <c r="AB399" s="1"/>
  <c r="J395"/>
  <c r="L395" s="1"/>
  <c r="N395" s="1"/>
  <c r="P395" s="1"/>
  <c r="R395" s="1"/>
  <c r="T395" s="1"/>
  <c r="V395" s="1"/>
  <c r="X395" s="1"/>
  <c r="Z395" s="1"/>
  <c r="J329"/>
  <c r="L329" s="1"/>
  <c r="N329" s="1"/>
  <c r="P329" s="1"/>
  <c r="R329" s="1"/>
  <c r="T329" s="1"/>
  <c r="V329" s="1"/>
  <c r="X329" s="1"/>
  <c r="Z329" s="1"/>
  <c r="AB329" s="1"/>
  <c r="J280"/>
  <c r="L280" s="1"/>
  <c r="N280" s="1"/>
  <c r="P280" s="1"/>
  <c r="R280" s="1"/>
  <c r="T280" s="1"/>
  <c r="V280" s="1"/>
  <c r="X280" s="1"/>
  <c r="Z280" s="1"/>
  <c r="AB280" s="1"/>
  <c r="J269"/>
  <c r="L269" s="1"/>
  <c r="N269" s="1"/>
  <c r="P269" s="1"/>
  <c r="R269" s="1"/>
  <c r="T269" s="1"/>
  <c r="V269" s="1"/>
  <c r="X269" s="1"/>
  <c r="Z269" s="1"/>
  <c r="J242"/>
  <c r="L242" s="1"/>
  <c r="N242" s="1"/>
  <c r="P242" s="1"/>
  <c r="R242" s="1"/>
  <c r="T242" s="1"/>
  <c r="V242" s="1"/>
  <c r="X242" s="1"/>
  <c r="Z242" s="1"/>
  <c r="AB242" s="1"/>
  <c r="J184"/>
  <c r="L184" s="1"/>
  <c r="N184" s="1"/>
  <c r="P184" s="1"/>
  <c r="R184" s="1"/>
  <c r="T184" s="1"/>
  <c r="V184" s="1"/>
  <c r="X184" s="1"/>
  <c r="Z184" s="1"/>
  <c r="AB184" s="1"/>
  <c r="J175"/>
  <c r="L175" s="1"/>
  <c r="N175" s="1"/>
  <c r="P175" s="1"/>
  <c r="R175" s="1"/>
  <c r="T175" s="1"/>
  <c r="V175" s="1"/>
  <c r="X175" s="1"/>
  <c r="Z175" s="1"/>
  <c r="AB175" s="1"/>
  <c r="J119"/>
  <c r="L119" s="1"/>
  <c r="N119" s="1"/>
  <c r="P119" s="1"/>
  <c r="R119" s="1"/>
  <c r="T119" s="1"/>
  <c r="V119" s="1"/>
  <c r="X119" s="1"/>
  <c r="Z119" s="1"/>
  <c r="J63"/>
  <c r="L63" s="1"/>
  <c r="N63" s="1"/>
  <c r="P63" s="1"/>
  <c r="R63" s="1"/>
  <c r="T63" s="1"/>
  <c r="V63" s="1"/>
  <c r="X63" s="1"/>
  <c r="Z63" s="1"/>
  <c r="J30"/>
  <c r="L30" s="1"/>
  <c r="N30" s="1"/>
  <c r="P30" s="1"/>
  <c r="R30" s="1"/>
  <c r="T30" s="1"/>
  <c r="V30" s="1"/>
  <c r="X30" s="1"/>
  <c r="Z30" s="1"/>
  <c r="J216"/>
  <c r="L216" s="1"/>
  <c r="N216" s="1"/>
  <c r="P216" s="1"/>
  <c r="R216" s="1"/>
  <c r="T216" s="1"/>
  <c r="V216" s="1"/>
  <c r="X216" s="1"/>
  <c r="Z216" s="1"/>
  <c r="AB216" s="1"/>
  <c r="I215"/>
  <c r="J296"/>
  <c r="L296" s="1"/>
  <c r="N296" s="1"/>
  <c r="P296" s="1"/>
  <c r="R296" s="1"/>
  <c r="T296" s="1"/>
  <c r="V296" s="1"/>
  <c r="X296" s="1"/>
  <c r="Z296" s="1"/>
  <c r="AB296" s="1"/>
  <c r="I295"/>
  <c r="I84"/>
  <c r="J84" s="1"/>
  <c r="L84" s="1"/>
  <c r="N84" s="1"/>
  <c r="P84" s="1"/>
  <c r="R84" s="1"/>
  <c r="T84" s="1"/>
  <c r="V84" s="1"/>
  <c r="X84" s="1"/>
  <c r="Z84" s="1"/>
  <c r="AB84" s="1"/>
  <c r="I179"/>
  <c r="I178" s="1"/>
  <c r="J178" s="1"/>
  <c r="L178" s="1"/>
  <c r="N178" s="1"/>
  <c r="P178" s="1"/>
  <c r="R178" s="1"/>
  <c r="T178" s="1"/>
  <c r="V178" s="1"/>
  <c r="X178" s="1"/>
  <c r="Z178" s="1"/>
  <c r="AB178" s="1"/>
  <c r="I191"/>
  <c r="I202"/>
  <c r="J202" s="1"/>
  <c r="L202" s="1"/>
  <c r="N202" s="1"/>
  <c r="P202" s="1"/>
  <c r="R202" s="1"/>
  <c r="T202" s="1"/>
  <c r="V202" s="1"/>
  <c r="X202" s="1"/>
  <c r="Z202" s="1"/>
  <c r="AB202" s="1"/>
  <c r="I224"/>
  <c r="J224" s="1"/>
  <c r="L224" s="1"/>
  <c r="N224" s="1"/>
  <c r="P224" s="1"/>
  <c r="R224" s="1"/>
  <c r="T224" s="1"/>
  <c r="V224" s="1"/>
  <c r="X224" s="1"/>
  <c r="Z224" s="1"/>
  <c r="AB224" s="1"/>
  <c r="I430"/>
  <c r="J583"/>
  <c r="L583" s="1"/>
  <c r="N583" s="1"/>
  <c r="P583" s="1"/>
  <c r="R583" s="1"/>
  <c r="T583" s="1"/>
  <c r="V583" s="1"/>
  <c r="X583" s="1"/>
  <c r="Z583" s="1"/>
  <c r="J536"/>
  <c r="L536" s="1"/>
  <c r="N536" s="1"/>
  <c r="P536" s="1"/>
  <c r="R536" s="1"/>
  <c r="T536" s="1"/>
  <c r="V536" s="1"/>
  <c r="X536" s="1"/>
  <c r="Z536" s="1"/>
  <c r="AB536" s="1"/>
  <c r="J532"/>
  <c r="L532" s="1"/>
  <c r="N532" s="1"/>
  <c r="P532" s="1"/>
  <c r="R532" s="1"/>
  <c r="T532" s="1"/>
  <c r="V532" s="1"/>
  <c r="X532" s="1"/>
  <c r="Z532" s="1"/>
  <c r="J424"/>
  <c r="L424" s="1"/>
  <c r="N424" s="1"/>
  <c r="P424" s="1"/>
  <c r="R424" s="1"/>
  <c r="T424" s="1"/>
  <c r="V424" s="1"/>
  <c r="X424" s="1"/>
  <c r="Z424" s="1"/>
  <c r="J400"/>
  <c r="L400" s="1"/>
  <c r="N400" s="1"/>
  <c r="P400" s="1"/>
  <c r="R400" s="1"/>
  <c r="T400" s="1"/>
  <c r="V400" s="1"/>
  <c r="X400" s="1"/>
  <c r="Z400" s="1"/>
  <c r="AB400" s="1"/>
  <c r="J359"/>
  <c r="L359" s="1"/>
  <c r="N359" s="1"/>
  <c r="P359" s="1"/>
  <c r="R359" s="1"/>
  <c r="T359" s="1"/>
  <c r="V359" s="1"/>
  <c r="X359" s="1"/>
  <c r="Z359" s="1"/>
  <c r="J317"/>
  <c r="L317" s="1"/>
  <c r="N317" s="1"/>
  <c r="P317" s="1"/>
  <c r="R317" s="1"/>
  <c r="T317" s="1"/>
  <c r="V317" s="1"/>
  <c r="X317" s="1"/>
  <c r="Z317" s="1"/>
  <c r="AB317" s="1"/>
  <c r="J292"/>
  <c r="L292" s="1"/>
  <c r="N292" s="1"/>
  <c r="P292" s="1"/>
  <c r="R292" s="1"/>
  <c r="T292" s="1"/>
  <c r="V292" s="1"/>
  <c r="X292" s="1"/>
  <c r="Z292" s="1"/>
  <c r="J281"/>
  <c r="L281" s="1"/>
  <c r="N281" s="1"/>
  <c r="P281" s="1"/>
  <c r="R281" s="1"/>
  <c r="T281" s="1"/>
  <c r="V281" s="1"/>
  <c r="X281" s="1"/>
  <c r="Z281" s="1"/>
  <c r="AB281" s="1"/>
  <c r="J233"/>
  <c r="L233" s="1"/>
  <c r="N233" s="1"/>
  <c r="P233" s="1"/>
  <c r="R233" s="1"/>
  <c r="T233" s="1"/>
  <c r="V233" s="1"/>
  <c r="X233" s="1"/>
  <c r="Z233" s="1"/>
  <c r="J210"/>
  <c r="L210" s="1"/>
  <c r="N210" s="1"/>
  <c r="P210" s="1"/>
  <c r="R210" s="1"/>
  <c r="T210" s="1"/>
  <c r="V210" s="1"/>
  <c r="X210" s="1"/>
  <c r="Z210" s="1"/>
  <c r="AB210" s="1"/>
  <c r="J195"/>
  <c r="L195" s="1"/>
  <c r="N195" s="1"/>
  <c r="P195" s="1"/>
  <c r="R195" s="1"/>
  <c r="T195" s="1"/>
  <c r="V195" s="1"/>
  <c r="X195" s="1"/>
  <c r="Z195" s="1"/>
  <c r="AB195" s="1"/>
  <c r="J164"/>
  <c r="L164" s="1"/>
  <c r="N164" s="1"/>
  <c r="P164" s="1"/>
  <c r="R164" s="1"/>
  <c r="T164" s="1"/>
  <c r="V164" s="1"/>
  <c r="X164" s="1"/>
  <c r="Z164" s="1"/>
  <c r="AB164" s="1"/>
  <c r="J109"/>
  <c r="L109" s="1"/>
  <c r="N109" s="1"/>
  <c r="P109" s="1"/>
  <c r="R109" s="1"/>
  <c r="T109" s="1"/>
  <c r="V109" s="1"/>
  <c r="X109" s="1"/>
  <c r="Z109" s="1"/>
  <c r="J85"/>
  <c r="L85" s="1"/>
  <c r="N85" s="1"/>
  <c r="P85" s="1"/>
  <c r="R85" s="1"/>
  <c r="T85" s="1"/>
  <c r="V85" s="1"/>
  <c r="X85" s="1"/>
  <c r="Z85" s="1"/>
  <c r="AB85" s="1"/>
  <c r="J584"/>
  <c r="L584" s="1"/>
  <c r="N584" s="1"/>
  <c r="P584" s="1"/>
  <c r="R584" s="1"/>
  <c r="T584" s="1"/>
  <c r="V584" s="1"/>
  <c r="X584" s="1"/>
  <c r="Z584" s="1"/>
  <c r="J537"/>
  <c r="L537" s="1"/>
  <c r="N537" s="1"/>
  <c r="P537" s="1"/>
  <c r="R537" s="1"/>
  <c r="T537" s="1"/>
  <c r="V537" s="1"/>
  <c r="X537" s="1"/>
  <c r="Z537" s="1"/>
  <c r="AB537" s="1"/>
  <c r="J468"/>
  <c r="L468" s="1"/>
  <c r="N468" s="1"/>
  <c r="P468" s="1"/>
  <c r="R468" s="1"/>
  <c r="T468" s="1"/>
  <c r="V468" s="1"/>
  <c r="X468" s="1"/>
  <c r="Z468" s="1"/>
  <c r="J356"/>
  <c r="L356" s="1"/>
  <c r="N356" s="1"/>
  <c r="P356" s="1"/>
  <c r="R356" s="1"/>
  <c r="T356" s="1"/>
  <c r="V356" s="1"/>
  <c r="X356" s="1"/>
  <c r="Z356" s="1"/>
  <c r="J346"/>
  <c r="L346" s="1"/>
  <c r="N346" s="1"/>
  <c r="P346" s="1"/>
  <c r="R346" s="1"/>
  <c r="T346" s="1"/>
  <c r="V346" s="1"/>
  <c r="X346" s="1"/>
  <c r="Z346" s="1"/>
  <c r="J338"/>
  <c r="L338" s="1"/>
  <c r="N338" s="1"/>
  <c r="P338" s="1"/>
  <c r="R338" s="1"/>
  <c r="T338" s="1"/>
  <c r="V338" s="1"/>
  <c r="X338" s="1"/>
  <c r="Z338" s="1"/>
  <c r="AB338" s="1"/>
  <c r="J312"/>
  <c r="L312" s="1"/>
  <c r="N312" s="1"/>
  <c r="P312" s="1"/>
  <c r="R312" s="1"/>
  <c r="T312" s="1"/>
  <c r="V312" s="1"/>
  <c r="X312" s="1"/>
  <c r="Z312" s="1"/>
  <c r="J211"/>
  <c r="L211" s="1"/>
  <c r="N211" s="1"/>
  <c r="P211" s="1"/>
  <c r="R211" s="1"/>
  <c r="T211" s="1"/>
  <c r="V211" s="1"/>
  <c r="X211" s="1"/>
  <c r="Z211" s="1"/>
  <c r="AB211" s="1"/>
  <c r="J200"/>
  <c r="L200" s="1"/>
  <c r="N200" s="1"/>
  <c r="P200" s="1"/>
  <c r="R200" s="1"/>
  <c r="T200" s="1"/>
  <c r="V200" s="1"/>
  <c r="X200" s="1"/>
  <c r="Z200" s="1"/>
  <c r="AB200" s="1"/>
  <c r="J196"/>
  <c r="L196" s="1"/>
  <c r="N196" s="1"/>
  <c r="P196" s="1"/>
  <c r="R196" s="1"/>
  <c r="T196" s="1"/>
  <c r="V196" s="1"/>
  <c r="X196" s="1"/>
  <c r="Z196" s="1"/>
  <c r="AB196" s="1"/>
  <c r="J106"/>
  <c r="L106" s="1"/>
  <c r="N106" s="1"/>
  <c r="P106" s="1"/>
  <c r="R106" s="1"/>
  <c r="T106" s="1"/>
  <c r="V106" s="1"/>
  <c r="X106" s="1"/>
  <c r="Z106" s="1"/>
  <c r="J75"/>
  <c r="L75" s="1"/>
  <c r="N75" s="1"/>
  <c r="P75" s="1"/>
  <c r="R75" s="1"/>
  <c r="T75" s="1"/>
  <c r="V75" s="1"/>
  <c r="X75" s="1"/>
  <c r="Z75" s="1"/>
  <c r="J36"/>
  <c r="L36" s="1"/>
  <c r="N36" s="1"/>
  <c r="P36" s="1"/>
  <c r="R36" s="1"/>
  <c r="T36" s="1"/>
  <c r="V36" s="1"/>
  <c r="X36" s="1"/>
  <c r="Z36" s="1"/>
  <c r="I244"/>
  <c r="J244" s="1"/>
  <c r="L244" s="1"/>
  <c r="N244" s="1"/>
  <c r="P244" s="1"/>
  <c r="R244" s="1"/>
  <c r="T244" s="1"/>
  <c r="V244" s="1"/>
  <c r="X244" s="1"/>
  <c r="Z244" s="1"/>
  <c r="AB244" s="1"/>
  <c r="I252"/>
  <c r="I251" s="1"/>
  <c r="I80"/>
  <c r="J80" s="1"/>
  <c r="L80" s="1"/>
  <c r="N80" s="1"/>
  <c r="P80" s="1"/>
  <c r="R80" s="1"/>
  <c r="T80" s="1"/>
  <c r="V80" s="1"/>
  <c r="X80" s="1"/>
  <c r="Z80" s="1"/>
  <c r="I470"/>
  <c r="J470" s="1"/>
  <c r="L470" s="1"/>
  <c r="N470" s="1"/>
  <c r="P470" s="1"/>
  <c r="R470" s="1"/>
  <c r="T470" s="1"/>
  <c r="V470" s="1"/>
  <c r="X470" s="1"/>
  <c r="Z470" s="1"/>
  <c r="AB470" s="1"/>
  <c r="J585"/>
  <c r="L585" s="1"/>
  <c r="N585" s="1"/>
  <c r="P585" s="1"/>
  <c r="R585" s="1"/>
  <c r="T585" s="1"/>
  <c r="V585" s="1"/>
  <c r="X585" s="1"/>
  <c r="Z585" s="1"/>
  <c r="J572"/>
  <c r="L572" s="1"/>
  <c r="N572" s="1"/>
  <c r="P572" s="1"/>
  <c r="R572" s="1"/>
  <c r="T572" s="1"/>
  <c r="V572" s="1"/>
  <c r="X572" s="1"/>
  <c r="Z572" s="1"/>
  <c r="AB572" s="1"/>
  <c r="J568"/>
  <c r="L568" s="1"/>
  <c r="N568" s="1"/>
  <c r="P568" s="1"/>
  <c r="R568" s="1"/>
  <c r="T568" s="1"/>
  <c r="V568" s="1"/>
  <c r="X568" s="1"/>
  <c r="Z568" s="1"/>
  <c r="AB568" s="1"/>
  <c r="J542"/>
  <c r="L542" s="1"/>
  <c r="N542" s="1"/>
  <c r="P542" s="1"/>
  <c r="R542" s="1"/>
  <c r="T542" s="1"/>
  <c r="V542" s="1"/>
  <c r="X542" s="1"/>
  <c r="Z542" s="1"/>
  <c r="J522"/>
  <c r="L522" s="1"/>
  <c r="N522" s="1"/>
  <c r="P522" s="1"/>
  <c r="R522" s="1"/>
  <c r="T522" s="1"/>
  <c r="V522" s="1"/>
  <c r="X522" s="1"/>
  <c r="Z522" s="1"/>
  <c r="AB522" s="1"/>
  <c r="J511"/>
  <c r="L511" s="1"/>
  <c r="N511" s="1"/>
  <c r="P511" s="1"/>
  <c r="R511" s="1"/>
  <c r="T511" s="1"/>
  <c r="V511" s="1"/>
  <c r="X511" s="1"/>
  <c r="Z511" s="1"/>
  <c r="J502"/>
  <c r="L502" s="1"/>
  <c r="N502" s="1"/>
  <c r="P502" s="1"/>
  <c r="R502" s="1"/>
  <c r="T502" s="1"/>
  <c r="V502" s="1"/>
  <c r="X502" s="1"/>
  <c r="Z502" s="1"/>
  <c r="AB502" s="1"/>
  <c r="J465"/>
  <c r="L465" s="1"/>
  <c r="N465" s="1"/>
  <c r="P465" s="1"/>
  <c r="R465" s="1"/>
  <c r="T465" s="1"/>
  <c r="V465" s="1"/>
  <c r="X465" s="1"/>
  <c r="Z465" s="1"/>
  <c r="J458"/>
  <c r="L458" s="1"/>
  <c r="N458" s="1"/>
  <c r="P458" s="1"/>
  <c r="R458" s="1"/>
  <c r="T458" s="1"/>
  <c r="V458" s="1"/>
  <c r="X458" s="1"/>
  <c r="Z458" s="1"/>
  <c r="AB458" s="1"/>
  <c r="J394"/>
  <c r="L394" s="1"/>
  <c r="N394" s="1"/>
  <c r="P394" s="1"/>
  <c r="R394" s="1"/>
  <c r="T394" s="1"/>
  <c r="V394" s="1"/>
  <c r="X394" s="1"/>
  <c r="Z394" s="1"/>
  <c r="J371"/>
  <c r="L371" s="1"/>
  <c r="N371" s="1"/>
  <c r="P371" s="1"/>
  <c r="R371" s="1"/>
  <c r="T371" s="1"/>
  <c r="V371" s="1"/>
  <c r="X371" s="1"/>
  <c r="Z371" s="1"/>
  <c r="J313"/>
  <c r="L313" s="1"/>
  <c r="N313" s="1"/>
  <c r="P313" s="1"/>
  <c r="R313" s="1"/>
  <c r="T313" s="1"/>
  <c r="V313" s="1"/>
  <c r="X313" s="1"/>
  <c r="Z313" s="1"/>
  <c r="J309"/>
  <c r="L309" s="1"/>
  <c r="N309" s="1"/>
  <c r="P309" s="1"/>
  <c r="R309" s="1"/>
  <c r="T309" s="1"/>
  <c r="V309" s="1"/>
  <c r="X309" s="1"/>
  <c r="Z309" s="1"/>
  <c r="J272"/>
  <c r="L272" s="1"/>
  <c r="N272" s="1"/>
  <c r="P272" s="1"/>
  <c r="R272" s="1"/>
  <c r="T272" s="1"/>
  <c r="V272" s="1"/>
  <c r="X272" s="1"/>
  <c r="Z272" s="1"/>
  <c r="AB272" s="1"/>
  <c r="J253"/>
  <c r="L253" s="1"/>
  <c r="N253" s="1"/>
  <c r="P253" s="1"/>
  <c r="R253" s="1"/>
  <c r="T253" s="1"/>
  <c r="V253" s="1"/>
  <c r="X253" s="1"/>
  <c r="Z253" s="1"/>
  <c r="AB253" s="1"/>
  <c r="J154"/>
  <c r="L154" s="1"/>
  <c r="N154" s="1"/>
  <c r="P154" s="1"/>
  <c r="R154" s="1"/>
  <c r="T154" s="1"/>
  <c r="V154" s="1"/>
  <c r="X154" s="1"/>
  <c r="Z154" s="1"/>
  <c r="J150"/>
  <c r="L150" s="1"/>
  <c r="N150" s="1"/>
  <c r="P150" s="1"/>
  <c r="R150" s="1"/>
  <c r="T150" s="1"/>
  <c r="V150" s="1"/>
  <c r="X150" s="1"/>
  <c r="Z150" s="1"/>
  <c r="J146"/>
  <c r="L146" s="1"/>
  <c r="N146" s="1"/>
  <c r="P146" s="1"/>
  <c r="R146" s="1"/>
  <c r="T146" s="1"/>
  <c r="V146" s="1"/>
  <c r="X146" s="1"/>
  <c r="Z146" s="1"/>
  <c r="J142"/>
  <c r="L142" s="1"/>
  <c r="N142" s="1"/>
  <c r="P142" s="1"/>
  <c r="R142" s="1"/>
  <c r="T142" s="1"/>
  <c r="V142" s="1"/>
  <c r="X142" s="1"/>
  <c r="Z142" s="1"/>
  <c r="AB142" s="1"/>
  <c r="J66"/>
  <c r="L66" s="1"/>
  <c r="N66" s="1"/>
  <c r="P66" s="1"/>
  <c r="R66" s="1"/>
  <c r="T66" s="1"/>
  <c r="V66" s="1"/>
  <c r="X66" s="1"/>
  <c r="Z66" s="1"/>
  <c r="J33"/>
  <c r="L33" s="1"/>
  <c r="N33" s="1"/>
  <c r="P33" s="1"/>
  <c r="R33" s="1"/>
  <c r="T33" s="1"/>
  <c r="V33" s="1"/>
  <c r="X33" s="1"/>
  <c r="Z33" s="1"/>
  <c r="K642"/>
  <c r="J230"/>
  <c r="L230" s="1"/>
  <c r="N230" s="1"/>
  <c r="P230" s="1"/>
  <c r="R230" s="1"/>
  <c r="T230" s="1"/>
  <c r="V230" s="1"/>
  <c r="X230" s="1"/>
  <c r="Z230" s="1"/>
  <c r="AB230" s="1"/>
  <c r="J265"/>
  <c r="L265" s="1"/>
  <c r="N265" s="1"/>
  <c r="P265" s="1"/>
  <c r="R265" s="1"/>
  <c r="T265" s="1"/>
  <c r="V265" s="1"/>
  <c r="X265" s="1"/>
  <c r="Z265" s="1"/>
  <c r="AB265" s="1"/>
  <c r="J368"/>
  <c r="L368" s="1"/>
  <c r="N368" s="1"/>
  <c r="P368" s="1"/>
  <c r="R368" s="1"/>
  <c r="T368" s="1"/>
  <c r="V368" s="1"/>
  <c r="X368" s="1"/>
  <c r="Z368" s="1"/>
  <c r="AB368" s="1"/>
  <c r="J505"/>
  <c r="L505" s="1"/>
  <c r="N505" s="1"/>
  <c r="P505" s="1"/>
  <c r="R505" s="1"/>
  <c r="T505" s="1"/>
  <c r="V505" s="1"/>
  <c r="X505" s="1"/>
  <c r="Z505" s="1"/>
  <c r="J206"/>
  <c r="L206" s="1"/>
  <c r="N206" s="1"/>
  <c r="P206" s="1"/>
  <c r="R206" s="1"/>
  <c r="T206" s="1"/>
  <c r="V206" s="1"/>
  <c r="X206" s="1"/>
  <c r="Z206" s="1"/>
  <c r="AB206" s="1"/>
  <c r="J207"/>
  <c r="L207" s="1"/>
  <c r="N207" s="1"/>
  <c r="P207" s="1"/>
  <c r="R207" s="1"/>
  <c r="T207" s="1"/>
  <c r="V207" s="1"/>
  <c r="X207" s="1"/>
  <c r="Z207" s="1"/>
  <c r="AB207" s="1"/>
  <c r="I361"/>
  <c r="J361" s="1"/>
  <c r="L361" s="1"/>
  <c r="N361" s="1"/>
  <c r="P361" s="1"/>
  <c r="R361" s="1"/>
  <c r="T361" s="1"/>
  <c r="V361" s="1"/>
  <c r="X361" s="1"/>
  <c r="Z361" s="1"/>
  <c r="J462"/>
  <c r="L462" s="1"/>
  <c r="N462" s="1"/>
  <c r="P462" s="1"/>
  <c r="R462" s="1"/>
  <c r="T462" s="1"/>
  <c r="V462" s="1"/>
  <c r="X462" s="1"/>
  <c r="Z462" s="1"/>
  <c r="AB462" s="1"/>
  <c r="I182"/>
  <c r="J182" s="1"/>
  <c r="L182" s="1"/>
  <c r="N182" s="1"/>
  <c r="P182" s="1"/>
  <c r="R182" s="1"/>
  <c r="T182" s="1"/>
  <c r="V182" s="1"/>
  <c r="X182" s="1"/>
  <c r="Z182" s="1"/>
  <c r="AB182" s="1"/>
  <c r="J99"/>
  <c r="L99" s="1"/>
  <c r="N99" s="1"/>
  <c r="P99" s="1"/>
  <c r="R99" s="1"/>
  <c r="T99" s="1"/>
  <c r="V99" s="1"/>
  <c r="X99" s="1"/>
  <c r="Z99" s="1"/>
  <c r="J639"/>
  <c r="L639" s="1"/>
  <c r="N639" s="1"/>
  <c r="P639" s="1"/>
  <c r="R639" s="1"/>
  <c r="T639" s="1"/>
  <c r="V639" s="1"/>
  <c r="X639" s="1"/>
  <c r="Z639" s="1"/>
  <c r="AB639" s="1"/>
  <c r="J640"/>
  <c r="L640" s="1"/>
  <c r="N640" s="1"/>
  <c r="P640" s="1"/>
  <c r="R640" s="1"/>
  <c r="T640" s="1"/>
  <c r="V640" s="1"/>
  <c r="X640" s="1"/>
  <c r="Z640" s="1"/>
  <c r="AB640" s="1"/>
  <c r="J579"/>
  <c r="L579" s="1"/>
  <c r="N579" s="1"/>
  <c r="P579" s="1"/>
  <c r="R579" s="1"/>
  <c r="T579" s="1"/>
  <c r="V579" s="1"/>
  <c r="X579" s="1"/>
  <c r="Z579" s="1"/>
  <c r="AB579" s="1"/>
  <c r="J580"/>
  <c r="L580" s="1"/>
  <c r="N580" s="1"/>
  <c r="P580" s="1"/>
  <c r="R580" s="1"/>
  <c r="T580" s="1"/>
  <c r="V580" s="1"/>
  <c r="X580" s="1"/>
  <c r="Z580" s="1"/>
  <c r="AB580" s="1"/>
  <c r="J575"/>
  <c r="L575" s="1"/>
  <c r="N575" s="1"/>
  <c r="P575" s="1"/>
  <c r="R575" s="1"/>
  <c r="T575" s="1"/>
  <c r="V575" s="1"/>
  <c r="X575" s="1"/>
  <c r="Z575" s="1"/>
  <c r="AB575" s="1"/>
  <c r="J576"/>
  <c r="L576" s="1"/>
  <c r="N576" s="1"/>
  <c r="P576" s="1"/>
  <c r="R576" s="1"/>
  <c r="T576" s="1"/>
  <c r="V576" s="1"/>
  <c r="X576" s="1"/>
  <c r="Z576" s="1"/>
  <c r="AB576" s="1"/>
  <c r="J560"/>
  <c r="L560" s="1"/>
  <c r="N560" s="1"/>
  <c r="P560" s="1"/>
  <c r="R560" s="1"/>
  <c r="T560" s="1"/>
  <c r="V560" s="1"/>
  <c r="X560" s="1"/>
  <c r="Z560" s="1"/>
  <c r="AB560" s="1"/>
  <c r="J552"/>
  <c r="L552" s="1"/>
  <c r="N552" s="1"/>
  <c r="P552" s="1"/>
  <c r="R552" s="1"/>
  <c r="T552" s="1"/>
  <c r="V552" s="1"/>
  <c r="X552" s="1"/>
  <c r="Z552" s="1"/>
  <c r="AB552" s="1"/>
  <c r="J448"/>
  <c r="L448" s="1"/>
  <c r="N448" s="1"/>
  <c r="P448" s="1"/>
  <c r="R448" s="1"/>
  <c r="T448" s="1"/>
  <c r="V448" s="1"/>
  <c r="X448" s="1"/>
  <c r="Z448" s="1"/>
  <c r="AB448" s="1"/>
  <c r="J449"/>
  <c r="L449" s="1"/>
  <c r="N449" s="1"/>
  <c r="P449" s="1"/>
  <c r="R449" s="1"/>
  <c r="T449" s="1"/>
  <c r="V449" s="1"/>
  <c r="X449" s="1"/>
  <c r="Z449" s="1"/>
  <c r="AB449" s="1"/>
  <c r="I418"/>
  <c r="J403"/>
  <c r="L403" s="1"/>
  <c r="N403" s="1"/>
  <c r="P403" s="1"/>
  <c r="R403" s="1"/>
  <c r="T403" s="1"/>
  <c r="V403" s="1"/>
  <c r="X403" s="1"/>
  <c r="Z403" s="1"/>
  <c r="AB403" s="1"/>
  <c r="J404"/>
  <c r="L404" s="1"/>
  <c r="N404" s="1"/>
  <c r="P404" s="1"/>
  <c r="R404" s="1"/>
  <c r="T404" s="1"/>
  <c r="V404" s="1"/>
  <c r="X404" s="1"/>
  <c r="Z404" s="1"/>
  <c r="AB404" s="1"/>
  <c r="J365"/>
  <c r="L365" s="1"/>
  <c r="N365" s="1"/>
  <c r="P365" s="1"/>
  <c r="R365" s="1"/>
  <c r="T365" s="1"/>
  <c r="V365" s="1"/>
  <c r="X365" s="1"/>
  <c r="Z365" s="1"/>
  <c r="AB365" s="1"/>
  <c r="J333"/>
  <c r="L333" s="1"/>
  <c r="N333" s="1"/>
  <c r="P333" s="1"/>
  <c r="R333" s="1"/>
  <c r="T333" s="1"/>
  <c r="V333" s="1"/>
  <c r="X333" s="1"/>
  <c r="Z333" s="1"/>
  <c r="AB333" s="1"/>
  <c r="J316"/>
  <c r="L316" s="1"/>
  <c r="N316" s="1"/>
  <c r="P316" s="1"/>
  <c r="R316" s="1"/>
  <c r="T316" s="1"/>
  <c r="V316" s="1"/>
  <c r="X316" s="1"/>
  <c r="Z316" s="1"/>
  <c r="AB316" s="1"/>
  <c r="J286"/>
  <c r="L286" s="1"/>
  <c r="N286" s="1"/>
  <c r="P286" s="1"/>
  <c r="R286" s="1"/>
  <c r="T286" s="1"/>
  <c r="V286" s="1"/>
  <c r="X286" s="1"/>
  <c r="Z286" s="1"/>
  <c r="AB286" s="1"/>
  <c r="J266"/>
  <c r="L266" s="1"/>
  <c r="N266" s="1"/>
  <c r="P266" s="1"/>
  <c r="R266" s="1"/>
  <c r="T266" s="1"/>
  <c r="V266" s="1"/>
  <c r="X266" s="1"/>
  <c r="Z266" s="1"/>
  <c r="AB266" s="1"/>
  <c r="J245"/>
  <c r="L245" s="1"/>
  <c r="N245" s="1"/>
  <c r="P245" s="1"/>
  <c r="R245" s="1"/>
  <c r="T245" s="1"/>
  <c r="V245" s="1"/>
  <c r="X245" s="1"/>
  <c r="Z245" s="1"/>
  <c r="J179"/>
  <c r="L179" s="1"/>
  <c r="N179" s="1"/>
  <c r="P179" s="1"/>
  <c r="R179" s="1"/>
  <c r="T179" s="1"/>
  <c r="V179" s="1"/>
  <c r="X179" s="1"/>
  <c r="Z179" s="1"/>
  <c r="AB179" s="1"/>
  <c r="J170"/>
  <c r="L170" s="1"/>
  <c r="N170" s="1"/>
  <c r="P170" s="1"/>
  <c r="R170" s="1"/>
  <c r="T170" s="1"/>
  <c r="V170" s="1"/>
  <c r="X170" s="1"/>
  <c r="Z170" s="1"/>
  <c r="AB170" s="1"/>
  <c r="J167"/>
  <c r="L167" s="1"/>
  <c r="N167" s="1"/>
  <c r="P167" s="1"/>
  <c r="R167" s="1"/>
  <c r="T167" s="1"/>
  <c r="V167" s="1"/>
  <c r="X167" s="1"/>
  <c r="Z167" s="1"/>
  <c r="AB167" s="1"/>
  <c r="J158"/>
  <c r="L158" s="1"/>
  <c r="N158" s="1"/>
  <c r="P158" s="1"/>
  <c r="R158" s="1"/>
  <c r="T158" s="1"/>
  <c r="V158" s="1"/>
  <c r="X158" s="1"/>
  <c r="Z158" s="1"/>
  <c r="AB158" s="1"/>
  <c r="J157"/>
  <c r="L157" s="1"/>
  <c r="N157" s="1"/>
  <c r="P157" s="1"/>
  <c r="R157" s="1"/>
  <c r="T157" s="1"/>
  <c r="V157" s="1"/>
  <c r="X157" s="1"/>
  <c r="Z157" s="1"/>
  <c r="AB157" s="1"/>
  <c r="I122"/>
  <c r="J78"/>
  <c r="L78" s="1"/>
  <c r="N78" s="1"/>
  <c r="P78" s="1"/>
  <c r="R78" s="1"/>
  <c r="T78" s="1"/>
  <c r="V78" s="1"/>
  <c r="X78" s="1"/>
  <c r="Z78" s="1"/>
  <c r="AB78" s="1"/>
  <c r="I284"/>
  <c r="J284" s="1"/>
  <c r="L284" s="1"/>
  <c r="N284" s="1"/>
  <c r="P284" s="1"/>
  <c r="R284" s="1"/>
  <c r="T284" s="1"/>
  <c r="V284" s="1"/>
  <c r="X284" s="1"/>
  <c r="Z284" s="1"/>
  <c r="AB284" s="1"/>
  <c r="J295"/>
  <c r="L295" s="1"/>
  <c r="N295" s="1"/>
  <c r="P295" s="1"/>
  <c r="R295" s="1"/>
  <c r="T295" s="1"/>
  <c r="V295" s="1"/>
  <c r="X295" s="1"/>
  <c r="Z295" s="1"/>
  <c r="AB295" s="1"/>
  <c r="I380"/>
  <c r="I607"/>
  <c r="J252"/>
  <c r="L252" s="1"/>
  <c r="N252" s="1"/>
  <c r="P252" s="1"/>
  <c r="R252" s="1"/>
  <c r="T252" s="1"/>
  <c r="V252" s="1"/>
  <c r="X252" s="1"/>
  <c r="Z252" s="1"/>
  <c r="AB252" s="1"/>
  <c r="I14"/>
  <c r="I45"/>
  <c r="J45" s="1"/>
  <c r="L45" s="1"/>
  <c r="N45" s="1"/>
  <c r="P45" s="1"/>
  <c r="R45" s="1"/>
  <c r="T45" s="1"/>
  <c r="V45" s="1"/>
  <c r="X45" s="1"/>
  <c r="Z45" s="1"/>
  <c r="AB45" s="1"/>
  <c r="J215"/>
  <c r="L215" s="1"/>
  <c r="N215" s="1"/>
  <c r="P215" s="1"/>
  <c r="R215" s="1"/>
  <c r="T215" s="1"/>
  <c r="V215" s="1"/>
  <c r="X215" s="1"/>
  <c r="Z215" s="1"/>
  <c r="AB215" s="1"/>
  <c r="I198"/>
  <c r="J198" s="1"/>
  <c r="L198" s="1"/>
  <c r="N198" s="1"/>
  <c r="P198" s="1"/>
  <c r="R198" s="1"/>
  <c r="T198" s="1"/>
  <c r="V198" s="1"/>
  <c r="X198" s="1"/>
  <c r="Z198" s="1"/>
  <c r="AB198" s="1"/>
  <c r="I236"/>
  <c r="I350"/>
  <c r="J350" s="1"/>
  <c r="L350" s="1"/>
  <c r="N350" s="1"/>
  <c r="P350" s="1"/>
  <c r="R350" s="1"/>
  <c r="T350" s="1"/>
  <c r="V350" s="1"/>
  <c r="X350" s="1"/>
  <c r="Z350" s="1"/>
  <c r="AB350" s="1"/>
  <c r="I410"/>
  <c r="I526"/>
  <c r="J526" s="1"/>
  <c r="L526" s="1"/>
  <c r="N526" s="1"/>
  <c r="P526" s="1"/>
  <c r="R526" s="1"/>
  <c r="T526" s="1"/>
  <c r="V526" s="1"/>
  <c r="X526" s="1"/>
  <c r="Z526" s="1"/>
  <c r="I591"/>
  <c r="I327"/>
  <c r="J327" s="1"/>
  <c r="L327" s="1"/>
  <c r="N327" s="1"/>
  <c r="P327" s="1"/>
  <c r="R327" s="1"/>
  <c r="T327" s="1"/>
  <c r="V327" s="1"/>
  <c r="X327" s="1"/>
  <c r="Z327" s="1"/>
  <c r="AB327" s="1"/>
  <c r="I453"/>
  <c r="J453" s="1"/>
  <c r="L453" s="1"/>
  <c r="N453" s="1"/>
  <c r="P453" s="1"/>
  <c r="R453" s="1"/>
  <c r="T453" s="1"/>
  <c r="V453" s="1"/>
  <c r="X453" s="1"/>
  <c r="Z453" s="1"/>
  <c r="AB453" s="1"/>
  <c r="I517"/>
  <c r="J517" s="1"/>
  <c r="L517" s="1"/>
  <c r="N517" s="1"/>
  <c r="P517" s="1"/>
  <c r="R517" s="1"/>
  <c r="T517" s="1"/>
  <c r="V517" s="1"/>
  <c r="X517" s="1"/>
  <c r="Z517" s="1"/>
  <c r="AB517" s="1"/>
  <c r="I162"/>
  <c r="J162" s="1"/>
  <c r="L162" s="1"/>
  <c r="N162" s="1"/>
  <c r="P162" s="1"/>
  <c r="R162" s="1"/>
  <c r="T162" s="1"/>
  <c r="V162" s="1"/>
  <c r="X162" s="1"/>
  <c r="Z162" s="1"/>
  <c r="AB162" s="1"/>
  <c r="I341"/>
  <c r="J341" s="1"/>
  <c r="L341" s="1"/>
  <c r="N341" s="1"/>
  <c r="P341" s="1"/>
  <c r="R341" s="1"/>
  <c r="T341" s="1"/>
  <c r="V341" s="1"/>
  <c r="X341" s="1"/>
  <c r="Z341" s="1"/>
  <c r="I140"/>
  <c r="J140" s="1"/>
  <c r="L140" s="1"/>
  <c r="N140" s="1"/>
  <c r="P140" s="1"/>
  <c r="R140" s="1"/>
  <c r="T140" s="1"/>
  <c r="V140" s="1"/>
  <c r="X140" s="1"/>
  <c r="Z140" s="1"/>
  <c r="AB140" s="1"/>
  <c r="I500"/>
  <c r="J500" s="1"/>
  <c r="L500" s="1"/>
  <c r="N500" s="1"/>
  <c r="P500" s="1"/>
  <c r="R500" s="1"/>
  <c r="T500" s="1"/>
  <c r="V500" s="1"/>
  <c r="X500" s="1"/>
  <c r="Z500" s="1"/>
  <c r="AB500" s="1"/>
  <c r="I550" l="1"/>
  <c r="I549" s="1"/>
  <c r="J549" s="1"/>
  <c r="L549" s="1"/>
  <c r="N549" s="1"/>
  <c r="P549" s="1"/>
  <c r="R549" s="1"/>
  <c r="T549" s="1"/>
  <c r="V549" s="1"/>
  <c r="X549" s="1"/>
  <c r="Z549" s="1"/>
  <c r="AB549" s="1"/>
  <c r="I534"/>
  <c r="J534" s="1"/>
  <c r="L534" s="1"/>
  <c r="N534" s="1"/>
  <c r="P534" s="1"/>
  <c r="R534" s="1"/>
  <c r="T534" s="1"/>
  <c r="V534" s="1"/>
  <c r="X534" s="1"/>
  <c r="Z534" s="1"/>
  <c r="AB534" s="1"/>
  <c r="I525"/>
  <c r="J525" s="1"/>
  <c r="L525" s="1"/>
  <c r="N525" s="1"/>
  <c r="P525" s="1"/>
  <c r="R525" s="1"/>
  <c r="T525" s="1"/>
  <c r="V525" s="1"/>
  <c r="X525" s="1"/>
  <c r="Z525" s="1"/>
  <c r="J546"/>
  <c r="L546" s="1"/>
  <c r="N546" s="1"/>
  <c r="P546" s="1"/>
  <c r="R546" s="1"/>
  <c r="T546" s="1"/>
  <c r="V546" s="1"/>
  <c r="X546" s="1"/>
  <c r="Z546" s="1"/>
  <c r="AB546" s="1"/>
  <c r="I44"/>
  <c r="J44" s="1"/>
  <c r="L44" s="1"/>
  <c r="N44" s="1"/>
  <c r="P44" s="1"/>
  <c r="R44" s="1"/>
  <c r="T44" s="1"/>
  <c r="V44" s="1"/>
  <c r="X44" s="1"/>
  <c r="Z44" s="1"/>
  <c r="AB44" s="1"/>
  <c r="I190"/>
  <c r="J190" s="1"/>
  <c r="L190" s="1"/>
  <c r="N190" s="1"/>
  <c r="P190" s="1"/>
  <c r="R190" s="1"/>
  <c r="T190" s="1"/>
  <c r="V190" s="1"/>
  <c r="X190" s="1"/>
  <c r="Z190" s="1"/>
  <c r="AB190" s="1"/>
  <c r="J191"/>
  <c r="L191" s="1"/>
  <c r="N191" s="1"/>
  <c r="P191" s="1"/>
  <c r="R191" s="1"/>
  <c r="T191" s="1"/>
  <c r="V191" s="1"/>
  <c r="X191" s="1"/>
  <c r="Z191" s="1"/>
  <c r="AB191" s="1"/>
  <c r="I349"/>
  <c r="I429"/>
  <c r="J429" s="1"/>
  <c r="L429" s="1"/>
  <c r="N429" s="1"/>
  <c r="P429" s="1"/>
  <c r="R429" s="1"/>
  <c r="T429" s="1"/>
  <c r="V429" s="1"/>
  <c r="X429" s="1"/>
  <c r="Z429" s="1"/>
  <c r="AB429" s="1"/>
  <c r="J430"/>
  <c r="L430" s="1"/>
  <c r="N430" s="1"/>
  <c r="P430" s="1"/>
  <c r="R430" s="1"/>
  <c r="T430" s="1"/>
  <c r="V430" s="1"/>
  <c r="X430" s="1"/>
  <c r="Z430" s="1"/>
  <c r="AB430" s="1"/>
  <c r="I177"/>
  <c r="J177" s="1"/>
  <c r="L177" s="1"/>
  <c r="N177" s="1"/>
  <c r="P177" s="1"/>
  <c r="R177" s="1"/>
  <c r="T177" s="1"/>
  <c r="V177" s="1"/>
  <c r="X177" s="1"/>
  <c r="Z177" s="1"/>
  <c r="AB177" s="1"/>
  <c r="I606"/>
  <c r="J606" s="1"/>
  <c r="L606" s="1"/>
  <c r="N606" s="1"/>
  <c r="P606" s="1"/>
  <c r="R606" s="1"/>
  <c r="T606" s="1"/>
  <c r="V606" s="1"/>
  <c r="X606" s="1"/>
  <c r="Z606" s="1"/>
  <c r="AB606" s="1"/>
  <c r="J607"/>
  <c r="L607" s="1"/>
  <c r="N607" s="1"/>
  <c r="P607" s="1"/>
  <c r="R607" s="1"/>
  <c r="T607" s="1"/>
  <c r="V607" s="1"/>
  <c r="X607" s="1"/>
  <c r="Z607" s="1"/>
  <c r="AB607" s="1"/>
  <c r="I587"/>
  <c r="J587" s="1"/>
  <c r="L587" s="1"/>
  <c r="N587" s="1"/>
  <c r="P587" s="1"/>
  <c r="R587" s="1"/>
  <c r="T587" s="1"/>
  <c r="V587" s="1"/>
  <c r="X587" s="1"/>
  <c r="Z587" s="1"/>
  <c r="AB587" s="1"/>
  <c r="J591"/>
  <c r="L591" s="1"/>
  <c r="N591" s="1"/>
  <c r="P591" s="1"/>
  <c r="R591" s="1"/>
  <c r="T591" s="1"/>
  <c r="V591" s="1"/>
  <c r="X591" s="1"/>
  <c r="Z591" s="1"/>
  <c r="AB591" s="1"/>
  <c r="J550"/>
  <c r="L550" s="1"/>
  <c r="N550" s="1"/>
  <c r="P550" s="1"/>
  <c r="R550" s="1"/>
  <c r="T550" s="1"/>
  <c r="V550" s="1"/>
  <c r="X550" s="1"/>
  <c r="Z550" s="1"/>
  <c r="AB550" s="1"/>
  <c r="I460"/>
  <c r="J460" s="1"/>
  <c r="L460" s="1"/>
  <c r="N460" s="1"/>
  <c r="P460" s="1"/>
  <c r="R460" s="1"/>
  <c r="T460" s="1"/>
  <c r="V460" s="1"/>
  <c r="X460" s="1"/>
  <c r="Z460" s="1"/>
  <c r="AB460" s="1"/>
  <c r="I417"/>
  <c r="J417" s="1"/>
  <c r="L417" s="1"/>
  <c r="N417" s="1"/>
  <c r="P417" s="1"/>
  <c r="R417" s="1"/>
  <c r="T417" s="1"/>
  <c r="V417" s="1"/>
  <c r="X417" s="1"/>
  <c r="Z417" s="1"/>
  <c r="AB417" s="1"/>
  <c r="J418"/>
  <c r="L418" s="1"/>
  <c r="N418" s="1"/>
  <c r="P418" s="1"/>
  <c r="R418" s="1"/>
  <c r="T418" s="1"/>
  <c r="V418" s="1"/>
  <c r="X418" s="1"/>
  <c r="Z418" s="1"/>
  <c r="AB418" s="1"/>
  <c r="I409"/>
  <c r="J409" s="1"/>
  <c r="L409" s="1"/>
  <c r="N409" s="1"/>
  <c r="P409" s="1"/>
  <c r="R409" s="1"/>
  <c r="T409" s="1"/>
  <c r="V409" s="1"/>
  <c r="X409" s="1"/>
  <c r="Z409" s="1"/>
  <c r="AB409" s="1"/>
  <c r="J410"/>
  <c r="L410" s="1"/>
  <c r="N410" s="1"/>
  <c r="P410" s="1"/>
  <c r="R410" s="1"/>
  <c r="T410" s="1"/>
  <c r="V410" s="1"/>
  <c r="X410" s="1"/>
  <c r="Z410" s="1"/>
  <c r="AB410" s="1"/>
  <c r="I379"/>
  <c r="J379" s="1"/>
  <c r="L379" s="1"/>
  <c r="N379" s="1"/>
  <c r="P379" s="1"/>
  <c r="R379" s="1"/>
  <c r="T379" s="1"/>
  <c r="V379" s="1"/>
  <c r="X379" s="1"/>
  <c r="Z379" s="1"/>
  <c r="AB379" s="1"/>
  <c r="J380"/>
  <c r="L380" s="1"/>
  <c r="N380" s="1"/>
  <c r="P380" s="1"/>
  <c r="R380" s="1"/>
  <c r="T380" s="1"/>
  <c r="V380" s="1"/>
  <c r="X380" s="1"/>
  <c r="Z380" s="1"/>
  <c r="AB380" s="1"/>
  <c r="J349"/>
  <c r="L349" s="1"/>
  <c r="N349" s="1"/>
  <c r="P349" s="1"/>
  <c r="R349" s="1"/>
  <c r="T349" s="1"/>
  <c r="V349" s="1"/>
  <c r="X349" s="1"/>
  <c r="Z349" s="1"/>
  <c r="AB349" s="1"/>
  <c r="I294"/>
  <c r="J294" s="1"/>
  <c r="L294" s="1"/>
  <c r="N294" s="1"/>
  <c r="P294" s="1"/>
  <c r="R294" s="1"/>
  <c r="T294" s="1"/>
  <c r="V294" s="1"/>
  <c r="X294" s="1"/>
  <c r="Z294" s="1"/>
  <c r="AB294" s="1"/>
  <c r="J251"/>
  <c r="L251" s="1"/>
  <c r="N251" s="1"/>
  <c r="P251" s="1"/>
  <c r="R251" s="1"/>
  <c r="T251" s="1"/>
  <c r="V251" s="1"/>
  <c r="X251" s="1"/>
  <c r="Z251" s="1"/>
  <c r="AB251" s="1"/>
  <c r="I235"/>
  <c r="J235" s="1"/>
  <c r="L235" s="1"/>
  <c r="N235" s="1"/>
  <c r="P235" s="1"/>
  <c r="R235" s="1"/>
  <c r="T235" s="1"/>
  <c r="V235" s="1"/>
  <c r="X235" s="1"/>
  <c r="Z235" s="1"/>
  <c r="AB235" s="1"/>
  <c r="J236"/>
  <c r="L236" s="1"/>
  <c r="N236" s="1"/>
  <c r="P236" s="1"/>
  <c r="R236" s="1"/>
  <c r="T236" s="1"/>
  <c r="V236" s="1"/>
  <c r="X236" s="1"/>
  <c r="Z236" s="1"/>
  <c r="AB236" s="1"/>
  <c r="I214"/>
  <c r="I121"/>
  <c r="J121" s="1"/>
  <c r="L121" s="1"/>
  <c r="N121" s="1"/>
  <c r="P121" s="1"/>
  <c r="R121" s="1"/>
  <c r="T121" s="1"/>
  <c r="V121" s="1"/>
  <c r="X121" s="1"/>
  <c r="Z121" s="1"/>
  <c r="AB121" s="1"/>
  <c r="J122"/>
  <c r="L122" s="1"/>
  <c r="N122" s="1"/>
  <c r="P122" s="1"/>
  <c r="R122" s="1"/>
  <c r="T122" s="1"/>
  <c r="V122" s="1"/>
  <c r="X122" s="1"/>
  <c r="Z122" s="1"/>
  <c r="AB122" s="1"/>
  <c r="I83"/>
  <c r="J83" s="1"/>
  <c r="L83" s="1"/>
  <c r="N83" s="1"/>
  <c r="P83" s="1"/>
  <c r="R83" s="1"/>
  <c r="T83" s="1"/>
  <c r="V83" s="1"/>
  <c r="X83" s="1"/>
  <c r="Z83" s="1"/>
  <c r="AB83" s="1"/>
  <c r="I13"/>
  <c r="J13" s="1"/>
  <c r="L13" s="1"/>
  <c r="N13" s="1"/>
  <c r="P13" s="1"/>
  <c r="R13" s="1"/>
  <c r="T13" s="1"/>
  <c r="V13" s="1"/>
  <c r="X13" s="1"/>
  <c r="Z13" s="1"/>
  <c r="AB13" s="1"/>
  <c r="J14"/>
  <c r="L14" s="1"/>
  <c r="N14" s="1"/>
  <c r="P14" s="1"/>
  <c r="R14" s="1"/>
  <c r="T14" s="1"/>
  <c r="V14" s="1"/>
  <c r="X14" s="1"/>
  <c r="Z14" s="1"/>
  <c r="AB14" s="1"/>
  <c r="I326"/>
  <c r="J326" s="1"/>
  <c r="L326" s="1"/>
  <c r="N326" s="1"/>
  <c r="P326" s="1"/>
  <c r="R326" s="1"/>
  <c r="T326" s="1"/>
  <c r="V326" s="1"/>
  <c r="X326" s="1"/>
  <c r="Z326" s="1"/>
  <c r="AB326" s="1"/>
  <c r="I524" l="1"/>
  <c r="J524" s="1"/>
  <c r="L524" s="1"/>
  <c r="N524" s="1"/>
  <c r="P524" s="1"/>
  <c r="R524" s="1"/>
  <c r="T524" s="1"/>
  <c r="V524" s="1"/>
  <c r="X524" s="1"/>
  <c r="Z524" s="1"/>
  <c r="I348"/>
  <c r="J348" s="1"/>
  <c r="L348" s="1"/>
  <c r="N348" s="1"/>
  <c r="P348" s="1"/>
  <c r="R348" s="1"/>
  <c r="T348" s="1"/>
  <c r="V348" s="1"/>
  <c r="X348" s="1"/>
  <c r="Z348" s="1"/>
  <c r="AB348" s="1"/>
  <c r="I213"/>
  <c r="J213" s="1"/>
  <c r="L213" s="1"/>
  <c r="N213" s="1"/>
  <c r="P213" s="1"/>
  <c r="R213" s="1"/>
  <c r="T213" s="1"/>
  <c r="V213" s="1"/>
  <c r="X213" s="1"/>
  <c r="Z213" s="1"/>
  <c r="AB213" s="1"/>
  <c r="J214"/>
  <c r="L214" s="1"/>
  <c r="N214" s="1"/>
  <c r="P214" s="1"/>
  <c r="R214" s="1"/>
  <c r="T214" s="1"/>
  <c r="V214" s="1"/>
  <c r="X214" s="1"/>
  <c r="Z214" s="1"/>
  <c r="AB214" s="1"/>
  <c r="I12"/>
  <c r="G640"/>
  <c r="G639" s="1"/>
  <c r="G630"/>
  <c r="G628"/>
  <c r="G626"/>
  <c r="G624"/>
  <c r="G622"/>
  <c r="G620"/>
  <c r="G617"/>
  <c r="G615"/>
  <c r="G613"/>
  <c r="G610"/>
  <c r="G608"/>
  <c r="G602"/>
  <c r="G600"/>
  <c r="G596"/>
  <c r="G594"/>
  <c r="G592"/>
  <c r="G589"/>
  <c r="G588" s="1"/>
  <c r="G585"/>
  <c r="G584" s="1"/>
  <c r="G580"/>
  <c r="G579" s="1"/>
  <c r="G575"/>
  <c r="G574" s="1"/>
  <c r="G572"/>
  <c r="G571" s="1"/>
  <c r="G568"/>
  <c r="G567" s="1"/>
  <c r="G565"/>
  <c r="G564" s="1"/>
  <c r="G560"/>
  <c r="G557"/>
  <c r="G552"/>
  <c r="G547"/>
  <c r="G546" s="1"/>
  <c r="G545" s="1"/>
  <c r="G543"/>
  <c r="G542" s="1"/>
  <c r="G537"/>
  <c r="G536" s="1"/>
  <c r="G532"/>
  <c r="G531" s="1"/>
  <c r="G529"/>
  <c r="G527"/>
  <c r="G522"/>
  <c r="G521" s="1"/>
  <c r="G519"/>
  <c r="G518" s="1"/>
  <c r="G512"/>
  <c r="G511" s="1"/>
  <c r="G510" s="1"/>
  <c r="G508"/>
  <c r="G507" s="1"/>
  <c r="G505"/>
  <c r="G504" s="1"/>
  <c r="G502"/>
  <c r="G501" s="1"/>
  <c r="G495"/>
  <c r="G494" s="1"/>
  <c r="G478"/>
  <c r="G474"/>
  <c r="G471"/>
  <c r="G468"/>
  <c r="G467" s="1"/>
  <c r="G465"/>
  <c r="G464" s="1"/>
  <c r="G462"/>
  <c r="G461" s="1"/>
  <c r="G458"/>
  <c r="G455"/>
  <c r="G454" s="1"/>
  <c r="G449"/>
  <c r="G448" s="1"/>
  <c r="G447" s="1"/>
  <c r="G442"/>
  <c r="G440"/>
  <c r="G438"/>
  <c r="G435"/>
  <c r="G433"/>
  <c r="G431"/>
  <c r="G424"/>
  <c r="G423" s="1"/>
  <c r="G421"/>
  <c r="G419"/>
  <c r="G415"/>
  <c r="G413"/>
  <c r="G411"/>
  <c r="G404"/>
  <c r="G403" s="1"/>
  <c r="G402" s="1"/>
  <c r="G400"/>
  <c r="G399" s="1"/>
  <c r="G395"/>
  <c r="G394" s="1"/>
  <c r="G393" s="1"/>
  <c r="G389"/>
  <c r="G387"/>
  <c r="G385"/>
  <c r="G383"/>
  <c r="G381"/>
  <c r="G371"/>
  <c r="G370" s="1"/>
  <c r="G368"/>
  <c r="G367" s="1"/>
  <c r="G365"/>
  <c r="G364" s="1"/>
  <c r="G362"/>
  <c r="G361" s="1"/>
  <c r="G359"/>
  <c r="G358" s="1"/>
  <c r="G356"/>
  <c r="G355" s="1"/>
  <c r="G353"/>
  <c r="G351"/>
  <c r="G346"/>
  <c r="G345" s="1"/>
  <c r="G343"/>
  <c r="G342" s="1"/>
  <c r="G338"/>
  <c r="G337" s="1"/>
  <c r="G332"/>
  <c r="G329"/>
  <c r="G328" s="1"/>
  <c r="G313"/>
  <c r="G312" s="1"/>
  <c r="G311" s="1"/>
  <c r="G309"/>
  <c r="G308" s="1"/>
  <c r="G306"/>
  <c r="G304"/>
  <c r="G302"/>
  <c r="G298"/>
  <c r="G296"/>
  <c r="G289"/>
  <c r="G288" s="1"/>
  <c r="G286"/>
  <c r="G285" s="1"/>
  <c r="G281"/>
  <c r="G280" s="1"/>
  <c r="G274"/>
  <c r="G272"/>
  <c r="G269"/>
  <c r="G268" s="1"/>
  <c r="G266"/>
  <c r="G265" s="1"/>
  <c r="G263"/>
  <c r="G259"/>
  <c r="G255"/>
  <c r="G253"/>
  <c r="G242"/>
  <c r="G241" s="1"/>
  <c r="G239"/>
  <c r="G237"/>
  <c r="G233"/>
  <c r="G232" s="1"/>
  <c r="G230"/>
  <c r="G229" s="1"/>
  <c r="G227"/>
  <c r="G222"/>
  <c r="G218"/>
  <c r="G216"/>
  <c r="G211"/>
  <c r="G207"/>
  <c r="G203"/>
  <c r="G202" s="1"/>
  <c r="G200"/>
  <c r="G199" s="1"/>
  <c r="G196"/>
  <c r="G195" s="1"/>
  <c r="G192"/>
  <c r="G191" s="1"/>
  <c r="G187"/>
  <c r="G186" s="1"/>
  <c r="G184"/>
  <c r="G183" s="1"/>
  <c r="G180"/>
  <c r="G179" s="1"/>
  <c r="G175"/>
  <c r="G174" s="1"/>
  <c r="G170"/>
  <c r="G169" s="1"/>
  <c r="G167"/>
  <c r="G166" s="1"/>
  <c r="G164"/>
  <c r="G163" s="1"/>
  <c r="G158"/>
  <c r="G154"/>
  <c r="G153" s="1"/>
  <c r="G150"/>
  <c r="G149" s="1"/>
  <c r="G146"/>
  <c r="G145" s="1"/>
  <c r="G142"/>
  <c r="G141" s="1"/>
  <c r="G136"/>
  <c r="G134"/>
  <c r="G131"/>
  <c r="G129"/>
  <c r="G127"/>
  <c r="G123"/>
  <c r="G119"/>
  <c r="G118" s="1"/>
  <c r="G109"/>
  <c r="G108" s="1"/>
  <c r="G106"/>
  <c r="G105" s="1"/>
  <c r="G103"/>
  <c r="G99"/>
  <c r="G97"/>
  <c r="G93"/>
  <c r="G91"/>
  <c r="G89"/>
  <c r="G87"/>
  <c r="G85"/>
  <c r="G81"/>
  <c r="G80" s="1"/>
  <c r="G78"/>
  <c r="G77" s="1"/>
  <c r="G75"/>
  <c r="G74" s="1"/>
  <c r="G66"/>
  <c r="G65" s="1"/>
  <c r="G63"/>
  <c r="G62" s="1"/>
  <c r="G60"/>
  <c r="G58"/>
  <c r="G56"/>
  <c r="G54"/>
  <c r="G52"/>
  <c r="G50"/>
  <c r="G48"/>
  <c r="G46"/>
  <c r="G36"/>
  <c r="G35" s="1"/>
  <c r="G33"/>
  <c r="G32" s="1"/>
  <c r="G30"/>
  <c r="G29" s="1"/>
  <c r="G27"/>
  <c r="G25"/>
  <c r="G23"/>
  <c r="G21"/>
  <c r="G19"/>
  <c r="G17"/>
  <c r="G15"/>
  <c r="E135"/>
  <c r="J12" l="1"/>
  <c r="L12" s="1"/>
  <c r="N12" s="1"/>
  <c r="P12" s="1"/>
  <c r="R12" s="1"/>
  <c r="T12" s="1"/>
  <c r="V12" s="1"/>
  <c r="X12" s="1"/>
  <c r="Z12" s="1"/>
  <c r="AB12" s="1"/>
  <c r="I642"/>
  <c r="J642" s="1"/>
  <c r="L642" s="1"/>
  <c r="N642" s="1"/>
  <c r="P642" s="1"/>
  <c r="R642" s="1"/>
  <c r="T642" s="1"/>
  <c r="V642" s="1"/>
  <c r="X642" s="1"/>
  <c r="Z642" s="1"/>
  <c r="AB642" s="1"/>
  <c r="G607"/>
  <c r="G606" s="1"/>
  <c r="G252"/>
  <c r="G140"/>
  <c r="G380"/>
  <c r="G379" s="1"/>
  <c r="G430"/>
  <c r="G429" s="1"/>
  <c r="G14"/>
  <c r="G13" s="1"/>
  <c r="G162"/>
  <c r="G182"/>
  <c r="G295"/>
  <c r="G294" s="1"/>
  <c r="G410"/>
  <c r="G409" s="1"/>
  <c r="G418"/>
  <c r="G417" s="1"/>
  <c r="G470"/>
  <c r="G460" s="1"/>
  <c r="G84"/>
  <c r="G83" s="1"/>
  <c r="G215"/>
  <c r="G271"/>
  <c r="G327"/>
  <c r="G535"/>
  <c r="G526"/>
  <c r="G350"/>
  <c r="G349" s="1"/>
  <c r="G206"/>
  <c r="G122"/>
  <c r="G45"/>
  <c r="G178"/>
  <c r="G198"/>
  <c r="G173"/>
  <c r="G279"/>
  <c r="G559"/>
  <c r="G591"/>
  <c r="G638"/>
  <c r="G341"/>
  <c r="G517"/>
  <c r="G541"/>
  <c r="G583"/>
  <c r="G190"/>
  <c r="G398"/>
  <c r="G500"/>
  <c r="G551"/>
  <c r="G578"/>
  <c r="G157"/>
  <c r="G194"/>
  <c r="G210"/>
  <c r="G224"/>
  <c r="G284"/>
  <c r="G457"/>
  <c r="G236"/>
  <c r="G214" l="1"/>
  <c r="G251"/>
  <c r="G587"/>
  <c r="G525"/>
  <c r="G524" s="1"/>
  <c r="G205"/>
  <c r="G121"/>
  <c r="G44"/>
  <c r="G235"/>
  <c r="G209"/>
  <c r="G453"/>
  <c r="G348" s="1"/>
  <c r="G534"/>
  <c r="G550"/>
  <c r="G156"/>
  <c r="G326"/>
  <c r="G582"/>
  <c r="G213" l="1"/>
  <c r="G177"/>
  <c r="G12"/>
  <c r="G549"/>
  <c r="E562"/>
  <c r="E553"/>
  <c r="E603"/>
  <c r="E597"/>
  <c r="F176"/>
  <c r="E175"/>
  <c r="E174" s="1"/>
  <c r="E173" s="1"/>
  <c r="F173" s="1"/>
  <c r="F369"/>
  <c r="F372"/>
  <c r="E371"/>
  <c r="E370" s="1"/>
  <c r="F370" s="1"/>
  <c r="E368"/>
  <c r="E367" s="1"/>
  <c r="F367" s="1"/>
  <c r="F371" l="1"/>
  <c r="G642"/>
  <c r="F368"/>
  <c r="F174"/>
  <c r="F175"/>
  <c r="F16"/>
  <c r="F18"/>
  <c r="F20"/>
  <c r="F22"/>
  <c r="F24"/>
  <c r="F26"/>
  <c r="F28"/>
  <c r="F31"/>
  <c r="F34"/>
  <c r="F37"/>
  <c r="F47"/>
  <c r="F49"/>
  <c r="F51"/>
  <c r="F53"/>
  <c r="F55"/>
  <c r="F57"/>
  <c r="F59"/>
  <c r="F61"/>
  <c r="F64"/>
  <c r="F67"/>
  <c r="F76"/>
  <c r="F79"/>
  <c r="F82"/>
  <c r="F86"/>
  <c r="F88"/>
  <c r="F90"/>
  <c r="F92"/>
  <c r="F94"/>
  <c r="F98"/>
  <c r="F100"/>
  <c r="F104"/>
  <c r="F107"/>
  <c r="F110"/>
  <c r="F120"/>
  <c r="F124"/>
  <c r="F128"/>
  <c r="F130"/>
  <c r="F132"/>
  <c r="F133"/>
  <c r="F135"/>
  <c r="F137"/>
  <c r="F143"/>
  <c r="F144"/>
  <c r="F147"/>
  <c r="F148"/>
  <c r="F151"/>
  <c r="F152"/>
  <c r="F155"/>
  <c r="F159"/>
  <c r="F160"/>
  <c r="F161"/>
  <c r="F165"/>
  <c r="F168"/>
  <c r="F171"/>
  <c r="F172"/>
  <c r="F181"/>
  <c r="F185"/>
  <c r="F188"/>
  <c r="F193"/>
  <c r="F197"/>
  <c r="F201"/>
  <c r="F204"/>
  <c r="F208"/>
  <c r="F212"/>
  <c r="F217"/>
  <c r="F219"/>
  <c r="F223"/>
  <c r="F228"/>
  <c r="F231"/>
  <c r="F234"/>
  <c r="F238"/>
  <c r="F240"/>
  <c r="F243"/>
  <c r="F254"/>
  <c r="F256"/>
  <c r="F260"/>
  <c r="F264"/>
  <c r="F267"/>
  <c r="F270"/>
  <c r="F273"/>
  <c r="F275"/>
  <c r="F282"/>
  <c r="F283"/>
  <c r="F287"/>
  <c r="F290"/>
  <c r="F297"/>
  <c r="F299"/>
  <c r="F303"/>
  <c r="F305"/>
  <c r="F307"/>
  <c r="F310"/>
  <c r="F314"/>
  <c r="F330"/>
  <c r="F331"/>
  <c r="F334"/>
  <c r="F335"/>
  <c r="F339"/>
  <c r="F340"/>
  <c r="F344"/>
  <c r="F347"/>
  <c r="F352"/>
  <c r="F354"/>
  <c r="F357"/>
  <c r="F360"/>
  <c r="F363"/>
  <c r="F366"/>
  <c r="F382"/>
  <c r="F384"/>
  <c r="F386"/>
  <c r="F388"/>
  <c r="F390"/>
  <c r="F396"/>
  <c r="F397"/>
  <c r="F401"/>
  <c r="F405"/>
  <c r="F406"/>
  <c r="F407"/>
  <c r="F408"/>
  <c r="F412"/>
  <c r="F414"/>
  <c r="F416"/>
  <c r="F420"/>
  <c r="F422"/>
  <c r="F425"/>
  <c r="F426"/>
  <c r="F427"/>
  <c r="F428"/>
  <c r="F432"/>
  <c r="F434"/>
  <c r="F436"/>
  <c r="F437"/>
  <c r="F439"/>
  <c r="F441"/>
  <c r="F443"/>
  <c r="F450"/>
  <c r="F456"/>
  <c r="F459"/>
  <c r="F463"/>
  <c r="F466"/>
  <c r="F469"/>
  <c r="F472"/>
  <c r="F473"/>
  <c r="F475"/>
  <c r="F479"/>
  <c r="F496"/>
  <c r="F503"/>
  <c r="F506"/>
  <c r="F509"/>
  <c r="F513"/>
  <c r="F520"/>
  <c r="F523"/>
  <c r="F528"/>
  <c r="F530"/>
  <c r="F533"/>
  <c r="F538"/>
  <c r="F539"/>
  <c r="F540"/>
  <c r="F544"/>
  <c r="F548"/>
  <c r="F553"/>
  <c r="F554"/>
  <c r="F555"/>
  <c r="F556"/>
  <c r="F558"/>
  <c r="F561"/>
  <c r="F562"/>
  <c r="F563"/>
  <c r="F566"/>
  <c r="F569"/>
  <c r="F570"/>
  <c r="F573"/>
  <c r="F577"/>
  <c r="F581"/>
  <c r="F586"/>
  <c r="F590"/>
  <c r="F593"/>
  <c r="F595"/>
  <c r="F597"/>
  <c r="F598"/>
  <c r="F599"/>
  <c r="F601"/>
  <c r="F603"/>
  <c r="F609"/>
  <c r="F611"/>
  <c r="F612"/>
  <c r="F614"/>
  <c r="F616"/>
  <c r="F618"/>
  <c r="F619"/>
  <c r="F621"/>
  <c r="F623"/>
  <c r="F625"/>
  <c r="F627"/>
  <c r="F629"/>
  <c r="F631"/>
  <c r="F641"/>
  <c r="E640"/>
  <c r="E639" s="1"/>
  <c r="E630"/>
  <c r="F630" s="1"/>
  <c r="E628"/>
  <c r="F628" s="1"/>
  <c r="E626"/>
  <c r="F626" s="1"/>
  <c r="E624"/>
  <c r="F624" s="1"/>
  <c r="E622"/>
  <c r="F622" s="1"/>
  <c r="E620"/>
  <c r="F620" s="1"/>
  <c r="E617"/>
  <c r="F617" s="1"/>
  <c r="E615"/>
  <c r="F615" s="1"/>
  <c r="E613"/>
  <c r="F613" s="1"/>
  <c r="E610"/>
  <c r="F610" s="1"/>
  <c r="E608"/>
  <c r="E602"/>
  <c r="F602" s="1"/>
  <c r="E600"/>
  <c r="F600" s="1"/>
  <c r="E596"/>
  <c r="F596" s="1"/>
  <c r="E594"/>
  <c r="F594" s="1"/>
  <c r="E592"/>
  <c r="F592" s="1"/>
  <c r="E589"/>
  <c r="E585"/>
  <c r="E580"/>
  <c r="E579" s="1"/>
  <c r="E578" s="1"/>
  <c r="F578" s="1"/>
  <c r="E572"/>
  <c r="E571" s="1"/>
  <c r="E568"/>
  <c r="E565"/>
  <c r="E564" s="1"/>
  <c r="F564" s="1"/>
  <c r="E560"/>
  <c r="E559" s="1"/>
  <c r="F559" s="1"/>
  <c r="E557"/>
  <c r="F557" s="1"/>
  <c r="E552"/>
  <c r="F552" s="1"/>
  <c r="E547"/>
  <c r="F547" s="1"/>
  <c r="E543"/>
  <c r="E542" s="1"/>
  <c r="E541" s="1"/>
  <c r="F541" s="1"/>
  <c r="E537"/>
  <c r="E536" s="1"/>
  <c r="E532"/>
  <c r="E531" s="1"/>
  <c r="F531" s="1"/>
  <c r="E529"/>
  <c r="E527"/>
  <c r="F527" s="1"/>
  <c r="E522"/>
  <c r="F522" s="1"/>
  <c r="E519"/>
  <c r="E518" s="1"/>
  <c r="E512"/>
  <c r="E511" s="1"/>
  <c r="E508"/>
  <c r="E507" s="1"/>
  <c r="F507" s="1"/>
  <c r="E505"/>
  <c r="E502"/>
  <c r="E501" s="1"/>
  <c r="F501" s="1"/>
  <c r="E495"/>
  <c r="E494" s="1"/>
  <c r="F494" s="1"/>
  <c r="E478"/>
  <c r="F478" s="1"/>
  <c r="E474"/>
  <c r="F474" s="1"/>
  <c r="E471"/>
  <c r="E468"/>
  <c r="E465"/>
  <c r="F465" s="1"/>
  <c r="E462"/>
  <c r="E461" s="1"/>
  <c r="F461" s="1"/>
  <c r="E458"/>
  <c r="E457" s="1"/>
  <c r="F457" s="1"/>
  <c r="E455"/>
  <c r="E454" s="1"/>
  <c r="F454" s="1"/>
  <c r="E449"/>
  <c r="E442"/>
  <c r="F442" s="1"/>
  <c r="E440"/>
  <c r="F440" s="1"/>
  <c r="E438"/>
  <c r="F438" s="1"/>
  <c r="E435"/>
  <c r="F435" s="1"/>
  <c r="E433"/>
  <c r="F433" s="1"/>
  <c r="E431"/>
  <c r="F431" s="1"/>
  <c r="E424"/>
  <c r="E423" s="1"/>
  <c r="F423" s="1"/>
  <c r="E421"/>
  <c r="F421" s="1"/>
  <c r="E419"/>
  <c r="F419" s="1"/>
  <c r="E415"/>
  <c r="F415" s="1"/>
  <c r="E413"/>
  <c r="F413" s="1"/>
  <c r="E411"/>
  <c r="F411" s="1"/>
  <c r="E404"/>
  <c r="E400"/>
  <c r="E395"/>
  <c r="E394" s="1"/>
  <c r="E393" s="1"/>
  <c r="F393" s="1"/>
  <c r="E389"/>
  <c r="F389" s="1"/>
  <c r="E387"/>
  <c r="F387" s="1"/>
  <c r="E385"/>
  <c r="F385" s="1"/>
  <c r="E383"/>
  <c r="F383" s="1"/>
  <c r="E381"/>
  <c r="E365"/>
  <c r="E364" s="1"/>
  <c r="F364" s="1"/>
  <c r="E362"/>
  <c r="E361" s="1"/>
  <c r="F361" s="1"/>
  <c r="E359"/>
  <c r="E358" s="1"/>
  <c r="F358" s="1"/>
  <c r="E356"/>
  <c r="E353"/>
  <c r="F353" s="1"/>
  <c r="E351"/>
  <c r="E346"/>
  <c r="E345" s="1"/>
  <c r="F345" s="1"/>
  <c r="E343"/>
  <c r="E342" s="1"/>
  <c r="F342" s="1"/>
  <c r="E338"/>
  <c r="E337" s="1"/>
  <c r="F337" s="1"/>
  <c r="F333"/>
  <c r="E329"/>
  <c r="E328" s="1"/>
  <c r="F328" s="1"/>
  <c r="E313"/>
  <c r="E312" s="1"/>
  <c r="E309"/>
  <c r="E308" s="1"/>
  <c r="F308" s="1"/>
  <c r="E306"/>
  <c r="F306" s="1"/>
  <c r="E304"/>
  <c r="F304" s="1"/>
  <c r="E302"/>
  <c r="F302" s="1"/>
  <c r="E298"/>
  <c r="F298" s="1"/>
  <c r="E296"/>
  <c r="E289"/>
  <c r="E288" s="1"/>
  <c r="F288" s="1"/>
  <c r="E286"/>
  <c r="E285" s="1"/>
  <c r="E281"/>
  <c r="E274"/>
  <c r="F274" s="1"/>
  <c r="E272"/>
  <c r="E269"/>
  <c r="E268" s="1"/>
  <c r="F268" s="1"/>
  <c r="E266"/>
  <c r="E263"/>
  <c r="F263" s="1"/>
  <c r="E259"/>
  <c r="F259" s="1"/>
  <c r="E255"/>
  <c r="F255" s="1"/>
  <c r="E253"/>
  <c r="E242"/>
  <c r="E241" s="1"/>
  <c r="F241" s="1"/>
  <c r="E239"/>
  <c r="F239" s="1"/>
  <c r="E237"/>
  <c r="E233"/>
  <c r="F233" s="1"/>
  <c r="E230"/>
  <c r="E229" s="1"/>
  <c r="F229" s="1"/>
  <c r="E227"/>
  <c r="E222"/>
  <c r="F222" s="1"/>
  <c r="E218"/>
  <c r="F218" s="1"/>
  <c r="E216"/>
  <c r="F216" s="1"/>
  <c r="E211"/>
  <c r="E207"/>
  <c r="E203"/>
  <c r="E202" s="1"/>
  <c r="F202" s="1"/>
  <c r="E200"/>
  <c r="E199" s="1"/>
  <c r="F199" s="1"/>
  <c r="E196"/>
  <c r="E195" s="1"/>
  <c r="F195" s="1"/>
  <c r="E192"/>
  <c r="E191" s="1"/>
  <c r="E190" s="1"/>
  <c r="F190" s="1"/>
  <c r="E187"/>
  <c r="E186" s="1"/>
  <c r="E184"/>
  <c r="F184" s="1"/>
  <c r="E180"/>
  <c r="E179" s="1"/>
  <c r="E178" s="1"/>
  <c r="F178" s="1"/>
  <c r="E170"/>
  <c r="E167"/>
  <c r="E166" s="1"/>
  <c r="F166" s="1"/>
  <c r="E164"/>
  <c r="E163" s="1"/>
  <c r="F163" s="1"/>
  <c r="E158"/>
  <c r="E154"/>
  <c r="F154" s="1"/>
  <c r="E150"/>
  <c r="E149" s="1"/>
  <c r="F149" s="1"/>
  <c r="E146"/>
  <c r="E142"/>
  <c r="E136"/>
  <c r="F136" s="1"/>
  <c r="E134"/>
  <c r="F134" s="1"/>
  <c r="E131"/>
  <c r="F131" s="1"/>
  <c r="E129"/>
  <c r="F129" s="1"/>
  <c r="E127"/>
  <c r="F127" s="1"/>
  <c r="E123"/>
  <c r="F123" s="1"/>
  <c r="E119"/>
  <c r="E118" s="1"/>
  <c r="F118" s="1"/>
  <c r="E109"/>
  <c r="E106"/>
  <c r="F106" s="1"/>
  <c r="E103"/>
  <c r="F103" s="1"/>
  <c r="E99"/>
  <c r="F99" s="1"/>
  <c r="E97"/>
  <c r="F97" s="1"/>
  <c r="E93"/>
  <c r="F93" s="1"/>
  <c r="E91"/>
  <c r="F91" s="1"/>
  <c r="E89"/>
  <c r="F89" s="1"/>
  <c r="E87"/>
  <c r="F87" s="1"/>
  <c r="E85"/>
  <c r="E81"/>
  <c r="E78"/>
  <c r="E77" s="1"/>
  <c r="F77" s="1"/>
  <c r="E75"/>
  <c r="F75" s="1"/>
  <c r="E66"/>
  <c r="E65" s="1"/>
  <c r="F65" s="1"/>
  <c r="E63"/>
  <c r="E62" s="1"/>
  <c r="F62" s="1"/>
  <c r="E60"/>
  <c r="F60" s="1"/>
  <c r="E58"/>
  <c r="F58" s="1"/>
  <c r="E56"/>
  <c r="F56" s="1"/>
  <c r="E54"/>
  <c r="F54" s="1"/>
  <c r="E52"/>
  <c r="F52" s="1"/>
  <c r="E50"/>
  <c r="F50" s="1"/>
  <c r="E48"/>
  <c r="F48" s="1"/>
  <c r="E46"/>
  <c r="E36"/>
  <c r="E35" s="1"/>
  <c r="F35" s="1"/>
  <c r="E33"/>
  <c r="E32" s="1"/>
  <c r="F32" s="1"/>
  <c r="E30"/>
  <c r="E27"/>
  <c r="F27" s="1"/>
  <c r="E25"/>
  <c r="F25" s="1"/>
  <c r="E23"/>
  <c r="F23" s="1"/>
  <c r="E21"/>
  <c r="F21" s="1"/>
  <c r="E19"/>
  <c r="F19" s="1"/>
  <c r="E17"/>
  <c r="F17" s="1"/>
  <c r="E15"/>
  <c r="F15" s="1"/>
  <c r="E607" l="1"/>
  <c r="E606" s="1"/>
  <c r="F606" s="1"/>
  <c r="E546"/>
  <c r="E545" s="1"/>
  <c r="F545" s="1"/>
  <c r="E122"/>
  <c r="E121" s="1"/>
  <c r="F121" s="1"/>
  <c r="E74"/>
  <c r="F74" s="1"/>
  <c r="E105"/>
  <c r="F105" s="1"/>
  <c r="F580"/>
  <c r="E521"/>
  <c r="F521" s="1"/>
  <c r="F565"/>
  <c r="F179"/>
  <c r="E470"/>
  <c r="F470" s="1"/>
  <c r="E526"/>
  <c r="E525" s="1"/>
  <c r="F508"/>
  <c r="F338"/>
  <c r="F269"/>
  <c r="F395"/>
  <c r="F66"/>
  <c r="F502"/>
  <c r="F365"/>
  <c r="F192"/>
  <c r="F63"/>
  <c r="E153"/>
  <c r="F153" s="1"/>
  <c r="E252"/>
  <c r="F252" s="1"/>
  <c r="E350"/>
  <c r="F350" s="1"/>
  <c r="F471"/>
  <c r="F286"/>
  <c r="F167"/>
  <c r="E183"/>
  <c r="F183" s="1"/>
  <c r="E232"/>
  <c r="F232" s="1"/>
  <c r="E332"/>
  <c r="F332" s="1"/>
  <c r="E380"/>
  <c r="E379" s="1"/>
  <c r="F379" s="1"/>
  <c r="E464"/>
  <c r="F464" s="1"/>
  <c r="F543"/>
  <c r="F519"/>
  <c r="F495"/>
  <c r="F309"/>
  <c r="F230"/>
  <c r="F78"/>
  <c r="F571"/>
  <c r="F572"/>
  <c r="E29"/>
  <c r="F29" s="1"/>
  <c r="F30"/>
  <c r="E108"/>
  <c r="F108" s="1"/>
  <c r="F109"/>
  <c r="E271"/>
  <c r="F271" s="1"/>
  <c r="F272"/>
  <c r="E355"/>
  <c r="F355" s="1"/>
  <c r="F356"/>
  <c r="F404"/>
  <c r="E403"/>
  <c r="E467"/>
  <c r="F467" s="1"/>
  <c r="F468"/>
  <c r="E510"/>
  <c r="F510" s="1"/>
  <c r="F511"/>
  <c r="E535"/>
  <c r="F535" s="1"/>
  <c r="F536"/>
  <c r="E575"/>
  <c r="F576"/>
  <c r="F529"/>
  <c r="F381"/>
  <c r="F346"/>
  <c r="F119"/>
  <c r="E215"/>
  <c r="F215" s="1"/>
  <c r="E418"/>
  <c r="E430"/>
  <c r="E551"/>
  <c r="F640"/>
  <c r="F537"/>
  <c r="F359"/>
  <c r="F313"/>
  <c r="F253"/>
  <c r="F187"/>
  <c r="F85"/>
  <c r="E84"/>
  <c r="F81"/>
  <c r="E80"/>
  <c r="F80" s="1"/>
  <c r="E295"/>
  <c r="F295" s="1"/>
  <c r="F296"/>
  <c r="F568"/>
  <c r="E567"/>
  <c r="F567" s="1"/>
  <c r="E638"/>
  <c r="F638" s="1"/>
  <c r="F639"/>
  <c r="E45"/>
  <c r="F46"/>
  <c r="F146"/>
  <c r="E145"/>
  <c r="F145" s="1"/>
  <c r="E157"/>
  <c r="F158"/>
  <c r="E169"/>
  <c r="F169" s="1"/>
  <c r="F170"/>
  <c r="E182"/>
  <c r="F182" s="1"/>
  <c r="F186"/>
  <c r="F211"/>
  <c r="E210"/>
  <c r="E224"/>
  <c r="F224" s="1"/>
  <c r="F227"/>
  <c r="E236"/>
  <c r="F236" s="1"/>
  <c r="F237"/>
  <c r="E284"/>
  <c r="F284" s="1"/>
  <c r="F285"/>
  <c r="E311"/>
  <c r="F311" s="1"/>
  <c r="F312"/>
  <c r="E399"/>
  <c r="F400"/>
  <c r="F589"/>
  <c r="E588"/>
  <c r="E194"/>
  <c r="F194" s="1"/>
  <c r="F608"/>
  <c r="F512"/>
  <c r="F242"/>
  <c r="F200"/>
  <c r="F33"/>
  <c r="E206"/>
  <c r="F207"/>
  <c r="E280"/>
  <c r="F281"/>
  <c r="E448"/>
  <c r="F449"/>
  <c r="E504"/>
  <c r="F504" s="1"/>
  <c r="F505"/>
  <c r="E584"/>
  <c r="F585"/>
  <c r="F351"/>
  <c r="F196"/>
  <c r="E141"/>
  <c r="F141" s="1"/>
  <c r="F142"/>
  <c r="E265"/>
  <c r="F265" s="1"/>
  <c r="F266"/>
  <c r="F380"/>
  <c r="E14"/>
  <c r="E517"/>
  <c r="F517" s="1"/>
  <c r="F560"/>
  <c r="F532"/>
  <c r="F462"/>
  <c r="F424"/>
  <c r="F362"/>
  <c r="F329"/>
  <c r="F289"/>
  <c r="F203"/>
  <c r="F191"/>
  <c r="F150"/>
  <c r="E410"/>
  <c r="E591"/>
  <c r="F591" s="1"/>
  <c r="F579"/>
  <c r="F542"/>
  <c r="F518"/>
  <c r="F394"/>
  <c r="F343"/>
  <c r="F180"/>
  <c r="F164"/>
  <c r="F36"/>
  <c r="F458"/>
  <c r="F455"/>
  <c r="E453"/>
  <c r="F453" s="1"/>
  <c r="E162"/>
  <c r="F162" s="1"/>
  <c r="E198"/>
  <c r="F198" s="1"/>
  <c r="E341"/>
  <c r="F341" s="1"/>
  <c r="E140" l="1"/>
  <c r="F140" s="1"/>
  <c r="E214"/>
  <c r="F214" s="1"/>
  <c r="E327"/>
  <c r="F327" s="1"/>
  <c r="E460"/>
  <c r="F460" s="1"/>
  <c r="F546"/>
  <c r="E235"/>
  <c r="F235" s="1"/>
  <c r="E294"/>
  <c r="F294" s="1"/>
  <c r="F45"/>
  <c r="E44"/>
  <c r="F44" s="1"/>
  <c r="E349"/>
  <c r="F349" s="1"/>
  <c r="F122"/>
  <c r="F526"/>
  <c r="F607"/>
  <c r="E251"/>
  <c r="F251" s="1"/>
  <c r="E409"/>
  <c r="F409" s="1"/>
  <c r="F410"/>
  <c r="E13"/>
  <c r="F14"/>
  <c r="E83"/>
  <c r="F83" s="1"/>
  <c r="F84"/>
  <c r="E574"/>
  <c r="F574" s="1"/>
  <c r="F575"/>
  <c r="E524"/>
  <c r="F524" s="1"/>
  <c r="F525"/>
  <c r="E534"/>
  <c r="F534" s="1"/>
  <c r="E583"/>
  <c r="F584"/>
  <c r="F206"/>
  <c r="E205"/>
  <c r="F205" s="1"/>
  <c r="E417"/>
  <c r="F417" s="1"/>
  <c r="F418"/>
  <c r="E402"/>
  <c r="F402" s="1"/>
  <c r="F403"/>
  <c r="E587"/>
  <c r="F587" s="1"/>
  <c r="F588"/>
  <c r="E209"/>
  <c r="F209" s="1"/>
  <c r="F210"/>
  <c r="E429"/>
  <c r="F429" s="1"/>
  <c r="F430"/>
  <c r="E500"/>
  <c r="F500" s="1"/>
  <c r="E447"/>
  <c r="F447" s="1"/>
  <c r="F448"/>
  <c r="E279"/>
  <c r="F279" s="1"/>
  <c r="F280"/>
  <c r="E398"/>
  <c r="F399"/>
  <c r="E156"/>
  <c r="F156" s="1"/>
  <c r="F157"/>
  <c r="E550"/>
  <c r="F551"/>
  <c r="E326" l="1"/>
  <c r="F326" s="1"/>
  <c r="F13"/>
  <c r="E12"/>
  <c r="F12" s="1"/>
  <c r="E213"/>
  <c r="F213" s="1"/>
  <c r="E582"/>
  <c r="F583"/>
  <c r="F398"/>
  <c r="E348"/>
  <c r="F348" s="1"/>
  <c r="F550"/>
  <c r="E549"/>
  <c r="F549" s="1"/>
  <c r="E177"/>
  <c r="F177" s="1"/>
  <c r="F582" l="1"/>
  <c r="E642"/>
  <c r="F642" s="1"/>
</calcChain>
</file>

<file path=xl/sharedStrings.xml><?xml version="1.0" encoding="utf-8"?>
<sst xmlns="http://schemas.openxmlformats.org/spreadsheetml/2006/main" count="1296" uniqueCount="780">
  <si>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</si>
  <si>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</si>
  <si>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</si>
  <si>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</si>
  <si>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</si>
  <si>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</si>
  <si>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</si>
  <si>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</si>
  <si>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</si>
  <si>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</si>
  <si>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</si>
  <si>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</si>
  <si>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</si>
  <si>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</si>
  <si>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</si>
  <si>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</si>
  <si>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</si>
  <si>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</si>
  <si>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</si>
  <si>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</si>
  <si>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</si>
  <si>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</si>
  <si>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</si>
  <si>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</si>
  <si>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</si>
  <si>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</si>
  <si>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</si>
  <si>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</si>
  <si>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</si>
  <si>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</si>
  <si>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</si>
  <si>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</si>
  <si>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</si>
  <si>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</si>
  <si>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</si>
  <si>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</si>
  <si>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</si>
  <si>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</si>
  <si>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</si>
  <si>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</si>
  <si>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</si>
  <si>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</si>
  <si>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</si>
  <si>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</si>
  <si>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</si>
  <si>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</si>
  <si>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</si>
  <si>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</si>
  <si>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</si>
  <si>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</si>
  <si>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</si>
  <si>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</si>
  <si>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</si>
  <si>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</si>
  <si>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</si>
  <si>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</si>
  <si>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</si>
  <si>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</si>
  <si>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</si>
  <si>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</si>
  <si>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</si>
  <si>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</si>
  <si>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</si>
  <si>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</si>
  <si>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</si>
  <si>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</si>
  <si>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</si>
  <si>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</si>
  <si>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</si>
  <si>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</si>
  <si>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</si>
  <si>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</si>
  <si>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</si>
  <si>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</si>
  <si>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</si>
  <si>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</si>
  <si>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</si>
  <si>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</si>
  <si>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</si>
  <si>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</si>
  <si>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</si>
  <si>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</si>
  <si>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</si>
  <si>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</si>
  <si>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</si>
  <si>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</si>
  <si>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</si>
  <si>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</si>
  <si>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</si>
  <si>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</si>
  <si>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08 1 05 00000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</si>
  <si>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</si>
  <si>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</si>
  <si>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</si>
  <si>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</si>
  <si>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</si>
  <si>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</si>
  <si>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</si>
  <si>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</si>
  <si>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</si>
  <si>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</si>
  <si>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</si>
  <si>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</si>
  <si>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</si>
  <si>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</si>
  <si>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</si>
  <si>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</si>
  <si>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</si>
  <si>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</si>
  <si>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</si>
  <si>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</si>
  <si>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</si>
  <si>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</si>
  <si>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</si>
  <si>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</si>
  <si>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</si>
  <si>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</si>
  <si>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</si>
  <si>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</si>
  <si>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</si>
  <si>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</si>
  <si>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</si>
  <si>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</si>
  <si>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</si>
  <si>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</si>
  <si>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</si>
  <si>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</si>
  <si>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</si>
  <si>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</si>
  <si>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</si>
  <si>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</si>
  <si>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</si>
  <si>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</si>
  <si>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</si>
  <si>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</si>
  <si>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</si>
  <si>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</si>
  <si>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</si>
  <si>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</si>
  <si>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</si>
  <si>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</si>
  <si>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</si>
  <si>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</si>
  <si>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</si>
  <si>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</si>
  <si>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</si>
  <si>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</si>
  <si>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</si>
  <si>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</si>
  <si>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</si>
  <si>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</si>
  <si>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</si>
  <si>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</si>
  <si>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</si>
  <si>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</si>
  <si>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</si>
  <si>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</si>
  <si>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</si>
  <si>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</si>
  <si>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</si>
  <si>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</si>
  <si>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</si>
  <si>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</si>
  <si>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</si>
  <si>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</si>
  <si>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</si>
  <si>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</si>
  <si>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</si>
  <si>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</si>
  <si>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</si>
  <si>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</si>
  <si>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</si>
  <si>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</si>
  <si>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</si>
  <si>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</si>
  <si>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</si>
  <si>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</si>
  <si>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</si>
  <si>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</si>
  <si>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</si>
  <si>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</si>
  <si>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</si>
  <si>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</si>
  <si>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</si>
  <si>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</si>
  <si>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</si>
  <si>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</si>
  <si>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</si>
  <si>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</si>
  <si>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</si>
  <si>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</si>
  <si>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</si>
  <si>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</si>
  <si>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</si>
  <si>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</si>
  <si>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</si>
  <si>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</si>
  <si>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</si>
  <si>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</si>
  <si>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</si>
  <si>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</si>
  <si>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</si>
  <si>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</si>
  <si>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</si>
  <si>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</si>
  <si>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</si>
  <si>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</si>
  <si>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</si>
  <si>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</si>
  <si>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</si>
  <si>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</si>
  <si>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</si>
  <si>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</si>
  <si>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</si>
  <si>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</si>
  <si>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</si>
  <si>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</si>
  <si>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</si>
  <si>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</si>
  <si>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</si>
  <si>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</si>
  <si>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</si>
  <si>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</si>
  <si>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</si>
  <si>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</si>
  <si>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</si>
  <si>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</si>
  <si>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</si>
  <si>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</si>
  <si>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</si>
  <si>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</si>
  <si>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</si>
  <si>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</si>
  <si>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</si>
  <si>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</si>
  <si>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</si>
  <si>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</si>
  <si>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</si>
  <si>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</si>
  <si>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</si>
  <si>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</si>
  <si>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</si>
  <si>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</si>
  <si>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</si>
  <si>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</si>
  <si>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</si>
  <si>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</si>
  <si>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</si>
  <si>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</si>
  <si>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</si>
  <si>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</si>
  <si>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</si>
  <si>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</si>
  <si>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</si>
  <si>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</si>
  <si>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</si>
  <si>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</si>
  <si>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</si>
  <si>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</si>
  <si>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</si>
  <si>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</si>
  <si>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</si>
  <si>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</si>
  <si>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</si>
  <si>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</si>
  <si>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</si>
  <si>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</si>
  <si>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</si>
  <si>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</si>
  <si>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</si>
  <si>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</si>
  <si>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</si>
  <si>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</si>
  <si>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</si>
  <si>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</si>
  <si>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</si>
  <si>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</si>
  <si>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</si>
  <si>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</si>
  <si>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</si>
  <si>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</si>
  <si>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</si>
  <si>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4 01 S0190</t>
  </si>
  <si>
    <t>01 4 01 80200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</si>
  <si>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</si>
  <si>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</si>
  <si>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</si>
  <si>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</si>
  <si>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</si>
  <si>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</si>
  <si>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</si>
  <si>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</si>
  <si>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</si>
  <si>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</si>
  <si>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</si>
  <si>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</si>
  <si>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</si>
  <si>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</si>
  <si>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</si>
  <si>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</si>
  <si>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</si>
  <si>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</si>
  <si>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</si>
  <si>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</si>
  <si>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</si>
  <si>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</si>
  <si>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</si>
  <si>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</si>
  <si>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</si>
  <si>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</si>
  <si>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</si>
  <si>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</si>
  <si>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</si>
  <si>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</si>
  <si>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</si>
  <si>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</si>
  <si>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</si>
  <si>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</si>
  <si>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</si>
  <si>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</si>
  <si>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</si>
  <si>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</si>
  <si>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</si>
  <si>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</si>
  <si>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</si>
  <si>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</si>
  <si>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</si>
  <si>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</si>
  <si>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</si>
  <si>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</si>
  <si>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</si>
  <si>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</si>
  <si>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</si>
  <si>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</si>
  <si>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</si>
  <si>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</si>
  <si>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</si>
  <si>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</si>
  <si>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</si>
  <si>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</si>
  <si>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</si>
  <si>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</si>
  <si>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</si>
  <si>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</si>
  <si>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</si>
  <si>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</si>
  <si>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</si>
  <si>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</si>
  <si>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</si>
  <si>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</si>
  <si>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</si>
  <si>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</si>
  <si>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</si>
  <si>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</si>
  <si>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</si>
  <si>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</si>
  <si>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</si>
  <si>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</si>
  <si>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</si>
  <si>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</si>
  <si>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</si>
  <si>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</si>
  <si>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</si>
  <si>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</si>
  <si>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</si>
  <si>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</si>
  <si>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</si>
  <si>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</si>
  <si>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</si>
  <si>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</si>
  <si>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</si>
  <si>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</si>
  <si>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</si>
  <si>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</si>
  <si>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</si>
  <si>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</si>
  <si>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</si>
  <si>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</si>
  <si>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</si>
  <si>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</si>
  <si>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</si>
  <si>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</si>
  <si>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</si>
  <si>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</si>
  <si>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</si>
  <si>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</si>
  <si>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</si>
  <si>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</si>
  <si>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</si>
  <si>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</si>
  <si>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</si>
  <si>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</si>
  <si>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</si>
  <si>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</si>
  <si>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</si>
  <si>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</si>
  <si>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</si>
  <si>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</si>
  <si>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</si>
  <si>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</si>
  <si>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</si>
  <si>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</si>
  <si>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</si>
  <si>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</si>
  <si>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</si>
  <si>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</si>
  <si>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</si>
  <si>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</si>
  <si>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</si>
  <si>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</si>
  <si>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</si>
  <si>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</si>
  <si>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</si>
  <si>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</si>
  <si>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</si>
  <si>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</si>
  <si>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</si>
  <si>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</si>
  <si>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</si>
  <si>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</si>
  <si>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</si>
  <si>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</si>
  <si>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</si>
  <si>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</si>
  <si>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</si>
  <si>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</si>
  <si>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</si>
  <si>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</si>
  <si>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</si>
  <si>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</si>
  <si>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</si>
  <si>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</si>
  <si>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</si>
  <si>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</si>
  <si>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</si>
  <si>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</si>
  <si>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</si>
  <si>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</si>
  <si>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</si>
  <si>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</si>
  <si>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</si>
  <si>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</si>
  <si>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</si>
  <si>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</si>
  <si>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</si>
  <si>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</si>
  <si>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</si>
  <si>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</si>
  <si>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</si>
  <si>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</si>
  <si>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</si>
  <si>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</si>
  <si>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</si>
  <si>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</si>
  <si>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</si>
  <si>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</si>
  <si>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</si>
  <si>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</si>
  <si>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</si>
  <si>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</si>
  <si>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</si>
  <si>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</si>
  <si>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</si>
  <si>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</si>
  <si>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</si>
  <si>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</si>
  <si>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</si>
  <si>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</si>
  <si>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</si>
  <si>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</si>
  <si>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</si>
  <si>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</si>
  <si>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</si>
  <si>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</si>
  <si>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</si>
  <si>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</si>
  <si>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</si>
  <si>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</si>
  <si>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</si>
  <si>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</si>
  <si>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</si>
  <si>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</si>
  <si>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</si>
  <si>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</si>
  <si>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</si>
  <si>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</si>
  <si>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</si>
  <si>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</si>
  <si>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</si>
  <si>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</si>
  <si>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</si>
  <si>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</si>
  <si>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</si>
  <si>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</si>
  <si>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</si>
  <si>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</si>
  <si>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</si>
  <si>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</si>
  <si>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</si>
  <si>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</si>
  <si>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</si>
  <si>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</si>
  <si>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</si>
  <si>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</si>
  <si>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</si>
  <si>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</si>
  <si>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</si>
  <si>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</si>
  <si>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</si>
  <si>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</si>
  <si>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</si>
  <si>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</si>
  <si>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</si>
  <si>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</si>
  <si>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</si>
  <si>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</si>
  <si>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</si>
  <si>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</si>
  <si>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</si>
  <si>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</si>
  <si>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</si>
  <si>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</si>
  <si>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</si>
  <si>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</si>
  <si>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</si>
  <si>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</si>
  <si>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</si>
  <si>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</si>
  <si>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</si>
  <si>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</si>
  <si>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</si>
  <si>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</si>
  <si>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</si>
  <si>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</si>
  <si>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</si>
  <si>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</si>
  <si>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</si>
  <si>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</si>
  <si>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</si>
  <si>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</si>
  <si>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</si>
  <si>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</si>
  <si>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</si>
  <si>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</si>
  <si>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</si>
  <si>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</si>
  <si>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</si>
  <si>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</si>
  <si>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</si>
  <si>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</si>
  <si>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</si>
  <si>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</si>
  <si>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</si>
  <si>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</si>
  <si>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</si>
  <si>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</si>
  <si>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</si>
  <si>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</si>
  <si>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</si>
  <si>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</si>
  <si>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</si>
  <si>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</si>
  <si>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</si>
  <si>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</si>
  <si>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05 Ж 04 20800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</si>
  <si>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</si>
  <si>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</si>
  <si>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</si>
  <si>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</si>
  <si>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</si>
  <si>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</si>
  <si>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</si>
  <si>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</si>
  <si>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</si>
  <si>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</si>
  <si>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</si>
  <si>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</si>
  <si>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</si>
  <si>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</si>
  <si>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 xml:space="preserve">Основное мероприятие "Благоустройство, ремонт и установка площадок для физкультурно-оздоровительных занятий" </t>
  </si>
  <si>
    <t xml:space="preserve">Благоустройство, ремонт и установка площадок для физкультурно-оздоровительных занятий  </t>
  </si>
  <si>
    <t>Ивановской области</t>
  </si>
  <si>
    <t>03 2 02 00000</t>
  </si>
  <si>
    <t>03 2 02 00460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</si>
  <si>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</si>
  <si>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</si>
  <si>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</si>
  <si>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</si>
  <si>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</si>
  <si>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05 1 05 00000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</si>
  <si>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</si>
  <si>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</si>
  <si>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Обеспечение функционирования
главы  городского округа Тейково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</si>
  <si>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</si>
  <si>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</si>
  <si>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</si>
  <si>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</si>
  <si>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</si>
  <si>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</si>
  <si>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</si>
  <si>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</si>
  <si>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05 М 00 00000</t>
  </si>
  <si>
    <t>Основное мероприятие "Проведение лесоустроительных работ"</t>
  </si>
  <si>
    <t>05 М 01 00000</t>
  </si>
  <si>
    <t>Проведение лесоустроительных работ</t>
  </si>
  <si>
    <t>05 М 01 30500</t>
  </si>
  <si>
    <t>Основное мероприятие "Разработка и утверждение лесохозяйственного регламента"</t>
  </si>
  <si>
    <t>05 М 02 00000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</si>
  <si>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</si>
  <si>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</si>
  <si>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</si>
  <si>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</si>
  <si>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</si>
  <si>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</si>
  <si>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</si>
  <si>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Изменения к новому бюджету на 2022-2024 годы на 08.11.2021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</si>
  <si>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</si>
  <si>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</si>
  <si>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</si>
  <si>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</si>
  <si>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</si>
  <si>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Основное мероприятие "Оценка запасов питьевых подземных вод"</t>
  </si>
  <si>
    <t>05 1 06 00000</t>
  </si>
  <si>
    <t>Оценка запасов питьевых подземных вод</t>
  </si>
  <si>
    <t>05 1 06 40190</t>
  </si>
  <si>
    <t>Основное мероприятие "Составление технического проекта разработки месторождения подземных вод"</t>
  </si>
  <si>
    <t>Составление технического проекта разработки месторождения подземных вод</t>
  </si>
  <si>
    <t>05 1 07 00000</t>
  </si>
  <si>
    <t>05 1 07 40200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</si>
  <si>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</si>
  <si>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</si>
  <si>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</si>
  <si>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Реализация мероприятий по профилактике терроризма и экстремизма</t>
  </si>
  <si>
    <t>01 8 01 00000</t>
  </si>
  <si>
    <t>01 8 01 20300</t>
  </si>
  <si>
    <t>Основное мероприятие  «Участие мужской команды «ФК Тейково» в чемпионате Ивановской области по футболу»</t>
  </si>
  <si>
    <t>Участие мужской команды «ФК Тейково» в чемпионате Ивановской области по футболу</t>
  </si>
  <si>
    <t>Изменения к новому бюджету на 2022-2024 годы на 15.11.2021</t>
  </si>
  <si>
    <t>03 9 00 00000</t>
  </si>
  <si>
    <t>03 9 01 00000</t>
  </si>
  <si>
    <t>03 9 01 00140</t>
  </si>
  <si>
    <t>03 2 03 00000</t>
  </si>
  <si>
    <t>Основное мероприятие "Укрепление материально-технической базы учреждений культуры"</t>
  </si>
  <si>
    <t>03 2 03 00470</t>
  </si>
  <si>
    <t>03 5 03 00000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</si>
  <si>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</si>
  <si>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</si>
  <si>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</si>
  <si>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</si>
  <si>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2022 год
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</si>
  <si>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</si>
  <si>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</si>
  <si>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</si>
  <si>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</si>
  <si>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</si>
  <si>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</si>
  <si>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</si>
  <si>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Основное мероприятие "Проведение специальной оценки условий
 труда в дошкольных образовательных организациях"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</si>
  <si>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</si>
  <si>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</si>
  <si>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</si>
  <si>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</si>
  <si>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</si>
  <si>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</si>
  <si>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</si>
  <si>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</si>
  <si>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Основное мероприятие "Создание модельных муниципальных библиотек"</t>
  </si>
  <si>
    <t>Создание модельных муниципальных библиотек</t>
  </si>
  <si>
    <t>03 3 A1 00000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</si>
  <si>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</si>
  <si>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</si>
  <si>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</si>
  <si>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</si>
  <si>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</si>
  <si>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</si>
  <si>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</si>
  <si>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</si>
  <si>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</si>
  <si>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>05 Ж F2 S5101</t>
  </si>
  <si>
    <t>05 Ж F2 S5102</t>
  </si>
  <si>
    <t>05 Ж F2 S5103</t>
  </si>
  <si>
    <t>05 Ж F2 S5104</t>
  </si>
  <si>
    <t>05 Ж F2 S5105</t>
  </si>
  <si>
    <t>05 Ж F2 S5106</t>
  </si>
  <si>
    <t>05 Ж F2 S5107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</si>
  <si>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</si>
  <si>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</si>
  <si>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</si>
  <si>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</si>
  <si>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</si>
  <si>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</si>
  <si>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</si>
  <si>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05 Л 02 00000</t>
  </si>
  <si>
    <t>Основное мероприятие "Выполнение требований, установленных правилами оценки готовности городского округа Тейково Ивановской области к отопительному периоду"</t>
  </si>
  <si>
    <t>05 Л 02 30410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</si>
  <si>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</si>
  <si>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>Изменения на 25.03.2022</t>
  </si>
  <si>
    <t>03 3 01 L5191</t>
  </si>
  <si>
    <t>Подпрограмма "Центр культурного развития"</t>
  </si>
  <si>
    <t>03 Б 00 00000</t>
  </si>
  <si>
    <t>Основное мероприятие "Проведение изыскательских работ по определению возможности строительства Центра культурного развития"</t>
  </si>
  <si>
    <t>03 Б 01 00000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</si>
  <si>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</si>
  <si>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</si>
  <si>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Основное мероприятие "Разработка проектно-сметной документации Центра культурного развития"</t>
  </si>
  <si>
    <t>03 Б 02 00000</t>
  </si>
  <si>
    <t>Разработка проектно-сметной документации Центра культурного развития</t>
  </si>
  <si>
    <t>03 Б 02 00160</t>
  </si>
  <si>
    <t>Основное мероприятие "Осуществление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области"</t>
  </si>
  <si>
    <t>01 2 05 00000</t>
  </si>
  <si>
    <t>01 2 05 S6900</t>
  </si>
  <si>
    <t>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</si>
  <si>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</si>
  <si>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</si>
  <si>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</si>
  <si>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>Основное мероприятие "Возмещение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добрососедства»"</t>
  </si>
  <si>
    <t>05 Ж 05 00000</t>
  </si>
  <si>
    <t>Субсидия на 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</t>
  </si>
  <si>
    <t>05 Ж 05 20900</t>
  </si>
  <si>
    <t>Изменения на 27.05.2022</t>
  </si>
  <si>
    <t>Основное мероприятие "Проект "Создание современной образовательной среды для школьников""</t>
  </si>
  <si>
    <t>Разработка (корректировка) проектной документации на капитальный ремонт объектов общего образования</t>
  </si>
  <si>
    <t>01 2 06 00000</t>
  </si>
  <si>
    <t>01 2 06 S8800</t>
  </si>
  <si>
    <t>Изменения на 22.07.2022</t>
  </si>
  <si>
    <t>Обеспечение функционирования модели персонифицированного финансирования дополнительного образования детей</t>
  </si>
  <si>
    <t xml:space="preserve"> Иные бюджетные ассигнования</t>
  </si>
  <si>
    <t>01 3 04 00000</t>
  </si>
  <si>
    <t>01 3 04 00410</t>
  </si>
  <si>
    <t>Основное мероприятие "Субсидии юридическим лицам (за исключением государственных (муниципальных) учреждений), индивидуальным предпринимателям, физическим лицам - производителям товаров, работ, услуг на возмещение затрат в связи с производством (реализацией) товаров, выполнением работ, оказанием услуг при предупреждении (ликвидации угрозы возникновения) чрезвычайной ситуации"</t>
  </si>
  <si>
    <t>Субсидии юридическим лицам (за исключением государственных (муниципальных) учреждений), индивидуальным предпринимателям, физическим лицам - производителям товаров, работ, услуг на возмещение затрат в связи с производством (реализацией) товаров, выполнением работ, оказанием услуг при предупреждении (ликвидации угрозы возникновения) чрезвычайной ситуации</t>
  </si>
  <si>
    <t>05 8 02 00000</t>
  </si>
  <si>
    <t>05 8 02 60010</t>
  </si>
  <si>
    <t>Изменения на 23.09.2022</t>
  </si>
  <si>
    <t>Достижение показателей деятельности органов исполнительной власти субъектов Российской Федерации</t>
  </si>
  <si>
    <t>40 9 00 55490</t>
  </si>
  <si>
    <t>01 1 05 00000</t>
  </si>
  <si>
    <t>Основное мероприятие «Благоустройство территорий муниципальных дошкольных образовательных организаций Ивановской области»</t>
  </si>
  <si>
    <t>01 1 05 S8900</t>
  </si>
  <si>
    <t>05 1 08 00000</t>
  </si>
  <si>
    <t>Основное мероприятие "Выполнение топографической съемки и разработка схемы водопровода (ориентировочная длина 2,5 км) с составлением сметной документации в м.Красные Сосенки городского округа Тейково Ивановской области"</t>
  </si>
  <si>
    <t>Выполнение топографической съемки и разработка схемы водопровода (ориентировочная длина 2,5 км) с составлением сметной документации в м.Красные Сосенки городского округа Тейково Ивановской области</t>
  </si>
  <si>
    <t>05 1 08 40210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</si>
  <si>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помещений, в рамках расходных полномочий городского округа Тейково Ивановской области</t>
  </si>
  <si>
    <t>05 9 01 60030</t>
  </si>
  <si>
    <t>05 1 09 00000</t>
  </si>
  <si>
    <t>05 1 09 40220</t>
  </si>
  <si>
    <t>05 Ж F2 5424F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</si>
  <si>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</t>
  </si>
  <si>
    <t>Изменения на 28.10.2022</t>
  </si>
  <si>
    <t>41 9 00 90410</t>
  </si>
  <si>
    <t>41 9 00 90420</t>
  </si>
  <si>
    <t>Выплата материального вознаграждения лицам, награжденным Почетной грамотой городской Думы городского округа Тейково Ивановской области</t>
  </si>
  <si>
    <t>Выплата денежного поощрения лицам, удостоенным Почетного звания городского округа Тейково Ивановской области "Профессионал"</t>
  </si>
  <si>
    <t>Основное мероприятие "Актуализация (корректировка) схемы водоснабжения и водоотведения городского округа Тейково Ивановской области"</t>
  </si>
  <si>
    <t>Актуализация (корректировка) схемы водоснабжения и водоотведения городского округа Тейково Ивановской области</t>
  </si>
  <si>
    <t>Основное мероприятие «Социально значимый проект «Создание безопасных условий пребывания в дошкольных образовательных организациях, дошкольных группах в муниципальных общеобразовательных организациях»»</t>
  </si>
  <si>
    <t>Капитальный ремонт объектов дошкольного образования в рамках реализации социально значимого проекта «Создание безопасных условий пребывания в дошкольных образовательных организациях, дошкольных группах в муниципальных общеобразовательных организациях»</t>
  </si>
  <si>
    <t>41 9 00 90430</t>
  </si>
  <si>
    <t>Разработка программы комплексного развития систем коммунальной инфраструктуры городского округа Тейково Ивановской области</t>
  </si>
  <si>
    <t>01 4 01 00290</t>
  </si>
  <si>
    <t>Организация питания обучающихся, получающих основное общее и среднее общее образование в муниципальных образовательных организациях</t>
  </si>
  <si>
    <t>03 2 03 00480</t>
  </si>
  <si>
    <t>Изменения на 25.11.2022</t>
  </si>
  <si>
    <t>01 4 01 89700</t>
  </si>
  <si>
    <t>Приложение № 3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</si>
  <si>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образования)</t>
  </si>
  <si>
    <t>Основное мероприятие «Обеспечение функционирования модели персонифицированного финансирования дополнительного образования детей»</t>
  </si>
  <si>
    <t>01 3 05 00000</t>
  </si>
  <si>
    <t>01 3 05 S1950</t>
  </si>
  <si>
    <t>Изменения на 26.12.2022</t>
  </si>
  <si>
    <t>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обучающимся, получающим основное общее и среднее общее образование в муниципальных образовательных организациях, из числа детей, пасынков и падчериц граждан, принимающих участие (принимавших участие, в том числе погибших (умерших)) в специальной военной операции, проводимой с 24 февраля 2022 года, из числа военнослужащих и сотрудников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граждан Российской Федерации, заключивших после 21 сентября 2022 года  контракт в соответствии с пунктом 7 статьи 38 Федерального закона от 28.03.1998 № 53-ФЗ «О воинской обязанности и военной службе» или заключивших контракт о добровольном содействии в выполнении задач, возложенных на Вооруженные Силы Российской Федерации, сотрудников уголовно-исполнительной системы Российской Федерации, выполняющих (выполнявших) возложенные на них задачи в период проведения специальной военной операции, а также граждан, призванных на военную службу по мобилизации в Вооруженные Силы Российской Федерации</t>
  </si>
  <si>
    <t>Основное мероприятие «Реализация мероприятий по капитальному ремонту объектов образования»</t>
  </si>
  <si>
    <t>01 1 06 00000</t>
  </si>
  <si>
    <t>Реализация мероприятий по капитальному ремонту объектов образования</t>
  </si>
  <si>
    <t>01 1 06 S3500</t>
  </si>
  <si>
    <t>Уточненный план</t>
  </si>
  <si>
    <t>Исполнение</t>
  </si>
  <si>
    <t>Процент исполнения</t>
  </si>
  <si>
    <t xml:space="preserve">от  21.04.2023 № 30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</si>
</sst>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5">
    <xf numFmtId="0" fontId="0" fillId="0" borderId="0" xfId="0"/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 wrapText="1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NumberFormat="1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top" wrapText="1"/>
    </xf>
    <xf numFmtId="0" fontId="9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horizontal="left" vertical="center" wrapText="1"/>
    </xf>
    <xf numFmtId="0" fontId="7" fillId="33" borderId="0" xfId="0" applyFont="1" applyFill="1" applyAlignment="1">
      <alignment horizontal="left" vertical="top" wrapText="1"/>
    </xf>
    <xf numFmtId="0" fontId="8" fillId="33" borderId="1" xfId="0" applyNumberFormat="1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center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top" wrapText="1"/>
    </xf>
    <xf numFmtId="4" fontId="8" fillId="33" borderId="1" xfId="0" applyNumberFormat="1" applyFont="1" applyFill="1" applyBorder="1" applyAlignment="1">
      <alignment vertical="top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horizontal="right" vertical="top"/>
    </xf>
    <xf numFmtId="0" fontId="6" fillId="33" borderId="0" xfId="0" applyFont="1" applyFill="1" applyAlignment="1">
      <alignment horizontal="right" vertical="top" wrapText="1"/>
    </xf>
    <xf numFmtId="0" fontId="6" fillId="33" borderId="0" xfId="0" applyFont="1" applyFill="1" applyAlignment="1">
      <alignment horizontal="center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B642"/>
  <sheetViews>
    <sheetView tabSelected="1" topLeftCell="A2" zoomScale="90" zoomScaleNormal="90" workbookViewId="0">
      <selection activeCell="A7" sqref="A7:AB7"/>
    </sheetView>
  </sheetViews>
  <sheetFormatPr defaultRowHeight="56.45" customHeight="1"/>
  <cols>
    <col min="1" max="1" width="39.5703125" style="3" customWidth="1"/>
    <col min="2" max="2" width="15.7109375" style="3" customWidth="1"/>
    <col min="3" max="3" width="6" style="3" customWidth="1"/>
    <col min="4" max="4" width="14.85546875" style="3" hidden="1" customWidth="1"/>
    <col min="5" max="5" width="13.5703125" style="3" hidden="1" customWidth="1"/>
    <col min="6" max="6" width="13.85546875" style="3" hidden="1" customWidth="1"/>
    <col min="7" max="7" width="15.85546875" style="3" hidden="1" customWidth="1"/>
    <col min="8" max="8" width="15" style="3" hidden="1" customWidth="1"/>
    <col min="9" max="9" width="14.7109375" style="3" hidden="1" customWidth="1"/>
    <col min="10" max="10" width="13.5703125" style="3" hidden="1" customWidth="1"/>
    <col min="11" max="11" width="14.85546875" style="3" hidden="1" customWidth="1"/>
    <col min="12" max="12" width="14.7109375" style="3" hidden="1" customWidth="1"/>
    <col min="13" max="14" width="14.85546875" style="3" hidden="1" customWidth="1"/>
    <col min="15" max="15" width="14.42578125" style="3" hidden="1" customWidth="1"/>
    <col min="16" max="16" width="14.85546875" style="3" hidden="1" customWidth="1"/>
    <col min="17" max="17" width="14.7109375" style="3" hidden="1" customWidth="1"/>
    <col min="18" max="18" width="14.140625" style="3" hidden="1" customWidth="1"/>
    <col min="19" max="19" width="14.7109375" style="3" hidden="1" customWidth="1"/>
    <col min="20" max="20" width="15" style="3" hidden="1" customWidth="1"/>
    <col min="21" max="21" width="14.28515625" style="3" hidden="1" customWidth="1"/>
    <col min="22" max="22" width="14.7109375" style="3" hidden="1" customWidth="1"/>
    <col min="23" max="23" width="15.28515625" style="3" hidden="1" customWidth="1"/>
    <col min="24" max="24" width="14.5703125" style="3" hidden="1" customWidth="1"/>
    <col min="25" max="25" width="14.85546875" style="3" hidden="1" customWidth="1"/>
    <col min="26" max="27" width="14.42578125" style="3" customWidth="1"/>
    <col min="28" max="28" width="13.85546875" style="3" customWidth="1"/>
    <col min="29" max="16384" width="9.140625" style="3"/>
  </cols>
  <sheetData>
    <row r="1" spans="1:28" ht="20.25" hidden="1" customHeight="1">
      <c r="A1" s="31"/>
      <c r="B1" s="31"/>
      <c r="C1" s="31"/>
    </row>
    <row r="2" spans="1:28" ht="20.25" customHeight="1">
      <c r="A2" s="30" t="s">
        <v>765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8" ht="20.25" customHeight="1">
      <c r="A3" s="31" t="s">
        <v>531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ht="20.25" customHeight="1">
      <c r="A4" s="31" t="s">
        <v>532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ht="20.25" customHeight="1">
      <c r="A5" s="31" t="s">
        <v>581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spans="1:28" ht="20.25" customHeight="1">
      <c r="A6" s="31" t="s">
        <v>779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28" ht="20.2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22.25" customHeight="1">
      <c r="A8" s="33" t="s">
        <v>649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20.25" customHeight="1">
      <c r="A9" s="34" t="s">
        <v>318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21.75" customHeight="1">
      <c r="A10" s="28" t="s">
        <v>2</v>
      </c>
      <c r="B10" s="28" t="s">
        <v>0</v>
      </c>
      <c r="C10" s="28" t="s">
        <v>1</v>
      </c>
      <c r="D10" s="26" t="s">
        <v>442</v>
      </c>
      <c r="E10" s="28" t="s">
        <v>615</v>
      </c>
      <c r="F10" s="26" t="s">
        <v>442</v>
      </c>
      <c r="G10" s="28" t="s">
        <v>637</v>
      </c>
      <c r="H10" s="26" t="s">
        <v>442</v>
      </c>
      <c r="I10" s="28" t="s">
        <v>677</v>
      </c>
      <c r="J10" s="26" t="s">
        <v>442</v>
      </c>
      <c r="K10" s="28" t="s">
        <v>696</v>
      </c>
      <c r="L10" s="26" t="s">
        <v>442</v>
      </c>
      <c r="M10" s="28" t="s">
        <v>714</v>
      </c>
      <c r="N10" s="26" t="s">
        <v>442</v>
      </c>
      <c r="O10" s="28" t="s">
        <v>719</v>
      </c>
      <c r="P10" s="26" t="s">
        <v>442</v>
      </c>
      <c r="Q10" s="28" t="s">
        <v>724</v>
      </c>
      <c r="R10" s="26" t="s">
        <v>442</v>
      </c>
      <c r="S10" s="28" t="s">
        <v>733</v>
      </c>
      <c r="T10" s="26" t="s">
        <v>442</v>
      </c>
      <c r="U10" s="28" t="s">
        <v>749</v>
      </c>
      <c r="V10" s="26" t="s">
        <v>442</v>
      </c>
      <c r="W10" s="28" t="s">
        <v>763</v>
      </c>
      <c r="X10" s="26" t="s">
        <v>442</v>
      </c>
      <c r="Y10" s="28" t="s">
        <v>770</v>
      </c>
      <c r="Z10" s="28" t="s">
        <v>776</v>
      </c>
      <c r="AA10" s="26" t="s">
        <v>777</v>
      </c>
      <c r="AB10" s="28" t="s">
        <v>778</v>
      </c>
    </row>
    <row r="11" spans="1:28" ht="88.5" customHeight="1">
      <c r="A11" s="29"/>
      <c r="B11" s="29"/>
      <c r="C11" s="29"/>
      <c r="D11" s="27"/>
      <c r="E11" s="29"/>
      <c r="F11" s="27"/>
      <c r="G11" s="29"/>
      <c r="H11" s="27"/>
      <c r="I11" s="29"/>
      <c r="J11" s="27"/>
      <c r="K11" s="29"/>
      <c r="L11" s="27"/>
      <c r="M11" s="29"/>
      <c r="N11" s="27"/>
      <c r="O11" s="29"/>
      <c r="P11" s="27"/>
      <c r="Q11" s="29"/>
      <c r="R11" s="27"/>
      <c r="S11" s="29"/>
      <c r="T11" s="27"/>
      <c r="U11" s="29"/>
      <c r="V11" s="27"/>
      <c r="W11" s="29"/>
      <c r="X11" s="27"/>
      <c r="Y11" s="29"/>
      <c r="Z11" s="29"/>
      <c r="AA11" s="27"/>
      <c r="AB11" s="29"/>
    </row>
    <row r="12" spans="1:28" ht="63">
      <c r="A12" s="8" t="s">
        <v>3</v>
      </c>
      <c r="B12" s="9" t="s">
        <v>227</v>
      </c>
      <c r="C12" s="2"/>
      <c r="D12" s="4">
        <v>246281.08452999996</v>
      </c>
      <c r="E12" s="6">
        <f>E13+E44+E83+E121+E140+E156+E162+E173</f>
        <v>95685.719000000012</v>
      </c>
      <c r="F12" s="4">
        <f>D12+E12</f>
        <v>341966.80352999998</v>
      </c>
      <c r="G12" s="6">
        <f>G13+G44+G83+G121+G140+G156+G162+G173</f>
        <v>0</v>
      </c>
      <c r="H12" s="4">
        <v>414268.97795999993</v>
      </c>
      <c r="I12" s="6">
        <f>I13+I44+I83+I121+I140+I156+I162+I173</f>
        <v>4538.0861800000002</v>
      </c>
      <c r="J12" s="4">
        <f>H12+I12</f>
        <v>418807.06413999991</v>
      </c>
      <c r="K12" s="6">
        <f>K13+K44+K83+K121+K140+K156+K162+K173</f>
        <v>0</v>
      </c>
      <c r="L12" s="4">
        <f>J12+K12</f>
        <v>418807.06413999991</v>
      </c>
      <c r="M12" s="6">
        <f>M13+M44+M83+M121+M140+M156+M162+M173</f>
        <v>1093.9704300000001</v>
      </c>
      <c r="N12" s="4">
        <f>L12+M12</f>
        <v>419901.0345699999</v>
      </c>
      <c r="O12" s="6">
        <f>O13+O44+O83+O121+O140+O156+O162+O173</f>
        <v>0</v>
      </c>
      <c r="P12" s="4">
        <f>N12+O12</f>
        <v>419901.0345699999</v>
      </c>
      <c r="Q12" s="6">
        <f>Q13+Q44+Q83+Q121+Q140+Q156+Q162+Q173</f>
        <v>9473.6849999999995</v>
      </c>
      <c r="R12" s="4">
        <f>P12+Q12</f>
        <v>429374.7195699999</v>
      </c>
      <c r="S12" s="6">
        <f>S13+S44+S83+S121+S140+S156+S162+S173</f>
        <v>7379.2895199999984</v>
      </c>
      <c r="T12" s="4">
        <f>R12+S12</f>
        <v>436754.00908999989</v>
      </c>
      <c r="U12" s="6">
        <f>U13+U44+U83+U121+U140+U156+U162+U173</f>
        <v>37.403999999999996</v>
      </c>
      <c r="V12" s="4">
        <f>T12+U12</f>
        <v>436791.41308999987</v>
      </c>
      <c r="W12" s="6">
        <f>W13+W44+W83+W121+W140+W156+W162+W173</f>
        <v>-9239.4291600000015</v>
      </c>
      <c r="X12" s="4">
        <f>V12+W12</f>
        <v>427551.98392999987</v>
      </c>
      <c r="Y12" s="6">
        <f>Y13+Y44+Y83+Y121+Y140+Y156+Y162+Y173</f>
        <v>4068.9582599999994</v>
      </c>
      <c r="Z12" s="4">
        <f>X12+Y12</f>
        <v>431620.94218999986</v>
      </c>
      <c r="AA12" s="4">
        <f>AA13+AA44+AA83+AA121+AA140+AA156+AA162+AA173</f>
        <v>426522.02334000001</v>
      </c>
      <c r="AB12" s="25">
        <f>AA12/Z12*100</f>
        <v>98.818658143849916</v>
      </c>
    </row>
    <row r="13" spans="1:28" ht="25.5">
      <c r="A13" s="10" t="s">
        <v>224</v>
      </c>
      <c r="B13" s="9" t="s">
        <v>228</v>
      </c>
      <c r="C13" s="2"/>
      <c r="D13" s="4">
        <v>148808.61300000001</v>
      </c>
      <c r="E13" s="6">
        <f>E14+E29+E32+E35</f>
        <v>0</v>
      </c>
      <c r="F13" s="4">
        <f t="shared" ref="F13:F85" si="0">D13+E13</f>
        <v>148808.61300000001</v>
      </c>
      <c r="G13" s="6">
        <f>G14+G29+G32+G35</f>
        <v>0</v>
      </c>
      <c r="H13" s="4">
        <v>186215.51072999998</v>
      </c>
      <c r="I13" s="6">
        <f>I14+I29+I32+I35</f>
        <v>1315.86007</v>
      </c>
      <c r="J13" s="4">
        <f t="shared" ref="J13:J88" si="1">H13+I13</f>
        <v>187531.37079999998</v>
      </c>
      <c r="K13" s="6">
        <f>K14+K29+K32+K35</f>
        <v>0</v>
      </c>
      <c r="L13" s="4">
        <f t="shared" ref="L13:L88" si="2">J13+K13</f>
        <v>187531.37079999998</v>
      </c>
      <c r="M13" s="6">
        <f>M14+M29+M32+M35</f>
        <v>0</v>
      </c>
      <c r="N13" s="4">
        <f t="shared" ref="N13:N85" si="3">L13+M13</f>
        <v>187531.37079999998</v>
      </c>
      <c r="O13" s="6">
        <f>O14+O29+O32+O35</f>
        <v>0</v>
      </c>
      <c r="P13" s="4">
        <f t="shared" ref="P13:P85" si="4">N13+O13</f>
        <v>187531.37079999998</v>
      </c>
      <c r="Q13" s="6">
        <f>Q14+Q29+Q32+Q35</f>
        <v>9711.4280699999999</v>
      </c>
      <c r="R13" s="4">
        <f t="shared" ref="R13:R85" si="5">P13+Q13</f>
        <v>197242.79886999997</v>
      </c>
      <c r="S13" s="6">
        <f>S14+S29+S32+S35+S38</f>
        <v>5988.0373499999987</v>
      </c>
      <c r="T13" s="4">
        <f t="shared" ref="T13:T82" si="6">R13+S13</f>
        <v>203230.83621999997</v>
      </c>
      <c r="U13" s="6">
        <f>U14+U29+U32+U35+U38</f>
        <v>325.52118999999999</v>
      </c>
      <c r="V13" s="4">
        <f t="shared" ref="V13:V79" si="7">T13+U13</f>
        <v>203556.35740999997</v>
      </c>
      <c r="W13" s="6">
        <f>W14+W29+W32+W35+W38</f>
        <v>-8122.9081300000007</v>
      </c>
      <c r="X13" s="4">
        <f t="shared" ref="X13:X79" si="8">V13+W13</f>
        <v>195433.44927999997</v>
      </c>
      <c r="Y13" s="6">
        <f>Y14+Y29+Y32+Y35+Y38+Y41</f>
        <v>3478.68806</v>
      </c>
      <c r="Z13" s="4">
        <f t="shared" ref="Z13:Z79" si="9">X13+Y13</f>
        <v>198912.13733999996</v>
      </c>
      <c r="AA13" s="4">
        <f>AA14+AA29+AA32+AA35+AA38+AA41</f>
        <v>198774.93951999999</v>
      </c>
      <c r="AB13" s="25">
        <f t="shared" ref="AB13:AB73" si="10">AA13/Z13*100</f>
        <v>99.93102591836039</v>
      </c>
    </row>
    <row r="14" spans="1:28" ht="38.25">
      <c r="A14" s="5" t="s">
        <v>226</v>
      </c>
      <c r="B14" s="2" t="s">
        <v>229</v>
      </c>
      <c r="C14" s="2"/>
      <c r="D14" s="4">
        <v>148808.61300000001</v>
      </c>
      <c r="E14" s="6">
        <f>E15+E17+E19+E21+E23+E25+E27</f>
        <v>0</v>
      </c>
      <c r="F14" s="4">
        <f t="shared" si="0"/>
        <v>148808.61300000001</v>
      </c>
      <c r="G14" s="6">
        <f>G15+G17+G19+G21+G23+G25+G27</f>
        <v>0</v>
      </c>
      <c r="H14" s="4">
        <v>186215.51072999998</v>
      </c>
      <c r="I14" s="6">
        <f>I15+I17+I19+I21+I23+I25+I27</f>
        <v>1315.86007</v>
      </c>
      <c r="J14" s="4">
        <f t="shared" si="1"/>
        <v>187531.37079999998</v>
      </c>
      <c r="K14" s="6">
        <f>K15+K17+K19+K21+K23+K25+K27</f>
        <v>0</v>
      </c>
      <c r="L14" s="4">
        <f t="shared" si="2"/>
        <v>187531.37079999998</v>
      </c>
      <c r="M14" s="6">
        <f>M15+M17+M19+M21+M23+M25+M27</f>
        <v>0</v>
      </c>
      <c r="N14" s="4">
        <f t="shared" si="3"/>
        <v>187531.37079999998</v>
      </c>
      <c r="O14" s="6">
        <f>O15+O17+O19+O21+O23+O25+O27</f>
        <v>0</v>
      </c>
      <c r="P14" s="4">
        <f t="shared" si="4"/>
        <v>187531.37079999998</v>
      </c>
      <c r="Q14" s="6">
        <f>Q15+Q17+Q19+Q21+Q23+Q25+Q27</f>
        <v>9711.4280699999999</v>
      </c>
      <c r="R14" s="4">
        <f t="shared" si="5"/>
        <v>197242.79886999997</v>
      </c>
      <c r="S14" s="6">
        <f>S15+S17+S19+S21+S23+S25+S27</f>
        <v>-3485.6468600000003</v>
      </c>
      <c r="T14" s="4">
        <f t="shared" si="6"/>
        <v>193757.15200999996</v>
      </c>
      <c r="U14" s="6">
        <f>U15+U17+U19+U21+U23+U25+U27</f>
        <v>325.52118999999999</v>
      </c>
      <c r="V14" s="4">
        <f t="shared" si="7"/>
        <v>194082.67319999996</v>
      </c>
      <c r="W14" s="6">
        <f>W15+W17+W19+W21+W23+W25+W27</f>
        <v>-8273.844000000001</v>
      </c>
      <c r="X14" s="4">
        <f t="shared" si="8"/>
        <v>185808.82919999995</v>
      </c>
      <c r="Y14" s="6">
        <f>Y15+Y17+Y19+Y21+Y23+Y25+Y27</f>
        <v>1739.62393</v>
      </c>
      <c r="Z14" s="4">
        <f t="shared" si="9"/>
        <v>187548.45312999995</v>
      </c>
      <c r="AA14" s="4">
        <f>AA15+AA17+AA19+AA21+AA23+AA25+AA27</f>
        <v>187548.45313000001</v>
      </c>
      <c r="AB14" s="25">
        <f t="shared" si="10"/>
        <v>100.00000000000003</v>
      </c>
    </row>
    <row r="15" spans="1:28" ht="25.5">
      <c r="A15" s="5" t="s">
        <v>225</v>
      </c>
      <c r="B15" s="2" t="s">
        <v>230</v>
      </c>
      <c r="C15" s="2"/>
      <c r="D15" s="4">
        <v>42793.933000000005</v>
      </c>
      <c r="E15" s="6">
        <f>E16</f>
        <v>0</v>
      </c>
      <c r="F15" s="4">
        <f t="shared" si="0"/>
        <v>42793.933000000005</v>
      </c>
      <c r="G15" s="6">
        <f>G16</f>
        <v>0</v>
      </c>
      <c r="H15" s="4">
        <v>65278.387730000009</v>
      </c>
      <c r="I15" s="6">
        <f>I16</f>
        <v>0</v>
      </c>
      <c r="J15" s="4">
        <f t="shared" si="1"/>
        <v>65278.387730000009</v>
      </c>
      <c r="K15" s="6">
        <f>K16</f>
        <v>0</v>
      </c>
      <c r="L15" s="4">
        <f t="shared" si="2"/>
        <v>65278.387730000009</v>
      </c>
      <c r="M15" s="6">
        <f>M16</f>
        <v>0</v>
      </c>
      <c r="N15" s="4">
        <f t="shared" si="3"/>
        <v>65278.387730000009</v>
      </c>
      <c r="O15" s="6">
        <f>O16</f>
        <v>0</v>
      </c>
      <c r="P15" s="4">
        <f t="shared" si="4"/>
        <v>65278.387730000009</v>
      </c>
      <c r="Q15" s="6">
        <f>Q16</f>
        <v>0</v>
      </c>
      <c r="R15" s="4">
        <f t="shared" si="5"/>
        <v>65278.387730000009</v>
      </c>
      <c r="S15" s="6">
        <f>S16</f>
        <v>3260.2318099999998</v>
      </c>
      <c r="T15" s="4">
        <f t="shared" si="6"/>
        <v>68538.619540000014</v>
      </c>
      <c r="U15" s="6">
        <f>U16</f>
        <v>325.52118999999999</v>
      </c>
      <c r="V15" s="4">
        <f t="shared" si="7"/>
        <v>68864.140730000014</v>
      </c>
      <c r="W15" s="6">
        <f>W16</f>
        <v>0</v>
      </c>
      <c r="X15" s="4">
        <f t="shared" si="8"/>
        <v>68864.140730000014</v>
      </c>
      <c r="Y15" s="6">
        <f>Y16</f>
        <v>1618.2863399999999</v>
      </c>
      <c r="Z15" s="4">
        <f t="shared" si="9"/>
        <v>70482.42707000002</v>
      </c>
      <c r="AA15" s="4">
        <f>AA16</f>
        <v>70482.427070000005</v>
      </c>
      <c r="AB15" s="25">
        <f t="shared" si="10"/>
        <v>99.999999999999972</v>
      </c>
    </row>
    <row r="16" spans="1:28" ht="38.25">
      <c r="A16" s="5" t="s">
        <v>62</v>
      </c>
      <c r="B16" s="2" t="s">
        <v>230</v>
      </c>
      <c r="C16" s="2">
        <v>600</v>
      </c>
      <c r="D16" s="4">
        <v>42793.933000000005</v>
      </c>
      <c r="E16" s="6"/>
      <c r="F16" s="4">
        <f t="shared" si="0"/>
        <v>42793.933000000005</v>
      </c>
      <c r="G16" s="6"/>
      <c r="H16" s="4">
        <v>65278.387730000009</v>
      </c>
      <c r="I16" s="6"/>
      <c r="J16" s="4">
        <f t="shared" si="1"/>
        <v>65278.387730000009</v>
      </c>
      <c r="K16" s="6"/>
      <c r="L16" s="4">
        <f t="shared" si="2"/>
        <v>65278.387730000009</v>
      </c>
      <c r="M16" s="6"/>
      <c r="N16" s="4">
        <f t="shared" si="3"/>
        <v>65278.387730000009</v>
      </c>
      <c r="O16" s="6"/>
      <c r="P16" s="4">
        <f t="shared" si="4"/>
        <v>65278.387730000009</v>
      </c>
      <c r="Q16" s="6"/>
      <c r="R16" s="4">
        <f t="shared" si="5"/>
        <v>65278.387730000009</v>
      </c>
      <c r="S16" s="6">
        <f>3981.00634-396.94472-80-243.82981</f>
        <v>3260.2318099999998</v>
      </c>
      <c r="T16" s="4">
        <f t="shared" si="6"/>
        <v>68538.619540000014</v>
      </c>
      <c r="U16" s="6">
        <v>325.52118999999999</v>
      </c>
      <c r="V16" s="4">
        <f t="shared" si="7"/>
        <v>68864.140730000014</v>
      </c>
      <c r="W16" s="6"/>
      <c r="X16" s="4">
        <f t="shared" si="8"/>
        <v>68864.140730000014</v>
      </c>
      <c r="Y16" s="6">
        <f>1588.42733+124.35901-94.5</f>
        <v>1618.2863399999999</v>
      </c>
      <c r="Z16" s="4">
        <f t="shared" si="9"/>
        <v>70482.42707000002</v>
      </c>
      <c r="AA16" s="4">
        <v>70482.427070000005</v>
      </c>
      <c r="AB16" s="25">
        <f t="shared" si="10"/>
        <v>99.999999999999972</v>
      </c>
    </row>
    <row r="17" spans="1:28" ht="38.25">
      <c r="A17" s="5" t="s">
        <v>647</v>
      </c>
      <c r="B17" s="2" t="s">
        <v>231</v>
      </c>
      <c r="C17" s="2"/>
      <c r="D17" s="4">
        <v>510</v>
      </c>
      <c r="E17" s="6">
        <f>E18</f>
        <v>0</v>
      </c>
      <c r="F17" s="4">
        <f t="shared" si="0"/>
        <v>510</v>
      </c>
      <c r="G17" s="6">
        <f>G18</f>
        <v>0</v>
      </c>
      <c r="H17" s="4">
        <v>510</v>
      </c>
      <c r="I17" s="6">
        <f>I18</f>
        <v>0</v>
      </c>
      <c r="J17" s="4">
        <f t="shared" si="1"/>
        <v>510</v>
      </c>
      <c r="K17" s="6">
        <f>K18</f>
        <v>0</v>
      </c>
      <c r="L17" s="4">
        <f t="shared" si="2"/>
        <v>510</v>
      </c>
      <c r="M17" s="6">
        <f>M18</f>
        <v>0</v>
      </c>
      <c r="N17" s="4">
        <f t="shared" si="3"/>
        <v>510</v>
      </c>
      <c r="O17" s="6">
        <f>O18</f>
        <v>0</v>
      </c>
      <c r="P17" s="4">
        <f t="shared" si="4"/>
        <v>510</v>
      </c>
      <c r="Q17" s="6">
        <f>Q18</f>
        <v>0</v>
      </c>
      <c r="R17" s="4">
        <f t="shared" si="5"/>
        <v>510</v>
      </c>
      <c r="S17" s="6">
        <f>S18</f>
        <v>0</v>
      </c>
      <c r="T17" s="4">
        <f t="shared" si="6"/>
        <v>510</v>
      </c>
      <c r="U17" s="6">
        <f>U18</f>
        <v>0</v>
      </c>
      <c r="V17" s="4">
        <f t="shared" si="7"/>
        <v>510</v>
      </c>
      <c r="W17" s="6">
        <f>W18</f>
        <v>0</v>
      </c>
      <c r="X17" s="4">
        <f t="shared" si="8"/>
        <v>510</v>
      </c>
      <c r="Y17" s="6">
        <f>Y18</f>
        <v>0</v>
      </c>
      <c r="Z17" s="4">
        <f t="shared" si="9"/>
        <v>510</v>
      </c>
      <c r="AA17" s="4">
        <f>AA18</f>
        <v>510</v>
      </c>
      <c r="AB17" s="25">
        <f t="shared" si="10"/>
        <v>100</v>
      </c>
    </row>
    <row r="18" spans="1:28" ht="38.25">
      <c r="A18" s="5" t="s">
        <v>62</v>
      </c>
      <c r="B18" s="2" t="s">
        <v>231</v>
      </c>
      <c r="C18" s="2">
        <v>600</v>
      </c>
      <c r="D18" s="4">
        <v>510</v>
      </c>
      <c r="E18" s="6"/>
      <c r="F18" s="4">
        <f t="shared" si="0"/>
        <v>510</v>
      </c>
      <c r="G18" s="6"/>
      <c r="H18" s="4">
        <v>510</v>
      </c>
      <c r="I18" s="6"/>
      <c r="J18" s="4">
        <f t="shared" si="1"/>
        <v>510</v>
      </c>
      <c r="K18" s="6"/>
      <c r="L18" s="4">
        <f t="shared" si="2"/>
        <v>510</v>
      </c>
      <c r="M18" s="6"/>
      <c r="N18" s="4">
        <f t="shared" si="3"/>
        <v>510</v>
      </c>
      <c r="O18" s="6"/>
      <c r="P18" s="4">
        <f t="shared" si="4"/>
        <v>510</v>
      </c>
      <c r="Q18" s="6"/>
      <c r="R18" s="4">
        <f t="shared" si="5"/>
        <v>510</v>
      </c>
      <c r="S18" s="6"/>
      <c r="T18" s="4">
        <f t="shared" si="6"/>
        <v>510</v>
      </c>
      <c r="U18" s="6"/>
      <c r="V18" s="4">
        <f t="shared" si="7"/>
        <v>510</v>
      </c>
      <c r="W18" s="6"/>
      <c r="X18" s="4">
        <f t="shared" si="8"/>
        <v>510</v>
      </c>
      <c r="Y18" s="6"/>
      <c r="Z18" s="4">
        <f t="shared" si="9"/>
        <v>510</v>
      </c>
      <c r="AA18" s="4">
        <v>510</v>
      </c>
      <c r="AB18" s="25">
        <f t="shared" si="10"/>
        <v>100</v>
      </c>
    </row>
    <row r="19" spans="1:28" ht="25.5">
      <c r="A19" s="5" t="s">
        <v>232</v>
      </c>
      <c r="B19" s="2" t="s">
        <v>233</v>
      </c>
      <c r="C19" s="2"/>
      <c r="D19" s="4">
        <v>200</v>
      </c>
      <c r="E19" s="6">
        <f>E20</f>
        <v>0</v>
      </c>
      <c r="F19" s="4">
        <f t="shared" si="0"/>
        <v>200</v>
      </c>
      <c r="G19" s="6">
        <f>G20</f>
        <v>0</v>
      </c>
      <c r="H19" s="4">
        <v>560</v>
      </c>
      <c r="I19" s="6">
        <f>I20</f>
        <v>444</v>
      </c>
      <c r="J19" s="4">
        <f t="shared" si="1"/>
        <v>1004</v>
      </c>
      <c r="K19" s="6">
        <f>K20</f>
        <v>0</v>
      </c>
      <c r="L19" s="4">
        <f t="shared" si="2"/>
        <v>1004</v>
      </c>
      <c r="M19" s="6">
        <f>M20</f>
        <v>0</v>
      </c>
      <c r="N19" s="4">
        <f t="shared" si="3"/>
        <v>1004</v>
      </c>
      <c r="O19" s="6">
        <f>O20</f>
        <v>0</v>
      </c>
      <c r="P19" s="4">
        <f t="shared" si="4"/>
        <v>1004</v>
      </c>
      <c r="Q19" s="6">
        <f>Q20</f>
        <v>39.220999999999997</v>
      </c>
      <c r="R19" s="4">
        <f t="shared" si="5"/>
        <v>1043.221</v>
      </c>
      <c r="S19" s="6">
        <f>S20</f>
        <v>72.144999999999996</v>
      </c>
      <c r="T19" s="4">
        <f t="shared" si="6"/>
        <v>1115.366</v>
      </c>
      <c r="U19" s="6">
        <f>U20</f>
        <v>0</v>
      </c>
      <c r="V19" s="4">
        <f t="shared" si="7"/>
        <v>1115.366</v>
      </c>
      <c r="W19" s="6">
        <f>W20</f>
        <v>0</v>
      </c>
      <c r="X19" s="4">
        <f t="shared" si="8"/>
        <v>1115.366</v>
      </c>
      <c r="Y19" s="6">
        <f>Y20</f>
        <v>0</v>
      </c>
      <c r="Z19" s="4">
        <f t="shared" si="9"/>
        <v>1115.366</v>
      </c>
      <c r="AA19" s="4">
        <f>AA20</f>
        <v>1115.366</v>
      </c>
      <c r="AB19" s="25">
        <f t="shared" si="10"/>
        <v>100</v>
      </c>
    </row>
    <row r="20" spans="1:28" ht="38.25">
      <c r="A20" s="5" t="s">
        <v>62</v>
      </c>
      <c r="B20" s="2" t="s">
        <v>233</v>
      </c>
      <c r="C20" s="2">
        <v>600</v>
      </c>
      <c r="D20" s="4">
        <v>200</v>
      </c>
      <c r="E20" s="6"/>
      <c r="F20" s="4">
        <f t="shared" si="0"/>
        <v>200</v>
      </c>
      <c r="G20" s="6"/>
      <c r="H20" s="4">
        <v>560</v>
      </c>
      <c r="I20" s="6">
        <v>444</v>
      </c>
      <c r="J20" s="4">
        <f t="shared" si="1"/>
        <v>1004</v>
      </c>
      <c r="K20" s="6"/>
      <c r="L20" s="4">
        <f t="shared" si="2"/>
        <v>1004</v>
      </c>
      <c r="M20" s="6"/>
      <c r="N20" s="4">
        <f t="shared" si="3"/>
        <v>1004</v>
      </c>
      <c r="O20" s="6"/>
      <c r="P20" s="4">
        <f t="shared" si="4"/>
        <v>1004</v>
      </c>
      <c r="Q20" s="6">
        <v>39.220999999999997</v>
      </c>
      <c r="R20" s="4">
        <f t="shared" si="5"/>
        <v>1043.221</v>
      </c>
      <c r="S20" s="6">
        <v>72.144999999999996</v>
      </c>
      <c r="T20" s="4">
        <f t="shared" si="6"/>
        <v>1115.366</v>
      </c>
      <c r="U20" s="6"/>
      <c r="V20" s="4">
        <f t="shared" si="7"/>
        <v>1115.366</v>
      </c>
      <c r="W20" s="6"/>
      <c r="X20" s="4">
        <f t="shared" si="8"/>
        <v>1115.366</v>
      </c>
      <c r="Y20" s="6"/>
      <c r="Z20" s="4">
        <f t="shared" si="9"/>
        <v>1115.366</v>
      </c>
      <c r="AA20" s="4">
        <v>1115.366</v>
      </c>
      <c r="AB20" s="25">
        <f t="shared" si="10"/>
        <v>100</v>
      </c>
    </row>
    <row r="21" spans="1:28" ht="51">
      <c r="A21" s="5" t="s">
        <v>446</v>
      </c>
      <c r="B21" s="2" t="s">
        <v>486</v>
      </c>
      <c r="C21" s="2"/>
      <c r="D21" s="4">
        <v>0</v>
      </c>
      <c r="E21" s="6">
        <f>E22</f>
        <v>0</v>
      </c>
      <c r="F21" s="4">
        <f t="shared" si="0"/>
        <v>0</v>
      </c>
      <c r="G21" s="6">
        <f>G22</f>
        <v>0</v>
      </c>
      <c r="H21" s="4">
        <v>0</v>
      </c>
      <c r="I21" s="6">
        <f>I22</f>
        <v>0</v>
      </c>
      <c r="J21" s="4">
        <f t="shared" si="1"/>
        <v>0</v>
      </c>
      <c r="K21" s="6">
        <f>K22</f>
        <v>0</v>
      </c>
      <c r="L21" s="4">
        <f t="shared" si="2"/>
        <v>0</v>
      </c>
      <c r="M21" s="6">
        <f>M22</f>
        <v>0</v>
      </c>
      <c r="N21" s="4">
        <f t="shared" si="3"/>
        <v>0</v>
      </c>
      <c r="O21" s="6">
        <f>O22</f>
        <v>0</v>
      </c>
      <c r="P21" s="4">
        <f t="shared" si="4"/>
        <v>0</v>
      </c>
      <c r="Q21" s="6">
        <f>Q22</f>
        <v>0</v>
      </c>
      <c r="R21" s="4">
        <f t="shared" si="5"/>
        <v>0</v>
      </c>
      <c r="S21" s="6">
        <f>S22</f>
        <v>0</v>
      </c>
      <c r="T21" s="4">
        <f t="shared" si="6"/>
        <v>0</v>
      </c>
      <c r="U21" s="6">
        <f>U22</f>
        <v>0</v>
      </c>
      <c r="V21" s="4">
        <f t="shared" si="7"/>
        <v>0</v>
      </c>
      <c r="W21" s="6">
        <f>W22</f>
        <v>0</v>
      </c>
      <c r="X21" s="4">
        <f t="shared" si="8"/>
        <v>0</v>
      </c>
      <c r="Y21" s="6">
        <f>Y22</f>
        <v>0</v>
      </c>
      <c r="Z21" s="4">
        <f t="shared" si="9"/>
        <v>0</v>
      </c>
      <c r="AA21" s="4">
        <f>AA22</f>
        <v>0</v>
      </c>
      <c r="AB21" s="25">
        <v>0</v>
      </c>
    </row>
    <row r="22" spans="1:28" ht="38.25">
      <c r="A22" s="5" t="s">
        <v>62</v>
      </c>
      <c r="B22" s="2" t="s">
        <v>486</v>
      </c>
      <c r="C22" s="2">
        <v>600</v>
      </c>
      <c r="D22" s="4">
        <v>0</v>
      </c>
      <c r="E22" s="6"/>
      <c r="F22" s="4">
        <f t="shared" si="0"/>
        <v>0</v>
      </c>
      <c r="G22" s="6"/>
      <c r="H22" s="4">
        <v>0</v>
      </c>
      <c r="I22" s="6"/>
      <c r="J22" s="4">
        <f t="shared" si="1"/>
        <v>0</v>
      </c>
      <c r="K22" s="6"/>
      <c r="L22" s="4">
        <f t="shared" si="2"/>
        <v>0</v>
      </c>
      <c r="M22" s="6"/>
      <c r="N22" s="4">
        <f t="shared" si="3"/>
        <v>0</v>
      </c>
      <c r="O22" s="6"/>
      <c r="P22" s="4">
        <f t="shared" si="4"/>
        <v>0</v>
      </c>
      <c r="Q22" s="6"/>
      <c r="R22" s="4">
        <f t="shared" si="5"/>
        <v>0</v>
      </c>
      <c r="S22" s="6"/>
      <c r="T22" s="4">
        <f t="shared" si="6"/>
        <v>0</v>
      </c>
      <c r="U22" s="6"/>
      <c r="V22" s="4">
        <f t="shared" si="7"/>
        <v>0</v>
      </c>
      <c r="W22" s="6"/>
      <c r="X22" s="4">
        <f t="shared" si="8"/>
        <v>0</v>
      </c>
      <c r="Y22" s="6"/>
      <c r="Z22" s="4">
        <f t="shared" si="9"/>
        <v>0</v>
      </c>
      <c r="AA22" s="4">
        <v>0</v>
      </c>
      <c r="AB22" s="25">
        <v>0</v>
      </c>
    </row>
    <row r="23" spans="1:28" ht="102">
      <c r="A23" s="11" t="s">
        <v>234</v>
      </c>
      <c r="B23" s="2" t="s">
        <v>235</v>
      </c>
      <c r="C23" s="2"/>
      <c r="D23" s="4">
        <v>700</v>
      </c>
      <c r="E23" s="6">
        <f>E24</f>
        <v>0</v>
      </c>
      <c r="F23" s="4">
        <f t="shared" si="0"/>
        <v>700</v>
      </c>
      <c r="G23" s="6">
        <f>G24</f>
        <v>0</v>
      </c>
      <c r="H23" s="4">
        <v>1640</v>
      </c>
      <c r="I23" s="6">
        <f>I24</f>
        <v>871.86006999999995</v>
      </c>
      <c r="J23" s="4">
        <f t="shared" si="1"/>
        <v>2511.8600699999997</v>
      </c>
      <c r="K23" s="6">
        <f>K24</f>
        <v>0</v>
      </c>
      <c r="L23" s="4">
        <f t="shared" si="2"/>
        <v>2511.8600699999997</v>
      </c>
      <c r="M23" s="6">
        <f>M24</f>
        <v>0</v>
      </c>
      <c r="N23" s="4">
        <f t="shared" si="3"/>
        <v>2511.8600699999997</v>
      </c>
      <c r="O23" s="6">
        <f>O24</f>
        <v>0</v>
      </c>
      <c r="P23" s="4">
        <f t="shared" si="4"/>
        <v>2511.8600699999997</v>
      </c>
      <c r="Q23" s="6">
        <f>Q24</f>
        <v>9672.2070700000004</v>
      </c>
      <c r="R23" s="4">
        <f t="shared" si="5"/>
        <v>12184.067139999999</v>
      </c>
      <c r="S23" s="6">
        <f>S24</f>
        <v>-8473.6636699999999</v>
      </c>
      <c r="T23" s="4">
        <f t="shared" si="6"/>
        <v>3710.4034699999993</v>
      </c>
      <c r="U23" s="6">
        <f>U24</f>
        <v>0</v>
      </c>
      <c r="V23" s="4">
        <f t="shared" si="7"/>
        <v>3710.4034699999993</v>
      </c>
      <c r="W23" s="6">
        <f>W24</f>
        <v>0</v>
      </c>
      <c r="X23" s="4">
        <f t="shared" si="8"/>
        <v>3710.4034699999993</v>
      </c>
      <c r="Y23" s="6">
        <f>Y24</f>
        <v>121.33759000000001</v>
      </c>
      <c r="Z23" s="4">
        <f t="shared" si="9"/>
        <v>3831.7410599999994</v>
      </c>
      <c r="AA23" s="4">
        <f>AA24</f>
        <v>3831.7410599999998</v>
      </c>
      <c r="AB23" s="25">
        <f t="shared" si="10"/>
        <v>100.00000000000003</v>
      </c>
    </row>
    <row r="24" spans="1:28" ht="38.25">
      <c r="A24" s="5" t="s">
        <v>62</v>
      </c>
      <c r="B24" s="2" t="s">
        <v>235</v>
      </c>
      <c r="C24" s="2">
        <v>600</v>
      </c>
      <c r="D24" s="4">
        <v>700</v>
      </c>
      <c r="E24" s="6"/>
      <c r="F24" s="4">
        <f t="shared" si="0"/>
        <v>700</v>
      </c>
      <c r="G24" s="6"/>
      <c r="H24" s="4">
        <v>1640</v>
      </c>
      <c r="I24" s="6">
        <v>871.86006999999995</v>
      </c>
      <c r="J24" s="4">
        <f t="shared" si="1"/>
        <v>2511.8600699999997</v>
      </c>
      <c r="K24" s="6"/>
      <c r="L24" s="4">
        <f t="shared" si="2"/>
        <v>2511.8600699999997</v>
      </c>
      <c r="M24" s="6"/>
      <c r="N24" s="4">
        <f t="shared" si="3"/>
        <v>2511.8600699999997</v>
      </c>
      <c r="O24" s="6"/>
      <c r="P24" s="4">
        <f t="shared" si="4"/>
        <v>2511.8600699999997</v>
      </c>
      <c r="Q24" s="6">
        <v>9672.2070700000004</v>
      </c>
      <c r="R24" s="4">
        <f t="shared" si="5"/>
        <v>12184.067139999999</v>
      </c>
      <c r="S24" s="6">
        <f>-8790.57647+316.9128</f>
        <v>-8473.6636699999999</v>
      </c>
      <c r="T24" s="4">
        <f t="shared" si="6"/>
        <v>3710.4034699999993</v>
      </c>
      <c r="U24" s="6"/>
      <c r="V24" s="4">
        <f t="shared" si="7"/>
        <v>3710.4034699999993</v>
      </c>
      <c r="W24" s="6"/>
      <c r="X24" s="4">
        <f t="shared" si="8"/>
        <v>3710.4034699999993</v>
      </c>
      <c r="Y24" s="6">
        <v>121.33759000000001</v>
      </c>
      <c r="Z24" s="4">
        <f t="shared" si="9"/>
        <v>3831.7410599999994</v>
      </c>
      <c r="AA24" s="4">
        <v>3831.7410599999998</v>
      </c>
      <c r="AB24" s="25">
        <f t="shared" si="10"/>
        <v>100.00000000000003</v>
      </c>
    </row>
    <row r="25" spans="1:28" ht="127.5">
      <c r="A25" s="11" t="s">
        <v>533</v>
      </c>
      <c r="B25" s="2" t="s">
        <v>236</v>
      </c>
      <c r="C25" s="2"/>
      <c r="D25" s="4">
        <v>101745.37999999999</v>
      </c>
      <c r="E25" s="6">
        <f>E26</f>
        <v>0</v>
      </c>
      <c r="F25" s="4">
        <f t="shared" si="0"/>
        <v>101745.37999999999</v>
      </c>
      <c r="G25" s="6">
        <f>G26</f>
        <v>0</v>
      </c>
      <c r="H25" s="4">
        <v>112877.00799999999</v>
      </c>
      <c r="I25" s="6">
        <f>I26</f>
        <v>0</v>
      </c>
      <c r="J25" s="4">
        <f t="shared" si="1"/>
        <v>112877.00799999999</v>
      </c>
      <c r="K25" s="6">
        <f>K26</f>
        <v>0</v>
      </c>
      <c r="L25" s="4">
        <f t="shared" si="2"/>
        <v>112877.00799999999</v>
      </c>
      <c r="M25" s="6">
        <f>M26</f>
        <v>0</v>
      </c>
      <c r="N25" s="4">
        <f t="shared" si="3"/>
        <v>112877.00799999999</v>
      </c>
      <c r="O25" s="6">
        <f>O26</f>
        <v>0</v>
      </c>
      <c r="P25" s="4">
        <f t="shared" si="4"/>
        <v>112877.00799999999</v>
      </c>
      <c r="Q25" s="6">
        <f>Q26</f>
        <v>0</v>
      </c>
      <c r="R25" s="4">
        <f t="shared" si="5"/>
        <v>112877.00799999999</v>
      </c>
      <c r="S25" s="6">
        <f>S26</f>
        <v>1578.69</v>
      </c>
      <c r="T25" s="4">
        <f t="shared" si="6"/>
        <v>114455.69799999999</v>
      </c>
      <c r="U25" s="6">
        <f>U26</f>
        <v>0</v>
      </c>
      <c r="V25" s="4">
        <f t="shared" si="7"/>
        <v>114455.69799999999</v>
      </c>
      <c r="W25" s="6">
        <f>W26</f>
        <v>-7345.0420000000004</v>
      </c>
      <c r="X25" s="4">
        <f t="shared" si="8"/>
        <v>107110.65599999999</v>
      </c>
      <c r="Y25" s="6">
        <f>Y26</f>
        <v>0</v>
      </c>
      <c r="Z25" s="4">
        <f t="shared" si="9"/>
        <v>107110.65599999999</v>
      </c>
      <c r="AA25" s="4">
        <f>AA26</f>
        <v>107110.656</v>
      </c>
      <c r="AB25" s="25">
        <f t="shared" si="10"/>
        <v>100.00000000000003</v>
      </c>
    </row>
    <row r="26" spans="1:28" ht="38.25">
      <c r="A26" s="5" t="s">
        <v>62</v>
      </c>
      <c r="B26" s="2" t="s">
        <v>236</v>
      </c>
      <c r="C26" s="2">
        <v>600</v>
      </c>
      <c r="D26" s="4">
        <v>101745.37999999999</v>
      </c>
      <c r="E26" s="6"/>
      <c r="F26" s="4">
        <f t="shared" si="0"/>
        <v>101745.37999999999</v>
      </c>
      <c r="G26" s="6"/>
      <c r="H26" s="4">
        <v>112877.00799999999</v>
      </c>
      <c r="I26" s="6"/>
      <c r="J26" s="4">
        <f t="shared" si="1"/>
        <v>112877.00799999999</v>
      </c>
      <c r="K26" s="6"/>
      <c r="L26" s="4">
        <f t="shared" si="2"/>
        <v>112877.00799999999</v>
      </c>
      <c r="M26" s="6"/>
      <c r="N26" s="4">
        <f t="shared" si="3"/>
        <v>112877.00799999999</v>
      </c>
      <c r="O26" s="6"/>
      <c r="P26" s="4">
        <f t="shared" si="4"/>
        <v>112877.00799999999</v>
      </c>
      <c r="Q26" s="6"/>
      <c r="R26" s="4">
        <f t="shared" si="5"/>
        <v>112877.00799999999</v>
      </c>
      <c r="S26" s="6">
        <v>1578.69</v>
      </c>
      <c r="T26" s="4">
        <f t="shared" si="6"/>
        <v>114455.69799999999</v>
      </c>
      <c r="U26" s="6"/>
      <c r="V26" s="4">
        <f t="shared" si="7"/>
        <v>114455.69799999999</v>
      </c>
      <c r="W26" s="6">
        <v>-7345.0420000000004</v>
      </c>
      <c r="X26" s="4">
        <f t="shared" si="8"/>
        <v>107110.65599999999</v>
      </c>
      <c r="Y26" s="6"/>
      <c r="Z26" s="4">
        <f t="shared" si="9"/>
        <v>107110.65599999999</v>
      </c>
      <c r="AA26" s="4">
        <v>107110.656</v>
      </c>
      <c r="AB26" s="25">
        <f t="shared" si="10"/>
        <v>100.00000000000003</v>
      </c>
    </row>
    <row r="27" spans="1:28" ht="102" customHeight="1">
      <c r="A27" s="5" t="s">
        <v>456</v>
      </c>
      <c r="B27" s="2" t="s">
        <v>457</v>
      </c>
      <c r="C27" s="2"/>
      <c r="D27" s="4">
        <v>2859.3</v>
      </c>
      <c r="E27" s="6">
        <f>E28</f>
        <v>0</v>
      </c>
      <c r="F27" s="4">
        <f t="shared" si="0"/>
        <v>2859.3</v>
      </c>
      <c r="G27" s="6">
        <f>G28</f>
        <v>0</v>
      </c>
      <c r="H27" s="4">
        <v>5350.1149999999998</v>
      </c>
      <c r="I27" s="6">
        <f>I28</f>
        <v>0</v>
      </c>
      <c r="J27" s="4">
        <f t="shared" si="1"/>
        <v>5350.1149999999998</v>
      </c>
      <c r="K27" s="6">
        <f>K28</f>
        <v>0</v>
      </c>
      <c r="L27" s="4">
        <f t="shared" si="2"/>
        <v>5350.1149999999998</v>
      </c>
      <c r="M27" s="6">
        <f>M28</f>
        <v>0</v>
      </c>
      <c r="N27" s="4">
        <f t="shared" si="3"/>
        <v>5350.1149999999998</v>
      </c>
      <c r="O27" s="6">
        <f>O28</f>
        <v>0</v>
      </c>
      <c r="P27" s="4">
        <f t="shared" si="4"/>
        <v>5350.1149999999998</v>
      </c>
      <c r="Q27" s="6">
        <f>Q28</f>
        <v>0</v>
      </c>
      <c r="R27" s="4">
        <f t="shared" si="5"/>
        <v>5350.1149999999998</v>
      </c>
      <c r="S27" s="6">
        <f>S28</f>
        <v>76.95</v>
      </c>
      <c r="T27" s="4">
        <f t="shared" si="6"/>
        <v>5427.0649999999996</v>
      </c>
      <c r="U27" s="6">
        <f>U28</f>
        <v>0</v>
      </c>
      <c r="V27" s="4">
        <f t="shared" si="7"/>
        <v>5427.0649999999996</v>
      </c>
      <c r="W27" s="6">
        <f>W28</f>
        <v>-928.80200000000002</v>
      </c>
      <c r="X27" s="4">
        <f t="shared" si="8"/>
        <v>4498.2629999999999</v>
      </c>
      <c r="Y27" s="6">
        <f>Y28</f>
        <v>0</v>
      </c>
      <c r="Z27" s="4">
        <f t="shared" si="9"/>
        <v>4498.2629999999999</v>
      </c>
      <c r="AA27" s="4">
        <f>AA28</f>
        <v>4498.2629999999999</v>
      </c>
      <c r="AB27" s="25">
        <f t="shared" si="10"/>
        <v>100</v>
      </c>
    </row>
    <row r="28" spans="1:28" ht="38.25">
      <c r="A28" s="5" t="s">
        <v>62</v>
      </c>
      <c r="B28" s="2" t="s">
        <v>457</v>
      </c>
      <c r="C28" s="2">
        <v>600</v>
      </c>
      <c r="D28" s="4">
        <v>2859.3</v>
      </c>
      <c r="E28" s="6"/>
      <c r="F28" s="4">
        <f t="shared" si="0"/>
        <v>2859.3</v>
      </c>
      <c r="G28" s="6"/>
      <c r="H28" s="4">
        <v>5350.1149999999998</v>
      </c>
      <c r="I28" s="6"/>
      <c r="J28" s="4">
        <f t="shared" si="1"/>
        <v>5350.1149999999998</v>
      </c>
      <c r="K28" s="6"/>
      <c r="L28" s="4">
        <f t="shared" si="2"/>
        <v>5350.1149999999998</v>
      </c>
      <c r="M28" s="6"/>
      <c r="N28" s="4">
        <f t="shared" si="3"/>
        <v>5350.1149999999998</v>
      </c>
      <c r="O28" s="6"/>
      <c r="P28" s="4">
        <f t="shared" si="4"/>
        <v>5350.1149999999998</v>
      </c>
      <c r="Q28" s="6"/>
      <c r="R28" s="4">
        <f t="shared" si="5"/>
        <v>5350.1149999999998</v>
      </c>
      <c r="S28" s="6">
        <v>76.95</v>
      </c>
      <c r="T28" s="4">
        <f t="shared" si="6"/>
        <v>5427.0649999999996</v>
      </c>
      <c r="U28" s="6"/>
      <c r="V28" s="4">
        <f t="shared" si="7"/>
        <v>5427.0649999999996</v>
      </c>
      <c r="W28" s="6">
        <v>-928.80200000000002</v>
      </c>
      <c r="X28" s="4">
        <f t="shared" si="8"/>
        <v>4498.2629999999999</v>
      </c>
      <c r="Y28" s="6"/>
      <c r="Z28" s="4">
        <f t="shared" si="9"/>
        <v>4498.2629999999999</v>
      </c>
      <c r="AA28" s="4">
        <v>4498.2629999999999</v>
      </c>
      <c r="AB28" s="25">
        <f t="shared" si="10"/>
        <v>100</v>
      </c>
    </row>
    <row r="29" spans="1:28" ht="50.25" customHeight="1">
      <c r="A29" s="5" t="s">
        <v>657</v>
      </c>
      <c r="B29" s="2" t="s">
        <v>237</v>
      </c>
      <c r="C29" s="2"/>
      <c r="D29" s="4">
        <v>0</v>
      </c>
      <c r="E29" s="6">
        <f>E30</f>
        <v>0</v>
      </c>
      <c r="F29" s="4">
        <f t="shared" si="0"/>
        <v>0</v>
      </c>
      <c r="G29" s="6">
        <f>G30</f>
        <v>0</v>
      </c>
      <c r="H29" s="4">
        <v>0</v>
      </c>
      <c r="I29" s="6">
        <f>I30</f>
        <v>0</v>
      </c>
      <c r="J29" s="4">
        <f t="shared" si="1"/>
        <v>0</v>
      </c>
      <c r="K29" s="6">
        <f>K30</f>
        <v>0</v>
      </c>
      <c r="L29" s="4">
        <f t="shared" si="2"/>
        <v>0</v>
      </c>
      <c r="M29" s="6">
        <f>M30</f>
        <v>0</v>
      </c>
      <c r="N29" s="4">
        <f t="shared" si="3"/>
        <v>0</v>
      </c>
      <c r="O29" s="6">
        <f>O30</f>
        <v>0</v>
      </c>
      <c r="P29" s="4">
        <f t="shared" si="4"/>
        <v>0</v>
      </c>
      <c r="Q29" s="6">
        <f>Q30</f>
        <v>0</v>
      </c>
      <c r="R29" s="4">
        <f t="shared" si="5"/>
        <v>0</v>
      </c>
      <c r="S29" s="6">
        <f>S30</f>
        <v>0</v>
      </c>
      <c r="T29" s="4">
        <f t="shared" si="6"/>
        <v>0</v>
      </c>
      <c r="U29" s="6">
        <f>U30</f>
        <v>0</v>
      </c>
      <c r="V29" s="4">
        <f t="shared" si="7"/>
        <v>0</v>
      </c>
      <c r="W29" s="6">
        <f>W30</f>
        <v>0</v>
      </c>
      <c r="X29" s="4">
        <f t="shared" si="8"/>
        <v>0</v>
      </c>
      <c r="Y29" s="6">
        <f>Y30</f>
        <v>0</v>
      </c>
      <c r="Z29" s="4">
        <f t="shared" si="9"/>
        <v>0</v>
      </c>
      <c r="AA29" s="4">
        <f>AA30</f>
        <v>0</v>
      </c>
      <c r="AB29" s="25">
        <v>0</v>
      </c>
    </row>
    <row r="30" spans="1:28" ht="38.25">
      <c r="A30" s="5" t="s">
        <v>239</v>
      </c>
      <c r="B30" s="2" t="s">
        <v>238</v>
      </c>
      <c r="C30" s="2"/>
      <c r="D30" s="4">
        <v>0</v>
      </c>
      <c r="E30" s="6">
        <f>E31</f>
        <v>0</v>
      </c>
      <c r="F30" s="4">
        <f t="shared" si="0"/>
        <v>0</v>
      </c>
      <c r="G30" s="6">
        <f>G31</f>
        <v>0</v>
      </c>
      <c r="H30" s="4">
        <v>0</v>
      </c>
      <c r="I30" s="6">
        <f>I31</f>
        <v>0</v>
      </c>
      <c r="J30" s="4">
        <f t="shared" si="1"/>
        <v>0</v>
      </c>
      <c r="K30" s="6">
        <f>K31</f>
        <v>0</v>
      </c>
      <c r="L30" s="4">
        <f t="shared" si="2"/>
        <v>0</v>
      </c>
      <c r="M30" s="6">
        <f>M31</f>
        <v>0</v>
      </c>
      <c r="N30" s="4">
        <f t="shared" si="3"/>
        <v>0</v>
      </c>
      <c r="O30" s="6">
        <f>O31</f>
        <v>0</v>
      </c>
      <c r="P30" s="4">
        <f t="shared" si="4"/>
        <v>0</v>
      </c>
      <c r="Q30" s="6">
        <f>Q31</f>
        <v>0</v>
      </c>
      <c r="R30" s="4">
        <f t="shared" si="5"/>
        <v>0</v>
      </c>
      <c r="S30" s="6">
        <f>S31</f>
        <v>0</v>
      </c>
      <c r="T30" s="4">
        <f t="shared" si="6"/>
        <v>0</v>
      </c>
      <c r="U30" s="6">
        <f>U31</f>
        <v>0</v>
      </c>
      <c r="V30" s="4">
        <f t="shared" si="7"/>
        <v>0</v>
      </c>
      <c r="W30" s="6">
        <f>W31</f>
        <v>0</v>
      </c>
      <c r="X30" s="4">
        <f t="shared" si="8"/>
        <v>0</v>
      </c>
      <c r="Y30" s="6">
        <f>Y31</f>
        <v>0</v>
      </c>
      <c r="Z30" s="4">
        <f t="shared" si="9"/>
        <v>0</v>
      </c>
      <c r="AA30" s="4">
        <f>AA31</f>
        <v>0</v>
      </c>
      <c r="AB30" s="25">
        <v>0</v>
      </c>
    </row>
    <row r="31" spans="1:28" ht="38.25">
      <c r="A31" s="5" t="s">
        <v>62</v>
      </c>
      <c r="B31" s="2" t="s">
        <v>238</v>
      </c>
      <c r="C31" s="2">
        <v>600</v>
      </c>
      <c r="D31" s="4">
        <v>0</v>
      </c>
      <c r="E31" s="6"/>
      <c r="F31" s="4">
        <f t="shared" si="0"/>
        <v>0</v>
      </c>
      <c r="G31" s="6"/>
      <c r="H31" s="4">
        <v>0</v>
      </c>
      <c r="I31" s="6"/>
      <c r="J31" s="4">
        <f t="shared" si="1"/>
        <v>0</v>
      </c>
      <c r="K31" s="6"/>
      <c r="L31" s="4">
        <f t="shared" si="2"/>
        <v>0</v>
      </c>
      <c r="M31" s="6"/>
      <c r="N31" s="4">
        <f t="shared" si="3"/>
        <v>0</v>
      </c>
      <c r="O31" s="6"/>
      <c r="P31" s="4">
        <f t="shared" si="4"/>
        <v>0</v>
      </c>
      <c r="Q31" s="6"/>
      <c r="R31" s="4">
        <f t="shared" si="5"/>
        <v>0</v>
      </c>
      <c r="S31" s="6"/>
      <c r="T31" s="4">
        <f t="shared" si="6"/>
        <v>0</v>
      </c>
      <c r="U31" s="6"/>
      <c r="V31" s="4">
        <f t="shared" si="7"/>
        <v>0</v>
      </c>
      <c r="W31" s="6"/>
      <c r="X31" s="4">
        <f t="shared" si="8"/>
        <v>0</v>
      </c>
      <c r="Y31" s="6"/>
      <c r="Z31" s="4">
        <f t="shared" si="9"/>
        <v>0</v>
      </c>
      <c r="AA31" s="4">
        <v>0</v>
      </c>
      <c r="AB31" s="25">
        <v>0</v>
      </c>
    </row>
    <row r="32" spans="1:28" ht="51">
      <c r="A32" s="5" t="s">
        <v>493</v>
      </c>
      <c r="B32" s="2" t="s">
        <v>552</v>
      </c>
      <c r="C32" s="2"/>
      <c r="D32" s="4">
        <v>0</v>
      </c>
      <c r="E32" s="6">
        <f>E33</f>
        <v>0</v>
      </c>
      <c r="F32" s="4">
        <f t="shared" si="0"/>
        <v>0</v>
      </c>
      <c r="G32" s="6">
        <f>G33</f>
        <v>0</v>
      </c>
      <c r="H32" s="4">
        <v>0</v>
      </c>
      <c r="I32" s="6">
        <f>I33</f>
        <v>0</v>
      </c>
      <c r="J32" s="4">
        <f t="shared" si="1"/>
        <v>0</v>
      </c>
      <c r="K32" s="6">
        <f>K33</f>
        <v>0</v>
      </c>
      <c r="L32" s="4">
        <f t="shared" si="2"/>
        <v>0</v>
      </c>
      <c r="M32" s="6">
        <f>M33</f>
        <v>0</v>
      </c>
      <c r="N32" s="4">
        <f t="shared" si="3"/>
        <v>0</v>
      </c>
      <c r="O32" s="6">
        <f>O33</f>
        <v>0</v>
      </c>
      <c r="P32" s="4">
        <f t="shared" si="4"/>
        <v>0</v>
      </c>
      <c r="Q32" s="6">
        <f>Q33</f>
        <v>0</v>
      </c>
      <c r="R32" s="4">
        <f t="shared" si="5"/>
        <v>0</v>
      </c>
      <c r="S32" s="6">
        <f>S33</f>
        <v>0</v>
      </c>
      <c r="T32" s="4">
        <f t="shared" si="6"/>
        <v>0</v>
      </c>
      <c r="U32" s="6">
        <f>U33</f>
        <v>0</v>
      </c>
      <c r="V32" s="4">
        <f t="shared" si="7"/>
        <v>0</v>
      </c>
      <c r="W32" s="6">
        <f>W33</f>
        <v>0</v>
      </c>
      <c r="X32" s="4">
        <f t="shared" si="8"/>
        <v>0</v>
      </c>
      <c r="Y32" s="6">
        <f>Y33</f>
        <v>0</v>
      </c>
      <c r="Z32" s="4">
        <f t="shared" si="9"/>
        <v>0</v>
      </c>
      <c r="AA32" s="4">
        <f>AA33</f>
        <v>0</v>
      </c>
      <c r="AB32" s="25">
        <v>0</v>
      </c>
    </row>
    <row r="33" spans="1:28" ht="38.25">
      <c r="A33" s="5" t="s">
        <v>495</v>
      </c>
      <c r="B33" s="2" t="s">
        <v>553</v>
      </c>
      <c r="C33" s="2"/>
      <c r="D33" s="4">
        <v>0</v>
      </c>
      <c r="E33" s="6">
        <f>E34</f>
        <v>0</v>
      </c>
      <c r="F33" s="4">
        <f t="shared" si="0"/>
        <v>0</v>
      </c>
      <c r="G33" s="6">
        <f>G34</f>
        <v>0</v>
      </c>
      <c r="H33" s="4">
        <v>0</v>
      </c>
      <c r="I33" s="6">
        <f>I34</f>
        <v>0</v>
      </c>
      <c r="J33" s="4">
        <f t="shared" si="1"/>
        <v>0</v>
      </c>
      <c r="K33" s="6">
        <f>K34</f>
        <v>0</v>
      </c>
      <c r="L33" s="4">
        <f t="shared" si="2"/>
        <v>0</v>
      </c>
      <c r="M33" s="6">
        <f>M34</f>
        <v>0</v>
      </c>
      <c r="N33" s="4">
        <f t="shared" si="3"/>
        <v>0</v>
      </c>
      <c r="O33" s="6">
        <f>O34</f>
        <v>0</v>
      </c>
      <c r="P33" s="4">
        <f t="shared" si="4"/>
        <v>0</v>
      </c>
      <c r="Q33" s="6">
        <f>Q34</f>
        <v>0</v>
      </c>
      <c r="R33" s="4">
        <f t="shared" si="5"/>
        <v>0</v>
      </c>
      <c r="S33" s="6">
        <f>S34</f>
        <v>0</v>
      </c>
      <c r="T33" s="4">
        <f t="shared" si="6"/>
        <v>0</v>
      </c>
      <c r="U33" s="6">
        <f>U34</f>
        <v>0</v>
      </c>
      <c r="V33" s="4">
        <f t="shared" si="7"/>
        <v>0</v>
      </c>
      <c r="W33" s="6">
        <f>W34</f>
        <v>0</v>
      </c>
      <c r="X33" s="4">
        <f t="shared" si="8"/>
        <v>0</v>
      </c>
      <c r="Y33" s="6">
        <f>Y34</f>
        <v>0</v>
      </c>
      <c r="Z33" s="4">
        <f t="shared" si="9"/>
        <v>0</v>
      </c>
      <c r="AA33" s="4">
        <f>AA34</f>
        <v>0</v>
      </c>
      <c r="AB33" s="25">
        <v>0</v>
      </c>
    </row>
    <row r="34" spans="1:28" ht="38.25">
      <c r="A34" s="5" t="s">
        <v>62</v>
      </c>
      <c r="B34" s="2" t="s">
        <v>553</v>
      </c>
      <c r="C34" s="2">
        <v>600</v>
      </c>
      <c r="D34" s="4">
        <v>0</v>
      </c>
      <c r="E34" s="6"/>
      <c r="F34" s="4">
        <f t="shared" si="0"/>
        <v>0</v>
      </c>
      <c r="G34" s="6"/>
      <c r="H34" s="4">
        <v>0</v>
      </c>
      <c r="I34" s="6"/>
      <c r="J34" s="4">
        <f t="shared" si="1"/>
        <v>0</v>
      </c>
      <c r="K34" s="6"/>
      <c r="L34" s="4">
        <f t="shared" si="2"/>
        <v>0</v>
      </c>
      <c r="M34" s="6"/>
      <c r="N34" s="4">
        <f t="shared" si="3"/>
        <v>0</v>
      </c>
      <c r="O34" s="6"/>
      <c r="P34" s="4">
        <f t="shared" si="4"/>
        <v>0</v>
      </c>
      <c r="Q34" s="6"/>
      <c r="R34" s="4">
        <f t="shared" si="5"/>
        <v>0</v>
      </c>
      <c r="S34" s="6"/>
      <c r="T34" s="4">
        <f t="shared" si="6"/>
        <v>0</v>
      </c>
      <c r="U34" s="6"/>
      <c r="V34" s="4">
        <f t="shared" si="7"/>
        <v>0</v>
      </c>
      <c r="W34" s="6"/>
      <c r="X34" s="4">
        <f t="shared" si="8"/>
        <v>0</v>
      </c>
      <c r="Y34" s="6"/>
      <c r="Z34" s="4">
        <f t="shared" si="9"/>
        <v>0</v>
      </c>
      <c r="AA34" s="4">
        <v>0</v>
      </c>
      <c r="AB34" s="25">
        <v>0</v>
      </c>
    </row>
    <row r="35" spans="1:28" ht="51">
      <c r="A35" s="5" t="s">
        <v>737</v>
      </c>
      <c r="B35" s="2" t="s">
        <v>597</v>
      </c>
      <c r="C35" s="2"/>
      <c r="D35" s="4">
        <v>0</v>
      </c>
      <c r="E35" s="6">
        <f>E36</f>
        <v>0</v>
      </c>
      <c r="F35" s="4">
        <f t="shared" si="0"/>
        <v>0</v>
      </c>
      <c r="G35" s="6">
        <f>G36</f>
        <v>0</v>
      </c>
      <c r="H35" s="4">
        <v>0</v>
      </c>
      <c r="I35" s="6">
        <f>I36</f>
        <v>0</v>
      </c>
      <c r="J35" s="4">
        <f t="shared" si="1"/>
        <v>0</v>
      </c>
      <c r="K35" s="6">
        <f>K36</f>
        <v>0</v>
      </c>
      <c r="L35" s="4">
        <f t="shared" si="2"/>
        <v>0</v>
      </c>
      <c r="M35" s="6">
        <f>M36</f>
        <v>0</v>
      </c>
      <c r="N35" s="4">
        <f t="shared" si="3"/>
        <v>0</v>
      </c>
      <c r="O35" s="6">
        <f>O36</f>
        <v>0</v>
      </c>
      <c r="P35" s="4">
        <f t="shared" si="4"/>
        <v>0</v>
      </c>
      <c r="Q35" s="6">
        <f>Q36</f>
        <v>0</v>
      </c>
      <c r="R35" s="4">
        <f t="shared" si="5"/>
        <v>0</v>
      </c>
      <c r="S35" s="6">
        <f>S36</f>
        <v>0</v>
      </c>
      <c r="T35" s="4">
        <f t="shared" si="6"/>
        <v>0</v>
      </c>
      <c r="U35" s="6">
        <f>U36</f>
        <v>0</v>
      </c>
      <c r="V35" s="4">
        <f t="shared" si="7"/>
        <v>0</v>
      </c>
      <c r="W35" s="6">
        <f>W36</f>
        <v>0</v>
      </c>
      <c r="X35" s="4">
        <f t="shared" si="8"/>
        <v>0</v>
      </c>
      <c r="Y35" s="6">
        <f>Y36</f>
        <v>0</v>
      </c>
      <c r="Z35" s="4">
        <f t="shared" si="9"/>
        <v>0</v>
      </c>
      <c r="AA35" s="4">
        <f>AA36</f>
        <v>0</v>
      </c>
      <c r="AB35" s="25">
        <v>0</v>
      </c>
    </row>
    <row r="36" spans="1:28" ht="38.25">
      <c r="A36" s="5" t="s">
        <v>598</v>
      </c>
      <c r="B36" s="2" t="s">
        <v>599</v>
      </c>
      <c r="C36" s="2"/>
      <c r="D36" s="4">
        <v>0</v>
      </c>
      <c r="E36" s="6">
        <f>E37</f>
        <v>0</v>
      </c>
      <c r="F36" s="4">
        <f t="shared" si="0"/>
        <v>0</v>
      </c>
      <c r="G36" s="6">
        <f>G37</f>
        <v>0</v>
      </c>
      <c r="H36" s="4">
        <v>0</v>
      </c>
      <c r="I36" s="6">
        <f>I37</f>
        <v>0</v>
      </c>
      <c r="J36" s="4">
        <f t="shared" si="1"/>
        <v>0</v>
      </c>
      <c r="K36" s="6">
        <f>K37</f>
        <v>0</v>
      </c>
      <c r="L36" s="4">
        <f t="shared" si="2"/>
        <v>0</v>
      </c>
      <c r="M36" s="6">
        <f>M37</f>
        <v>0</v>
      </c>
      <c r="N36" s="4">
        <f t="shared" si="3"/>
        <v>0</v>
      </c>
      <c r="O36" s="6">
        <f>O37</f>
        <v>0</v>
      </c>
      <c r="P36" s="4">
        <f t="shared" si="4"/>
        <v>0</v>
      </c>
      <c r="Q36" s="6">
        <f>Q37</f>
        <v>0</v>
      </c>
      <c r="R36" s="4">
        <f t="shared" si="5"/>
        <v>0</v>
      </c>
      <c r="S36" s="6">
        <f>S37</f>
        <v>0</v>
      </c>
      <c r="T36" s="4">
        <f t="shared" si="6"/>
        <v>0</v>
      </c>
      <c r="U36" s="6">
        <f>U37</f>
        <v>0</v>
      </c>
      <c r="V36" s="4">
        <f t="shared" si="7"/>
        <v>0</v>
      </c>
      <c r="W36" s="6">
        <f>W37</f>
        <v>0</v>
      </c>
      <c r="X36" s="4">
        <f t="shared" si="8"/>
        <v>0</v>
      </c>
      <c r="Y36" s="6">
        <f>Y37</f>
        <v>0</v>
      </c>
      <c r="Z36" s="4">
        <f t="shared" si="9"/>
        <v>0</v>
      </c>
      <c r="AA36" s="4">
        <f>AA37</f>
        <v>0</v>
      </c>
      <c r="AB36" s="25">
        <v>0</v>
      </c>
    </row>
    <row r="37" spans="1:28" ht="38.25">
      <c r="A37" s="5" t="s">
        <v>62</v>
      </c>
      <c r="B37" s="2" t="s">
        <v>599</v>
      </c>
      <c r="C37" s="2">
        <v>600</v>
      </c>
      <c r="D37" s="4">
        <v>0</v>
      </c>
      <c r="E37" s="6"/>
      <c r="F37" s="4">
        <f t="shared" si="0"/>
        <v>0</v>
      </c>
      <c r="G37" s="6"/>
      <c r="H37" s="4">
        <v>0</v>
      </c>
      <c r="I37" s="6"/>
      <c r="J37" s="4">
        <f t="shared" si="1"/>
        <v>0</v>
      </c>
      <c r="K37" s="6"/>
      <c r="L37" s="4">
        <f t="shared" si="2"/>
        <v>0</v>
      </c>
      <c r="M37" s="6"/>
      <c r="N37" s="4">
        <f t="shared" si="3"/>
        <v>0</v>
      </c>
      <c r="O37" s="6"/>
      <c r="P37" s="4">
        <f t="shared" si="4"/>
        <v>0</v>
      </c>
      <c r="Q37" s="6"/>
      <c r="R37" s="4">
        <f t="shared" si="5"/>
        <v>0</v>
      </c>
      <c r="S37" s="6"/>
      <c r="T37" s="4">
        <f t="shared" si="6"/>
        <v>0</v>
      </c>
      <c r="U37" s="6"/>
      <c r="V37" s="4">
        <f t="shared" si="7"/>
        <v>0</v>
      </c>
      <c r="W37" s="6"/>
      <c r="X37" s="4">
        <f t="shared" si="8"/>
        <v>0</v>
      </c>
      <c r="Y37" s="6"/>
      <c r="Z37" s="4">
        <f t="shared" si="9"/>
        <v>0</v>
      </c>
      <c r="AA37" s="4">
        <v>0</v>
      </c>
      <c r="AB37" s="25">
        <v>0</v>
      </c>
    </row>
    <row r="38" spans="1:28" ht="81" customHeight="1">
      <c r="A38" s="5" t="s">
        <v>756</v>
      </c>
      <c r="B38" s="2" t="s">
        <v>736</v>
      </c>
      <c r="C38" s="2"/>
      <c r="D38" s="4"/>
      <c r="E38" s="6"/>
      <c r="F38" s="4"/>
      <c r="G38" s="6"/>
      <c r="H38" s="4"/>
      <c r="I38" s="6"/>
      <c r="J38" s="4"/>
      <c r="K38" s="6"/>
      <c r="L38" s="4"/>
      <c r="M38" s="6"/>
      <c r="N38" s="4"/>
      <c r="O38" s="6"/>
      <c r="P38" s="4"/>
      <c r="Q38" s="6"/>
      <c r="R38" s="4">
        <f t="shared" si="5"/>
        <v>0</v>
      </c>
      <c r="S38" s="6">
        <f>S39</f>
        <v>9473.6842099999994</v>
      </c>
      <c r="T38" s="4">
        <f t="shared" si="6"/>
        <v>9473.6842099999994</v>
      </c>
      <c r="U38" s="6">
        <f>U39</f>
        <v>0</v>
      </c>
      <c r="V38" s="4">
        <f t="shared" si="7"/>
        <v>9473.6842099999994</v>
      </c>
      <c r="W38" s="6">
        <f>W39</f>
        <v>150.93586999999999</v>
      </c>
      <c r="X38" s="4">
        <f t="shared" si="8"/>
        <v>9624.6200799999988</v>
      </c>
      <c r="Y38" s="6">
        <f>Y39</f>
        <v>-150.93586999999999</v>
      </c>
      <c r="Z38" s="4">
        <f t="shared" si="9"/>
        <v>9473.6842099999994</v>
      </c>
      <c r="AA38" s="4">
        <f>AA39</f>
        <v>9433.6886300000006</v>
      </c>
      <c r="AB38" s="25">
        <f t="shared" si="10"/>
        <v>99.577824433309885</v>
      </c>
    </row>
    <row r="39" spans="1:28" ht="89.25">
      <c r="A39" s="5" t="s">
        <v>757</v>
      </c>
      <c r="B39" s="2" t="s">
        <v>738</v>
      </c>
      <c r="C39" s="2"/>
      <c r="D39" s="4"/>
      <c r="E39" s="6"/>
      <c r="F39" s="4"/>
      <c r="G39" s="6"/>
      <c r="H39" s="4"/>
      <c r="I39" s="6"/>
      <c r="J39" s="4"/>
      <c r="K39" s="6"/>
      <c r="L39" s="4"/>
      <c r="M39" s="6"/>
      <c r="N39" s="4"/>
      <c r="O39" s="6"/>
      <c r="P39" s="4"/>
      <c r="Q39" s="6"/>
      <c r="R39" s="4">
        <f t="shared" si="5"/>
        <v>0</v>
      </c>
      <c r="S39" s="6">
        <f>S40</f>
        <v>9473.6842099999994</v>
      </c>
      <c r="T39" s="4">
        <f t="shared" si="6"/>
        <v>9473.6842099999994</v>
      </c>
      <c r="U39" s="6">
        <f>U40</f>
        <v>0</v>
      </c>
      <c r="V39" s="4">
        <f t="shared" si="7"/>
        <v>9473.6842099999994</v>
      </c>
      <c r="W39" s="6">
        <f>W40</f>
        <v>150.93586999999999</v>
      </c>
      <c r="X39" s="4">
        <f t="shared" si="8"/>
        <v>9624.6200799999988</v>
      </c>
      <c r="Y39" s="6">
        <f>Y40</f>
        <v>-150.93586999999999</v>
      </c>
      <c r="Z39" s="4">
        <f t="shared" si="9"/>
        <v>9473.6842099999994</v>
      </c>
      <c r="AA39" s="4">
        <f>AA40</f>
        <v>9433.6886300000006</v>
      </c>
      <c r="AB39" s="25">
        <f t="shared" si="10"/>
        <v>99.577824433309885</v>
      </c>
    </row>
    <row r="40" spans="1:28" ht="38.25">
      <c r="A40" s="5" t="s">
        <v>62</v>
      </c>
      <c r="B40" s="2" t="s">
        <v>738</v>
      </c>
      <c r="C40" s="2">
        <v>600</v>
      </c>
      <c r="D40" s="4"/>
      <c r="E40" s="6"/>
      <c r="F40" s="4"/>
      <c r="G40" s="6"/>
      <c r="H40" s="4"/>
      <c r="I40" s="6"/>
      <c r="J40" s="4"/>
      <c r="K40" s="6"/>
      <c r="L40" s="4"/>
      <c r="M40" s="6"/>
      <c r="N40" s="4"/>
      <c r="O40" s="6"/>
      <c r="P40" s="4"/>
      <c r="Q40" s="6"/>
      <c r="R40" s="4">
        <f t="shared" si="5"/>
        <v>0</v>
      </c>
      <c r="S40" s="6">
        <v>9473.6842099999994</v>
      </c>
      <c r="T40" s="4">
        <f t="shared" si="6"/>
        <v>9473.6842099999994</v>
      </c>
      <c r="U40" s="6"/>
      <c r="V40" s="4">
        <f t="shared" si="7"/>
        <v>9473.6842099999994</v>
      </c>
      <c r="W40" s="6">
        <f>94.5+56.43587</f>
        <v>150.93586999999999</v>
      </c>
      <c r="X40" s="4">
        <f t="shared" si="8"/>
        <v>9624.6200799999988</v>
      </c>
      <c r="Y40" s="6">
        <v>-150.93586999999999</v>
      </c>
      <c r="Z40" s="4">
        <f t="shared" si="9"/>
        <v>9473.6842099999994</v>
      </c>
      <c r="AA40" s="4">
        <v>9433.6886300000006</v>
      </c>
      <c r="AB40" s="25">
        <f t="shared" si="10"/>
        <v>99.577824433309885</v>
      </c>
    </row>
    <row r="41" spans="1:28" ht="38.25">
      <c r="A41" s="5" t="s">
        <v>772</v>
      </c>
      <c r="B41" s="2" t="s">
        <v>773</v>
      </c>
      <c r="C41" s="2"/>
      <c r="D41" s="4"/>
      <c r="E41" s="6"/>
      <c r="F41" s="4"/>
      <c r="G41" s="6"/>
      <c r="H41" s="4"/>
      <c r="I41" s="6"/>
      <c r="J41" s="4"/>
      <c r="K41" s="6"/>
      <c r="L41" s="4"/>
      <c r="M41" s="6"/>
      <c r="N41" s="4"/>
      <c r="O41" s="6"/>
      <c r="P41" s="4"/>
      <c r="Q41" s="6"/>
      <c r="R41" s="4"/>
      <c r="S41" s="6"/>
      <c r="T41" s="4"/>
      <c r="U41" s="6"/>
      <c r="V41" s="4"/>
      <c r="W41" s="6"/>
      <c r="X41" s="4">
        <f t="shared" si="8"/>
        <v>0</v>
      </c>
      <c r="Y41" s="6">
        <f>Y42</f>
        <v>1890</v>
      </c>
      <c r="Z41" s="4">
        <f t="shared" si="9"/>
        <v>1890</v>
      </c>
      <c r="AA41" s="4">
        <f>AA42</f>
        <v>1792.7977599999999</v>
      </c>
      <c r="AB41" s="25">
        <f t="shared" si="10"/>
        <v>94.857024338624328</v>
      </c>
    </row>
    <row r="42" spans="1:28" ht="25.5">
      <c r="A42" s="5" t="s">
        <v>774</v>
      </c>
      <c r="B42" s="2" t="s">
        <v>775</v>
      </c>
      <c r="C42" s="2"/>
      <c r="D42" s="4"/>
      <c r="E42" s="6"/>
      <c r="F42" s="4"/>
      <c r="G42" s="6"/>
      <c r="H42" s="4"/>
      <c r="I42" s="6"/>
      <c r="J42" s="4"/>
      <c r="K42" s="6"/>
      <c r="L42" s="4"/>
      <c r="M42" s="6"/>
      <c r="N42" s="4"/>
      <c r="O42" s="6"/>
      <c r="P42" s="4"/>
      <c r="Q42" s="6"/>
      <c r="R42" s="4"/>
      <c r="S42" s="6"/>
      <c r="T42" s="4"/>
      <c r="U42" s="6"/>
      <c r="V42" s="4"/>
      <c r="W42" s="6"/>
      <c r="X42" s="4">
        <f t="shared" si="8"/>
        <v>0</v>
      </c>
      <c r="Y42" s="6">
        <f>Y43</f>
        <v>1890</v>
      </c>
      <c r="Z42" s="4">
        <f t="shared" si="9"/>
        <v>1890</v>
      </c>
      <c r="AA42" s="4">
        <f>AA43</f>
        <v>1792.7977599999999</v>
      </c>
      <c r="AB42" s="25">
        <f t="shared" si="10"/>
        <v>94.857024338624328</v>
      </c>
    </row>
    <row r="43" spans="1:28" ht="38.25">
      <c r="A43" s="5" t="s">
        <v>62</v>
      </c>
      <c r="B43" s="2" t="s">
        <v>775</v>
      </c>
      <c r="C43" s="2">
        <v>600</v>
      </c>
      <c r="D43" s="4"/>
      <c r="E43" s="6"/>
      <c r="F43" s="4"/>
      <c r="G43" s="6"/>
      <c r="H43" s="4"/>
      <c r="I43" s="6"/>
      <c r="J43" s="4"/>
      <c r="K43" s="6"/>
      <c r="L43" s="4"/>
      <c r="M43" s="6"/>
      <c r="N43" s="4"/>
      <c r="O43" s="6"/>
      <c r="P43" s="4"/>
      <c r="Q43" s="6"/>
      <c r="R43" s="4"/>
      <c r="S43" s="6"/>
      <c r="T43" s="4"/>
      <c r="U43" s="6"/>
      <c r="V43" s="4"/>
      <c r="W43" s="6"/>
      <c r="X43" s="4">
        <f t="shared" si="8"/>
        <v>0</v>
      </c>
      <c r="Y43" s="6">
        <f>1795.5+94.5</f>
        <v>1890</v>
      </c>
      <c r="Z43" s="4">
        <f t="shared" si="9"/>
        <v>1890</v>
      </c>
      <c r="AA43" s="4">
        <v>1792.7977599999999</v>
      </c>
      <c r="AB43" s="25">
        <f t="shared" si="10"/>
        <v>94.857024338624328</v>
      </c>
    </row>
    <row r="44" spans="1:28" ht="25.5">
      <c r="A44" s="10" t="s">
        <v>240</v>
      </c>
      <c r="B44" s="9" t="s">
        <v>243</v>
      </c>
      <c r="C44" s="2"/>
      <c r="D44" s="4">
        <v>38459.584200000012</v>
      </c>
      <c r="E44" s="6">
        <f>E45+E62+E74+E80+E77+E65</f>
        <v>94736.686000000002</v>
      </c>
      <c r="F44" s="4">
        <f t="shared" si="0"/>
        <v>133196.27020000003</v>
      </c>
      <c r="G44" s="6">
        <f>G45+G62+G74+G80+G77+G65</f>
        <v>0</v>
      </c>
      <c r="H44" s="4">
        <v>151942.97472000003</v>
      </c>
      <c r="I44" s="6">
        <f>I45+I62+I74+I80+I77+I65</f>
        <v>3222.2261100000001</v>
      </c>
      <c r="J44" s="4">
        <f t="shared" si="1"/>
        <v>155165.20083000002</v>
      </c>
      <c r="K44" s="6">
        <f>K45+K62+K74+K80+K77+K65+K68</f>
        <v>15.47213</v>
      </c>
      <c r="L44" s="4">
        <f t="shared" si="2"/>
        <v>155180.67296000003</v>
      </c>
      <c r="M44" s="6">
        <f>M45+M62+M74+M80+M77+M65+M68</f>
        <v>1093.9704300000001</v>
      </c>
      <c r="N44" s="4">
        <f t="shared" si="3"/>
        <v>156274.64339000001</v>
      </c>
      <c r="O44" s="6">
        <f>O45+O62+O74+O80+O77+O65+O68</f>
        <v>0</v>
      </c>
      <c r="P44" s="4">
        <f t="shared" si="4"/>
        <v>156274.64339000001</v>
      </c>
      <c r="Q44" s="6">
        <f>Q45+Q62+Q74+Q80+Q77+Q65+Q68+Q71</f>
        <v>0</v>
      </c>
      <c r="R44" s="4">
        <f t="shared" si="5"/>
        <v>156274.64339000001</v>
      </c>
      <c r="S44" s="6">
        <f>S45+S62+S74+S80+S77+S65+S68+S71</f>
        <v>971.13752999999997</v>
      </c>
      <c r="T44" s="4">
        <f t="shared" si="6"/>
        <v>157245.78092000002</v>
      </c>
      <c r="U44" s="6">
        <f>U45+U62+U74+U80+U77+U65+U68+U71</f>
        <v>-221.52118999999999</v>
      </c>
      <c r="V44" s="4">
        <f t="shared" si="7"/>
        <v>157024.25973000002</v>
      </c>
      <c r="W44" s="6">
        <f>W45+W62+W74+W80+W77+W65+W68+W71</f>
        <v>-856.78716000000009</v>
      </c>
      <c r="X44" s="4">
        <f t="shared" si="8"/>
        <v>156167.47257000001</v>
      </c>
      <c r="Y44" s="6">
        <f>Y45+Y62+Y74+Y80+Y77+Y65+Y68+Y71</f>
        <v>0</v>
      </c>
      <c r="Z44" s="4">
        <f t="shared" si="9"/>
        <v>156167.47257000001</v>
      </c>
      <c r="AA44" s="4">
        <f>AA45+AA62+AA74+AA80+AA77+AA65+AA68+AA71</f>
        <v>155873.39707000001</v>
      </c>
      <c r="AB44" s="25">
        <f t="shared" si="10"/>
        <v>99.81169222043458</v>
      </c>
    </row>
    <row r="45" spans="1:28" ht="38.25">
      <c r="A45" s="5" t="s">
        <v>242</v>
      </c>
      <c r="B45" s="2" t="s">
        <v>244</v>
      </c>
      <c r="C45" s="2"/>
      <c r="D45" s="4">
        <v>36895.750000000029</v>
      </c>
      <c r="E45" s="6">
        <f>E46+E48+E50+E52+E54+E56+E58+E60</f>
        <v>94736.686000000002</v>
      </c>
      <c r="F45" s="4">
        <f t="shared" si="0"/>
        <v>131632.43600000005</v>
      </c>
      <c r="G45" s="6">
        <f>G46+G48+G50+G52+G54+G56+G58+G60</f>
        <v>0</v>
      </c>
      <c r="H45" s="4">
        <v>147124.64966000005</v>
      </c>
      <c r="I45" s="6">
        <f>I46+I48+I50+I52+I54+I56+I58+I60</f>
        <v>3222.2261100000001</v>
      </c>
      <c r="J45" s="4">
        <f t="shared" si="1"/>
        <v>150346.87577000004</v>
      </c>
      <c r="K45" s="6">
        <f>K46+K48+K50+K52+K54+K56+K58+K60</f>
        <v>0</v>
      </c>
      <c r="L45" s="4">
        <f t="shared" si="2"/>
        <v>150346.87577000004</v>
      </c>
      <c r="M45" s="6">
        <f>M46+M48+M50+M52+M54+M56+M58+M60</f>
        <v>800</v>
      </c>
      <c r="N45" s="4">
        <f t="shared" si="3"/>
        <v>151146.87577000004</v>
      </c>
      <c r="O45" s="6">
        <f>O46+O48+O50+O52+O54+O56+O58+O60</f>
        <v>0</v>
      </c>
      <c r="P45" s="4">
        <f t="shared" si="4"/>
        <v>151146.87577000004</v>
      </c>
      <c r="Q45" s="6">
        <f>Q46+Q48+Q50+Q52+Q54+Q56+Q58+Q60</f>
        <v>-42.105260000000001</v>
      </c>
      <c r="R45" s="4">
        <f t="shared" si="5"/>
        <v>151104.77051000003</v>
      </c>
      <c r="S45" s="6">
        <f>S46+S48+S50+S52+S54+S56+S58+S60</f>
        <v>171.13752999999997</v>
      </c>
      <c r="T45" s="4">
        <f t="shared" si="6"/>
        <v>151275.90804000004</v>
      </c>
      <c r="U45" s="6">
        <f>U46+U48+U50+U52+U54+U56+U58+U60</f>
        <v>-221.52118999999999</v>
      </c>
      <c r="V45" s="4">
        <f t="shared" si="7"/>
        <v>151054.38685000004</v>
      </c>
      <c r="W45" s="6">
        <f>W46+W48+W50+W52+W54+W56+W58+W60</f>
        <v>-856.78716000000009</v>
      </c>
      <c r="X45" s="4">
        <f t="shared" si="8"/>
        <v>150197.59969000003</v>
      </c>
      <c r="Y45" s="6">
        <f>Y46+Y48+Y50+Y52+Y54+Y56+Y58+Y60</f>
        <v>0</v>
      </c>
      <c r="Z45" s="4">
        <f t="shared" si="9"/>
        <v>150197.59969000003</v>
      </c>
      <c r="AA45" s="4">
        <f>AA46+AA48+AA50+AA52+AA54+AA56+AA58+AA60</f>
        <v>149903.52419</v>
      </c>
      <c r="AB45" s="25">
        <f t="shared" si="10"/>
        <v>99.804207590129948</v>
      </c>
    </row>
    <row r="46" spans="1:28" ht="55.5" customHeight="1">
      <c r="A46" s="5" t="s">
        <v>241</v>
      </c>
      <c r="B46" s="2" t="s">
        <v>245</v>
      </c>
      <c r="C46" s="2"/>
      <c r="D46" s="4">
        <v>23815.31</v>
      </c>
      <c r="E46" s="6">
        <f>E47</f>
        <v>0</v>
      </c>
      <c r="F46" s="4">
        <f t="shared" si="0"/>
        <v>23815.31</v>
      </c>
      <c r="G46" s="6">
        <f>G47</f>
        <v>0</v>
      </c>
      <c r="H46" s="4">
        <v>25170.733910000003</v>
      </c>
      <c r="I46" s="6">
        <f>I47</f>
        <v>800.96</v>
      </c>
      <c r="J46" s="4">
        <f t="shared" si="1"/>
        <v>25971.693910000002</v>
      </c>
      <c r="K46" s="6">
        <f>K47</f>
        <v>0</v>
      </c>
      <c r="L46" s="4">
        <f t="shared" si="2"/>
        <v>25971.693910000002</v>
      </c>
      <c r="M46" s="6">
        <f>M47</f>
        <v>0</v>
      </c>
      <c r="N46" s="4">
        <f t="shared" si="3"/>
        <v>25971.693910000002</v>
      </c>
      <c r="O46" s="6">
        <f>O47</f>
        <v>0</v>
      </c>
      <c r="P46" s="4">
        <f t="shared" si="4"/>
        <v>25971.693910000002</v>
      </c>
      <c r="Q46" s="6">
        <f>Q47</f>
        <v>0</v>
      </c>
      <c r="R46" s="4">
        <f t="shared" si="5"/>
        <v>25971.693910000002</v>
      </c>
      <c r="S46" s="6">
        <f>S47</f>
        <v>0</v>
      </c>
      <c r="T46" s="4">
        <f t="shared" si="6"/>
        <v>25971.693910000002</v>
      </c>
      <c r="U46" s="6">
        <f>U47</f>
        <v>-221.52118999999999</v>
      </c>
      <c r="V46" s="4">
        <f t="shared" si="7"/>
        <v>25750.172720000002</v>
      </c>
      <c r="W46" s="6">
        <f>W47</f>
        <v>0</v>
      </c>
      <c r="X46" s="4">
        <f t="shared" si="8"/>
        <v>25750.172720000002</v>
      </c>
      <c r="Y46" s="6">
        <f>Y47</f>
        <v>0</v>
      </c>
      <c r="Z46" s="4">
        <f t="shared" si="9"/>
        <v>25750.172720000002</v>
      </c>
      <c r="AA46" s="4">
        <f>AA47</f>
        <v>25750.172719999999</v>
      </c>
      <c r="AB46" s="25">
        <f t="shared" si="10"/>
        <v>99.999999999999986</v>
      </c>
    </row>
    <row r="47" spans="1:28" ht="38.25">
      <c r="A47" s="5" t="s">
        <v>62</v>
      </c>
      <c r="B47" s="2" t="s">
        <v>245</v>
      </c>
      <c r="C47" s="2">
        <v>600</v>
      </c>
      <c r="D47" s="4">
        <v>23815.31</v>
      </c>
      <c r="E47" s="6"/>
      <c r="F47" s="4">
        <f t="shared" si="0"/>
        <v>23815.31</v>
      </c>
      <c r="G47" s="6"/>
      <c r="H47" s="4">
        <v>25170.733910000003</v>
      </c>
      <c r="I47" s="6">
        <v>800.96</v>
      </c>
      <c r="J47" s="4">
        <f t="shared" si="1"/>
        <v>25971.693910000002</v>
      </c>
      <c r="K47" s="6"/>
      <c r="L47" s="4">
        <f t="shared" si="2"/>
        <v>25971.693910000002</v>
      </c>
      <c r="M47" s="6"/>
      <c r="N47" s="4">
        <f t="shared" si="3"/>
        <v>25971.693910000002</v>
      </c>
      <c r="O47" s="6"/>
      <c r="P47" s="4">
        <f t="shared" si="4"/>
        <v>25971.693910000002</v>
      </c>
      <c r="Q47" s="6"/>
      <c r="R47" s="4">
        <f t="shared" si="5"/>
        <v>25971.693910000002</v>
      </c>
      <c r="S47" s="6"/>
      <c r="T47" s="4">
        <f t="shared" si="6"/>
        <v>25971.693910000002</v>
      </c>
      <c r="U47" s="6">
        <v>-221.52118999999999</v>
      </c>
      <c r="V47" s="4">
        <f t="shared" si="7"/>
        <v>25750.172720000002</v>
      </c>
      <c r="W47" s="6"/>
      <c r="X47" s="4">
        <f t="shared" si="8"/>
        <v>25750.172720000002</v>
      </c>
      <c r="Y47" s="6"/>
      <c r="Z47" s="4">
        <f t="shared" si="9"/>
        <v>25750.172720000002</v>
      </c>
      <c r="AA47" s="4">
        <v>25750.172719999999</v>
      </c>
      <c r="AB47" s="25">
        <f t="shared" si="10"/>
        <v>99.999999999999986</v>
      </c>
    </row>
    <row r="48" spans="1:28" ht="25.5">
      <c r="A48" s="5" t="s">
        <v>246</v>
      </c>
      <c r="B48" s="2" t="s">
        <v>247</v>
      </c>
      <c r="C48" s="2"/>
      <c r="D48" s="4">
        <v>150</v>
      </c>
      <c r="E48" s="6">
        <f>E49</f>
        <v>0</v>
      </c>
      <c r="F48" s="4">
        <f t="shared" si="0"/>
        <v>150</v>
      </c>
      <c r="G48" s="6">
        <f>G49</f>
        <v>0</v>
      </c>
      <c r="H48" s="4">
        <v>150</v>
      </c>
      <c r="I48" s="6">
        <f>I49</f>
        <v>0</v>
      </c>
      <c r="J48" s="4">
        <f t="shared" si="1"/>
        <v>150</v>
      </c>
      <c r="K48" s="6">
        <f>K49</f>
        <v>0</v>
      </c>
      <c r="L48" s="4">
        <f t="shared" si="2"/>
        <v>150</v>
      </c>
      <c r="M48" s="6">
        <f>M49</f>
        <v>0</v>
      </c>
      <c r="N48" s="4">
        <f t="shared" si="3"/>
        <v>150</v>
      </c>
      <c r="O48" s="6">
        <f>O49</f>
        <v>0</v>
      </c>
      <c r="P48" s="4">
        <f t="shared" si="4"/>
        <v>150</v>
      </c>
      <c r="Q48" s="6">
        <f>Q49</f>
        <v>0</v>
      </c>
      <c r="R48" s="4">
        <f t="shared" si="5"/>
        <v>150</v>
      </c>
      <c r="S48" s="6">
        <f>S49</f>
        <v>0</v>
      </c>
      <c r="T48" s="4">
        <f t="shared" si="6"/>
        <v>150</v>
      </c>
      <c r="U48" s="6">
        <f>U49</f>
        <v>0</v>
      </c>
      <c r="V48" s="4">
        <f t="shared" si="7"/>
        <v>150</v>
      </c>
      <c r="W48" s="6">
        <f>W49</f>
        <v>0</v>
      </c>
      <c r="X48" s="4">
        <f t="shared" si="8"/>
        <v>150</v>
      </c>
      <c r="Y48" s="6">
        <f>Y49</f>
        <v>0</v>
      </c>
      <c r="Z48" s="4">
        <f t="shared" si="9"/>
        <v>150</v>
      </c>
      <c r="AA48" s="4">
        <f>AA49</f>
        <v>150</v>
      </c>
      <c r="AB48" s="25">
        <f t="shared" si="10"/>
        <v>100</v>
      </c>
    </row>
    <row r="49" spans="1:28" ht="38.25">
      <c r="A49" s="5" t="s">
        <v>62</v>
      </c>
      <c r="B49" s="2" t="s">
        <v>247</v>
      </c>
      <c r="C49" s="2">
        <v>600</v>
      </c>
      <c r="D49" s="4">
        <v>150</v>
      </c>
      <c r="E49" s="6"/>
      <c r="F49" s="4">
        <f t="shared" si="0"/>
        <v>150</v>
      </c>
      <c r="G49" s="6"/>
      <c r="H49" s="4">
        <v>150</v>
      </c>
      <c r="I49" s="6"/>
      <c r="J49" s="4">
        <f t="shared" si="1"/>
        <v>150</v>
      </c>
      <c r="K49" s="6"/>
      <c r="L49" s="4">
        <f t="shared" si="2"/>
        <v>150</v>
      </c>
      <c r="M49" s="6"/>
      <c r="N49" s="4">
        <f t="shared" si="3"/>
        <v>150</v>
      </c>
      <c r="O49" s="6"/>
      <c r="P49" s="4">
        <f t="shared" si="4"/>
        <v>150</v>
      </c>
      <c r="Q49" s="6"/>
      <c r="R49" s="4">
        <f t="shared" si="5"/>
        <v>150</v>
      </c>
      <c r="S49" s="6"/>
      <c r="T49" s="4">
        <f t="shared" si="6"/>
        <v>150</v>
      </c>
      <c r="U49" s="6"/>
      <c r="V49" s="4">
        <f t="shared" si="7"/>
        <v>150</v>
      </c>
      <c r="W49" s="6"/>
      <c r="X49" s="4">
        <f t="shared" si="8"/>
        <v>150</v>
      </c>
      <c r="Y49" s="6"/>
      <c r="Z49" s="4">
        <f t="shared" si="9"/>
        <v>150</v>
      </c>
      <c r="AA49" s="4">
        <v>150</v>
      </c>
      <c r="AB49" s="25">
        <f t="shared" si="10"/>
        <v>100</v>
      </c>
    </row>
    <row r="50" spans="1:28" ht="51">
      <c r="A50" s="5" t="s">
        <v>447</v>
      </c>
      <c r="B50" s="2" t="s">
        <v>485</v>
      </c>
      <c r="C50" s="2"/>
      <c r="D50" s="4">
        <v>0</v>
      </c>
      <c r="E50" s="6">
        <f>E51</f>
        <v>0</v>
      </c>
      <c r="F50" s="4">
        <f t="shared" si="0"/>
        <v>0</v>
      </c>
      <c r="G50" s="6">
        <f>G51</f>
        <v>0</v>
      </c>
      <c r="H50" s="4">
        <v>0</v>
      </c>
      <c r="I50" s="6">
        <f>I51</f>
        <v>0</v>
      </c>
      <c r="J50" s="4">
        <f t="shared" si="1"/>
        <v>0</v>
      </c>
      <c r="K50" s="6">
        <f>K51</f>
        <v>0</v>
      </c>
      <c r="L50" s="4">
        <f t="shared" si="2"/>
        <v>0</v>
      </c>
      <c r="M50" s="6">
        <f>M51</f>
        <v>0</v>
      </c>
      <c r="N50" s="4">
        <f t="shared" si="3"/>
        <v>0</v>
      </c>
      <c r="O50" s="6">
        <f>O51</f>
        <v>0</v>
      </c>
      <c r="P50" s="4">
        <f t="shared" si="4"/>
        <v>0</v>
      </c>
      <c r="Q50" s="6">
        <f>Q51</f>
        <v>0</v>
      </c>
      <c r="R50" s="4">
        <f t="shared" si="5"/>
        <v>0</v>
      </c>
      <c r="S50" s="6">
        <f>S51</f>
        <v>0</v>
      </c>
      <c r="T50" s="4">
        <f t="shared" si="6"/>
        <v>0</v>
      </c>
      <c r="U50" s="6">
        <f>U51</f>
        <v>0</v>
      </c>
      <c r="V50" s="4">
        <f t="shared" si="7"/>
        <v>0</v>
      </c>
      <c r="W50" s="6">
        <f>W51</f>
        <v>0</v>
      </c>
      <c r="X50" s="4">
        <f t="shared" si="8"/>
        <v>0</v>
      </c>
      <c r="Y50" s="6">
        <f>Y51</f>
        <v>0</v>
      </c>
      <c r="Z50" s="4">
        <f t="shared" si="9"/>
        <v>0</v>
      </c>
      <c r="AA50" s="4">
        <f>AA51</f>
        <v>0</v>
      </c>
      <c r="AB50" s="25">
        <v>0</v>
      </c>
    </row>
    <row r="51" spans="1:28" ht="38.25">
      <c r="A51" s="5" t="s">
        <v>62</v>
      </c>
      <c r="B51" s="2" t="s">
        <v>485</v>
      </c>
      <c r="C51" s="2">
        <v>600</v>
      </c>
      <c r="D51" s="4">
        <v>0</v>
      </c>
      <c r="E51" s="6"/>
      <c r="F51" s="4">
        <f t="shared" si="0"/>
        <v>0</v>
      </c>
      <c r="G51" s="6"/>
      <c r="H51" s="4">
        <v>0</v>
      </c>
      <c r="I51" s="6"/>
      <c r="J51" s="4">
        <f t="shared" si="1"/>
        <v>0</v>
      </c>
      <c r="K51" s="6"/>
      <c r="L51" s="4">
        <f t="shared" si="2"/>
        <v>0</v>
      </c>
      <c r="M51" s="6"/>
      <c r="N51" s="4">
        <f t="shared" si="3"/>
        <v>0</v>
      </c>
      <c r="O51" s="6"/>
      <c r="P51" s="4">
        <f t="shared" si="4"/>
        <v>0</v>
      </c>
      <c r="Q51" s="6"/>
      <c r="R51" s="4">
        <f t="shared" si="5"/>
        <v>0</v>
      </c>
      <c r="S51" s="6"/>
      <c r="T51" s="4">
        <f t="shared" si="6"/>
        <v>0</v>
      </c>
      <c r="U51" s="6"/>
      <c r="V51" s="4">
        <f t="shared" si="7"/>
        <v>0</v>
      </c>
      <c r="W51" s="6"/>
      <c r="X51" s="4">
        <f t="shared" si="8"/>
        <v>0</v>
      </c>
      <c r="Y51" s="6"/>
      <c r="Z51" s="4">
        <f t="shared" si="9"/>
        <v>0</v>
      </c>
      <c r="AA51" s="4">
        <v>0</v>
      </c>
      <c r="AB51" s="25">
        <v>0</v>
      </c>
    </row>
    <row r="52" spans="1:28" ht="102">
      <c r="A52" s="11" t="s">
        <v>248</v>
      </c>
      <c r="B52" s="2" t="s">
        <v>249</v>
      </c>
      <c r="C52" s="2"/>
      <c r="D52" s="4">
        <v>1150</v>
      </c>
      <c r="E52" s="6">
        <f>E53</f>
        <v>0</v>
      </c>
      <c r="F52" s="4">
        <f t="shared" si="0"/>
        <v>1150</v>
      </c>
      <c r="G52" s="6">
        <f>G53</f>
        <v>0</v>
      </c>
      <c r="H52" s="4">
        <v>3150</v>
      </c>
      <c r="I52" s="6">
        <f>I53</f>
        <v>2421.26611</v>
      </c>
      <c r="J52" s="4">
        <f t="shared" si="1"/>
        <v>5571.2661100000005</v>
      </c>
      <c r="K52" s="6">
        <f>K53</f>
        <v>0</v>
      </c>
      <c r="L52" s="4">
        <f t="shared" si="2"/>
        <v>5571.2661100000005</v>
      </c>
      <c r="M52" s="6">
        <f>M53</f>
        <v>800</v>
      </c>
      <c r="N52" s="4">
        <f t="shared" si="3"/>
        <v>6371.2661100000005</v>
      </c>
      <c r="O52" s="6">
        <f>O53</f>
        <v>0</v>
      </c>
      <c r="P52" s="4">
        <f t="shared" si="4"/>
        <v>6371.2661100000005</v>
      </c>
      <c r="Q52" s="6">
        <f>Q53</f>
        <v>-42.105260000000001</v>
      </c>
      <c r="R52" s="4">
        <f t="shared" si="5"/>
        <v>6329.1608500000002</v>
      </c>
      <c r="S52" s="6">
        <f>S53</f>
        <v>-755.25274000000002</v>
      </c>
      <c r="T52" s="4">
        <f t="shared" si="6"/>
        <v>5573.9081100000003</v>
      </c>
      <c r="U52" s="6">
        <f>U53</f>
        <v>0</v>
      </c>
      <c r="V52" s="4">
        <f t="shared" si="7"/>
        <v>5573.9081100000003</v>
      </c>
      <c r="W52" s="6">
        <f>W53</f>
        <v>170</v>
      </c>
      <c r="X52" s="4">
        <f t="shared" si="8"/>
        <v>5743.9081100000003</v>
      </c>
      <c r="Y52" s="6">
        <f>Y53</f>
        <v>0</v>
      </c>
      <c r="Z52" s="4">
        <f t="shared" si="9"/>
        <v>5743.9081100000003</v>
      </c>
      <c r="AA52" s="4">
        <f>AA53</f>
        <v>5743.9081100000003</v>
      </c>
      <c r="AB52" s="25">
        <f t="shared" si="10"/>
        <v>100</v>
      </c>
    </row>
    <row r="53" spans="1:28" ht="38.25">
      <c r="A53" s="5" t="s">
        <v>62</v>
      </c>
      <c r="B53" s="2" t="s">
        <v>249</v>
      </c>
      <c r="C53" s="2">
        <v>600</v>
      </c>
      <c r="D53" s="4">
        <v>1150</v>
      </c>
      <c r="E53" s="6"/>
      <c r="F53" s="4">
        <f t="shared" si="0"/>
        <v>1150</v>
      </c>
      <c r="G53" s="6"/>
      <c r="H53" s="4">
        <v>3150</v>
      </c>
      <c r="I53" s="6">
        <v>2421.26611</v>
      </c>
      <c r="J53" s="4">
        <f t="shared" si="1"/>
        <v>5571.2661100000005</v>
      </c>
      <c r="K53" s="6"/>
      <c r="L53" s="4">
        <f t="shared" si="2"/>
        <v>5571.2661100000005</v>
      </c>
      <c r="M53" s="6">
        <v>800</v>
      </c>
      <c r="N53" s="4">
        <f t="shared" si="3"/>
        <v>6371.2661100000005</v>
      </c>
      <c r="O53" s="6"/>
      <c r="P53" s="4">
        <f t="shared" si="4"/>
        <v>6371.2661100000005</v>
      </c>
      <c r="Q53" s="6">
        <v>-42.105260000000001</v>
      </c>
      <c r="R53" s="4">
        <f t="shared" si="5"/>
        <v>6329.1608500000002</v>
      </c>
      <c r="S53" s="6">
        <v>-755.25274000000002</v>
      </c>
      <c r="T53" s="4">
        <f t="shared" si="6"/>
        <v>5573.9081100000003</v>
      </c>
      <c r="U53" s="6"/>
      <c r="V53" s="4">
        <f t="shared" si="7"/>
        <v>5573.9081100000003</v>
      </c>
      <c r="W53" s="6">
        <v>170</v>
      </c>
      <c r="X53" s="4">
        <f t="shared" si="8"/>
        <v>5743.9081100000003</v>
      </c>
      <c r="Y53" s="6"/>
      <c r="Z53" s="4">
        <f t="shared" si="9"/>
        <v>5743.9081100000003</v>
      </c>
      <c r="AA53" s="4">
        <v>5743.9081100000003</v>
      </c>
      <c r="AB53" s="25">
        <f t="shared" si="10"/>
        <v>100</v>
      </c>
    </row>
    <row r="54" spans="1:28" ht="38.25">
      <c r="A54" s="5" t="s">
        <v>316</v>
      </c>
      <c r="B54" s="2" t="s">
        <v>250</v>
      </c>
      <c r="C54" s="2"/>
      <c r="D54" s="4">
        <v>478</v>
      </c>
      <c r="E54" s="6">
        <f>E55</f>
        <v>0</v>
      </c>
      <c r="F54" s="4">
        <f t="shared" si="0"/>
        <v>478</v>
      </c>
      <c r="G54" s="6">
        <f>G55</f>
        <v>0</v>
      </c>
      <c r="H54" s="4">
        <v>478</v>
      </c>
      <c r="I54" s="6">
        <f>I55</f>
        <v>0</v>
      </c>
      <c r="J54" s="4">
        <f t="shared" si="1"/>
        <v>478</v>
      </c>
      <c r="K54" s="6">
        <f>K55</f>
        <v>0</v>
      </c>
      <c r="L54" s="4">
        <f t="shared" si="2"/>
        <v>478</v>
      </c>
      <c r="M54" s="6">
        <f>M55</f>
        <v>0</v>
      </c>
      <c r="N54" s="4">
        <f t="shared" si="3"/>
        <v>478</v>
      </c>
      <c r="O54" s="6">
        <f>O55</f>
        <v>0</v>
      </c>
      <c r="P54" s="4">
        <f t="shared" si="4"/>
        <v>478</v>
      </c>
      <c r="Q54" s="6">
        <f>Q55</f>
        <v>0</v>
      </c>
      <c r="R54" s="4">
        <f t="shared" si="5"/>
        <v>478</v>
      </c>
      <c r="S54" s="6">
        <f>S55</f>
        <v>0</v>
      </c>
      <c r="T54" s="4">
        <f t="shared" si="6"/>
        <v>478</v>
      </c>
      <c r="U54" s="6">
        <f>U55</f>
        <v>0</v>
      </c>
      <c r="V54" s="4">
        <f t="shared" si="7"/>
        <v>478</v>
      </c>
      <c r="W54" s="6">
        <f>W55</f>
        <v>0</v>
      </c>
      <c r="X54" s="4">
        <f t="shared" si="8"/>
        <v>478</v>
      </c>
      <c r="Y54" s="6">
        <f>Y55</f>
        <v>0</v>
      </c>
      <c r="Z54" s="4">
        <f t="shared" si="9"/>
        <v>478</v>
      </c>
      <c r="AA54" s="4">
        <f>AA55</f>
        <v>478</v>
      </c>
      <c r="AB54" s="25">
        <f t="shared" si="10"/>
        <v>100</v>
      </c>
    </row>
    <row r="55" spans="1:28" ht="38.25">
      <c r="A55" s="5" t="s">
        <v>62</v>
      </c>
      <c r="B55" s="2" t="s">
        <v>250</v>
      </c>
      <c r="C55" s="2">
        <v>600</v>
      </c>
      <c r="D55" s="4">
        <v>478</v>
      </c>
      <c r="E55" s="6"/>
      <c r="F55" s="4">
        <f t="shared" si="0"/>
        <v>478</v>
      </c>
      <c r="G55" s="6"/>
      <c r="H55" s="4">
        <v>478</v>
      </c>
      <c r="I55" s="6"/>
      <c r="J55" s="4">
        <f t="shared" si="1"/>
        <v>478</v>
      </c>
      <c r="K55" s="6"/>
      <c r="L55" s="4">
        <f t="shared" si="2"/>
        <v>478</v>
      </c>
      <c r="M55" s="6"/>
      <c r="N55" s="4">
        <f t="shared" si="3"/>
        <v>478</v>
      </c>
      <c r="O55" s="6"/>
      <c r="P55" s="4">
        <f t="shared" si="4"/>
        <v>478</v>
      </c>
      <c r="Q55" s="6"/>
      <c r="R55" s="4">
        <f t="shared" si="5"/>
        <v>478</v>
      </c>
      <c r="S55" s="6"/>
      <c r="T55" s="4">
        <f t="shared" si="6"/>
        <v>478</v>
      </c>
      <c r="U55" s="6"/>
      <c r="V55" s="4">
        <f t="shared" si="7"/>
        <v>478</v>
      </c>
      <c r="W55" s="6"/>
      <c r="X55" s="4">
        <f t="shared" si="8"/>
        <v>478</v>
      </c>
      <c r="Y55" s="6"/>
      <c r="Z55" s="4">
        <f t="shared" si="9"/>
        <v>478</v>
      </c>
      <c r="AA55" s="4">
        <v>478</v>
      </c>
      <c r="AB55" s="25">
        <f t="shared" si="10"/>
        <v>100</v>
      </c>
    </row>
    <row r="56" spans="1:28" ht="38.25">
      <c r="A56" s="5" t="s">
        <v>648</v>
      </c>
      <c r="B56" s="12" t="s">
        <v>618</v>
      </c>
      <c r="C56" s="2"/>
      <c r="D56" s="4">
        <v>600</v>
      </c>
      <c r="E56" s="6">
        <f>E57</f>
        <v>0</v>
      </c>
      <c r="F56" s="4">
        <f t="shared" si="0"/>
        <v>600</v>
      </c>
      <c r="G56" s="6">
        <f>G57</f>
        <v>0</v>
      </c>
      <c r="H56" s="4">
        <v>2600</v>
      </c>
      <c r="I56" s="6">
        <f>I57</f>
        <v>0</v>
      </c>
      <c r="J56" s="4">
        <f t="shared" si="1"/>
        <v>2600</v>
      </c>
      <c r="K56" s="6">
        <f>K57</f>
        <v>0</v>
      </c>
      <c r="L56" s="4">
        <f t="shared" si="2"/>
        <v>2600</v>
      </c>
      <c r="M56" s="6">
        <f>M57</f>
        <v>0</v>
      </c>
      <c r="N56" s="4">
        <f t="shared" si="3"/>
        <v>2600</v>
      </c>
      <c r="O56" s="6">
        <f>O57</f>
        <v>0</v>
      </c>
      <c r="P56" s="4">
        <f t="shared" si="4"/>
        <v>2600</v>
      </c>
      <c r="Q56" s="6">
        <f>Q57</f>
        <v>0</v>
      </c>
      <c r="R56" s="4">
        <f t="shared" si="5"/>
        <v>2600</v>
      </c>
      <c r="S56" s="6">
        <f>S57</f>
        <v>114.99936</v>
      </c>
      <c r="T56" s="4">
        <f t="shared" si="6"/>
        <v>2714.9993599999998</v>
      </c>
      <c r="U56" s="6">
        <f>U57</f>
        <v>0</v>
      </c>
      <c r="V56" s="4">
        <f t="shared" si="7"/>
        <v>2714.9993599999998</v>
      </c>
      <c r="W56" s="6">
        <f>W57</f>
        <v>0</v>
      </c>
      <c r="X56" s="4">
        <f t="shared" si="8"/>
        <v>2714.9993599999998</v>
      </c>
      <c r="Y56" s="6">
        <f>Y57</f>
        <v>0</v>
      </c>
      <c r="Z56" s="4">
        <f t="shared" si="9"/>
        <v>2714.9993599999998</v>
      </c>
      <c r="AA56" s="4">
        <f>AA57</f>
        <v>2714.9993599999998</v>
      </c>
      <c r="AB56" s="25">
        <f t="shared" si="10"/>
        <v>100</v>
      </c>
    </row>
    <row r="57" spans="1:28" ht="38.25">
      <c r="A57" s="5" t="s">
        <v>62</v>
      </c>
      <c r="B57" s="12" t="s">
        <v>618</v>
      </c>
      <c r="C57" s="2">
        <v>600</v>
      </c>
      <c r="D57" s="4">
        <v>600</v>
      </c>
      <c r="E57" s="6"/>
      <c r="F57" s="4">
        <f t="shared" si="0"/>
        <v>600</v>
      </c>
      <c r="G57" s="6"/>
      <c r="H57" s="4">
        <v>2600</v>
      </c>
      <c r="I57" s="6"/>
      <c r="J57" s="4">
        <f t="shared" si="1"/>
        <v>2600</v>
      </c>
      <c r="K57" s="6"/>
      <c r="L57" s="4">
        <f t="shared" si="2"/>
        <v>2600</v>
      </c>
      <c r="M57" s="6"/>
      <c r="N57" s="4">
        <f t="shared" si="3"/>
        <v>2600</v>
      </c>
      <c r="O57" s="6"/>
      <c r="P57" s="4">
        <f t="shared" si="4"/>
        <v>2600</v>
      </c>
      <c r="Q57" s="6"/>
      <c r="R57" s="4">
        <f t="shared" si="5"/>
        <v>2600</v>
      </c>
      <c r="S57" s="6">
        <v>114.99936</v>
      </c>
      <c r="T57" s="4">
        <f t="shared" si="6"/>
        <v>2714.9993599999998</v>
      </c>
      <c r="U57" s="6"/>
      <c r="V57" s="4">
        <f t="shared" si="7"/>
        <v>2714.9993599999998</v>
      </c>
      <c r="W57" s="6"/>
      <c r="X57" s="4">
        <f t="shared" si="8"/>
        <v>2714.9993599999998</v>
      </c>
      <c r="Y57" s="6"/>
      <c r="Z57" s="4">
        <f t="shared" si="9"/>
        <v>2714.9993599999998</v>
      </c>
      <c r="AA57" s="4">
        <v>2714.9993599999998</v>
      </c>
      <c r="AB57" s="25">
        <f t="shared" si="10"/>
        <v>100</v>
      </c>
    </row>
    <row r="58" spans="1:28" ht="171.75" customHeight="1">
      <c r="A58" s="11" t="s">
        <v>659</v>
      </c>
      <c r="B58" s="12" t="s">
        <v>251</v>
      </c>
      <c r="C58" s="2"/>
      <c r="D58" s="4">
        <v>0</v>
      </c>
      <c r="E58" s="6">
        <f>E59</f>
        <v>94736.686000000002</v>
      </c>
      <c r="F58" s="4">
        <f t="shared" si="0"/>
        <v>94736.686000000002</v>
      </c>
      <c r="G58" s="6">
        <f>G59</f>
        <v>0</v>
      </c>
      <c r="H58" s="4">
        <v>104717.23575000001</v>
      </c>
      <c r="I58" s="6">
        <f>I59</f>
        <v>0</v>
      </c>
      <c r="J58" s="4">
        <f t="shared" si="1"/>
        <v>104717.23575000001</v>
      </c>
      <c r="K58" s="6">
        <f>K59</f>
        <v>0</v>
      </c>
      <c r="L58" s="4">
        <f t="shared" si="2"/>
        <v>104717.23575000001</v>
      </c>
      <c r="M58" s="6">
        <f>M59</f>
        <v>0</v>
      </c>
      <c r="N58" s="4">
        <f t="shared" si="3"/>
        <v>104717.23575000001</v>
      </c>
      <c r="O58" s="6">
        <f>O59</f>
        <v>0</v>
      </c>
      <c r="P58" s="4">
        <f t="shared" si="4"/>
        <v>104717.23575000001</v>
      </c>
      <c r="Q58" s="6">
        <f>Q59</f>
        <v>0</v>
      </c>
      <c r="R58" s="4">
        <f t="shared" si="5"/>
        <v>104717.23575000001</v>
      </c>
      <c r="S58" s="6">
        <f>S59</f>
        <v>811.39090999999996</v>
      </c>
      <c r="T58" s="4">
        <f t="shared" si="6"/>
        <v>105528.62666000001</v>
      </c>
      <c r="U58" s="6">
        <f>U59</f>
        <v>0</v>
      </c>
      <c r="V58" s="4">
        <f t="shared" si="7"/>
        <v>105528.62666000001</v>
      </c>
      <c r="W58" s="6">
        <f>W59</f>
        <v>-1026.7871600000001</v>
      </c>
      <c r="X58" s="4">
        <f t="shared" si="8"/>
        <v>104501.8395</v>
      </c>
      <c r="Y58" s="6">
        <f>Y59</f>
        <v>0</v>
      </c>
      <c r="Z58" s="4">
        <f t="shared" si="9"/>
        <v>104501.8395</v>
      </c>
      <c r="AA58" s="4">
        <f>AA59</f>
        <v>104501.8395</v>
      </c>
      <c r="AB58" s="25">
        <f t="shared" si="10"/>
        <v>100</v>
      </c>
    </row>
    <row r="59" spans="1:28" ht="38.25">
      <c r="A59" s="5" t="s">
        <v>62</v>
      </c>
      <c r="B59" s="12" t="s">
        <v>251</v>
      </c>
      <c r="C59" s="2">
        <v>600</v>
      </c>
      <c r="D59" s="4">
        <v>0</v>
      </c>
      <c r="E59" s="6">
        <v>94736.686000000002</v>
      </c>
      <c r="F59" s="4">
        <f t="shared" si="0"/>
        <v>94736.686000000002</v>
      </c>
      <c r="G59" s="6"/>
      <c r="H59" s="4">
        <v>104717.23575000001</v>
      </c>
      <c r="I59" s="6"/>
      <c r="J59" s="4">
        <f t="shared" si="1"/>
        <v>104717.23575000001</v>
      </c>
      <c r="K59" s="6"/>
      <c r="L59" s="4">
        <f t="shared" si="2"/>
        <v>104717.23575000001</v>
      </c>
      <c r="M59" s="6"/>
      <c r="N59" s="4">
        <f t="shared" si="3"/>
        <v>104717.23575000001</v>
      </c>
      <c r="O59" s="6"/>
      <c r="P59" s="4">
        <f t="shared" si="4"/>
        <v>104717.23575000001</v>
      </c>
      <c r="Q59" s="6"/>
      <c r="R59" s="4">
        <f t="shared" si="5"/>
        <v>104717.23575000001</v>
      </c>
      <c r="S59" s="6">
        <v>811.39090999999996</v>
      </c>
      <c r="T59" s="4">
        <f t="shared" si="6"/>
        <v>105528.62666000001</v>
      </c>
      <c r="U59" s="6"/>
      <c r="V59" s="4">
        <f t="shared" si="7"/>
        <v>105528.62666000001</v>
      </c>
      <c r="W59" s="6">
        <v>-1026.7871600000001</v>
      </c>
      <c r="X59" s="4">
        <f t="shared" si="8"/>
        <v>104501.8395</v>
      </c>
      <c r="Y59" s="6"/>
      <c r="Z59" s="4">
        <f t="shared" si="9"/>
        <v>104501.8395</v>
      </c>
      <c r="AA59" s="4">
        <v>104501.8395</v>
      </c>
      <c r="AB59" s="25">
        <f t="shared" si="10"/>
        <v>100</v>
      </c>
    </row>
    <row r="60" spans="1:28" ht="155.25" customHeight="1">
      <c r="A60" s="5" t="s">
        <v>766</v>
      </c>
      <c r="B60" s="12" t="s">
        <v>506</v>
      </c>
      <c r="C60" s="2"/>
      <c r="D60" s="4">
        <v>10702.44</v>
      </c>
      <c r="E60" s="6">
        <f>E61</f>
        <v>0</v>
      </c>
      <c r="F60" s="4">
        <f t="shared" si="0"/>
        <v>10702.44</v>
      </c>
      <c r="G60" s="6">
        <f>G61</f>
        <v>0</v>
      </c>
      <c r="H60" s="4">
        <v>10858.68</v>
      </c>
      <c r="I60" s="6">
        <f>I61</f>
        <v>0</v>
      </c>
      <c r="J60" s="4">
        <f t="shared" si="1"/>
        <v>10858.68</v>
      </c>
      <c r="K60" s="6">
        <f>K61</f>
        <v>0</v>
      </c>
      <c r="L60" s="4">
        <f t="shared" si="2"/>
        <v>10858.68</v>
      </c>
      <c r="M60" s="6">
        <f>M61</f>
        <v>0</v>
      </c>
      <c r="N60" s="4">
        <f t="shared" si="3"/>
        <v>10858.68</v>
      </c>
      <c r="O60" s="6">
        <f>O61</f>
        <v>0</v>
      </c>
      <c r="P60" s="4">
        <f t="shared" si="4"/>
        <v>10858.68</v>
      </c>
      <c r="Q60" s="6">
        <f>Q61</f>
        <v>0</v>
      </c>
      <c r="R60" s="4">
        <f t="shared" si="5"/>
        <v>10858.68</v>
      </c>
      <c r="S60" s="6">
        <f>S61</f>
        <v>0</v>
      </c>
      <c r="T60" s="4">
        <f t="shared" si="6"/>
        <v>10858.68</v>
      </c>
      <c r="U60" s="6">
        <f>U61</f>
        <v>0</v>
      </c>
      <c r="V60" s="4">
        <f t="shared" si="7"/>
        <v>10858.68</v>
      </c>
      <c r="W60" s="6">
        <f>W61</f>
        <v>0</v>
      </c>
      <c r="X60" s="4">
        <f t="shared" si="8"/>
        <v>10858.68</v>
      </c>
      <c r="Y60" s="6">
        <f>Y61</f>
        <v>0</v>
      </c>
      <c r="Z60" s="4">
        <f t="shared" si="9"/>
        <v>10858.68</v>
      </c>
      <c r="AA60" s="4">
        <f>AA61</f>
        <v>10564.604499999999</v>
      </c>
      <c r="AB60" s="25">
        <f t="shared" si="10"/>
        <v>97.29179329347582</v>
      </c>
    </row>
    <row r="61" spans="1:28" ht="38.25">
      <c r="A61" s="5" t="s">
        <v>62</v>
      </c>
      <c r="B61" s="12" t="s">
        <v>506</v>
      </c>
      <c r="C61" s="2">
        <v>600</v>
      </c>
      <c r="D61" s="4">
        <v>10702.44</v>
      </c>
      <c r="E61" s="6"/>
      <c r="F61" s="4">
        <f t="shared" si="0"/>
        <v>10702.44</v>
      </c>
      <c r="G61" s="6"/>
      <c r="H61" s="4">
        <v>10858.68</v>
      </c>
      <c r="I61" s="6"/>
      <c r="J61" s="4">
        <f t="shared" si="1"/>
        <v>10858.68</v>
      </c>
      <c r="K61" s="6"/>
      <c r="L61" s="4">
        <f t="shared" si="2"/>
        <v>10858.68</v>
      </c>
      <c r="M61" s="6"/>
      <c r="N61" s="4">
        <f t="shared" si="3"/>
        <v>10858.68</v>
      </c>
      <c r="O61" s="6"/>
      <c r="P61" s="4">
        <f t="shared" si="4"/>
        <v>10858.68</v>
      </c>
      <c r="Q61" s="6"/>
      <c r="R61" s="4">
        <f t="shared" si="5"/>
        <v>10858.68</v>
      </c>
      <c r="S61" s="6"/>
      <c r="T61" s="4">
        <f t="shared" si="6"/>
        <v>10858.68</v>
      </c>
      <c r="U61" s="6"/>
      <c r="V61" s="4">
        <f t="shared" si="7"/>
        <v>10858.68</v>
      </c>
      <c r="W61" s="6"/>
      <c r="X61" s="4">
        <f t="shared" si="8"/>
        <v>10858.68</v>
      </c>
      <c r="Y61" s="6"/>
      <c r="Z61" s="4">
        <f t="shared" si="9"/>
        <v>10858.68</v>
      </c>
      <c r="AA61" s="4">
        <v>10564.604499999999</v>
      </c>
      <c r="AB61" s="25">
        <f t="shared" si="10"/>
        <v>97.29179329347582</v>
      </c>
    </row>
    <row r="62" spans="1:28" ht="38.25">
      <c r="A62" s="5" t="s">
        <v>252</v>
      </c>
      <c r="B62" s="2" t="s">
        <v>254</v>
      </c>
      <c r="C62" s="2"/>
      <c r="D62" s="4">
        <v>0</v>
      </c>
      <c r="E62" s="6">
        <f>E63</f>
        <v>0</v>
      </c>
      <c r="F62" s="4">
        <f t="shared" si="0"/>
        <v>0</v>
      </c>
      <c r="G62" s="6">
        <f>G63</f>
        <v>0</v>
      </c>
      <c r="H62" s="4">
        <v>0</v>
      </c>
      <c r="I62" s="6">
        <f>I63</f>
        <v>0</v>
      </c>
      <c r="J62" s="4">
        <f t="shared" si="1"/>
        <v>0</v>
      </c>
      <c r="K62" s="6">
        <f>K63</f>
        <v>0</v>
      </c>
      <c r="L62" s="4">
        <f t="shared" si="2"/>
        <v>0</v>
      </c>
      <c r="M62" s="6">
        <f>M63</f>
        <v>0</v>
      </c>
      <c r="N62" s="4">
        <f t="shared" si="3"/>
        <v>0</v>
      </c>
      <c r="O62" s="6">
        <f>O63</f>
        <v>0</v>
      </c>
      <c r="P62" s="4">
        <f t="shared" si="4"/>
        <v>0</v>
      </c>
      <c r="Q62" s="6">
        <f>Q63</f>
        <v>0</v>
      </c>
      <c r="R62" s="4">
        <f t="shared" si="5"/>
        <v>0</v>
      </c>
      <c r="S62" s="6">
        <f>S63</f>
        <v>0</v>
      </c>
      <c r="T62" s="4">
        <f t="shared" si="6"/>
        <v>0</v>
      </c>
      <c r="U62" s="6">
        <f>U63</f>
        <v>0</v>
      </c>
      <c r="V62" s="4">
        <f t="shared" si="7"/>
        <v>0</v>
      </c>
      <c r="W62" s="6">
        <f>W63</f>
        <v>0</v>
      </c>
      <c r="X62" s="4">
        <f t="shared" si="8"/>
        <v>0</v>
      </c>
      <c r="Y62" s="6">
        <f>Y63</f>
        <v>0</v>
      </c>
      <c r="Z62" s="4">
        <f t="shared" si="9"/>
        <v>0</v>
      </c>
      <c r="AA62" s="4">
        <f>AA63</f>
        <v>0</v>
      </c>
      <c r="AB62" s="25">
        <v>0</v>
      </c>
    </row>
    <row r="63" spans="1:28" ht="25.5">
      <c r="A63" s="5" t="s">
        <v>253</v>
      </c>
      <c r="B63" s="2" t="s">
        <v>255</v>
      </c>
      <c r="C63" s="2"/>
      <c r="D63" s="4">
        <v>0</v>
      </c>
      <c r="E63" s="6">
        <f>E64</f>
        <v>0</v>
      </c>
      <c r="F63" s="4">
        <f t="shared" si="0"/>
        <v>0</v>
      </c>
      <c r="G63" s="6">
        <f>G64</f>
        <v>0</v>
      </c>
      <c r="H63" s="4">
        <v>0</v>
      </c>
      <c r="I63" s="6">
        <f>I64</f>
        <v>0</v>
      </c>
      <c r="J63" s="4">
        <f t="shared" si="1"/>
        <v>0</v>
      </c>
      <c r="K63" s="6">
        <f>K64</f>
        <v>0</v>
      </c>
      <c r="L63" s="4">
        <f t="shared" si="2"/>
        <v>0</v>
      </c>
      <c r="M63" s="6">
        <f>M64</f>
        <v>0</v>
      </c>
      <c r="N63" s="4">
        <f t="shared" si="3"/>
        <v>0</v>
      </c>
      <c r="O63" s="6">
        <f>O64</f>
        <v>0</v>
      </c>
      <c r="P63" s="4">
        <f t="shared" si="4"/>
        <v>0</v>
      </c>
      <c r="Q63" s="6">
        <f>Q64</f>
        <v>0</v>
      </c>
      <c r="R63" s="4">
        <f t="shared" si="5"/>
        <v>0</v>
      </c>
      <c r="S63" s="6">
        <f>S64</f>
        <v>0</v>
      </c>
      <c r="T63" s="4">
        <f t="shared" si="6"/>
        <v>0</v>
      </c>
      <c r="U63" s="6">
        <f>U64</f>
        <v>0</v>
      </c>
      <c r="V63" s="4">
        <f t="shared" si="7"/>
        <v>0</v>
      </c>
      <c r="W63" s="6">
        <f>W64</f>
        <v>0</v>
      </c>
      <c r="X63" s="4">
        <f t="shared" si="8"/>
        <v>0</v>
      </c>
      <c r="Y63" s="6">
        <f>Y64</f>
        <v>0</v>
      </c>
      <c r="Z63" s="4">
        <f t="shared" si="9"/>
        <v>0</v>
      </c>
      <c r="AA63" s="4">
        <f>AA64</f>
        <v>0</v>
      </c>
      <c r="AB63" s="25">
        <v>0</v>
      </c>
    </row>
    <row r="64" spans="1:28" ht="38.25">
      <c r="A64" s="5" t="s">
        <v>62</v>
      </c>
      <c r="B64" s="2" t="s">
        <v>255</v>
      </c>
      <c r="C64" s="2">
        <v>600</v>
      </c>
      <c r="D64" s="4">
        <v>0</v>
      </c>
      <c r="E64" s="6"/>
      <c r="F64" s="4">
        <f t="shared" si="0"/>
        <v>0</v>
      </c>
      <c r="G64" s="6"/>
      <c r="H64" s="4">
        <v>0</v>
      </c>
      <c r="I64" s="6"/>
      <c r="J64" s="4">
        <f t="shared" si="1"/>
        <v>0</v>
      </c>
      <c r="K64" s="6"/>
      <c r="L64" s="4">
        <f t="shared" si="2"/>
        <v>0</v>
      </c>
      <c r="M64" s="6"/>
      <c r="N64" s="4">
        <f t="shared" si="3"/>
        <v>0</v>
      </c>
      <c r="O64" s="6"/>
      <c r="P64" s="4">
        <f t="shared" si="4"/>
        <v>0</v>
      </c>
      <c r="Q64" s="6"/>
      <c r="R64" s="4">
        <f t="shared" si="5"/>
        <v>0</v>
      </c>
      <c r="S64" s="6"/>
      <c r="T64" s="4">
        <f t="shared" si="6"/>
        <v>0</v>
      </c>
      <c r="U64" s="6"/>
      <c r="V64" s="4">
        <f t="shared" si="7"/>
        <v>0</v>
      </c>
      <c r="W64" s="6"/>
      <c r="X64" s="4">
        <f t="shared" si="8"/>
        <v>0</v>
      </c>
      <c r="Y64" s="6"/>
      <c r="Z64" s="4">
        <f t="shared" si="9"/>
        <v>0</v>
      </c>
      <c r="AA64" s="4">
        <v>0</v>
      </c>
      <c r="AB64" s="25">
        <v>0</v>
      </c>
    </row>
    <row r="65" spans="1:28" ht="51">
      <c r="A65" s="5" t="s">
        <v>493</v>
      </c>
      <c r="B65" s="2" t="s">
        <v>494</v>
      </c>
      <c r="C65" s="2"/>
      <c r="D65" s="4">
        <v>0</v>
      </c>
      <c r="E65" s="6">
        <f>E66</f>
        <v>0</v>
      </c>
      <c r="F65" s="4">
        <f t="shared" si="0"/>
        <v>0</v>
      </c>
      <c r="G65" s="6">
        <f>G66</f>
        <v>0</v>
      </c>
      <c r="H65" s="4">
        <v>0</v>
      </c>
      <c r="I65" s="6">
        <f>I66</f>
        <v>0</v>
      </c>
      <c r="J65" s="4">
        <f t="shared" si="1"/>
        <v>0</v>
      </c>
      <c r="K65" s="6">
        <f>K66</f>
        <v>0</v>
      </c>
      <c r="L65" s="4">
        <f t="shared" si="2"/>
        <v>0</v>
      </c>
      <c r="M65" s="6">
        <f>M66</f>
        <v>0</v>
      </c>
      <c r="N65" s="4">
        <f t="shared" si="3"/>
        <v>0</v>
      </c>
      <c r="O65" s="6">
        <f>O66</f>
        <v>0</v>
      </c>
      <c r="P65" s="4">
        <f t="shared" si="4"/>
        <v>0</v>
      </c>
      <c r="Q65" s="6">
        <f>Q66</f>
        <v>0</v>
      </c>
      <c r="R65" s="4">
        <f t="shared" si="5"/>
        <v>0</v>
      </c>
      <c r="S65" s="6">
        <f>S66</f>
        <v>0</v>
      </c>
      <c r="T65" s="4">
        <f t="shared" si="6"/>
        <v>0</v>
      </c>
      <c r="U65" s="6">
        <f>U66</f>
        <v>0</v>
      </c>
      <c r="V65" s="4">
        <f t="shared" si="7"/>
        <v>0</v>
      </c>
      <c r="W65" s="6">
        <f>W66</f>
        <v>0</v>
      </c>
      <c r="X65" s="4">
        <f t="shared" si="8"/>
        <v>0</v>
      </c>
      <c r="Y65" s="6">
        <f>Y66</f>
        <v>0</v>
      </c>
      <c r="Z65" s="4">
        <f t="shared" si="9"/>
        <v>0</v>
      </c>
      <c r="AA65" s="4">
        <f>AA66</f>
        <v>0</v>
      </c>
      <c r="AB65" s="25">
        <v>0</v>
      </c>
    </row>
    <row r="66" spans="1:28" ht="38.25">
      <c r="A66" s="5" t="s">
        <v>495</v>
      </c>
      <c r="B66" s="2" t="s">
        <v>496</v>
      </c>
      <c r="C66" s="2"/>
      <c r="D66" s="4">
        <v>0</v>
      </c>
      <c r="E66" s="6">
        <f>E67</f>
        <v>0</v>
      </c>
      <c r="F66" s="4">
        <f t="shared" si="0"/>
        <v>0</v>
      </c>
      <c r="G66" s="6">
        <f>G67</f>
        <v>0</v>
      </c>
      <c r="H66" s="4">
        <v>0</v>
      </c>
      <c r="I66" s="6">
        <f>I67</f>
        <v>0</v>
      </c>
      <c r="J66" s="4">
        <f t="shared" si="1"/>
        <v>0</v>
      </c>
      <c r="K66" s="6">
        <f>K67</f>
        <v>0</v>
      </c>
      <c r="L66" s="4">
        <f t="shared" si="2"/>
        <v>0</v>
      </c>
      <c r="M66" s="6">
        <f>M67</f>
        <v>0</v>
      </c>
      <c r="N66" s="4">
        <f t="shared" si="3"/>
        <v>0</v>
      </c>
      <c r="O66" s="6">
        <f>O67</f>
        <v>0</v>
      </c>
      <c r="P66" s="4">
        <f t="shared" si="4"/>
        <v>0</v>
      </c>
      <c r="Q66" s="6">
        <f>Q67</f>
        <v>0</v>
      </c>
      <c r="R66" s="4">
        <f t="shared" si="5"/>
        <v>0</v>
      </c>
      <c r="S66" s="6">
        <f>S67</f>
        <v>0</v>
      </c>
      <c r="T66" s="4">
        <f t="shared" si="6"/>
        <v>0</v>
      </c>
      <c r="U66" s="6">
        <f>U67</f>
        <v>0</v>
      </c>
      <c r="V66" s="4">
        <f t="shared" si="7"/>
        <v>0</v>
      </c>
      <c r="W66" s="6">
        <f>W67</f>
        <v>0</v>
      </c>
      <c r="X66" s="4">
        <f t="shared" si="8"/>
        <v>0</v>
      </c>
      <c r="Y66" s="6">
        <f>Y67</f>
        <v>0</v>
      </c>
      <c r="Z66" s="4">
        <f t="shared" si="9"/>
        <v>0</v>
      </c>
      <c r="AA66" s="4">
        <f>AA67</f>
        <v>0</v>
      </c>
      <c r="AB66" s="25">
        <v>0</v>
      </c>
    </row>
    <row r="67" spans="1:28" ht="38.25">
      <c r="A67" s="5" t="s">
        <v>62</v>
      </c>
      <c r="B67" s="2" t="s">
        <v>496</v>
      </c>
      <c r="C67" s="2">
        <v>600</v>
      </c>
      <c r="D67" s="4">
        <v>0</v>
      </c>
      <c r="E67" s="6"/>
      <c r="F67" s="4">
        <f t="shared" si="0"/>
        <v>0</v>
      </c>
      <c r="G67" s="6"/>
      <c r="H67" s="4">
        <v>0</v>
      </c>
      <c r="I67" s="6"/>
      <c r="J67" s="4">
        <f t="shared" si="1"/>
        <v>0</v>
      </c>
      <c r="K67" s="6"/>
      <c r="L67" s="4">
        <f t="shared" si="2"/>
        <v>0</v>
      </c>
      <c r="M67" s="6"/>
      <c r="N67" s="4">
        <f t="shared" si="3"/>
        <v>0</v>
      </c>
      <c r="O67" s="6"/>
      <c r="P67" s="4">
        <f t="shared" si="4"/>
        <v>0</v>
      </c>
      <c r="Q67" s="6"/>
      <c r="R67" s="4">
        <f t="shared" si="5"/>
        <v>0</v>
      </c>
      <c r="S67" s="6"/>
      <c r="T67" s="4">
        <f t="shared" si="6"/>
        <v>0</v>
      </c>
      <c r="U67" s="6"/>
      <c r="V67" s="4">
        <f t="shared" si="7"/>
        <v>0</v>
      </c>
      <c r="W67" s="6"/>
      <c r="X67" s="4">
        <f t="shared" si="8"/>
        <v>0</v>
      </c>
      <c r="Y67" s="6"/>
      <c r="Z67" s="4">
        <f t="shared" si="9"/>
        <v>0</v>
      </c>
      <c r="AA67" s="4">
        <v>0</v>
      </c>
      <c r="AB67" s="25">
        <v>0</v>
      </c>
    </row>
    <row r="68" spans="1:28" ht="79.5" customHeight="1">
      <c r="A68" s="13" t="s">
        <v>708</v>
      </c>
      <c r="B68" s="2" t="s">
        <v>709</v>
      </c>
      <c r="C68" s="7"/>
      <c r="D68" s="4"/>
      <c r="E68" s="6"/>
      <c r="F68" s="4"/>
      <c r="G68" s="6"/>
      <c r="H68" s="4"/>
      <c r="I68" s="6"/>
      <c r="J68" s="4">
        <f t="shared" si="1"/>
        <v>0</v>
      </c>
      <c r="K68" s="6">
        <f>K69</f>
        <v>15.47213</v>
      </c>
      <c r="L68" s="4">
        <f t="shared" si="2"/>
        <v>15.47213</v>
      </c>
      <c r="M68" s="6">
        <f>M69</f>
        <v>293.97043000000002</v>
      </c>
      <c r="N68" s="4">
        <f t="shared" si="3"/>
        <v>309.44256000000001</v>
      </c>
      <c r="O68" s="6">
        <f>O69</f>
        <v>0</v>
      </c>
      <c r="P68" s="4">
        <f t="shared" si="4"/>
        <v>309.44256000000001</v>
      </c>
      <c r="Q68" s="6">
        <f>Q69</f>
        <v>0</v>
      </c>
      <c r="R68" s="4">
        <f t="shared" si="5"/>
        <v>309.44256000000001</v>
      </c>
      <c r="S68" s="6">
        <f>S69</f>
        <v>0</v>
      </c>
      <c r="T68" s="4">
        <f t="shared" si="6"/>
        <v>309.44256000000001</v>
      </c>
      <c r="U68" s="6">
        <f>U69</f>
        <v>0</v>
      </c>
      <c r="V68" s="4">
        <f t="shared" si="7"/>
        <v>309.44256000000001</v>
      </c>
      <c r="W68" s="6">
        <f>W69</f>
        <v>0</v>
      </c>
      <c r="X68" s="4">
        <f t="shared" si="8"/>
        <v>309.44256000000001</v>
      </c>
      <c r="Y68" s="6">
        <f>Y69</f>
        <v>0</v>
      </c>
      <c r="Z68" s="4">
        <f t="shared" si="9"/>
        <v>309.44256000000001</v>
      </c>
      <c r="AA68" s="4">
        <f>AA69</f>
        <v>309.44256000000001</v>
      </c>
      <c r="AB68" s="25">
        <f t="shared" si="10"/>
        <v>100</v>
      </c>
    </row>
    <row r="69" spans="1:28" ht="102">
      <c r="A69" s="13" t="s">
        <v>711</v>
      </c>
      <c r="B69" s="2" t="s">
        <v>710</v>
      </c>
      <c r="C69" s="7"/>
      <c r="D69" s="4"/>
      <c r="E69" s="6"/>
      <c r="F69" s="4"/>
      <c r="G69" s="6"/>
      <c r="H69" s="4"/>
      <c r="I69" s="6"/>
      <c r="J69" s="4">
        <f t="shared" si="1"/>
        <v>0</v>
      </c>
      <c r="K69" s="6">
        <f>K70</f>
        <v>15.47213</v>
      </c>
      <c r="L69" s="4">
        <f t="shared" si="2"/>
        <v>15.47213</v>
      </c>
      <c r="M69" s="6">
        <f>M70</f>
        <v>293.97043000000002</v>
      </c>
      <c r="N69" s="4">
        <f t="shared" si="3"/>
        <v>309.44256000000001</v>
      </c>
      <c r="O69" s="6">
        <f>O70</f>
        <v>0</v>
      </c>
      <c r="P69" s="4">
        <f t="shared" si="4"/>
        <v>309.44256000000001</v>
      </c>
      <c r="Q69" s="6">
        <f>Q70</f>
        <v>0</v>
      </c>
      <c r="R69" s="4">
        <f t="shared" si="5"/>
        <v>309.44256000000001</v>
      </c>
      <c r="S69" s="6">
        <f>S70</f>
        <v>0</v>
      </c>
      <c r="T69" s="4">
        <f t="shared" si="6"/>
        <v>309.44256000000001</v>
      </c>
      <c r="U69" s="6">
        <f>U70</f>
        <v>0</v>
      </c>
      <c r="V69" s="4">
        <f t="shared" si="7"/>
        <v>309.44256000000001</v>
      </c>
      <c r="W69" s="6">
        <f>W70</f>
        <v>0</v>
      </c>
      <c r="X69" s="4">
        <f t="shared" si="8"/>
        <v>309.44256000000001</v>
      </c>
      <c r="Y69" s="6">
        <f>Y70</f>
        <v>0</v>
      </c>
      <c r="Z69" s="4">
        <f t="shared" si="9"/>
        <v>309.44256000000001</v>
      </c>
      <c r="AA69" s="4">
        <f>AA70</f>
        <v>309.44256000000001</v>
      </c>
      <c r="AB69" s="25">
        <f t="shared" si="10"/>
        <v>100</v>
      </c>
    </row>
    <row r="70" spans="1:28" ht="38.25">
      <c r="A70" s="13" t="s">
        <v>62</v>
      </c>
      <c r="B70" s="2" t="s">
        <v>710</v>
      </c>
      <c r="C70" s="7">
        <v>600</v>
      </c>
      <c r="D70" s="4"/>
      <c r="E70" s="6"/>
      <c r="F70" s="4"/>
      <c r="G70" s="6"/>
      <c r="H70" s="4"/>
      <c r="I70" s="6"/>
      <c r="J70" s="4">
        <f t="shared" si="1"/>
        <v>0</v>
      </c>
      <c r="K70" s="6">
        <v>15.47213</v>
      </c>
      <c r="L70" s="4">
        <f t="shared" si="2"/>
        <v>15.47213</v>
      </c>
      <c r="M70" s="6">
        <v>293.97043000000002</v>
      </c>
      <c r="N70" s="4">
        <f t="shared" si="3"/>
        <v>309.44256000000001</v>
      </c>
      <c r="O70" s="6"/>
      <c r="P70" s="4">
        <f t="shared" si="4"/>
        <v>309.44256000000001</v>
      </c>
      <c r="Q70" s="6"/>
      <c r="R70" s="4">
        <f t="shared" si="5"/>
        <v>309.44256000000001</v>
      </c>
      <c r="S70" s="6"/>
      <c r="T70" s="4">
        <f t="shared" si="6"/>
        <v>309.44256000000001</v>
      </c>
      <c r="U70" s="6"/>
      <c r="V70" s="4">
        <f t="shared" si="7"/>
        <v>309.44256000000001</v>
      </c>
      <c r="W70" s="6"/>
      <c r="X70" s="4">
        <f t="shared" si="8"/>
        <v>309.44256000000001</v>
      </c>
      <c r="Y70" s="6"/>
      <c r="Z70" s="4">
        <f t="shared" si="9"/>
        <v>309.44256000000001</v>
      </c>
      <c r="AA70" s="4">
        <v>309.44256000000001</v>
      </c>
      <c r="AB70" s="25">
        <f t="shared" si="10"/>
        <v>100</v>
      </c>
    </row>
    <row r="71" spans="1:28" ht="38.25">
      <c r="A71" s="13" t="s">
        <v>720</v>
      </c>
      <c r="B71" s="2" t="s">
        <v>722</v>
      </c>
      <c r="C71" s="7"/>
      <c r="D71" s="4"/>
      <c r="E71" s="6"/>
      <c r="F71" s="4"/>
      <c r="G71" s="6"/>
      <c r="H71" s="4"/>
      <c r="I71" s="6"/>
      <c r="J71" s="4"/>
      <c r="K71" s="6"/>
      <c r="L71" s="4"/>
      <c r="M71" s="6"/>
      <c r="N71" s="4"/>
      <c r="O71" s="6"/>
      <c r="P71" s="4">
        <f t="shared" si="4"/>
        <v>0</v>
      </c>
      <c r="Q71" s="6">
        <f>Q72</f>
        <v>42.105260000000001</v>
      </c>
      <c r="R71" s="4">
        <f t="shared" si="5"/>
        <v>42.105260000000001</v>
      </c>
      <c r="S71" s="6">
        <f>S72</f>
        <v>800</v>
      </c>
      <c r="T71" s="4">
        <f t="shared" si="6"/>
        <v>842.10526000000004</v>
      </c>
      <c r="U71" s="6">
        <f>U72</f>
        <v>0</v>
      </c>
      <c r="V71" s="4">
        <f t="shared" si="7"/>
        <v>842.10526000000004</v>
      </c>
      <c r="W71" s="6">
        <f>W72</f>
        <v>0</v>
      </c>
      <c r="X71" s="4">
        <f t="shared" si="8"/>
        <v>842.10526000000004</v>
      </c>
      <c r="Y71" s="6">
        <f>Y72</f>
        <v>0</v>
      </c>
      <c r="Z71" s="4">
        <f t="shared" si="9"/>
        <v>842.10526000000004</v>
      </c>
      <c r="AA71" s="4">
        <f>AA72</f>
        <v>842.10526000000004</v>
      </c>
      <c r="AB71" s="25">
        <f t="shared" si="10"/>
        <v>100</v>
      </c>
    </row>
    <row r="72" spans="1:28" ht="38.25">
      <c r="A72" s="13" t="s">
        <v>721</v>
      </c>
      <c r="B72" s="2" t="s">
        <v>723</v>
      </c>
      <c r="C72" s="7"/>
      <c r="D72" s="4"/>
      <c r="E72" s="6"/>
      <c r="F72" s="4"/>
      <c r="G72" s="6"/>
      <c r="H72" s="4"/>
      <c r="I72" s="6"/>
      <c r="J72" s="4"/>
      <c r="K72" s="6"/>
      <c r="L72" s="4"/>
      <c r="M72" s="6"/>
      <c r="N72" s="4"/>
      <c r="O72" s="6"/>
      <c r="P72" s="4">
        <f t="shared" si="4"/>
        <v>0</v>
      </c>
      <c r="Q72" s="6">
        <f>Q73</f>
        <v>42.105260000000001</v>
      </c>
      <c r="R72" s="4">
        <f t="shared" si="5"/>
        <v>42.105260000000001</v>
      </c>
      <c r="S72" s="6">
        <f>S73</f>
        <v>800</v>
      </c>
      <c r="T72" s="4">
        <f t="shared" si="6"/>
        <v>842.10526000000004</v>
      </c>
      <c r="U72" s="6">
        <f>U73</f>
        <v>0</v>
      </c>
      <c r="V72" s="4">
        <f t="shared" si="7"/>
        <v>842.10526000000004</v>
      </c>
      <c r="W72" s="6">
        <f>W73</f>
        <v>0</v>
      </c>
      <c r="X72" s="4">
        <f t="shared" si="8"/>
        <v>842.10526000000004</v>
      </c>
      <c r="Y72" s="6">
        <f>Y73</f>
        <v>0</v>
      </c>
      <c r="Z72" s="4">
        <f t="shared" si="9"/>
        <v>842.10526000000004</v>
      </c>
      <c r="AA72" s="4">
        <f>AA73</f>
        <v>842.10526000000004</v>
      </c>
      <c r="AB72" s="25">
        <f t="shared" si="10"/>
        <v>100</v>
      </c>
    </row>
    <row r="73" spans="1:28" ht="38.25">
      <c r="A73" s="13" t="s">
        <v>62</v>
      </c>
      <c r="B73" s="2" t="s">
        <v>723</v>
      </c>
      <c r="C73" s="7">
        <v>600</v>
      </c>
      <c r="D73" s="4"/>
      <c r="E73" s="6"/>
      <c r="F73" s="4"/>
      <c r="G73" s="6"/>
      <c r="H73" s="4"/>
      <c r="I73" s="6"/>
      <c r="J73" s="4"/>
      <c r="K73" s="6"/>
      <c r="L73" s="4"/>
      <c r="M73" s="6"/>
      <c r="N73" s="4"/>
      <c r="O73" s="6"/>
      <c r="P73" s="4">
        <f t="shared" si="4"/>
        <v>0</v>
      </c>
      <c r="Q73" s="6">
        <v>42.105260000000001</v>
      </c>
      <c r="R73" s="4">
        <f t="shared" si="5"/>
        <v>42.105260000000001</v>
      </c>
      <c r="S73" s="6">
        <v>800</v>
      </c>
      <c r="T73" s="4">
        <f t="shared" si="6"/>
        <v>842.10526000000004</v>
      </c>
      <c r="U73" s="6"/>
      <c r="V73" s="4">
        <f t="shared" si="7"/>
        <v>842.10526000000004</v>
      </c>
      <c r="W73" s="6"/>
      <c r="X73" s="4">
        <f t="shared" si="8"/>
        <v>842.10526000000004</v>
      </c>
      <c r="Y73" s="6"/>
      <c r="Z73" s="4">
        <f t="shared" si="9"/>
        <v>842.10526000000004</v>
      </c>
      <c r="AA73" s="4">
        <v>842.10526000000004</v>
      </c>
      <c r="AB73" s="25">
        <f t="shared" si="10"/>
        <v>100</v>
      </c>
    </row>
    <row r="74" spans="1:28" ht="25.5">
      <c r="A74" s="5" t="s">
        <v>490</v>
      </c>
      <c r="B74" s="2" t="s">
        <v>481</v>
      </c>
      <c r="C74" s="2"/>
      <c r="D74" s="4">
        <v>0</v>
      </c>
      <c r="E74" s="6">
        <f>E75</f>
        <v>0</v>
      </c>
      <c r="F74" s="4">
        <f t="shared" si="0"/>
        <v>0</v>
      </c>
      <c r="G74" s="6">
        <f>G75</f>
        <v>0</v>
      </c>
      <c r="H74" s="4">
        <v>0</v>
      </c>
      <c r="I74" s="6">
        <f>I75</f>
        <v>0</v>
      </c>
      <c r="J74" s="4">
        <f t="shared" si="1"/>
        <v>0</v>
      </c>
      <c r="K74" s="6">
        <f>K75</f>
        <v>0</v>
      </c>
      <c r="L74" s="4">
        <f t="shared" si="2"/>
        <v>0</v>
      </c>
      <c r="M74" s="6">
        <f>M75</f>
        <v>0</v>
      </c>
      <c r="N74" s="4">
        <f t="shared" si="3"/>
        <v>0</v>
      </c>
      <c r="O74" s="6">
        <f>O75</f>
        <v>0</v>
      </c>
      <c r="P74" s="4">
        <f t="shared" si="4"/>
        <v>0</v>
      </c>
      <c r="Q74" s="6">
        <f>Q75</f>
        <v>0</v>
      </c>
      <c r="R74" s="4">
        <f t="shared" si="5"/>
        <v>0</v>
      </c>
      <c r="S74" s="6">
        <f>S75</f>
        <v>0</v>
      </c>
      <c r="T74" s="4">
        <f t="shared" si="6"/>
        <v>0</v>
      </c>
      <c r="U74" s="6">
        <f>U75</f>
        <v>0</v>
      </c>
      <c r="V74" s="4">
        <f t="shared" si="7"/>
        <v>0</v>
      </c>
      <c r="W74" s="6">
        <f>W75</f>
        <v>0</v>
      </c>
      <c r="X74" s="4">
        <f t="shared" si="8"/>
        <v>0</v>
      </c>
      <c r="Y74" s="6">
        <f>Y75</f>
        <v>0</v>
      </c>
      <c r="Z74" s="4">
        <f t="shared" si="9"/>
        <v>0</v>
      </c>
      <c r="AA74" s="4">
        <f>AA75</f>
        <v>0</v>
      </c>
      <c r="AB74" s="25">
        <v>0</v>
      </c>
    </row>
    <row r="75" spans="1:28" ht="76.5">
      <c r="A75" s="5" t="s">
        <v>545</v>
      </c>
      <c r="B75" s="2" t="s">
        <v>482</v>
      </c>
      <c r="C75" s="2"/>
      <c r="D75" s="4">
        <v>0</v>
      </c>
      <c r="E75" s="6">
        <f>E76</f>
        <v>0</v>
      </c>
      <c r="F75" s="4">
        <f t="shared" si="0"/>
        <v>0</v>
      </c>
      <c r="G75" s="6">
        <f>G76</f>
        <v>0</v>
      </c>
      <c r="H75" s="4">
        <v>0</v>
      </c>
      <c r="I75" s="6">
        <f>I76</f>
        <v>0</v>
      </c>
      <c r="J75" s="4">
        <f t="shared" si="1"/>
        <v>0</v>
      </c>
      <c r="K75" s="6">
        <f>K76</f>
        <v>0</v>
      </c>
      <c r="L75" s="4">
        <f t="shared" si="2"/>
        <v>0</v>
      </c>
      <c r="M75" s="6">
        <f>M76</f>
        <v>0</v>
      </c>
      <c r="N75" s="4">
        <f t="shared" si="3"/>
        <v>0</v>
      </c>
      <c r="O75" s="6">
        <f>O76</f>
        <v>0</v>
      </c>
      <c r="P75" s="4">
        <f t="shared" si="4"/>
        <v>0</v>
      </c>
      <c r="Q75" s="6">
        <f>Q76</f>
        <v>0</v>
      </c>
      <c r="R75" s="4">
        <f t="shared" si="5"/>
        <v>0</v>
      </c>
      <c r="S75" s="6">
        <f>S76</f>
        <v>0</v>
      </c>
      <c r="T75" s="4">
        <f t="shared" si="6"/>
        <v>0</v>
      </c>
      <c r="U75" s="6">
        <f>U76</f>
        <v>0</v>
      </c>
      <c r="V75" s="4">
        <f t="shared" si="7"/>
        <v>0</v>
      </c>
      <c r="W75" s="6">
        <f>W76</f>
        <v>0</v>
      </c>
      <c r="X75" s="4">
        <f t="shared" si="8"/>
        <v>0</v>
      </c>
      <c r="Y75" s="6">
        <f>Y76</f>
        <v>0</v>
      </c>
      <c r="Z75" s="4">
        <f t="shared" si="9"/>
        <v>0</v>
      </c>
      <c r="AA75" s="4">
        <f>AA76</f>
        <v>0</v>
      </c>
      <c r="AB75" s="25">
        <v>0</v>
      </c>
    </row>
    <row r="76" spans="1:28" ht="38.25">
      <c r="A76" s="5" t="s">
        <v>62</v>
      </c>
      <c r="B76" s="2" t="s">
        <v>482</v>
      </c>
      <c r="C76" s="2">
        <v>600</v>
      </c>
      <c r="D76" s="4">
        <v>0</v>
      </c>
      <c r="E76" s="6"/>
      <c r="F76" s="4">
        <f t="shared" si="0"/>
        <v>0</v>
      </c>
      <c r="G76" s="6"/>
      <c r="H76" s="4">
        <v>0</v>
      </c>
      <c r="I76" s="6"/>
      <c r="J76" s="4">
        <f t="shared" si="1"/>
        <v>0</v>
      </c>
      <c r="K76" s="6"/>
      <c r="L76" s="4">
        <f t="shared" si="2"/>
        <v>0</v>
      </c>
      <c r="M76" s="6"/>
      <c r="N76" s="4">
        <f t="shared" si="3"/>
        <v>0</v>
      </c>
      <c r="O76" s="6"/>
      <c r="P76" s="4">
        <f t="shared" si="4"/>
        <v>0</v>
      </c>
      <c r="Q76" s="6"/>
      <c r="R76" s="4">
        <f t="shared" si="5"/>
        <v>0</v>
      </c>
      <c r="S76" s="6"/>
      <c r="T76" s="4">
        <f t="shared" si="6"/>
        <v>0</v>
      </c>
      <c r="U76" s="6"/>
      <c r="V76" s="4">
        <f t="shared" si="7"/>
        <v>0</v>
      </c>
      <c r="W76" s="6"/>
      <c r="X76" s="4">
        <f t="shared" si="8"/>
        <v>0</v>
      </c>
      <c r="Y76" s="6"/>
      <c r="Z76" s="4">
        <f t="shared" si="9"/>
        <v>0</v>
      </c>
      <c r="AA76" s="4">
        <v>0</v>
      </c>
      <c r="AB76" s="25">
        <v>0</v>
      </c>
    </row>
    <row r="77" spans="1:28" ht="25.5">
      <c r="A77" s="5" t="s">
        <v>491</v>
      </c>
      <c r="B77" s="2" t="s">
        <v>488</v>
      </c>
      <c r="C77" s="2"/>
      <c r="D77" s="4">
        <v>0</v>
      </c>
      <c r="E77" s="6">
        <f>E78</f>
        <v>0</v>
      </c>
      <c r="F77" s="4">
        <f t="shared" si="0"/>
        <v>0</v>
      </c>
      <c r="G77" s="6">
        <f>G78</f>
        <v>0</v>
      </c>
      <c r="H77" s="4">
        <v>4818.3250600000001</v>
      </c>
      <c r="I77" s="6">
        <f>I78</f>
        <v>0</v>
      </c>
      <c r="J77" s="4">
        <f t="shared" si="1"/>
        <v>4818.3250600000001</v>
      </c>
      <c r="K77" s="6">
        <f>K78</f>
        <v>0</v>
      </c>
      <c r="L77" s="4">
        <f t="shared" si="2"/>
        <v>4818.3250600000001</v>
      </c>
      <c r="M77" s="6">
        <f>M78</f>
        <v>0</v>
      </c>
      <c r="N77" s="4">
        <f t="shared" si="3"/>
        <v>4818.3250600000001</v>
      </c>
      <c r="O77" s="6">
        <f>O78</f>
        <v>0</v>
      </c>
      <c r="P77" s="4">
        <f t="shared" si="4"/>
        <v>4818.3250600000001</v>
      </c>
      <c r="Q77" s="6">
        <f>Q78</f>
        <v>0</v>
      </c>
      <c r="R77" s="4">
        <f t="shared" si="5"/>
        <v>4818.3250600000001</v>
      </c>
      <c r="S77" s="6">
        <f>S78</f>
        <v>0</v>
      </c>
      <c r="T77" s="4">
        <f t="shared" si="6"/>
        <v>4818.3250600000001</v>
      </c>
      <c r="U77" s="6">
        <f>U78</f>
        <v>0</v>
      </c>
      <c r="V77" s="4">
        <f t="shared" si="7"/>
        <v>4818.3250600000001</v>
      </c>
      <c r="W77" s="6">
        <f>W78</f>
        <v>0</v>
      </c>
      <c r="X77" s="4">
        <f t="shared" si="8"/>
        <v>4818.3250600000001</v>
      </c>
      <c r="Y77" s="6">
        <f>Y78</f>
        <v>0</v>
      </c>
      <c r="Z77" s="4">
        <f t="shared" si="9"/>
        <v>4818.3250600000001</v>
      </c>
      <c r="AA77" s="4">
        <f>AA78</f>
        <v>4818.3250600000001</v>
      </c>
      <c r="AB77" s="25">
        <f t="shared" ref="AB77:AB140" si="11">AA77/Z77*100</f>
        <v>100</v>
      </c>
    </row>
    <row r="78" spans="1:28" ht="51">
      <c r="A78" s="5" t="s">
        <v>546</v>
      </c>
      <c r="B78" s="2" t="s">
        <v>489</v>
      </c>
      <c r="C78" s="2"/>
      <c r="D78" s="4">
        <v>0</v>
      </c>
      <c r="E78" s="6">
        <f>E79</f>
        <v>0</v>
      </c>
      <c r="F78" s="4">
        <f t="shared" si="0"/>
        <v>0</v>
      </c>
      <c r="G78" s="6">
        <f>G79</f>
        <v>0</v>
      </c>
      <c r="H78" s="4">
        <v>4818.3250600000001</v>
      </c>
      <c r="I78" s="6">
        <f>I79</f>
        <v>0</v>
      </c>
      <c r="J78" s="4">
        <f t="shared" si="1"/>
        <v>4818.3250600000001</v>
      </c>
      <c r="K78" s="6">
        <f>K79</f>
        <v>0</v>
      </c>
      <c r="L78" s="4">
        <f t="shared" si="2"/>
        <v>4818.3250600000001</v>
      </c>
      <c r="M78" s="6">
        <f>M79</f>
        <v>0</v>
      </c>
      <c r="N78" s="4">
        <f t="shared" si="3"/>
        <v>4818.3250600000001</v>
      </c>
      <c r="O78" s="6">
        <f>O79</f>
        <v>0</v>
      </c>
      <c r="P78" s="4">
        <f t="shared" si="4"/>
        <v>4818.3250600000001</v>
      </c>
      <c r="Q78" s="6">
        <f>Q79</f>
        <v>0</v>
      </c>
      <c r="R78" s="4">
        <f t="shared" si="5"/>
        <v>4818.3250600000001</v>
      </c>
      <c r="S78" s="6">
        <f>S79</f>
        <v>0</v>
      </c>
      <c r="T78" s="4">
        <f t="shared" si="6"/>
        <v>4818.3250600000001</v>
      </c>
      <c r="U78" s="6">
        <f>U79</f>
        <v>0</v>
      </c>
      <c r="V78" s="4">
        <f t="shared" si="7"/>
        <v>4818.3250600000001</v>
      </c>
      <c r="W78" s="6">
        <f>W79</f>
        <v>0</v>
      </c>
      <c r="X78" s="4">
        <f t="shared" si="8"/>
        <v>4818.3250600000001</v>
      </c>
      <c r="Y78" s="6">
        <f>Y79</f>
        <v>0</v>
      </c>
      <c r="Z78" s="4">
        <f t="shared" si="9"/>
        <v>4818.3250600000001</v>
      </c>
      <c r="AA78" s="4">
        <f>AA79</f>
        <v>4818.3250600000001</v>
      </c>
      <c r="AB78" s="25">
        <f t="shared" si="11"/>
        <v>100</v>
      </c>
    </row>
    <row r="79" spans="1:28" ht="38.25">
      <c r="A79" s="5" t="s">
        <v>62</v>
      </c>
      <c r="B79" s="2" t="s">
        <v>489</v>
      </c>
      <c r="C79" s="2">
        <v>600</v>
      </c>
      <c r="D79" s="4">
        <v>0</v>
      </c>
      <c r="E79" s="6"/>
      <c r="F79" s="4">
        <f t="shared" si="0"/>
        <v>0</v>
      </c>
      <c r="G79" s="6"/>
      <c r="H79" s="4">
        <v>4818.3250600000001</v>
      </c>
      <c r="I79" s="6"/>
      <c r="J79" s="4">
        <f t="shared" si="1"/>
        <v>4818.3250600000001</v>
      </c>
      <c r="K79" s="6"/>
      <c r="L79" s="4">
        <f t="shared" si="2"/>
        <v>4818.3250600000001</v>
      </c>
      <c r="M79" s="6"/>
      <c r="N79" s="4">
        <f t="shared" si="3"/>
        <v>4818.3250600000001</v>
      </c>
      <c r="O79" s="6"/>
      <c r="P79" s="4">
        <f t="shared" si="4"/>
        <v>4818.3250600000001</v>
      </c>
      <c r="Q79" s="6"/>
      <c r="R79" s="4">
        <f t="shared" si="5"/>
        <v>4818.3250600000001</v>
      </c>
      <c r="S79" s="6"/>
      <c r="T79" s="4">
        <f t="shared" si="6"/>
        <v>4818.3250600000001</v>
      </c>
      <c r="U79" s="6"/>
      <c r="V79" s="4">
        <f t="shared" si="7"/>
        <v>4818.3250600000001</v>
      </c>
      <c r="W79" s="6"/>
      <c r="X79" s="4">
        <f t="shared" si="8"/>
        <v>4818.3250600000001</v>
      </c>
      <c r="Y79" s="6"/>
      <c r="Z79" s="4">
        <f t="shared" si="9"/>
        <v>4818.3250600000001</v>
      </c>
      <c r="AA79" s="4">
        <v>4818.3250600000001</v>
      </c>
      <c r="AB79" s="25">
        <f t="shared" si="11"/>
        <v>100</v>
      </c>
    </row>
    <row r="80" spans="1:28" ht="25.5">
      <c r="A80" s="5" t="s">
        <v>492</v>
      </c>
      <c r="B80" s="2" t="s">
        <v>483</v>
      </c>
      <c r="C80" s="2"/>
      <c r="D80" s="4">
        <v>1563.8342</v>
      </c>
      <c r="E80" s="6">
        <f>E81</f>
        <v>0</v>
      </c>
      <c r="F80" s="4">
        <f t="shared" si="0"/>
        <v>1563.8342</v>
      </c>
      <c r="G80" s="6">
        <f>G81</f>
        <v>0</v>
      </c>
      <c r="H80" s="4">
        <v>0</v>
      </c>
      <c r="I80" s="6">
        <f>I81</f>
        <v>0</v>
      </c>
      <c r="J80" s="4">
        <f t="shared" si="1"/>
        <v>0</v>
      </c>
      <c r="K80" s="6">
        <f>K81</f>
        <v>0</v>
      </c>
      <c r="L80" s="4">
        <f t="shared" si="2"/>
        <v>0</v>
      </c>
      <c r="M80" s="6">
        <f>M81</f>
        <v>0</v>
      </c>
      <c r="N80" s="4">
        <f t="shared" si="3"/>
        <v>0</v>
      </c>
      <c r="O80" s="6">
        <f>O81</f>
        <v>0</v>
      </c>
      <c r="P80" s="4">
        <f t="shared" si="4"/>
        <v>0</v>
      </c>
      <c r="Q80" s="6">
        <f>Q81</f>
        <v>0</v>
      </c>
      <c r="R80" s="4">
        <f t="shared" si="5"/>
        <v>0</v>
      </c>
      <c r="S80" s="6">
        <f>S81</f>
        <v>0</v>
      </c>
      <c r="T80" s="4">
        <f t="shared" si="6"/>
        <v>0</v>
      </c>
      <c r="U80" s="6">
        <f>U81</f>
        <v>0</v>
      </c>
      <c r="V80" s="4">
        <f t="shared" ref="V80:V150" si="12">T80+U80</f>
        <v>0</v>
      </c>
      <c r="W80" s="6">
        <f>W81</f>
        <v>0</v>
      </c>
      <c r="X80" s="4">
        <f t="shared" ref="X80:X148" si="13">V80+W80</f>
        <v>0</v>
      </c>
      <c r="Y80" s="6">
        <f>Y81</f>
        <v>0</v>
      </c>
      <c r="Z80" s="4">
        <f t="shared" ref="Z80:Z148" si="14">X80+Y80</f>
        <v>0</v>
      </c>
      <c r="AA80" s="4">
        <f>AA81</f>
        <v>0</v>
      </c>
      <c r="AB80" s="25">
        <v>0</v>
      </c>
    </row>
    <row r="81" spans="1:28" ht="38.25">
      <c r="A81" s="5" t="s">
        <v>544</v>
      </c>
      <c r="B81" s="2" t="s">
        <v>484</v>
      </c>
      <c r="C81" s="2"/>
      <c r="D81" s="4">
        <v>1563.8342</v>
      </c>
      <c r="E81" s="6">
        <f>E82</f>
        <v>0</v>
      </c>
      <c r="F81" s="4">
        <f t="shared" si="0"/>
        <v>1563.8342</v>
      </c>
      <c r="G81" s="6">
        <f>G82</f>
        <v>0</v>
      </c>
      <c r="H81" s="4">
        <v>0</v>
      </c>
      <c r="I81" s="6">
        <f>I82</f>
        <v>0</v>
      </c>
      <c r="J81" s="4">
        <f t="shared" si="1"/>
        <v>0</v>
      </c>
      <c r="K81" s="6">
        <f>K82</f>
        <v>0</v>
      </c>
      <c r="L81" s="4">
        <f t="shared" si="2"/>
        <v>0</v>
      </c>
      <c r="M81" s="6">
        <f>M82</f>
        <v>0</v>
      </c>
      <c r="N81" s="4">
        <f t="shared" si="3"/>
        <v>0</v>
      </c>
      <c r="O81" s="6">
        <f>O82</f>
        <v>0</v>
      </c>
      <c r="P81" s="4">
        <f t="shared" si="4"/>
        <v>0</v>
      </c>
      <c r="Q81" s="6">
        <f>Q82</f>
        <v>0</v>
      </c>
      <c r="R81" s="4">
        <f t="shared" si="5"/>
        <v>0</v>
      </c>
      <c r="S81" s="6">
        <f>S82</f>
        <v>0</v>
      </c>
      <c r="T81" s="4">
        <f t="shared" si="6"/>
        <v>0</v>
      </c>
      <c r="U81" s="6">
        <f>U82</f>
        <v>0</v>
      </c>
      <c r="V81" s="4">
        <f t="shared" si="12"/>
        <v>0</v>
      </c>
      <c r="W81" s="6">
        <f>W82</f>
        <v>0</v>
      </c>
      <c r="X81" s="4">
        <f t="shared" si="13"/>
        <v>0</v>
      </c>
      <c r="Y81" s="6">
        <f>Y82</f>
        <v>0</v>
      </c>
      <c r="Z81" s="4">
        <f t="shared" si="14"/>
        <v>0</v>
      </c>
      <c r="AA81" s="4">
        <f>AA82</f>
        <v>0</v>
      </c>
      <c r="AB81" s="25">
        <v>0</v>
      </c>
    </row>
    <row r="82" spans="1:28" ht="38.25">
      <c r="A82" s="5" t="s">
        <v>62</v>
      </c>
      <c r="B82" s="2" t="s">
        <v>484</v>
      </c>
      <c r="C82" s="2">
        <v>600</v>
      </c>
      <c r="D82" s="4">
        <v>1563.8342</v>
      </c>
      <c r="E82" s="6"/>
      <c r="F82" s="4">
        <f t="shared" si="0"/>
        <v>1563.8342</v>
      </c>
      <c r="G82" s="6"/>
      <c r="H82" s="4">
        <v>0</v>
      </c>
      <c r="I82" s="6"/>
      <c r="J82" s="4">
        <f t="shared" si="1"/>
        <v>0</v>
      </c>
      <c r="K82" s="6"/>
      <c r="L82" s="4">
        <f t="shared" si="2"/>
        <v>0</v>
      </c>
      <c r="M82" s="6"/>
      <c r="N82" s="4">
        <f t="shared" si="3"/>
        <v>0</v>
      </c>
      <c r="O82" s="6"/>
      <c r="P82" s="4">
        <f t="shared" si="4"/>
        <v>0</v>
      </c>
      <c r="Q82" s="6"/>
      <c r="R82" s="4">
        <f t="shared" si="5"/>
        <v>0</v>
      </c>
      <c r="S82" s="6"/>
      <c r="T82" s="4">
        <f t="shared" si="6"/>
        <v>0</v>
      </c>
      <c r="U82" s="6"/>
      <c r="V82" s="4">
        <f t="shared" si="12"/>
        <v>0</v>
      </c>
      <c r="W82" s="6"/>
      <c r="X82" s="4">
        <f t="shared" si="13"/>
        <v>0</v>
      </c>
      <c r="Y82" s="6"/>
      <c r="Z82" s="4">
        <f t="shared" si="14"/>
        <v>0</v>
      </c>
      <c r="AA82" s="4">
        <v>0</v>
      </c>
      <c r="AB82" s="25">
        <v>0</v>
      </c>
    </row>
    <row r="83" spans="1:28" ht="43.5" customHeight="1">
      <c r="A83" s="10" t="s">
        <v>256</v>
      </c>
      <c r="B83" s="9" t="s">
        <v>259</v>
      </c>
      <c r="C83" s="2"/>
      <c r="D83" s="4">
        <v>26964.392320000006</v>
      </c>
      <c r="E83" s="6">
        <f>E84+E105+E108+E118</f>
        <v>0</v>
      </c>
      <c r="F83" s="4">
        <f t="shared" si="0"/>
        <v>26964.392320000006</v>
      </c>
      <c r="G83" s="6">
        <f>G84+G105+G108+G118</f>
        <v>0</v>
      </c>
      <c r="H83" s="4">
        <v>37536.809789999999</v>
      </c>
      <c r="I83" s="6">
        <f>I84+I105+I108+I118</f>
        <v>0</v>
      </c>
      <c r="J83" s="4">
        <f t="shared" si="1"/>
        <v>37536.809789999999</v>
      </c>
      <c r="K83" s="6">
        <f>K84+K105+K108+K118</f>
        <v>0</v>
      </c>
      <c r="L83" s="4">
        <f t="shared" si="2"/>
        <v>37536.809789999999</v>
      </c>
      <c r="M83" s="6">
        <f>M84+M105+M108+M118</f>
        <v>0</v>
      </c>
      <c r="N83" s="4">
        <f t="shared" si="3"/>
        <v>37536.809789999999</v>
      </c>
      <c r="O83" s="6">
        <f>O84+O105+O108+O118</f>
        <v>0</v>
      </c>
      <c r="P83" s="4">
        <f t="shared" si="4"/>
        <v>37536.809789999999</v>
      </c>
      <c r="Q83" s="6">
        <f>Q84+Q105+Q108+Q118+Q111</f>
        <v>0</v>
      </c>
      <c r="R83" s="4">
        <f t="shared" si="5"/>
        <v>37536.809789999999</v>
      </c>
      <c r="S83" s="6">
        <f>S84+S105+S108+S118+S111</f>
        <v>305.90563999999995</v>
      </c>
      <c r="T83" s="4">
        <f t="shared" ref="T83:T153" si="15">R83+S83</f>
        <v>37842.715429999997</v>
      </c>
      <c r="U83" s="6">
        <f>U84+U105+U108+U118+U111</f>
        <v>0</v>
      </c>
      <c r="V83" s="4">
        <f t="shared" si="12"/>
        <v>37842.715429999997</v>
      </c>
      <c r="W83" s="6">
        <f>W84+W105+W108+W118+W111</f>
        <v>-94.5</v>
      </c>
      <c r="X83" s="4">
        <f t="shared" si="13"/>
        <v>37748.215429999997</v>
      </c>
      <c r="Y83" s="6">
        <f>Y84+Y105+Y108+Y118+Y111+Y115</f>
        <v>-1.3375899999999632</v>
      </c>
      <c r="Z83" s="4">
        <f t="shared" si="14"/>
        <v>37746.877839999994</v>
      </c>
      <c r="AA83" s="4">
        <f>AA84+AA105+AA108+AA118+AA111+AA115</f>
        <v>37746.010739999998</v>
      </c>
      <c r="AB83" s="25">
        <f t="shared" si="11"/>
        <v>99.997702856369557</v>
      </c>
    </row>
    <row r="84" spans="1:28" ht="38.25">
      <c r="A84" s="5" t="s">
        <v>258</v>
      </c>
      <c r="B84" s="2" t="s">
        <v>260</v>
      </c>
      <c r="C84" s="2"/>
      <c r="D84" s="4">
        <v>26417.125920000006</v>
      </c>
      <c r="E84" s="6">
        <f>E85+E87+E89+E91+E93+E97+E99+E103</f>
        <v>0</v>
      </c>
      <c r="F84" s="4">
        <f t="shared" si="0"/>
        <v>26417.125920000006</v>
      </c>
      <c r="G84" s="6">
        <f>G85+G87+G89+G91+G93+G97+G99+G103</f>
        <v>0</v>
      </c>
      <c r="H84" s="4">
        <v>37536.809789999999</v>
      </c>
      <c r="I84" s="6">
        <f>I85+I87+I89+I91+I93+I97+I99+I103+I95+I101</f>
        <v>0</v>
      </c>
      <c r="J84" s="4">
        <f t="shared" si="1"/>
        <v>37536.809789999999</v>
      </c>
      <c r="K84" s="6">
        <f>K85+K87+K89+K91+K93+K97+K99+K103+K95+K101</f>
        <v>0</v>
      </c>
      <c r="L84" s="4">
        <f t="shared" si="2"/>
        <v>37536.809789999999</v>
      </c>
      <c r="M84" s="6">
        <f>M85+M87+M89+M91+M93+M97+M99+M103+M95+M101</f>
        <v>0</v>
      </c>
      <c r="N84" s="4">
        <f t="shared" si="3"/>
        <v>37536.809789999999</v>
      </c>
      <c r="O84" s="6">
        <f>O85+O87+O89+O91+O93+O97+O99+O103+O95+O101</f>
        <v>0</v>
      </c>
      <c r="P84" s="4">
        <f t="shared" si="4"/>
        <v>37536.809789999999</v>
      </c>
      <c r="Q84" s="6">
        <f>Q85+Q87+Q89+Q91+Q93+Q97+Q99+Q103+Q95+Q101</f>
        <v>-2925.65</v>
      </c>
      <c r="R84" s="4">
        <f t="shared" si="5"/>
        <v>34611.159789999998</v>
      </c>
      <c r="S84" s="6">
        <f>S85+S87+S89+S91+S93+S97+S99+S103+S95+S101</f>
        <v>305.90563999999995</v>
      </c>
      <c r="T84" s="4">
        <f t="shared" si="15"/>
        <v>34917.065429999995</v>
      </c>
      <c r="U84" s="6">
        <f>U85+U87+U89+U91+U93+U97+U99+U103+U95+U101</f>
        <v>0</v>
      </c>
      <c r="V84" s="4">
        <f t="shared" si="12"/>
        <v>34917.065429999995</v>
      </c>
      <c r="W84" s="6">
        <f>W85+W87+W89+W91+W93+W97+W99+W103+W95+W101</f>
        <v>-94.5</v>
      </c>
      <c r="X84" s="4">
        <f t="shared" si="13"/>
        <v>34822.565429999995</v>
      </c>
      <c r="Y84" s="6">
        <f>Y85+Y87+Y89+Y91+Y93+Y97+Y99+Y103+Y95+Y101</f>
        <v>417.07055000000003</v>
      </c>
      <c r="Z84" s="4">
        <f t="shared" si="14"/>
        <v>35239.635979999992</v>
      </c>
      <c r="AA84" s="4">
        <f>AA85+AA87+AA89+AA91+AA93+AA97+AA99+AA103+AA95+AA101</f>
        <v>35239.635979999999</v>
      </c>
      <c r="AB84" s="25">
        <f t="shared" si="11"/>
        <v>100.00000000000003</v>
      </c>
    </row>
    <row r="85" spans="1:28" ht="15.75">
      <c r="A85" s="5" t="s">
        <v>257</v>
      </c>
      <c r="B85" s="2" t="s">
        <v>261</v>
      </c>
      <c r="C85" s="2"/>
      <c r="D85" s="4">
        <v>25060.777920000008</v>
      </c>
      <c r="E85" s="6">
        <f>E86</f>
        <v>0</v>
      </c>
      <c r="F85" s="4">
        <f t="shared" si="0"/>
        <v>25060.777920000008</v>
      </c>
      <c r="G85" s="6">
        <f>G86</f>
        <v>0</v>
      </c>
      <c r="H85" s="4">
        <v>31692.701340000003</v>
      </c>
      <c r="I85" s="6">
        <f>I86</f>
        <v>0</v>
      </c>
      <c r="J85" s="4">
        <f t="shared" si="1"/>
        <v>31692.701340000003</v>
      </c>
      <c r="K85" s="6">
        <f>K86</f>
        <v>0</v>
      </c>
      <c r="L85" s="4">
        <f t="shared" si="2"/>
        <v>31692.701340000003</v>
      </c>
      <c r="M85" s="6">
        <f>M86</f>
        <v>0</v>
      </c>
      <c r="N85" s="4">
        <f t="shared" si="3"/>
        <v>31692.701340000003</v>
      </c>
      <c r="O85" s="6">
        <f>O86</f>
        <v>0</v>
      </c>
      <c r="P85" s="4">
        <f t="shared" si="4"/>
        <v>31692.701340000003</v>
      </c>
      <c r="Q85" s="6">
        <f>Q86</f>
        <v>-2925.65</v>
      </c>
      <c r="R85" s="4">
        <f t="shared" si="5"/>
        <v>28767.051340000002</v>
      </c>
      <c r="S85" s="6">
        <f>S86</f>
        <v>420.90499999999997</v>
      </c>
      <c r="T85" s="4">
        <f t="shared" si="15"/>
        <v>29187.956340000001</v>
      </c>
      <c r="U85" s="6">
        <f>U86</f>
        <v>0</v>
      </c>
      <c r="V85" s="4">
        <f t="shared" si="12"/>
        <v>29187.956340000001</v>
      </c>
      <c r="W85" s="6">
        <f>W86</f>
        <v>0</v>
      </c>
      <c r="X85" s="4">
        <f t="shared" si="13"/>
        <v>29187.956340000001</v>
      </c>
      <c r="Y85" s="6">
        <f>Y86</f>
        <v>417.07055000000003</v>
      </c>
      <c r="Z85" s="4">
        <f t="shared" si="14"/>
        <v>29605.026890000001</v>
      </c>
      <c r="AA85" s="4">
        <f>AA86</f>
        <v>29605.026890000001</v>
      </c>
      <c r="AB85" s="25">
        <f t="shared" si="11"/>
        <v>100</v>
      </c>
    </row>
    <row r="86" spans="1:28" ht="38.25">
      <c r="A86" s="5" t="s">
        <v>62</v>
      </c>
      <c r="B86" s="2" t="s">
        <v>261</v>
      </c>
      <c r="C86" s="2">
        <v>600</v>
      </c>
      <c r="D86" s="4">
        <v>25060.777920000008</v>
      </c>
      <c r="E86" s="6"/>
      <c r="F86" s="4">
        <f t="shared" ref="F86:F160" si="16">D86+E86</f>
        <v>25060.777920000008</v>
      </c>
      <c r="G86" s="6"/>
      <c r="H86" s="4">
        <v>31692.701340000003</v>
      </c>
      <c r="I86" s="6"/>
      <c r="J86" s="4">
        <f t="shared" si="1"/>
        <v>31692.701340000003</v>
      </c>
      <c r="K86" s="6"/>
      <c r="L86" s="4">
        <f t="shared" si="2"/>
        <v>31692.701340000003</v>
      </c>
      <c r="M86" s="6"/>
      <c r="N86" s="4">
        <f t="shared" ref="N86:N160" si="17">L86+M86</f>
        <v>31692.701340000003</v>
      </c>
      <c r="O86" s="6"/>
      <c r="P86" s="4">
        <f t="shared" ref="P86:P160" si="18">N86+O86</f>
        <v>31692.701340000003</v>
      </c>
      <c r="Q86" s="6">
        <v>-2925.65</v>
      </c>
      <c r="R86" s="4">
        <f t="shared" ref="R86:R160" si="19">P86+Q86</f>
        <v>28767.051340000002</v>
      </c>
      <c r="S86" s="6">
        <v>420.90499999999997</v>
      </c>
      <c r="T86" s="4">
        <f t="shared" si="15"/>
        <v>29187.956340000001</v>
      </c>
      <c r="U86" s="6"/>
      <c r="V86" s="4">
        <f t="shared" si="12"/>
        <v>29187.956340000001</v>
      </c>
      <c r="W86" s="6"/>
      <c r="X86" s="4">
        <f t="shared" si="13"/>
        <v>29187.956340000001</v>
      </c>
      <c r="Y86" s="6">
        <v>417.07055000000003</v>
      </c>
      <c r="Z86" s="4">
        <f t="shared" si="14"/>
        <v>29605.026890000001</v>
      </c>
      <c r="AA86" s="4">
        <v>29605.026890000001</v>
      </c>
      <c r="AB86" s="25">
        <f t="shared" si="11"/>
        <v>100</v>
      </c>
    </row>
    <row r="87" spans="1:28" ht="38.25">
      <c r="A87" s="5" t="s">
        <v>263</v>
      </c>
      <c r="B87" s="2" t="s">
        <v>264</v>
      </c>
      <c r="C87" s="2"/>
      <c r="D87" s="4">
        <v>35</v>
      </c>
      <c r="E87" s="6">
        <f>E88</f>
        <v>0</v>
      </c>
      <c r="F87" s="4">
        <f t="shared" si="16"/>
        <v>35</v>
      </c>
      <c r="G87" s="6">
        <f>G88</f>
        <v>0</v>
      </c>
      <c r="H87" s="4">
        <v>1035</v>
      </c>
      <c r="I87" s="6">
        <f>I88</f>
        <v>0</v>
      </c>
      <c r="J87" s="4">
        <f t="shared" si="1"/>
        <v>1035</v>
      </c>
      <c r="K87" s="6">
        <f>K88</f>
        <v>0</v>
      </c>
      <c r="L87" s="4">
        <f t="shared" si="2"/>
        <v>1035</v>
      </c>
      <c r="M87" s="6">
        <f>M88</f>
        <v>0</v>
      </c>
      <c r="N87" s="4">
        <f t="shared" si="17"/>
        <v>1035</v>
      </c>
      <c r="O87" s="6">
        <f>O88</f>
        <v>0</v>
      </c>
      <c r="P87" s="4">
        <f t="shared" si="18"/>
        <v>1035</v>
      </c>
      <c r="Q87" s="6">
        <f>Q88</f>
        <v>0</v>
      </c>
      <c r="R87" s="4">
        <f t="shared" si="19"/>
        <v>1035</v>
      </c>
      <c r="S87" s="6">
        <f>S88</f>
        <v>-114.99936</v>
      </c>
      <c r="T87" s="4">
        <f t="shared" si="15"/>
        <v>920.00063999999998</v>
      </c>
      <c r="U87" s="6">
        <f>U88</f>
        <v>0</v>
      </c>
      <c r="V87" s="4">
        <f t="shared" si="12"/>
        <v>920.00063999999998</v>
      </c>
      <c r="W87" s="6">
        <f>W88</f>
        <v>-94.5</v>
      </c>
      <c r="X87" s="4">
        <f t="shared" si="13"/>
        <v>825.50063999999998</v>
      </c>
      <c r="Y87" s="6">
        <f>Y88</f>
        <v>0</v>
      </c>
      <c r="Z87" s="4">
        <f t="shared" si="14"/>
        <v>825.50063999999998</v>
      </c>
      <c r="AA87" s="4">
        <f>AA88</f>
        <v>825.50063999999998</v>
      </c>
      <c r="AB87" s="25">
        <f t="shared" si="11"/>
        <v>100</v>
      </c>
    </row>
    <row r="88" spans="1:28" ht="38.25">
      <c r="A88" s="5" t="s">
        <v>62</v>
      </c>
      <c r="B88" s="2" t="s">
        <v>264</v>
      </c>
      <c r="C88" s="2">
        <v>600</v>
      </c>
      <c r="D88" s="4">
        <v>35</v>
      </c>
      <c r="E88" s="6"/>
      <c r="F88" s="4">
        <f t="shared" si="16"/>
        <v>35</v>
      </c>
      <c r="G88" s="6"/>
      <c r="H88" s="4">
        <v>1035</v>
      </c>
      <c r="I88" s="6"/>
      <c r="J88" s="4">
        <f t="shared" si="1"/>
        <v>1035</v>
      </c>
      <c r="K88" s="6"/>
      <c r="L88" s="4">
        <f t="shared" si="2"/>
        <v>1035</v>
      </c>
      <c r="M88" s="6"/>
      <c r="N88" s="4">
        <f t="shared" si="17"/>
        <v>1035</v>
      </c>
      <c r="O88" s="6"/>
      <c r="P88" s="4">
        <f t="shared" si="18"/>
        <v>1035</v>
      </c>
      <c r="Q88" s="6"/>
      <c r="R88" s="4">
        <f t="shared" si="19"/>
        <v>1035</v>
      </c>
      <c r="S88" s="6">
        <v>-114.99936</v>
      </c>
      <c r="T88" s="4">
        <f t="shared" si="15"/>
        <v>920.00063999999998</v>
      </c>
      <c r="U88" s="6"/>
      <c r="V88" s="4">
        <f t="shared" si="12"/>
        <v>920.00063999999998</v>
      </c>
      <c r="W88" s="6">
        <v>-94.5</v>
      </c>
      <c r="X88" s="4">
        <f t="shared" si="13"/>
        <v>825.50063999999998</v>
      </c>
      <c r="Y88" s="6"/>
      <c r="Z88" s="4">
        <f t="shared" si="14"/>
        <v>825.50063999999998</v>
      </c>
      <c r="AA88" s="4">
        <v>825.50063999999998</v>
      </c>
      <c r="AB88" s="25">
        <f t="shared" si="11"/>
        <v>100</v>
      </c>
    </row>
    <row r="89" spans="1:28" ht="38.25">
      <c r="A89" s="5" t="s">
        <v>317</v>
      </c>
      <c r="B89" s="2" t="s">
        <v>265</v>
      </c>
      <c r="C89" s="2"/>
      <c r="D89" s="4">
        <v>92</v>
      </c>
      <c r="E89" s="6">
        <f>E90</f>
        <v>0</v>
      </c>
      <c r="F89" s="4">
        <f t="shared" si="16"/>
        <v>92</v>
      </c>
      <c r="G89" s="6">
        <f>G90</f>
        <v>0</v>
      </c>
      <c r="H89" s="4">
        <v>92</v>
      </c>
      <c r="I89" s="6">
        <f>I90</f>
        <v>0</v>
      </c>
      <c r="J89" s="4">
        <f t="shared" ref="J89:J167" si="20">H89+I89</f>
        <v>92</v>
      </c>
      <c r="K89" s="6">
        <f>K90</f>
        <v>0</v>
      </c>
      <c r="L89" s="4">
        <f t="shared" ref="L89:L163" si="21">J89+K89</f>
        <v>92</v>
      </c>
      <c r="M89" s="6">
        <f>M90</f>
        <v>0</v>
      </c>
      <c r="N89" s="4">
        <f t="shared" si="17"/>
        <v>92</v>
      </c>
      <c r="O89" s="6">
        <f>O90</f>
        <v>0</v>
      </c>
      <c r="P89" s="4">
        <f t="shared" si="18"/>
        <v>92</v>
      </c>
      <c r="Q89" s="6">
        <f>Q90</f>
        <v>0</v>
      </c>
      <c r="R89" s="4">
        <f t="shared" si="19"/>
        <v>92</v>
      </c>
      <c r="S89" s="6">
        <f>S90</f>
        <v>0</v>
      </c>
      <c r="T89" s="4">
        <f t="shared" si="15"/>
        <v>92</v>
      </c>
      <c r="U89" s="6">
        <f>U90</f>
        <v>0</v>
      </c>
      <c r="V89" s="4">
        <f t="shared" si="12"/>
        <v>92</v>
      </c>
      <c r="W89" s="6">
        <f>W90</f>
        <v>0</v>
      </c>
      <c r="X89" s="4">
        <f t="shared" si="13"/>
        <v>92</v>
      </c>
      <c r="Y89" s="6">
        <f>Y90</f>
        <v>0</v>
      </c>
      <c r="Z89" s="4">
        <f t="shared" si="14"/>
        <v>92</v>
      </c>
      <c r="AA89" s="4">
        <f>AA90</f>
        <v>92</v>
      </c>
      <c r="AB89" s="25">
        <f t="shared" si="11"/>
        <v>100</v>
      </c>
    </row>
    <row r="90" spans="1:28" ht="38.25">
      <c r="A90" s="5" t="s">
        <v>62</v>
      </c>
      <c r="B90" s="2" t="s">
        <v>265</v>
      </c>
      <c r="C90" s="2">
        <v>600</v>
      </c>
      <c r="D90" s="4">
        <v>92</v>
      </c>
      <c r="E90" s="6"/>
      <c r="F90" s="4">
        <f t="shared" si="16"/>
        <v>92</v>
      </c>
      <c r="G90" s="6"/>
      <c r="H90" s="4">
        <v>92</v>
      </c>
      <c r="I90" s="6"/>
      <c r="J90" s="4">
        <f t="shared" si="20"/>
        <v>92</v>
      </c>
      <c r="K90" s="6"/>
      <c r="L90" s="4">
        <f t="shared" si="21"/>
        <v>92</v>
      </c>
      <c r="M90" s="6"/>
      <c r="N90" s="4">
        <f t="shared" si="17"/>
        <v>92</v>
      </c>
      <c r="O90" s="6"/>
      <c r="P90" s="4">
        <f t="shared" si="18"/>
        <v>92</v>
      </c>
      <c r="Q90" s="6"/>
      <c r="R90" s="4">
        <f t="shared" si="19"/>
        <v>92</v>
      </c>
      <c r="S90" s="6"/>
      <c r="T90" s="4">
        <f t="shared" si="15"/>
        <v>92</v>
      </c>
      <c r="U90" s="6"/>
      <c r="V90" s="4">
        <f t="shared" si="12"/>
        <v>92</v>
      </c>
      <c r="W90" s="6"/>
      <c r="X90" s="4">
        <f t="shared" si="13"/>
        <v>92</v>
      </c>
      <c r="Y90" s="6"/>
      <c r="Z90" s="4">
        <f t="shared" si="14"/>
        <v>92</v>
      </c>
      <c r="AA90" s="4">
        <v>92</v>
      </c>
      <c r="AB90" s="25">
        <f t="shared" si="11"/>
        <v>100</v>
      </c>
    </row>
    <row r="91" spans="1:28" ht="76.5">
      <c r="A91" s="5" t="s">
        <v>660</v>
      </c>
      <c r="B91" s="12" t="s">
        <v>266</v>
      </c>
      <c r="C91" s="2"/>
      <c r="D91" s="4">
        <v>0</v>
      </c>
      <c r="E91" s="6">
        <f>E92</f>
        <v>0</v>
      </c>
      <c r="F91" s="4">
        <f t="shared" si="16"/>
        <v>0</v>
      </c>
      <c r="G91" s="6">
        <f>G92</f>
        <v>0</v>
      </c>
      <c r="H91" s="4">
        <v>1312.0303699999999</v>
      </c>
      <c r="I91" s="6">
        <f>I92</f>
        <v>0</v>
      </c>
      <c r="J91" s="4">
        <f t="shared" si="20"/>
        <v>1312.0303699999999</v>
      </c>
      <c r="K91" s="6">
        <f>K92</f>
        <v>0</v>
      </c>
      <c r="L91" s="4">
        <f t="shared" si="21"/>
        <v>1312.0303699999999</v>
      </c>
      <c r="M91" s="6">
        <f>M92</f>
        <v>0</v>
      </c>
      <c r="N91" s="4">
        <f t="shared" si="17"/>
        <v>1312.0303699999999</v>
      </c>
      <c r="O91" s="6">
        <f>O92</f>
        <v>0</v>
      </c>
      <c r="P91" s="4">
        <f t="shared" si="18"/>
        <v>1312.0303699999999</v>
      </c>
      <c r="Q91" s="6">
        <f>Q92</f>
        <v>0</v>
      </c>
      <c r="R91" s="4">
        <f t="shared" si="19"/>
        <v>1312.0303699999999</v>
      </c>
      <c r="S91" s="6">
        <f>S92</f>
        <v>0</v>
      </c>
      <c r="T91" s="4">
        <f t="shared" si="15"/>
        <v>1312.0303699999999</v>
      </c>
      <c r="U91" s="6">
        <f>U92</f>
        <v>0</v>
      </c>
      <c r="V91" s="4">
        <f t="shared" si="12"/>
        <v>1312.0303699999999</v>
      </c>
      <c r="W91" s="6">
        <f>W92</f>
        <v>0</v>
      </c>
      <c r="X91" s="4">
        <f t="shared" si="13"/>
        <v>1312.0303699999999</v>
      </c>
      <c r="Y91" s="6">
        <f>Y92</f>
        <v>0</v>
      </c>
      <c r="Z91" s="4">
        <f t="shared" si="14"/>
        <v>1312.0303699999999</v>
      </c>
      <c r="AA91" s="4">
        <f>AA92</f>
        <v>1312.0303699999999</v>
      </c>
      <c r="AB91" s="25">
        <f t="shared" si="11"/>
        <v>100</v>
      </c>
    </row>
    <row r="92" spans="1:28" ht="38.25">
      <c r="A92" s="5" t="s">
        <v>62</v>
      </c>
      <c r="B92" s="12" t="s">
        <v>266</v>
      </c>
      <c r="C92" s="2">
        <v>600</v>
      </c>
      <c r="D92" s="4">
        <v>0</v>
      </c>
      <c r="E92" s="6"/>
      <c r="F92" s="4">
        <f t="shared" si="16"/>
        <v>0</v>
      </c>
      <c r="G92" s="6"/>
      <c r="H92" s="4">
        <v>1312.0303699999999</v>
      </c>
      <c r="I92" s="6"/>
      <c r="J92" s="4">
        <f t="shared" si="20"/>
        <v>1312.0303699999999</v>
      </c>
      <c r="K92" s="6"/>
      <c r="L92" s="4">
        <f t="shared" si="21"/>
        <v>1312.0303699999999</v>
      </c>
      <c r="M92" s="6"/>
      <c r="N92" s="4">
        <f t="shared" si="17"/>
        <v>1312.0303699999999</v>
      </c>
      <c r="O92" s="6"/>
      <c r="P92" s="4">
        <f t="shared" si="18"/>
        <v>1312.0303699999999</v>
      </c>
      <c r="Q92" s="6"/>
      <c r="R92" s="4">
        <f t="shared" si="19"/>
        <v>1312.0303699999999</v>
      </c>
      <c r="S92" s="6"/>
      <c r="T92" s="4">
        <f t="shared" si="15"/>
        <v>1312.0303699999999</v>
      </c>
      <c r="U92" s="6"/>
      <c r="V92" s="4">
        <f t="shared" si="12"/>
        <v>1312.0303699999999</v>
      </c>
      <c r="W92" s="6"/>
      <c r="X92" s="4">
        <f t="shared" si="13"/>
        <v>1312.0303699999999</v>
      </c>
      <c r="Y92" s="6"/>
      <c r="Z92" s="4">
        <f t="shared" si="14"/>
        <v>1312.0303699999999</v>
      </c>
      <c r="AA92" s="4">
        <v>1312.0303699999999</v>
      </c>
      <c r="AB92" s="25">
        <f t="shared" si="11"/>
        <v>100</v>
      </c>
    </row>
    <row r="93" spans="1:28" ht="63.75">
      <c r="A93" s="5" t="s">
        <v>267</v>
      </c>
      <c r="B93" s="12" t="s">
        <v>268</v>
      </c>
      <c r="C93" s="2"/>
      <c r="D93" s="4">
        <v>300</v>
      </c>
      <c r="E93" s="6">
        <f>E94</f>
        <v>0</v>
      </c>
      <c r="F93" s="4">
        <f t="shared" si="16"/>
        <v>300</v>
      </c>
      <c r="G93" s="6">
        <f>G94</f>
        <v>0</v>
      </c>
      <c r="H93" s="4">
        <v>414.32538</v>
      </c>
      <c r="I93" s="6">
        <f>I94</f>
        <v>-414.32538</v>
      </c>
      <c r="J93" s="4">
        <f t="shared" si="20"/>
        <v>0</v>
      </c>
      <c r="K93" s="6">
        <f>K94</f>
        <v>0</v>
      </c>
      <c r="L93" s="4">
        <f t="shared" si="21"/>
        <v>0</v>
      </c>
      <c r="M93" s="6">
        <f>M94</f>
        <v>0</v>
      </c>
      <c r="N93" s="4">
        <f t="shared" si="17"/>
        <v>0</v>
      </c>
      <c r="O93" s="6">
        <f>O94</f>
        <v>0</v>
      </c>
      <c r="P93" s="4">
        <f t="shared" si="18"/>
        <v>0</v>
      </c>
      <c r="Q93" s="6">
        <f>Q94</f>
        <v>0</v>
      </c>
      <c r="R93" s="4">
        <f t="shared" si="19"/>
        <v>0</v>
      </c>
      <c r="S93" s="6">
        <f>S94</f>
        <v>0</v>
      </c>
      <c r="T93" s="4">
        <f t="shared" si="15"/>
        <v>0</v>
      </c>
      <c r="U93" s="6">
        <f>U94</f>
        <v>0</v>
      </c>
      <c r="V93" s="4">
        <f t="shared" si="12"/>
        <v>0</v>
      </c>
      <c r="W93" s="6">
        <f>W94</f>
        <v>0</v>
      </c>
      <c r="X93" s="4">
        <f t="shared" si="13"/>
        <v>0</v>
      </c>
      <c r="Y93" s="6">
        <f>Y94</f>
        <v>0</v>
      </c>
      <c r="Z93" s="4">
        <f t="shared" si="14"/>
        <v>0</v>
      </c>
      <c r="AA93" s="4">
        <f>AA94</f>
        <v>0</v>
      </c>
      <c r="AB93" s="25">
        <v>0</v>
      </c>
    </row>
    <row r="94" spans="1:28" ht="38.25">
      <c r="A94" s="5" t="s">
        <v>62</v>
      </c>
      <c r="B94" s="12" t="s">
        <v>268</v>
      </c>
      <c r="C94" s="2">
        <v>600</v>
      </c>
      <c r="D94" s="4">
        <v>300</v>
      </c>
      <c r="E94" s="6"/>
      <c r="F94" s="4">
        <f t="shared" si="16"/>
        <v>300</v>
      </c>
      <c r="G94" s="6"/>
      <c r="H94" s="4">
        <v>414.32538</v>
      </c>
      <c r="I94" s="6">
        <v>-414.32538</v>
      </c>
      <c r="J94" s="4">
        <f t="shared" si="20"/>
        <v>0</v>
      </c>
      <c r="K94" s="6"/>
      <c r="L94" s="4">
        <f t="shared" si="21"/>
        <v>0</v>
      </c>
      <c r="M94" s="6"/>
      <c r="N94" s="4">
        <f t="shared" si="17"/>
        <v>0</v>
      </c>
      <c r="O94" s="6"/>
      <c r="P94" s="4">
        <f t="shared" si="18"/>
        <v>0</v>
      </c>
      <c r="Q94" s="6"/>
      <c r="R94" s="4">
        <f t="shared" si="19"/>
        <v>0</v>
      </c>
      <c r="S94" s="6"/>
      <c r="T94" s="4">
        <f t="shared" si="15"/>
        <v>0</v>
      </c>
      <c r="U94" s="6"/>
      <c r="V94" s="4">
        <f t="shared" si="12"/>
        <v>0</v>
      </c>
      <c r="W94" s="6"/>
      <c r="X94" s="4">
        <f t="shared" si="13"/>
        <v>0</v>
      </c>
      <c r="Y94" s="6"/>
      <c r="Z94" s="4">
        <f t="shared" si="14"/>
        <v>0</v>
      </c>
      <c r="AA94" s="4">
        <v>0</v>
      </c>
      <c r="AB94" s="25">
        <v>0</v>
      </c>
    </row>
    <row r="95" spans="1:28" ht="63.75">
      <c r="A95" s="5" t="s">
        <v>267</v>
      </c>
      <c r="B95" s="12" t="s">
        <v>652</v>
      </c>
      <c r="C95" s="2"/>
      <c r="D95" s="4"/>
      <c r="E95" s="6"/>
      <c r="F95" s="4"/>
      <c r="G95" s="6"/>
      <c r="H95" s="4">
        <v>0</v>
      </c>
      <c r="I95" s="6">
        <f>I96</f>
        <v>414.32538</v>
      </c>
      <c r="J95" s="4">
        <f t="shared" si="20"/>
        <v>414.32538</v>
      </c>
      <c r="K95" s="6">
        <f>K96</f>
        <v>0</v>
      </c>
      <c r="L95" s="4">
        <f t="shared" si="21"/>
        <v>414.32538</v>
      </c>
      <c r="M95" s="6">
        <f>M96</f>
        <v>0</v>
      </c>
      <c r="N95" s="4">
        <f t="shared" si="17"/>
        <v>414.32538</v>
      </c>
      <c r="O95" s="6">
        <f>O96</f>
        <v>0</v>
      </c>
      <c r="P95" s="4">
        <f t="shared" si="18"/>
        <v>414.32538</v>
      </c>
      <c r="Q95" s="6">
        <f>Q96</f>
        <v>0</v>
      </c>
      <c r="R95" s="4">
        <f t="shared" si="19"/>
        <v>414.32538</v>
      </c>
      <c r="S95" s="6">
        <f>S96</f>
        <v>0</v>
      </c>
      <c r="T95" s="4">
        <f t="shared" si="15"/>
        <v>414.32538</v>
      </c>
      <c r="U95" s="6">
        <f>U96</f>
        <v>0</v>
      </c>
      <c r="V95" s="4">
        <f t="shared" si="12"/>
        <v>414.32538</v>
      </c>
      <c r="W95" s="6">
        <f>W96</f>
        <v>0</v>
      </c>
      <c r="X95" s="4">
        <f t="shared" si="13"/>
        <v>414.32538</v>
      </c>
      <c r="Y95" s="6">
        <f>Y96</f>
        <v>0</v>
      </c>
      <c r="Z95" s="4">
        <f t="shared" si="14"/>
        <v>414.32538</v>
      </c>
      <c r="AA95" s="4">
        <f>AA96</f>
        <v>414.32538</v>
      </c>
      <c r="AB95" s="25">
        <f t="shared" si="11"/>
        <v>100</v>
      </c>
    </row>
    <row r="96" spans="1:28" ht="38.25">
      <c r="A96" s="5" t="s">
        <v>62</v>
      </c>
      <c r="B96" s="12" t="s">
        <v>652</v>
      </c>
      <c r="C96" s="2">
        <v>600</v>
      </c>
      <c r="D96" s="4"/>
      <c r="E96" s="6"/>
      <c r="F96" s="4"/>
      <c r="G96" s="6"/>
      <c r="H96" s="4">
        <v>0</v>
      </c>
      <c r="I96" s="6">
        <v>414.32538</v>
      </c>
      <c r="J96" s="4">
        <f t="shared" si="20"/>
        <v>414.32538</v>
      </c>
      <c r="K96" s="6"/>
      <c r="L96" s="4">
        <f t="shared" si="21"/>
        <v>414.32538</v>
      </c>
      <c r="M96" s="6"/>
      <c r="N96" s="4">
        <f t="shared" si="17"/>
        <v>414.32538</v>
      </c>
      <c r="O96" s="6"/>
      <c r="P96" s="4">
        <f t="shared" si="18"/>
        <v>414.32538</v>
      </c>
      <c r="Q96" s="6"/>
      <c r="R96" s="4">
        <f t="shared" si="19"/>
        <v>414.32538</v>
      </c>
      <c r="S96" s="6"/>
      <c r="T96" s="4">
        <f t="shared" si="15"/>
        <v>414.32538</v>
      </c>
      <c r="U96" s="6"/>
      <c r="V96" s="4">
        <f t="shared" si="12"/>
        <v>414.32538</v>
      </c>
      <c r="W96" s="6"/>
      <c r="X96" s="4">
        <f t="shared" si="13"/>
        <v>414.32538</v>
      </c>
      <c r="Y96" s="6"/>
      <c r="Z96" s="4">
        <f t="shared" si="14"/>
        <v>414.32538</v>
      </c>
      <c r="AA96" s="4">
        <v>414.32538</v>
      </c>
      <c r="AB96" s="25">
        <f t="shared" si="11"/>
        <v>100</v>
      </c>
    </row>
    <row r="97" spans="1:28" ht="89.25">
      <c r="A97" s="5" t="s">
        <v>661</v>
      </c>
      <c r="B97" s="12" t="s">
        <v>270</v>
      </c>
      <c r="C97" s="2"/>
      <c r="D97" s="4">
        <v>0</v>
      </c>
      <c r="E97" s="6">
        <f>E98</f>
        <v>0</v>
      </c>
      <c r="F97" s="4">
        <f t="shared" si="16"/>
        <v>0</v>
      </c>
      <c r="G97" s="6">
        <f>G98</f>
        <v>0</v>
      </c>
      <c r="H97" s="4">
        <v>2131.4047</v>
      </c>
      <c r="I97" s="6">
        <f>I98</f>
        <v>0</v>
      </c>
      <c r="J97" s="4">
        <f t="shared" si="20"/>
        <v>2131.4047</v>
      </c>
      <c r="K97" s="6">
        <f>K98</f>
        <v>0</v>
      </c>
      <c r="L97" s="4">
        <f t="shared" si="21"/>
        <v>2131.4047</v>
      </c>
      <c r="M97" s="6">
        <f>M98</f>
        <v>0</v>
      </c>
      <c r="N97" s="4">
        <f t="shared" si="17"/>
        <v>2131.4047</v>
      </c>
      <c r="O97" s="6">
        <f>O98</f>
        <v>0</v>
      </c>
      <c r="P97" s="4">
        <f t="shared" si="18"/>
        <v>2131.4047</v>
      </c>
      <c r="Q97" s="6">
        <f>Q98</f>
        <v>0</v>
      </c>
      <c r="R97" s="4">
        <f t="shared" si="19"/>
        <v>2131.4047</v>
      </c>
      <c r="S97" s="6">
        <f>S98</f>
        <v>0</v>
      </c>
      <c r="T97" s="4">
        <f t="shared" si="15"/>
        <v>2131.4047</v>
      </c>
      <c r="U97" s="6">
        <f>U98</f>
        <v>0</v>
      </c>
      <c r="V97" s="4">
        <f t="shared" si="12"/>
        <v>2131.4047</v>
      </c>
      <c r="W97" s="6">
        <f>W98</f>
        <v>0</v>
      </c>
      <c r="X97" s="4">
        <f t="shared" si="13"/>
        <v>2131.4047</v>
      </c>
      <c r="Y97" s="6">
        <f>Y98</f>
        <v>0</v>
      </c>
      <c r="Z97" s="4">
        <f t="shared" si="14"/>
        <v>2131.4047</v>
      </c>
      <c r="AA97" s="4">
        <f>AA98</f>
        <v>2131.4047</v>
      </c>
      <c r="AB97" s="25">
        <f t="shared" si="11"/>
        <v>100</v>
      </c>
    </row>
    <row r="98" spans="1:28" ht="38.25">
      <c r="A98" s="5" t="s">
        <v>62</v>
      </c>
      <c r="B98" s="12" t="s">
        <v>270</v>
      </c>
      <c r="C98" s="2">
        <v>600</v>
      </c>
      <c r="D98" s="4">
        <v>0</v>
      </c>
      <c r="E98" s="6"/>
      <c r="F98" s="4">
        <f t="shared" si="16"/>
        <v>0</v>
      </c>
      <c r="G98" s="6"/>
      <c r="H98" s="4">
        <v>2131.4047</v>
      </c>
      <c r="I98" s="6"/>
      <c r="J98" s="4">
        <f t="shared" si="20"/>
        <v>2131.4047</v>
      </c>
      <c r="K98" s="6"/>
      <c r="L98" s="4">
        <f t="shared" si="21"/>
        <v>2131.4047</v>
      </c>
      <c r="M98" s="6"/>
      <c r="N98" s="4">
        <f t="shared" si="17"/>
        <v>2131.4047</v>
      </c>
      <c r="O98" s="6"/>
      <c r="P98" s="4">
        <f t="shared" si="18"/>
        <v>2131.4047</v>
      </c>
      <c r="Q98" s="6"/>
      <c r="R98" s="4">
        <f t="shared" si="19"/>
        <v>2131.4047</v>
      </c>
      <c r="S98" s="6"/>
      <c r="T98" s="4">
        <f t="shared" si="15"/>
        <v>2131.4047</v>
      </c>
      <c r="U98" s="6"/>
      <c r="V98" s="4">
        <f t="shared" si="12"/>
        <v>2131.4047</v>
      </c>
      <c r="W98" s="6"/>
      <c r="X98" s="4">
        <f t="shared" si="13"/>
        <v>2131.4047</v>
      </c>
      <c r="Y98" s="6"/>
      <c r="Z98" s="4">
        <f t="shared" si="14"/>
        <v>2131.4047</v>
      </c>
      <c r="AA98" s="4">
        <v>2131.4047</v>
      </c>
      <c r="AB98" s="25">
        <f t="shared" si="11"/>
        <v>100</v>
      </c>
    </row>
    <row r="99" spans="1:28" ht="81" customHeight="1">
      <c r="A99" s="5" t="s">
        <v>271</v>
      </c>
      <c r="B99" s="2" t="s">
        <v>272</v>
      </c>
      <c r="C99" s="2"/>
      <c r="D99" s="4">
        <v>200</v>
      </c>
      <c r="E99" s="6">
        <f>E100</f>
        <v>0</v>
      </c>
      <c r="F99" s="4">
        <f t="shared" si="16"/>
        <v>200</v>
      </c>
      <c r="G99" s="6">
        <f>G100</f>
        <v>0</v>
      </c>
      <c r="H99" s="4">
        <v>130</v>
      </c>
      <c r="I99" s="6">
        <f>I100</f>
        <v>-130</v>
      </c>
      <c r="J99" s="4">
        <f t="shared" si="20"/>
        <v>0</v>
      </c>
      <c r="K99" s="6">
        <f>K100</f>
        <v>0</v>
      </c>
      <c r="L99" s="4">
        <f t="shared" si="21"/>
        <v>0</v>
      </c>
      <c r="M99" s="6">
        <f>M100</f>
        <v>0</v>
      </c>
      <c r="N99" s="4">
        <f t="shared" si="17"/>
        <v>0</v>
      </c>
      <c r="O99" s="6">
        <f>O100</f>
        <v>0</v>
      </c>
      <c r="P99" s="4">
        <f t="shared" si="18"/>
        <v>0</v>
      </c>
      <c r="Q99" s="6">
        <f>Q100</f>
        <v>0</v>
      </c>
      <c r="R99" s="4">
        <f t="shared" si="19"/>
        <v>0</v>
      </c>
      <c r="S99" s="6">
        <f>S100</f>
        <v>0</v>
      </c>
      <c r="T99" s="4">
        <f t="shared" si="15"/>
        <v>0</v>
      </c>
      <c r="U99" s="6">
        <f>U100</f>
        <v>0</v>
      </c>
      <c r="V99" s="4">
        <f t="shared" si="12"/>
        <v>0</v>
      </c>
      <c r="W99" s="6">
        <f>W100</f>
        <v>0</v>
      </c>
      <c r="X99" s="4">
        <f t="shared" si="13"/>
        <v>0</v>
      </c>
      <c r="Y99" s="6">
        <f>Y100</f>
        <v>0</v>
      </c>
      <c r="Z99" s="4">
        <f t="shared" si="14"/>
        <v>0</v>
      </c>
      <c r="AA99" s="4">
        <f>AA100</f>
        <v>0</v>
      </c>
      <c r="AB99" s="25">
        <v>0</v>
      </c>
    </row>
    <row r="100" spans="1:28" ht="38.25">
      <c r="A100" s="5" t="s">
        <v>62</v>
      </c>
      <c r="B100" s="2" t="s">
        <v>272</v>
      </c>
      <c r="C100" s="2">
        <v>600</v>
      </c>
      <c r="D100" s="4">
        <v>200</v>
      </c>
      <c r="E100" s="6"/>
      <c r="F100" s="4">
        <f t="shared" si="16"/>
        <v>200</v>
      </c>
      <c r="G100" s="6"/>
      <c r="H100" s="4">
        <v>130</v>
      </c>
      <c r="I100" s="6">
        <v>-130</v>
      </c>
      <c r="J100" s="4">
        <f t="shared" si="20"/>
        <v>0</v>
      </c>
      <c r="K100" s="6"/>
      <c r="L100" s="4">
        <f t="shared" si="21"/>
        <v>0</v>
      </c>
      <c r="M100" s="6"/>
      <c r="N100" s="4">
        <f t="shared" si="17"/>
        <v>0</v>
      </c>
      <c r="O100" s="6"/>
      <c r="P100" s="4">
        <f t="shared" si="18"/>
        <v>0</v>
      </c>
      <c r="Q100" s="6"/>
      <c r="R100" s="4">
        <f t="shared" si="19"/>
        <v>0</v>
      </c>
      <c r="S100" s="6"/>
      <c r="T100" s="4">
        <f t="shared" si="15"/>
        <v>0</v>
      </c>
      <c r="U100" s="6"/>
      <c r="V100" s="4">
        <f t="shared" si="12"/>
        <v>0</v>
      </c>
      <c r="W100" s="6"/>
      <c r="X100" s="4">
        <f t="shared" si="13"/>
        <v>0</v>
      </c>
      <c r="Y100" s="6"/>
      <c r="Z100" s="4">
        <f t="shared" si="14"/>
        <v>0</v>
      </c>
      <c r="AA100" s="4">
        <v>0</v>
      </c>
      <c r="AB100" s="25">
        <v>0</v>
      </c>
    </row>
    <row r="101" spans="1:28" ht="80.25" customHeight="1">
      <c r="A101" s="5" t="s">
        <v>271</v>
      </c>
      <c r="B101" s="2" t="s">
        <v>653</v>
      </c>
      <c r="C101" s="2"/>
      <c r="D101" s="4"/>
      <c r="E101" s="6"/>
      <c r="F101" s="4"/>
      <c r="G101" s="6"/>
      <c r="H101" s="4">
        <v>0</v>
      </c>
      <c r="I101" s="6">
        <f>I102</f>
        <v>130</v>
      </c>
      <c r="J101" s="4">
        <f t="shared" si="20"/>
        <v>130</v>
      </c>
      <c r="K101" s="6">
        <f>K102</f>
        <v>0</v>
      </c>
      <c r="L101" s="4">
        <f t="shared" si="21"/>
        <v>130</v>
      </c>
      <c r="M101" s="6">
        <f>M102</f>
        <v>0</v>
      </c>
      <c r="N101" s="4">
        <f t="shared" si="17"/>
        <v>130</v>
      </c>
      <c r="O101" s="6">
        <f>O102</f>
        <v>0</v>
      </c>
      <c r="P101" s="4">
        <f t="shared" si="18"/>
        <v>130</v>
      </c>
      <c r="Q101" s="6">
        <f>Q102</f>
        <v>0</v>
      </c>
      <c r="R101" s="4">
        <f t="shared" si="19"/>
        <v>130</v>
      </c>
      <c r="S101" s="6">
        <f>S102</f>
        <v>0</v>
      </c>
      <c r="T101" s="4">
        <f t="shared" si="15"/>
        <v>130</v>
      </c>
      <c r="U101" s="6">
        <f>U102</f>
        <v>0</v>
      </c>
      <c r="V101" s="4">
        <f t="shared" si="12"/>
        <v>130</v>
      </c>
      <c r="W101" s="6">
        <f>W102</f>
        <v>0</v>
      </c>
      <c r="X101" s="4">
        <f t="shared" si="13"/>
        <v>130</v>
      </c>
      <c r="Y101" s="6">
        <f>Y102</f>
        <v>0</v>
      </c>
      <c r="Z101" s="4">
        <f t="shared" si="14"/>
        <v>130</v>
      </c>
      <c r="AA101" s="4">
        <f>AA102</f>
        <v>130</v>
      </c>
      <c r="AB101" s="25">
        <f t="shared" si="11"/>
        <v>100</v>
      </c>
    </row>
    <row r="102" spans="1:28" ht="38.25">
      <c r="A102" s="5" t="s">
        <v>62</v>
      </c>
      <c r="B102" s="2" t="s">
        <v>653</v>
      </c>
      <c r="C102" s="2">
        <v>600</v>
      </c>
      <c r="D102" s="4"/>
      <c r="E102" s="6"/>
      <c r="F102" s="4"/>
      <c r="G102" s="6"/>
      <c r="H102" s="4">
        <v>0</v>
      </c>
      <c r="I102" s="6">
        <v>130</v>
      </c>
      <c r="J102" s="4">
        <f t="shared" si="20"/>
        <v>130</v>
      </c>
      <c r="K102" s="6"/>
      <c r="L102" s="4">
        <f t="shared" si="21"/>
        <v>130</v>
      </c>
      <c r="M102" s="6"/>
      <c r="N102" s="4">
        <f t="shared" si="17"/>
        <v>130</v>
      </c>
      <c r="O102" s="6"/>
      <c r="P102" s="4">
        <f t="shared" si="18"/>
        <v>130</v>
      </c>
      <c r="Q102" s="6"/>
      <c r="R102" s="4">
        <f t="shared" si="19"/>
        <v>130</v>
      </c>
      <c r="S102" s="6"/>
      <c r="T102" s="4">
        <f t="shared" si="15"/>
        <v>130</v>
      </c>
      <c r="U102" s="6"/>
      <c r="V102" s="4">
        <f t="shared" si="12"/>
        <v>130</v>
      </c>
      <c r="W102" s="6"/>
      <c r="X102" s="4">
        <f t="shared" si="13"/>
        <v>130</v>
      </c>
      <c r="Y102" s="6"/>
      <c r="Z102" s="4">
        <f t="shared" si="14"/>
        <v>130</v>
      </c>
      <c r="AA102" s="4">
        <v>130</v>
      </c>
      <c r="AB102" s="25">
        <f t="shared" si="11"/>
        <v>100</v>
      </c>
    </row>
    <row r="103" spans="1:28" ht="25.5">
      <c r="A103" s="5" t="s">
        <v>441</v>
      </c>
      <c r="B103" s="2" t="s">
        <v>440</v>
      </c>
      <c r="C103" s="2"/>
      <c r="D103" s="4">
        <v>729.34799999999996</v>
      </c>
      <c r="E103" s="6">
        <f>E104</f>
        <v>0</v>
      </c>
      <c r="F103" s="4">
        <f t="shared" si="16"/>
        <v>729.34799999999996</v>
      </c>
      <c r="G103" s="6">
        <f>G104</f>
        <v>0</v>
      </c>
      <c r="H103" s="4">
        <v>729.34799999999996</v>
      </c>
      <c r="I103" s="6">
        <f>I104</f>
        <v>0</v>
      </c>
      <c r="J103" s="4">
        <f t="shared" si="20"/>
        <v>729.34799999999996</v>
      </c>
      <c r="K103" s="6">
        <f>K104</f>
        <v>0</v>
      </c>
      <c r="L103" s="4">
        <f t="shared" si="21"/>
        <v>729.34799999999996</v>
      </c>
      <c r="M103" s="6">
        <f>M104</f>
        <v>0</v>
      </c>
      <c r="N103" s="4">
        <f t="shared" si="17"/>
        <v>729.34799999999996</v>
      </c>
      <c r="O103" s="6">
        <f>O104</f>
        <v>0</v>
      </c>
      <c r="P103" s="4">
        <f t="shared" si="18"/>
        <v>729.34799999999996</v>
      </c>
      <c r="Q103" s="6">
        <f>Q104</f>
        <v>0</v>
      </c>
      <c r="R103" s="4">
        <f t="shared" si="19"/>
        <v>729.34799999999996</v>
      </c>
      <c r="S103" s="6">
        <f>S104</f>
        <v>0</v>
      </c>
      <c r="T103" s="4">
        <f t="shared" si="15"/>
        <v>729.34799999999996</v>
      </c>
      <c r="U103" s="6">
        <f>U104</f>
        <v>0</v>
      </c>
      <c r="V103" s="4">
        <f t="shared" si="12"/>
        <v>729.34799999999996</v>
      </c>
      <c r="W103" s="6">
        <f>W104</f>
        <v>0</v>
      </c>
      <c r="X103" s="4">
        <f t="shared" si="13"/>
        <v>729.34799999999996</v>
      </c>
      <c r="Y103" s="6">
        <f>Y104</f>
        <v>0</v>
      </c>
      <c r="Z103" s="4">
        <f t="shared" si="14"/>
        <v>729.34799999999996</v>
      </c>
      <c r="AA103" s="4">
        <f>AA104</f>
        <v>729.34799999999996</v>
      </c>
      <c r="AB103" s="25">
        <f t="shared" si="11"/>
        <v>100</v>
      </c>
    </row>
    <row r="104" spans="1:28" ht="38.25">
      <c r="A104" s="5" t="s">
        <v>62</v>
      </c>
      <c r="B104" s="2" t="s">
        <v>440</v>
      </c>
      <c r="C104" s="2">
        <v>600</v>
      </c>
      <c r="D104" s="4">
        <v>729.34799999999996</v>
      </c>
      <c r="E104" s="6"/>
      <c r="F104" s="4">
        <f t="shared" si="16"/>
        <v>729.34799999999996</v>
      </c>
      <c r="G104" s="6"/>
      <c r="H104" s="4">
        <v>729.34799999999996</v>
      </c>
      <c r="I104" s="6"/>
      <c r="J104" s="4">
        <f t="shared" si="20"/>
        <v>729.34799999999996</v>
      </c>
      <c r="K104" s="6"/>
      <c r="L104" s="4">
        <f t="shared" si="21"/>
        <v>729.34799999999996</v>
      </c>
      <c r="M104" s="6"/>
      <c r="N104" s="4">
        <f t="shared" si="17"/>
        <v>729.34799999999996</v>
      </c>
      <c r="O104" s="6"/>
      <c r="P104" s="4">
        <f t="shared" si="18"/>
        <v>729.34799999999996</v>
      </c>
      <c r="Q104" s="6"/>
      <c r="R104" s="4">
        <f t="shared" si="19"/>
        <v>729.34799999999996</v>
      </c>
      <c r="S104" s="6"/>
      <c r="T104" s="4">
        <f t="shared" si="15"/>
        <v>729.34799999999996</v>
      </c>
      <c r="U104" s="6"/>
      <c r="V104" s="4">
        <f t="shared" si="12"/>
        <v>729.34799999999996</v>
      </c>
      <c r="W104" s="6"/>
      <c r="X104" s="4">
        <f t="shared" si="13"/>
        <v>729.34799999999996</v>
      </c>
      <c r="Y104" s="6"/>
      <c r="Z104" s="4">
        <f t="shared" si="14"/>
        <v>729.34799999999996</v>
      </c>
      <c r="AA104" s="4">
        <v>729.34799999999996</v>
      </c>
      <c r="AB104" s="25">
        <f t="shared" si="11"/>
        <v>100</v>
      </c>
    </row>
    <row r="105" spans="1:28" ht="51">
      <c r="A105" s="5" t="s">
        <v>497</v>
      </c>
      <c r="B105" s="2" t="s">
        <v>273</v>
      </c>
      <c r="C105" s="2"/>
      <c r="D105" s="4">
        <v>0</v>
      </c>
      <c r="E105" s="6">
        <f>E106</f>
        <v>0</v>
      </c>
      <c r="F105" s="4">
        <f t="shared" si="16"/>
        <v>0</v>
      </c>
      <c r="G105" s="6">
        <f>G106</f>
        <v>0</v>
      </c>
      <c r="H105" s="4">
        <v>0</v>
      </c>
      <c r="I105" s="6">
        <f>I106</f>
        <v>0</v>
      </c>
      <c r="J105" s="4">
        <f t="shared" si="20"/>
        <v>0</v>
      </c>
      <c r="K105" s="6">
        <f>K106</f>
        <v>0</v>
      </c>
      <c r="L105" s="4">
        <f t="shared" si="21"/>
        <v>0</v>
      </c>
      <c r="M105" s="6">
        <f>M106</f>
        <v>0</v>
      </c>
      <c r="N105" s="4">
        <f t="shared" si="17"/>
        <v>0</v>
      </c>
      <c r="O105" s="6">
        <f>O106</f>
        <v>0</v>
      </c>
      <c r="P105" s="4">
        <f t="shared" si="18"/>
        <v>0</v>
      </c>
      <c r="Q105" s="6">
        <f>Q106</f>
        <v>0</v>
      </c>
      <c r="R105" s="4">
        <f t="shared" si="19"/>
        <v>0</v>
      </c>
      <c r="S105" s="6">
        <f>S106</f>
        <v>0</v>
      </c>
      <c r="T105" s="4">
        <f t="shared" si="15"/>
        <v>0</v>
      </c>
      <c r="U105" s="6">
        <f>U106</f>
        <v>0</v>
      </c>
      <c r="V105" s="4">
        <f t="shared" si="12"/>
        <v>0</v>
      </c>
      <c r="W105" s="6">
        <f>W106</f>
        <v>0</v>
      </c>
      <c r="X105" s="4">
        <f t="shared" si="13"/>
        <v>0</v>
      </c>
      <c r="Y105" s="6">
        <f>Y106</f>
        <v>0</v>
      </c>
      <c r="Z105" s="4">
        <f t="shared" si="14"/>
        <v>0</v>
      </c>
      <c r="AA105" s="4">
        <f>AA106</f>
        <v>0</v>
      </c>
      <c r="AB105" s="25">
        <v>0</v>
      </c>
    </row>
    <row r="106" spans="1:28" ht="38.25">
      <c r="A106" s="5" t="s">
        <v>275</v>
      </c>
      <c r="B106" s="2" t="s">
        <v>274</v>
      </c>
      <c r="C106" s="2"/>
      <c r="D106" s="4">
        <v>0</v>
      </c>
      <c r="E106" s="6">
        <f>E107</f>
        <v>0</v>
      </c>
      <c r="F106" s="4">
        <f t="shared" si="16"/>
        <v>0</v>
      </c>
      <c r="G106" s="6">
        <f>G107</f>
        <v>0</v>
      </c>
      <c r="H106" s="4">
        <v>0</v>
      </c>
      <c r="I106" s="6">
        <f>I107</f>
        <v>0</v>
      </c>
      <c r="J106" s="4">
        <f t="shared" si="20"/>
        <v>0</v>
      </c>
      <c r="K106" s="6">
        <f>K107</f>
        <v>0</v>
      </c>
      <c r="L106" s="4">
        <f t="shared" si="21"/>
        <v>0</v>
      </c>
      <c r="M106" s="6">
        <f>M107</f>
        <v>0</v>
      </c>
      <c r="N106" s="4">
        <f t="shared" si="17"/>
        <v>0</v>
      </c>
      <c r="O106" s="6">
        <f>O107</f>
        <v>0</v>
      </c>
      <c r="P106" s="4">
        <f t="shared" si="18"/>
        <v>0</v>
      </c>
      <c r="Q106" s="6">
        <f>Q107</f>
        <v>0</v>
      </c>
      <c r="R106" s="4">
        <f t="shared" si="19"/>
        <v>0</v>
      </c>
      <c r="S106" s="6">
        <f>S107</f>
        <v>0</v>
      </c>
      <c r="T106" s="4">
        <f t="shared" si="15"/>
        <v>0</v>
      </c>
      <c r="U106" s="6">
        <f>U107</f>
        <v>0</v>
      </c>
      <c r="V106" s="4">
        <f t="shared" si="12"/>
        <v>0</v>
      </c>
      <c r="W106" s="6">
        <f>W107</f>
        <v>0</v>
      </c>
      <c r="X106" s="4">
        <f t="shared" si="13"/>
        <v>0</v>
      </c>
      <c r="Y106" s="6">
        <f>Y107</f>
        <v>0</v>
      </c>
      <c r="Z106" s="4">
        <f t="shared" si="14"/>
        <v>0</v>
      </c>
      <c r="AA106" s="4">
        <f>AA107</f>
        <v>0</v>
      </c>
      <c r="AB106" s="25">
        <v>0</v>
      </c>
    </row>
    <row r="107" spans="1:28" ht="38.25">
      <c r="A107" s="5" t="s">
        <v>62</v>
      </c>
      <c r="B107" s="2" t="s">
        <v>274</v>
      </c>
      <c r="C107" s="2">
        <v>600</v>
      </c>
      <c r="D107" s="4">
        <v>0</v>
      </c>
      <c r="E107" s="6"/>
      <c r="F107" s="4">
        <f t="shared" si="16"/>
        <v>0</v>
      </c>
      <c r="G107" s="6"/>
      <c r="H107" s="4">
        <v>0</v>
      </c>
      <c r="I107" s="6"/>
      <c r="J107" s="4">
        <f t="shared" si="20"/>
        <v>0</v>
      </c>
      <c r="K107" s="6"/>
      <c r="L107" s="4">
        <f t="shared" si="21"/>
        <v>0</v>
      </c>
      <c r="M107" s="6"/>
      <c r="N107" s="4">
        <f t="shared" si="17"/>
        <v>0</v>
      </c>
      <c r="O107" s="6"/>
      <c r="P107" s="4">
        <f t="shared" si="18"/>
        <v>0</v>
      </c>
      <c r="Q107" s="6"/>
      <c r="R107" s="4">
        <f t="shared" si="19"/>
        <v>0</v>
      </c>
      <c r="S107" s="6"/>
      <c r="T107" s="4">
        <f t="shared" si="15"/>
        <v>0</v>
      </c>
      <c r="U107" s="6"/>
      <c r="V107" s="4">
        <f t="shared" si="12"/>
        <v>0</v>
      </c>
      <c r="W107" s="6"/>
      <c r="X107" s="4">
        <f t="shared" si="13"/>
        <v>0</v>
      </c>
      <c r="Y107" s="6"/>
      <c r="Z107" s="4">
        <f t="shared" si="14"/>
        <v>0</v>
      </c>
      <c r="AA107" s="4">
        <v>0</v>
      </c>
      <c r="AB107" s="25">
        <v>0</v>
      </c>
    </row>
    <row r="108" spans="1:28" ht="32.25" customHeight="1">
      <c r="A108" s="5" t="s">
        <v>498</v>
      </c>
      <c r="B108" s="2" t="s">
        <v>499</v>
      </c>
      <c r="C108" s="2"/>
      <c r="D108" s="4">
        <v>0</v>
      </c>
      <c r="E108" s="6">
        <f>E109</f>
        <v>0</v>
      </c>
      <c r="F108" s="4">
        <f t="shared" si="16"/>
        <v>0</v>
      </c>
      <c r="G108" s="6">
        <f>G109</f>
        <v>0</v>
      </c>
      <c r="H108" s="4">
        <v>0</v>
      </c>
      <c r="I108" s="6">
        <f>I109</f>
        <v>0</v>
      </c>
      <c r="J108" s="4">
        <f t="shared" si="20"/>
        <v>0</v>
      </c>
      <c r="K108" s="6">
        <f>K109</f>
        <v>0</v>
      </c>
      <c r="L108" s="4">
        <f t="shared" si="21"/>
        <v>0</v>
      </c>
      <c r="M108" s="6">
        <f>M109</f>
        <v>0</v>
      </c>
      <c r="N108" s="4">
        <f t="shared" si="17"/>
        <v>0</v>
      </c>
      <c r="O108" s="6">
        <f>O109</f>
        <v>0</v>
      </c>
      <c r="P108" s="4">
        <f t="shared" si="18"/>
        <v>0</v>
      </c>
      <c r="Q108" s="6">
        <f>Q109</f>
        <v>0</v>
      </c>
      <c r="R108" s="4">
        <f t="shared" si="19"/>
        <v>0</v>
      </c>
      <c r="S108" s="6">
        <f>S109</f>
        <v>0</v>
      </c>
      <c r="T108" s="4">
        <f t="shared" si="15"/>
        <v>0</v>
      </c>
      <c r="U108" s="6">
        <f>U109</f>
        <v>0</v>
      </c>
      <c r="V108" s="4">
        <f t="shared" si="12"/>
        <v>0</v>
      </c>
      <c r="W108" s="6">
        <f>W109</f>
        <v>0</v>
      </c>
      <c r="X108" s="4">
        <f t="shared" si="13"/>
        <v>0</v>
      </c>
      <c r="Y108" s="6">
        <f>Y109</f>
        <v>0</v>
      </c>
      <c r="Z108" s="4">
        <f t="shared" si="14"/>
        <v>0</v>
      </c>
      <c r="AA108" s="4">
        <f>AA109</f>
        <v>0</v>
      </c>
      <c r="AB108" s="25">
        <v>0</v>
      </c>
    </row>
    <row r="109" spans="1:28" ht="25.5">
      <c r="A109" s="5" t="s">
        <v>500</v>
      </c>
      <c r="B109" s="2" t="s">
        <v>501</v>
      </c>
      <c r="C109" s="2"/>
      <c r="D109" s="4">
        <v>0</v>
      </c>
      <c r="E109" s="6">
        <f>E110</f>
        <v>0</v>
      </c>
      <c r="F109" s="4">
        <f t="shared" si="16"/>
        <v>0</v>
      </c>
      <c r="G109" s="6">
        <f>G110</f>
        <v>0</v>
      </c>
      <c r="H109" s="4">
        <v>0</v>
      </c>
      <c r="I109" s="6">
        <f>I110</f>
        <v>0</v>
      </c>
      <c r="J109" s="4">
        <f t="shared" si="20"/>
        <v>0</v>
      </c>
      <c r="K109" s="6">
        <f>K110</f>
        <v>0</v>
      </c>
      <c r="L109" s="4">
        <f t="shared" si="21"/>
        <v>0</v>
      </c>
      <c r="M109" s="6">
        <f>M110</f>
        <v>0</v>
      </c>
      <c r="N109" s="4">
        <f t="shared" si="17"/>
        <v>0</v>
      </c>
      <c r="O109" s="6">
        <f>O110</f>
        <v>0</v>
      </c>
      <c r="P109" s="4">
        <f t="shared" si="18"/>
        <v>0</v>
      </c>
      <c r="Q109" s="6">
        <f>Q110</f>
        <v>0</v>
      </c>
      <c r="R109" s="4">
        <f t="shared" si="19"/>
        <v>0</v>
      </c>
      <c r="S109" s="6">
        <f>S110</f>
        <v>0</v>
      </c>
      <c r="T109" s="4">
        <f t="shared" si="15"/>
        <v>0</v>
      </c>
      <c r="U109" s="6">
        <f>U110</f>
        <v>0</v>
      </c>
      <c r="V109" s="4">
        <f t="shared" si="12"/>
        <v>0</v>
      </c>
      <c r="W109" s="6">
        <f>W110</f>
        <v>0</v>
      </c>
      <c r="X109" s="4">
        <f t="shared" si="13"/>
        <v>0</v>
      </c>
      <c r="Y109" s="6">
        <f>Y110</f>
        <v>0</v>
      </c>
      <c r="Z109" s="4">
        <f t="shared" si="14"/>
        <v>0</v>
      </c>
      <c r="AA109" s="4">
        <f>AA110</f>
        <v>0</v>
      </c>
      <c r="AB109" s="25">
        <v>0</v>
      </c>
    </row>
    <row r="110" spans="1:28" ht="38.25">
      <c r="A110" s="5" t="s">
        <v>62</v>
      </c>
      <c r="B110" s="2" t="s">
        <v>501</v>
      </c>
      <c r="C110" s="2">
        <v>600</v>
      </c>
      <c r="D110" s="4">
        <v>0</v>
      </c>
      <c r="E110" s="6"/>
      <c r="F110" s="4">
        <f t="shared" si="16"/>
        <v>0</v>
      </c>
      <c r="G110" s="6"/>
      <c r="H110" s="4">
        <v>0</v>
      </c>
      <c r="I110" s="6"/>
      <c r="J110" s="4">
        <f t="shared" si="20"/>
        <v>0</v>
      </c>
      <c r="K110" s="6"/>
      <c r="L110" s="4">
        <f t="shared" si="21"/>
        <v>0</v>
      </c>
      <c r="M110" s="6"/>
      <c r="N110" s="4">
        <f t="shared" si="17"/>
        <v>0</v>
      </c>
      <c r="O110" s="6"/>
      <c r="P110" s="4">
        <f t="shared" si="18"/>
        <v>0</v>
      </c>
      <c r="Q110" s="6"/>
      <c r="R110" s="4">
        <f t="shared" si="19"/>
        <v>0</v>
      </c>
      <c r="S110" s="6"/>
      <c r="T110" s="4">
        <f t="shared" si="15"/>
        <v>0</v>
      </c>
      <c r="U110" s="6"/>
      <c r="V110" s="4">
        <f t="shared" si="12"/>
        <v>0</v>
      </c>
      <c r="W110" s="6"/>
      <c r="X110" s="4">
        <f t="shared" si="13"/>
        <v>0</v>
      </c>
      <c r="Y110" s="6"/>
      <c r="Z110" s="4">
        <f t="shared" si="14"/>
        <v>0</v>
      </c>
      <c r="AA110" s="4">
        <v>0</v>
      </c>
      <c r="AB110" s="25">
        <v>0</v>
      </c>
    </row>
    <row r="111" spans="1:28" ht="51">
      <c r="A111" s="5" t="s">
        <v>767</v>
      </c>
      <c r="B111" s="2" t="s">
        <v>727</v>
      </c>
      <c r="C111" s="2"/>
      <c r="D111" s="4"/>
      <c r="E111" s="6"/>
      <c r="F111" s="4"/>
      <c r="G111" s="6"/>
      <c r="H111" s="4"/>
      <c r="I111" s="6"/>
      <c r="J111" s="4"/>
      <c r="K111" s="6"/>
      <c r="L111" s="4"/>
      <c r="M111" s="6"/>
      <c r="N111" s="4"/>
      <c r="O111" s="6"/>
      <c r="P111" s="4">
        <f t="shared" si="18"/>
        <v>0</v>
      </c>
      <c r="Q111" s="6">
        <f>Q112</f>
        <v>2925.65</v>
      </c>
      <c r="R111" s="4">
        <f t="shared" si="19"/>
        <v>2925.65</v>
      </c>
      <c r="S111" s="6">
        <f>S112</f>
        <v>0</v>
      </c>
      <c r="T111" s="4">
        <f t="shared" si="15"/>
        <v>2925.65</v>
      </c>
      <c r="U111" s="6">
        <f>U112</f>
        <v>0</v>
      </c>
      <c r="V111" s="4">
        <f t="shared" si="12"/>
        <v>2925.65</v>
      </c>
      <c r="W111" s="6">
        <f>W112</f>
        <v>0</v>
      </c>
      <c r="X111" s="4">
        <f t="shared" si="13"/>
        <v>2925.65</v>
      </c>
      <c r="Y111" s="6">
        <f>Y112</f>
        <v>-544.72393</v>
      </c>
      <c r="Z111" s="4">
        <f t="shared" si="14"/>
        <v>2380.92607</v>
      </c>
      <c r="AA111" s="4">
        <f>AA112</f>
        <v>2380.05897</v>
      </c>
      <c r="AB111" s="25">
        <f t="shared" si="11"/>
        <v>99.963581397552588</v>
      </c>
    </row>
    <row r="112" spans="1:28" ht="38.25">
      <c r="A112" s="5" t="s">
        <v>725</v>
      </c>
      <c r="B112" s="2" t="s">
        <v>728</v>
      </c>
      <c r="C112" s="2"/>
      <c r="D112" s="4"/>
      <c r="E112" s="6"/>
      <c r="F112" s="4"/>
      <c r="G112" s="6"/>
      <c r="H112" s="4"/>
      <c r="I112" s="6"/>
      <c r="J112" s="4"/>
      <c r="K112" s="6"/>
      <c r="L112" s="4"/>
      <c r="M112" s="6"/>
      <c r="N112" s="4"/>
      <c r="O112" s="6"/>
      <c r="P112" s="4">
        <f t="shared" si="18"/>
        <v>0</v>
      </c>
      <c r="Q112" s="6">
        <f>Q113+Q114</f>
        <v>2925.65</v>
      </c>
      <c r="R112" s="4">
        <f t="shared" si="19"/>
        <v>2925.65</v>
      </c>
      <c r="S112" s="6">
        <f>S113+S114</f>
        <v>0</v>
      </c>
      <c r="T112" s="4">
        <f t="shared" si="15"/>
        <v>2925.65</v>
      </c>
      <c r="U112" s="6">
        <f>U113+U114</f>
        <v>0</v>
      </c>
      <c r="V112" s="4">
        <f t="shared" si="12"/>
        <v>2925.65</v>
      </c>
      <c r="W112" s="6">
        <f>W113+W114</f>
        <v>0</v>
      </c>
      <c r="X112" s="4">
        <f t="shared" si="13"/>
        <v>2925.65</v>
      </c>
      <c r="Y112" s="6">
        <f>Y113+Y114</f>
        <v>-544.72393</v>
      </c>
      <c r="Z112" s="4">
        <f t="shared" si="14"/>
        <v>2380.92607</v>
      </c>
      <c r="AA112" s="4">
        <f>AA113+AA114</f>
        <v>2380.05897</v>
      </c>
      <c r="AB112" s="25">
        <f t="shared" si="11"/>
        <v>99.963581397552588</v>
      </c>
    </row>
    <row r="113" spans="1:28" ht="38.25">
      <c r="A113" s="5" t="s">
        <v>62</v>
      </c>
      <c r="B113" s="2" t="s">
        <v>728</v>
      </c>
      <c r="C113" s="2">
        <v>600</v>
      </c>
      <c r="D113" s="4"/>
      <c r="E113" s="6"/>
      <c r="F113" s="4"/>
      <c r="G113" s="6"/>
      <c r="H113" s="4"/>
      <c r="I113" s="6"/>
      <c r="J113" s="4"/>
      <c r="K113" s="6"/>
      <c r="L113" s="4"/>
      <c r="M113" s="6"/>
      <c r="N113" s="4"/>
      <c r="O113" s="6"/>
      <c r="P113" s="4">
        <f t="shared" si="18"/>
        <v>0</v>
      </c>
      <c r="Q113" s="6">
        <v>2916.3381199999999</v>
      </c>
      <c r="R113" s="4">
        <f t="shared" si="19"/>
        <v>2916.3381199999999</v>
      </c>
      <c r="S113" s="6"/>
      <c r="T113" s="4">
        <f t="shared" si="15"/>
        <v>2916.3381199999999</v>
      </c>
      <c r="U113" s="6"/>
      <c r="V113" s="4">
        <f t="shared" si="12"/>
        <v>2916.3381199999999</v>
      </c>
      <c r="W113" s="6"/>
      <c r="X113" s="4">
        <f t="shared" si="13"/>
        <v>2916.3381199999999</v>
      </c>
      <c r="Y113" s="6">
        <v>-535.41205000000002</v>
      </c>
      <c r="Z113" s="4">
        <f t="shared" si="14"/>
        <v>2380.92607</v>
      </c>
      <c r="AA113" s="4">
        <v>2380.05897</v>
      </c>
      <c r="AB113" s="25">
        <f t="shared" si="11"/>
        <v>99.963581397552588</v>
      </c>
    </row>
    <row r="114" spans="1:28" ht="15.75" hidden="1">
      <c r="A114" s="5" t="s">
        <v>726</v>
      </c>
      <c r="B114" s="2" t="s">
        <v>728</v>
      </c>
      <c r="C114" s="2">
        <v>800</v>
      </c>
      <c r="D114" s="4"/>
      <c r="E114" s="6"/>
      <c r="F114" s="4"/>
      <c r="G114" s="6"/>
      <c r="H114" s="4"/>
      <c r="I114" s="6"/>
      <c r="J114" s="4"/>
      <c r="K114" s="6"/>
      <c r="L114" s="4"/>
      <c r="M114" s="6"/>
      <c r="N114" s="4"/>
      <c r="O114" s="6"/>
      <c r="P114" s="4">
        <f t="shared" si="18"/>
        <v>0</v>
      </c>
      <c r="Q114" s="6">
        <v>9.3118800000000004</v>
      </c>
      <c r="R114" s="4">
        <f t="shared" si="19"/>
        <v>9.3118800000000004</v>
      </c>
      <c r="S114" s="6"/>
      <c r="T114" s="4">
        <f t="shared" si="15"/>
        <v>9.3118800000000004</v>
      </c>
      <c r="U114" s="6"/>
      <c r="V114" s="4">
        <f t="shared" si="12"/>
        <v>9.3118800000000004</v>
      </c>
      <c r="W114" s="6"/>
      <c r="X114" s="4">
        <f t="shared" si="13"/>
        <v>9.3118800000000004</v>
      </c>
      <c r="Y114" s="6">
        <v>-9.3118800000000004</v>
      </c>
      <c r="Z114" s="4">
        <f t="shared" si="14"/>
        <v>0</v>
      </c>
      <c r="AA114" s="4"/>
      <c r="AB114" s="25">
        <v>0</v>
      </c>
    </row>
    <row r="115" spans="1:28" ht="51">
      <c r="A115" s="5" t="s">
        <v>493</v>
      </c>
      <c r="B115" s="2" t="s">
        <v>768</v>
      </c>
      <c r="C115" s="2"/>
      <c r="D115" s="4"/>
      <c r="E115" s="6"/>
      <c r="F115" s="4"/>
      <c r="G115" s="6"/>
      <c r="H115" s="4"/>
      <c r="I115" s="6"/>
      <c r="J115" s="4"/>
      <c r="K115" s="6"/>
      <c r="L115" s="4"/>
      <c r="M115" s="6"/>
      <c r="N115" s="4"/>
      <c r="O115" s="6"/>
      <c r="P115" s="4"/>
      <c r="Q115" s="6"/>
      <c r="R115" s="4"/>
      <c r="S115" s="6"/>
      <c r="T115" s="4"/>
      <c r="U115" s="6"/>
      <c r="V115" s="4"/>
      <c r="W115" s="6"/>
      <c r="X115" s="4">
        <f t="shared" si="13"/>
        <v>0</v>
      </c>
      <c r="Y115" s="6">
        <f>Y116</f>
        <v>126.31579000000001</v>
      </c>
      <c r="Z115" s="4">
        <f t="shared" si="14"/>
        <v>126.31579000000001</v>
      </c>
      <c r="AA115" s="4">
        <f>AA116</f>
        <v>126.31579000000001</v>
      </c>
      <c r="AB115" s="25">
        <f t="shared" si="11"/>
        <v>100</v>
      </c>
    </row>
    <row r="116" spans="1:28" ht="38.25">
      <c r="A116" s="5" t="s">
        <v>495</v>
      </c>
      <c r="B116" s="2" t="s">
        <v>769</v>
      </c>
      <c r="C116" s="2"/>
      <c r="D116" s="4"/>
      <c r="E116" s="6"/>
      <c r="F116" s="4"/>
      <c r="G116" s="6"/>
      <c r="H116" s="4"/>
      <c r="I116" s="6"/>
      <c r="J116" s="4"/>
      <c r="K116" s="6"/>
      <c r="L116" s="4"/>
      <c r="M116" s="6"/>
      <c r="N116" s="4"/>
      <c r="O116" s="6"/>
      <c r="P116" s="4"/>
      <c r="Q116" s="6"/>
      <c r="R116" s="4"/>
      <c r="S116" s="6"/>
      <c r="T116" s="4"/>
      <c r="U116" s="6"/>
      <c r="V116" s="4"/>
      <c r="W116" s="6"/>
      <c r="X116" s="4">
        <f t="shared" si="13"/>
        <v>0</v>
      </c>
      <c r="Y116" s="6">
        <f>Y117</f>
        <v>126.31579000000001</v>
      </c>
      <c r="Z116" s="4">
        <f t="shared" si="14"/>
        <v>126.31579000000001</v>
      </c>
      <c r="AA116" s="4">
        <f>AA117</f>
        <v>126.31579000000001</v>
      </c>
      <c r="AB116" s="25">
        <f t="shared" si="11"/>
        <v>100</v>
      </c>
    </row>
    <row r="117" spans="1:28" ht="38.25">
      <c r="A117" s="5" t="s">
        <v>62</v>
      </c>
      <c r="B117" s="2" t="s">
        <v>769</v>
      </c>
      <c r="C117" s="2">
        <v>600</v>
      </c>
      <c r="D117" s="4"/>
      <c r="E117" s="6"/>
      <c r="F117" s="4"/>
      <c r="G117" s="6"/>
      <c r="H117" s="4"/>
      <c r="I117" s="6"/>
      <c r="J117" s="4"/>
      <c r="K117" s="6"/>
      <c r="L117" s="4"/>
      <c r="M117" s="6"/>
      <c r="N117" s="4"/>
      <c r="O117" s="6"/>
      <c r="P117" s="4"/>
      <c r="Q117" s="6"/>
      <c r="R117" s="4"/>
      <c r="S117" s="6"/>
      <c r="T117" s="4"/>
      <c r="U117" s="6"/>
      <c r="V117" s="4"/>
      <c r="W117" s="6"/>
      <c r="X117" s="4">
        <f t="shared" si="13"/>
        <v>0</v>
      </c>
      <c r="Y117" s="6">
        <v>126.31579000000001</v>
      </c>
      <c r="Z117" s="4">
        <f t="shared" si="14"/>
        <v>126.31579000000001</v>
      </c>
      <c r="AA117" s="4">
        <v>126.31579000000001</v>
      </c>
      <c r="AB117" s="25">
        <f t="shared" si="11"/>
        <v>100</v>
      </c>
    </row>
    <row r="118" spans="1:28" ht="63.75">
      <c r="A118" s="5" t="s">
        <v>547</v>
      </c>
      <c r="B118" s="2" t="s">
        <v>548</v>
      </c>
      <c r="C118" s="2"/>
      <c r="D118" s="4">
        <v>547.26640000000009</v>
      </c>
      <c r="E118" s="6">
        <f>E119</f>
        <v>0</v>
      </c>
      <c r="F118" s="4">
        <f t="shared" si="16"/>
        <v>547.26640000000009</v>
      </c>
      <c r="G118" s="6">
        <f>G119</f>
        <v>0</v>
      </c>
      <c r="H118" s="4">
        <v>0</v>
      </c>
      <c r="I118" s="6">
        <f>I119</f>
        <v>0</v>
      </c>
      <c r="J118" s="4">
        <f t="shared" si="20"/>
        <v>0</v>
      </c>
      <c r="K118" s="6">
        <f>K119</f>
        <v>0</v>
      </c>
      <c r="L118" s="4">
        <f t="shared" si="21"/>
        <v>0</v>
      </c>
      <c r="M118" s="6">
        <f>M119</f>
        <v>0</v>
      </c>
      <c r="N118" s="4">
        <f t="shared" si="17"/>
        <v>0</v>
      </c>
      <c r="O118" s="6">
        <f>O119</f>
        <v>0</v>
      </c>
      <c r="P118" s="4">
        <f t="shared" si="18"/>
        <v>0</v>
      </c>
      <c r="Q118" s="6">
        <f>Q119</f>
        <v>0</v>
      </c>
      <c r="R118" s="4">
        <f t="shared" si="19"/>
        <v>0</v>
      </c>
      <c r="S118" s="6">
        <f>S119</f>
        <v>0</v>
      </c>
      <c r="T118" s="4">
        <f t="shared" si="15"/>
        <v>0</v>
      </c>
      <c r="U118" s="6">
        <f>U119</f>
        <v>0</v>
      </c>
      <c r="V118" s="4">
        <f t="shared" si="12"/>
        <v>0</v>
      </c>
      <c r="W118" s="6">
        <f>W119</f>
        <v>0</v>
      </c>
      <c r="X118" s="4">
        <f t="shared" si="13"/>
        <v>0</v>
      </c>
      <c r="Y118" s="6">
        <f>Y119</f>
        <v>0</v>
      </c>
      <c r="Z118" s="4">
        <f t="shared" si="14"/>
        <v>0</v>
      </c>
      <c r="AA118" s="4">
        <f>AA119</f>
        <v>0</v>
      </c>
      <c r="AB118" s="25">
        <v>0</v>
      </c>
    </row>
    <row r="119" spans="1:28" ht="53.25" customHeight="1">
      <c r="A119" s="5" t="s">
        <v>549</v>
      </c>
      <c r="B119" s="2" t="s">
        <v>550</v>
      </c>
      <c r="C119" s="2"/>
      <c r="D119" s="4">
        <v>547.26640000000009</v>
      </c>
      <c r="E119" s="6">
        <f>E120</f>
        <v>0</v>
      </c>
      <c r="F119" s="4">
        <f t="shared" si="16"/>
        <v>547.26640000000009</v>
      </c>
      <c r="G119" s="6">
        <f>G120</f>
        <v>0</v>
      </c>
      <c r="H119" s="4">
        <v>0</v>
      </c>
      <c r="I119" s="6">
        <f>I120</f>
        <v>0</v>
      </c>
      <c r="J119" s="4">
        <f t="shared" si="20"/>
        <v>0</v>
      </c>
      <c r="K119" s="6">
        <f>K120</f>
        <v>0</v>
      </c>
      <c r="L119" s="4">
        <f t="shared" si="21"/>
        <v>0</v>
      </c>
      <c r="M119" s="6">
        <f>M120</f>
        <v>0</v>
      </c>
      <c r="N119" s="4">
        <f t="shared" si="17"/>
        <v>0</v>
      </c>
      <c r="O119" s="6">
        <f>O120</f>
        <v>0</v>
      </c>
      <c r="P119" s="4">
        <f t="shared" si="18"/>
        <v>0</v>
      </c>
      <c r="Q119" s="6">
        <f>Q120</f>
        <v>0</v>
      </c>
      <c r="R119" s="4">
        <f t="shared" si="19"/>
        <v>0</v>
      </c>
      <c r="S119" s="6">
        <f>S120</f>
        <v>0</v>
      </c>
      <c r="T119" s="4">
        <f t="shared" si="15"/>
        <v>0</v>
      </c>
      <c r="U119" s="6">
        <f>U120</f>
        <v>0</v>
      </c>
      <c r="V119" s="4">
        <f t="shared" si="12"/>
        <v>0</v>
      </c>
      <c r="W119" s="6">
        <f>W120</f>
        <v>0</v>
      </c>
      <c r="X119" s="4">
        <f t="shared" si="13"/>
        <v>0</v>
      </c>
      <c r="Y119" s="6">
        <f>Y120</f>
        <v>0</v>
      </c>
      <c r="Z119" s="4">
        <f t="shared" si="14"/>
        <v>0</v>
      </c>
      <c r="AA119" s="4">
        <f>AA120</f>
        <v>0</v>
      </c>
      <c r="AB119" s="25">
        <v>0</v>
      </c>
    </row>
    <row r="120" spans="1:28" ht="38.25">
      <c r="A120" s="5" t="s">
        <v>62</v>
      </c>
      <c r="B120" s="2" t="s">
        <v>550</v>
      </c>
      <c r="C120" s="2">
        <v>600</v>
      </c>
      <c r="D120" s="4">
        <v>547.26640000000009</v>
      </c>
      <c r="E120" s="6"/>
      <c r="F120" s="4">
        <f t="shared" si="16"/>
        <v>547.26640000000009</v>
      </c>
      <c r="G120" s="6"/>
      <c r="H120" s="4">
        <v>0</v>
      </c>
      <c r="I120" s="6"/>
      <c r="J120" s="4">
        <f t="shared" si="20"/>
        <v>0</v>
      </c>
      <c r="K120" s="6"/>
      <c r="L120" s="4">
        <f t="shared" si="21"/>
        <v>0</v>
      </c>
      <c r="M120" s="6"/>
      <c r="N120" s="4">
        <f t="shared" si="17"/>
        <v>0</v>
      </c>
      <c r="O120" s="6"/>
      <c r="P120" s="4">
        <f t="shared" si="18"/>
        <v>0</v>
      </c>
      <c r="Q120" s="6"/>
      <c r="R120" s="4">
        <f t="shared" si="19"/>
        <v>0</v>
      </c>
      <c r="S120" s="6"/>
      <c r="T120" s="4">
        <f t="shared" si="15"/>
        <v>0</v>
      </c>
      <c r="U120" s="6"/>
      <c r="V120" s="4">
        <f t="shared" si="12"/>
        <v>0</v>
      </c>
      <c r="W120" s="6"/>
      <c r="X120" s="4">
        <f t="shared" si="13"/>
        <v>0</v>
      </c>
      <c r="Y120" s="6"/>
      <c r="Z120" s="4">
        <f t="shared" si="14"/>
        <v>0</v>
      </c>
      <c r="AA120" s="4">
        <v>0</v>
      </c>
      <c r="AB120" s="25">
        <v>0</v>
      </c>
    </row>
    <row r="121" spans="1:28" ht="39.75" customHeight="1">
      <c r="A121" s="10" t="s">
        <v>29</v>
      </c>
      <c r="B121" s="9" t="s">
        <v>28</v>
      </c>
      <c r="C121" s="2"/>
      <c r="D121" s="4">
        <v>22306.53801</v>
      </c>
      <c r="E121" s="6">
        <f>E122</f>
        <v>66.929000000000002</v>
      </c>
      <c r="F121" s="4">
        <f t="shared" si="16"/>
        <v>22373.46701</v>
      </c>
      <c r="G121" s="6">
        <f>G122</f>
        <v>0</v>
      </c>
      <c r="H121" s="4">
        <v>23937.28947</v>
      </c>
      <c r="I121" s="6">
        <f>I122</f>
        <v>0</v>
      </c>
      <c r="J121" s="4">
        <f t="shared" si="20"/>
        <v>23937.28947</v>
      </c>
      <c r="K121" s="6">
        <f>K122</f>
        <v>0</v>
      </c>
      <c r="L121" s="4">
        <f t="shared" si="21"/>
        <v>23937.28947</v>
      </c>
      <c r="M121" s="6">
        <f>M122</f>
        <v>0</v>
      </c>
      <c r="N121" s="4">
        <f t="shared" si="17"/>
        <v>23937.28947</v>
      </c>
      <c r="O121" s="6">
        <f>O122</f>
        <v>0</v>
      </c>
      <c r="P121" s="4">
        <f t="shared" si="18"/>
        <v>23937.28947</v>
      </c>
      <c r="Q121" s="6">
        <f>Q122</f>
        <v>0</v>
      </c>
      <c r="R121" s="4">
        <f t="shared" si="19"/>
        <v>23937.28947</v>
      </c>
      <c r="S121" s="6">
        <f>S122</f>
        <v>0</v>
      </c>
      <c r="T121" s="4">
        <f t="shared" si="15"/>
        <v>23937.28947</v>
      </c>
      <c r="U121" s="6">
        <f>U122</f>
        <v>36.404000000000003</v>
      </c>
      <c r="V121" s="4">
        <f t="shared" si="12"/>
        <v>23973.693469999998</v>
      </c>
      <c r="W121" s="6">
        <f>W122</f>
        <v>-220.59120000000001</v>
      </c>
      <c r="X121" s="4">
        <f t="shared" si="13"/>
        <v>23753.102269999999</v>
      </c>
      <c r="Y121" s="6">
        <f>Y122</f>
        <v>622.86865999999998</v>
      </c>
      <c r="Z121" s="4">
        <f t="shared" si="14"/>
        <v>24375.970929999999</v>
      </c>
      <c r="AA121" s="4">
        <f>AA122</f>
        <v>19709.192499999997</v>
      </c>
      <c r="AB121" s="25">
        <f t="shared" si="11"/>
        <v>80.855004941540585</v>
      </c>
    </row>
    <row r="122" spans="1:28" ht="38.25">
      <c r="A122" s="5" t="s">
        <v>277</v>
      </c>
      <c r="B122" s="2" t="s">
        <v>276</v>
      </c>
      <c r="C122" s="2"/>
      <c r="D122" s="4">
        <v>22306.53801</v>
      </c>
      <c r="E122" s="6">
        <f>E129+E131+E134+E136+E123+E127</f>
        <v>66.929000000000002</v>
      </c>
      <c r="F122" s="4">
        <f t="shared" si="16"/>
        <v>22373.46701</v>
      </c>
      <c r="G122" s="6">
        <f>G129+G131+G134+G136+G123+G127</f>
        <v>0</v>
      </c>
      <c r="H122" s="4">
        <v>23937.28947</v>
      </c>
      <c r="I122" s="6">
        <f>I129+I131+I134+I136+I123+I127</f>
        <v>0</v>
      </c>
      <c r="J122" s="4">
        <f t="shared" si="20"/>
        <v>23937.28947</v>
      </c>
      <c r="K122" s="6">
        <f>K129+K131+K134+K136+K123+K127</f>
        <v>0</v>
      </c>
      <c r="L122" s="4">
        <f t="shared" si="21"/>
        <v>23937.28947</v>
      </c>
      <c r="M122" s="6">
        <f>M129+M131+M134+M136+M123+M127</f>
        <v>0</v>
      </c>
      <c r="N122" s="4">
        <f t="shared" si="17"/>
        <v>23937.28947</v>
      </c>
      <c r="O122" s="6">
        <f>O129+O131+O134+O136+O123+O127</f>
        <v>0</v>
      </c>
      <c r="P122" s="4">
        <f t="shared" si="18"/>
        <v>23937.28947</v>
      </c>
      <c r="Q122" s="6">
        <f>Q129+Q131+Q134+Q136+Q123+Q127</f>
        <v>0</v>
      </c>
      <c r="R122" s="4">
        <f t="shared" si="19"/>
        <v>23937.28947</v>
      </c>
      <c r="S122" s="6">
        <f>S129+S131+S134+S136+S123+S127</f>
        <v>0</v>
      </c>
      <c r="T122" s="4">
        <f t="shared" si="15"/>
        <v>23937.28947</v>
      </c>
      <c r="U122" s="6">
        <f>U129+U131+U134+U136+U123+U127+U125</f>
        <v>36.404000000000003</v>
      </c>
      <c r="V122" s="4">
        <f t="shared" si="12"/>
        <v>23973.693469999998</v>
      </c>
      <c r="W122" s="6">
        <f>W129+W131+W134+W136+W123+W127+W125</f>
        <v>-220.59120000000001</v>
      </c>
      <c r="X122" s="4">
        <f t="shared" si="13"/>
        <v>23753.102269999999</v>
      </c>
      <c r="Y122" s="6">
        <f>Y129+Y131+Y134+Y136+Y123+Y127+Y125+Y138</f>
        <v>622.86865999999998</v>
      </c>
      <c r="Z122" s="4">
        <f t="shared" si="14"/>
        <v>24375.970929999999</v>
      </c>
      <c r="AA122" s="4">
        <f>AA129+AA131+AA134+AA136+AA123+AA127+AA125+AA138</f>
        <v>19709.192499999997</v>
      </c>
      <c r="AB122" s="25">
        <f t="shared" si="11"/>
        <v>80.855004941540585</v>
      </c>
    </row>
    <row r="123" spans="1:28" ht="38.25">
      <c r="A123" s="5" t="s">
        <v>665</v>
      </c>
      <c r="B123" s="12" t="s">
        <v>513</v>
      </c>
      <c r="C123" s="2"/>
      <c r="D123" s="4">
        <v>2727.7547500000001</v>
      </c>
      <c r="E123" s="6">
        <f>E124</f>
        <v>-12.852</v>
      </c>
      <c r="F123" s="4">
        <f t="shared" si="16"/>
        <v>2714.9027500000002</v>
      </c>
      <c r="G123" s="6">
        <f>G124</f>
        <v>0</v>
      </c>
      <c r="H123" s="4">
        <v>2420.5845500000005</v>
      </c>
      <c r="I123" s="6">
        <f>I124</f>
        <v>0</v>
      </c>
      <c r="J123" s="4">
        <f t="shared" si="20"/>
        <v>2420.5845500000005</v>
      </c>
      <c r="K123" s="6">
        <f>K124</f>
        <v>0</v>
      </c>
      <c r="L123" s="4">
        <f t="shared" si="21"/>
        <v>2420.5845500000005</v>
      </c>
      <c r="M123" s="6">
        <f>M124</f>
        <v>0</v>
      </c>
      <c r="N123" s="4">
        <f t="shared" si="17"/>
        <v>2420.5845500000005</v>
      </c>
      <c r="O123" s="6">
        <f>O124</f>
        <v>0</v>
      </c>
      <c r="P123" s="4">
        <f t="shared" si="18"/>
        <v>2420.5845500000005</v>
      </c>
      <c r="Q123" s="6">
        <f>Q124</f>
        <v>0</v>
      </c>
      <c r="R123" s="4">
        <f t="shared" si="19"/>
        <v>2420.5845500000005</v>
      </c>
      <c r="S123" s="6">
        <f>S124</f>
        <v>0</v>
      </c>
      <c r="T123" s="4">
        <f t="shared" si="15"/>
        <v>2420.5845500000005</v>
      </c>
      <c r="U123" s="6">
        <f>U124</f>
        <v>0</v>
      </c>
      <c r="V123" s="4">
        <f t="shared" si="12"/>
        <v>2420.5845500000005</v>
      </c>
      <c r="W123" s="6">
        <f>W124</f>
        <v>-281.79320000000001</v>
      </c>
      <c r="X123" s="4">
        <f t="shared" si="13"/>
        <v>2138.7913500000004</v>
      </c>
      <c r="Y123" s="6">
        <f>Y124</f>
        <v>0</v>
      </c>
      <c r="Z123" s="4">
        <f t="shared" si="14"/>
        <v>2138.7913500000004</v>
      </c>
      <c r="AA123" s="4">
        <f>AA124</f>
        <v>2035.943</v>
      </c>
      <c r="AB123" s="25">
        <f t="shared" si="11"/>
        <v>95.191286424456493</v>
      </c>
    </row>
    <row r="124" spans="1:28" ht="38.25">
      <c r="A124" s="5" t="s">
        <v>62</v>
      </c>
      <c r="B124" s="12" t="s">
        <v>513</v>
      </c>
      <c r="C124" s="2">
        <v>600</v>
      </c>
      <c r="D124" s="4">
        <v>2727.7547500000001</v>
      </c>
      <c r="E124" s="6">
        <v>-12.852</v>
      </c>
      <c r="F124" s="4">
        <f t="shared" si="16"/>
        <v>2714.9027500000002</v>
      </c>
      <c r="G124" s="6"/>
      <c r="H124" s="4">
        <v>2420.5845500000005</v>
      </c>
      <c r="I124" s="6"/>
      <c r="J124" s="4">
        <f t="shared" si="20"/>
        <v>2420.5845500000005</v>
      </c>
      <c r="K124" s="6"/>
      <c r="L124" s="4">
        <f t="shared" si="21"/>
        <v>2420.5845500000005</v>
      </c>
      <c r="M124" s="6"/>
      <c r="N124" s="4">
        <f t="shared" si="17"/>
        <v>2420.5845500000005</v>
      </c>
      <c r="O124" s="6"/>
      <c r="P124" s="4">
        <f t="shared" si="18"/>
        <v>2420.5845500000005</v>
      </c>
      <c r="Q124" s="6"/>
      <c r="R124" s="4">
        <f t="shared" si="19"/>
        <v>2420.5845500000005</v>
      </c>
      <c r="S124" s="6"/>
      <c r="T124" s="4">
        <f t="shared" si="15"/>
        <v>2420.5845500000005</v>
      </c>
      <c r="U124" s="6"/>
      <c r="V124" s="4">
        <f t="shared" si="12"/>
        <v>2420.5845500000005</v>
      </c>
      <c r="W124" s="6">
        <f>-111.7932-170</f>
        <v>-281.79320000000001</v>
      </c>
      <c r="X124" s="4">
        <f t="shared" si="13"/>
        <v>2138.7913500000004</v>
      </c>
      <c r="Y124" s="6"/>
      <c r="Z124" s="4">
        <f t="shared" si="14"/>
        <v>2138.7913500000004</v>
      </c>
      <c r="AA124" s="4">
        <v>2035.943</v>
      </c>
      <c r="AB124" s="25">
        <f t="shared" si="11"/>
        <v>95.191286424456493</v>
      </c>
    </row>
    <row r="125" spans="1:28" ht="51">
      <c r="A125" s="5" t="s">
        <v>761</v>
      </c>
      <c r="B125" s="12" t="s">
        <v>760</v>
      </c>
      <c r="C125" s="2"/>
      <c r="D125" s="4"/>
      <c r="E125" s="6"/>
      <c r="F125" s="4"/>
      <c r="G125" s="6"/>
      <c r="H125" s="4"/>
      <c r="I125" s="6"/>
      <c r="J125" s="4"/>
      <c r="K125" s="6"/>
      <c r="L125" s="4"/>
      <c r="M125" s="6"/>
      <c r="N125" s="4"/>
      <c r="O125" s="6"/>
      <c r="P125" s="4"/>
      <c r="Q125" s="6"/>
      <c r="R125" s="4"/>
      <c r="S125" s="6"/>
      <c r="T125" s="4">
        <f t="shared" si="15"/>
        <v>0</v>
      </c>
      <c r="U125" s="6">
        <f>U126</f>
        <v>36.404000000000003</v>
      </c>
      <c r="V125" s="4">
        <f t="shared" si="12"/>
        <v>36.404000000000003</v>
      </c>
      <c r="W125" s="6">
        <f>W126</f>
        <v>0</v>
      </c>
      <c r="X125" s="4">
        <f t="shared" si="13"/>
        <v>36.404000000000003</v>
      </c>
      <c r="Y125" s="6">
        <f>Y126</f>
        <v>-30.589600000000001</v>
      </c>
      <c r="Z125" s="4">
        <f t="shared" si="14"/>
        <v>5.8144000000000027</v>
      </c>
      <c r="AA125" s="4">
        <f>AA126</f>
        <v>5.8144</v>
      </c>
      <c r="AB125" s="25">
        <f t="shared" si="11"/>
        <v>99.999999999999957</v>
      </c>
    </row>
    <row r="126" spans="1:28" ht="38.25">
      <c r="A126" s="5" t="s">
        <v>62</v>
      </c>
      <c r="B126" s="12" t="s">
        <v>760</v>
      </c>
      <c r="C126" s="2">
        <v>600</v>
      </c>
      <c r="D126" s="4"/>
      <c r="E126" s="6"/>
      <c r="F126" s="4"/>
      <c r="G126" s="6"/>
      <c r="H126" s="4"/>
      <c r="I126" s="6"/>
      <c r="J126" s="4"/>
      <c r="K126" s="6"/>
      <c r="L126" s="4"/>
      <c r="M126" s="6"/>
      <c r="N126" s="4"/>
      <c r="O126" s="6"/>
      <c r="P126" s="4"/>
      <c r="Q126" s="6"/>
      <c r="R126" s="4"/>
      <c r="S126" s="6"/>
      <c r="T126" s="4">
        <f t="shared" si="15"/>
        <v>0</v>
      </c>
      <c r="U126" s="6">
        <v>36.404000000000003</v>
      </c>
      <c r="V126" s="4">
        <f t="shared" si="12"/>
        <v>36.404000000000003</v>
      </c>
      <c r="W126" s="6"/>
      <c r="X126" s="4">
        <f t="shared" si="13"/>
        <v>36.404000000000003</v>
      </c>
      <c r="Y126" s="6">
        <v>-30.589600000000001</v>
      </c>
      <c r="Z126" s="4">
        <f t="shared" si="14"/>
        <v>5.8144000000000027</v>
      </c>
      <c r="AA126" s="4">
        <v>5.8144</v>
      </c>
      <c r="AB126" s="25">
        <f t="shared" si="11"/>
        <v>99.999999999999957</v>
      </c>
    </row>
    <row r="127" spans="1:28" ht="105" customHeight="1">
      <c r="A127" s="5" t="s">
        <v>658</v>
      </c>
      <c r="B127" s="12" t="s">
        <v>514</v>
      </c>
      <c r="C127" s="2"/>
      <c r="D127" s="4">
        <v>16075.706400000001</v>
      </c>
      <c r="E127" s="6">
        <f>E128</f>
        <v>0</v>
      </c>
      <c r="F127" s="4">
        <f t="shared" si="16"/>
        <v>16075.706400000001</v>
      </c>
      <c r="G127" s="6">
        <f>G128</f>
        <v>0</v>
      </c>
      <c r="H127" s="4">
        <v>16571.45246</v>
      </c>
      <c r="I127" s="6">
        <f>I128</f>
        <v>0</v>
      </c>
      <c r="J127" s="4">
        <f t="shared" si="20"/>
        <v>16571.45246</v>
      </c>
      <c r="K127" s="6">
        <f>K128</f>
        <v>0</v>
      </c>
      <c r="L127" s="4">
        <f t="shared" si="21"/>
        <v>16571.45246</v>
      </c>
      <c r="M127" s="6">
        <f>M128</f>
        <v>0</v>
      </c>
      <c r="N127" s="4">
        <f t="shared" si="17"/>
        <v>16571.45246</v>
      </c>
      <c r="O127" s="6">
        <f>O128</f>
        <v>0</v>
      </c>
      <c r="P127" s="4">
        <f t="shared" si="18"/>
        <v>16571.45246</v>
      </c>
      <c r="Q127" s="6">
        <f>Q128</f>
        <v>0</v>
      </c>
      <c r="R127" s="4">
        <f t="shared" si="19"/>
        <v>16571.45246</v>
      </c>
      <c r="S127" s="6">
        <f>S128</f>
        <v>0</v>
      </c>
      <c r="T127" s="4">
        <f t="shared" si="15"/>
        <v>16571.45246</v>
      </c>
      <c r="U127" s="6">
        <f>U128</f>
        <v>0</v>
      </c>
      <c r="V127" s="4">
        <f t="shared" si="12"/>
        <v>16571.45246</v>
      </c>
      <c r="W127" s="6">
        <f>W128</f>
        <v>0</v>
      </c>
      <c r="X127" s="4">
        <f t="shared" si="13"/>
        <v>16571.45246</v>
      </c>
      <c r="Y127" s="6">
        <f>Y128</f>
        <v>0</v>
      </c>
      <c r="Z127" s="4">
        <f t="shared" si="14"/>
        <v>16571.45246</v>
      </c>
      <c r="AA127" s="4">
        <f>AA128</f>
        <v>14041.6399</v>
      </c>
      <c r="AB127" s="25">
        <f t="shared" si="11"/>
        <v>84.733911730993796</v>
      </c>
    </row>
    <row r="128" spans="1:28" ht="38.25">
      <c r="A128" s="5" t="s">
        <v>62</v>
      </c>
      <c r="B128" s="12" t="s">
        <v>514</v>
      </c>
      <c r="C128" s="2">
        <v>600</v>
      </c>
      <c r="D128" s="4">
        <v>16075.706400000001</v>
      </c>
      <c r="E128" s="6"/>
      <c r="F128" s="4">
        <f t="shared" si="16"/>
        <v>16075.706400000001</v>
      </c>
      <c r="G128" s="6"/>
      <c r="H128" s="4">
        <v>16571.45246</v>
      </c>
      <c r="I128" s="6"/>
      <c r="J128" s="4">
        <f t="shared" si="20"/>
        <v>16571.45246</v>
      </c>
      <c r="K128" s="6"/>
      <c r="L128" s="4">
        <f t="shared" si="21"/>
        <v>16571.45246</v>
      </c>
      <c r="M128" s="6"/>
      <c r="N128" s="4">
        <f t="shared" si="17"/>
        <v>16571.45246</v>
      </c>
      <c r="O128" s="6"/>
      <c r="P128" s="4">
        <f t="shared" si="18"/>
        <v>16571.45246</v>
      </c>
      <c r="Q128" s="6"/>
      <c r="R128" s="4">
        <f t="shared" si="19"/>
        <v>16571.45246</v>
      </c>
      <c r="S128" s="6"/>
      <c r="T128" s="4">
        <f t="shared" si="15"/>
        <v>16571.45246</v>
      </c>
      <c r="U128" s="6"/>
      <c r="V128" s="4">
        <f t="shared" si="12"/>
        <v>16571.45246</v>
      </c>
      <c r="W128" s="6"/>
      <c r="X128" s="4">
        <f t="shared" si="13"/>
        <v>16571.45246</v>
      </c>
      <c r="Y128" s="6"/>
      <c r="Z128" s="4">
        <f t="shared" si="14"/>
        <v>16571.45246</v>
      </c>
      <c r="AA128" s="4">
        <v>14041.6399</v>
      </c>
      <c r="AB128" s="25">
        <f t="shared" si="11"/>
        <v>84.733911730993796</v>
      </c>
    </row>
    <row r="129" spans="1:28" ht="126.75" customHeight="1">
      <c r="A129" s="11" t="s">
        <v>278</v>
      </c>
      <c r="B129" s="12" t="s">
        <v>279</v>
      </c>
      <c r="C129" s="2"/>
      <c r="D129" s="4">
        <v>434.02499999999998</v>
      </c>
      <c r="E129" s="6">
        <f>E130</f>
        <v>47.399000000000001</v>
      </c>
      <c r="F129" s="4">
        <f t="shared" si="16"/>
        <v>481.42399999999998</v>
      </c>
      <c r="G129" s="6">
        <f>G130</f>
        <v>0</v>
      </c>
      <c r="H129" s="4">
        <v>489.61599999999999</v>
      </c>
      <c r="I129" s="6">
        <f>I130</f>
        <v>0</v>
      </c>
      <c r="J129" s="4">
        <f t="shared" si="20"/>
        <v>489.61599999999999</v>
      </c>
      <c r="K129" s="6">
        <f>K130</f>
        <v>0</v>
      </c>
      <c r="L129" s="4">
        <f t="shared" si="21"/>
        <v>489.61599999999999</v>
      </c>
      <c r="M129" s="6">
        <f>M130</f>
        <v>0</v>
      </c>
      <c r="N129" s="4">
        <f t="shared" si="17"/>
        <v>489.61599999999999</v>
      </c>
      <c r="O129" s="6">
        <f>O130</f>
        <v>0</v>
      </c>
      <c r="P129" s="4">
        <f t="shared" si="18"/>
        <v>489.61599999999999</v>
      </c>
      <c r="Q129" s="6">
        <f>Q130</f>
        <v>0</v>
      </c>
      <c r="R129" s="4">
        <f t="shared" si="19"/>
        <v>489.61599999999999</v>
      </c>
      <c r="S129" s="6">
        <f>S130</f>
        <v>0</v>
      </c>
      <c r="T129" s="4">
        <f t="shared" si="15"/>
        <v>489.61599999999999</v>
      </c>
      <c r="U129" s="6">
        <f>U130</f>
        <v>0</v>
      </c>
      <c r="V129" s="4">
        <f t="shared" si="12"/>
        <v>489.61599999999999</v>
      </c>
      <c r="W129" s="6">
        <f>W130</f>
        <v>61.201999999999998</v>
      </c>
      <c r="X129" s="4">
        <f t="shared" si="13"/>
        <v>550.81799999999998</v>
      </c>
      <c r="Y129" s="6">
        <f>Y130</f>
        <v>0</v>
      </c>
      <c r="Z129" s="4">
        <f t="shared" si="14"/>
        <v>550.81799999999998</v>
      </c>
      <c r="AA129" s="4">
        <f>AA130</f>
        <v>550.81799999999998</v>
      </c>
      <c r="AB129" s="25">
        <f t="shared" si="11"/>
        <v>100</v>
      </c>
    </row>
    <row r="130" spans="1:28" ht="38.25">
      <c r="A130" s="5" t="s">
        <v>62</v>
      </c>
      <c r="B130" s="12" t="s">
        <v>279</v>
      </c>
      <c r="C130" s="2">
        <v>600</v>
      </c>
      <c r="D130" s="4">
        <v>434.02499999999998</v>
      </c>
      <c r="E130" s="6">
        <v>47.399000000000001</v>
      </c>
      <c r="F130" s="4">
        <f t="shared" si="16"/>
        <v>481.42399999999998</v>
      </c>
      <c r="G130" s="6"/>
      <c r="H130" s="4">
        <v>489.61599999999999</v>
      </c>
      <c r="I130" s="6"/>
      <c r="J130" s="4">
        <f t="shared" si="20"/>
        <v>489.61599999999999</v>
      </c>
      <c r="K130" s="6"/>
      <c r="L130" s="4">
        <f t="shared" si="21"/>
        <v>489.61599999999999</v>
      </c>
      <c r="M130" s="6"/>
      <c r="N130" s="4">
        <f t="shared" si="17"/>
        <v>489.61599999999999</v>
      </c>
      <c r="O130" s="6"/>
      <c r="P130" s="4">
        <f t="shared" si="18"/>
        <v>489.61599999999999</v>
      </c>
      <c r="Q130" s="6"/>
      <c r="R130" s="4">
        <f t="shared" si="19"/>
        <v>489.61599999999999</v>
      </c>
      <c r="S130" s="6"/>
      <c r="T130" s="4">
        <f t="shared" si="15"/>
        <v>489.61599999999999</v>
      </c>
      <c r="U130" s="6"/>
      <c r="V130" s="4">
        <f t="shared" si="12"/>
        <v>489.61599999999999</v>
      </c>
      <c r="W130" s="6">
        <v>61.201999999999998</v>
      </c>
      <c r="X130" s="4">
        <f t="shared" si="13"/>
        <v>550.81799999999998</v>
      </c>
      <c r="Y130" s="6"/>
      <c r="Z130" s="4">
        <f t="shared" si="14"/>
        <v>550.81799999999998</v>
      </c>
      <c r="AA130" s="4">
        <v>550.81799999999998</v>
      </c>
      <c r="AB130" s="25">
        <f t="shared" si="11"/>
        <v>100</v>
      </c>
    </row>
    <row r="131" spans="1:28" ht="89.25">
      <c r="A131" s="11" t="s">
        <v>280</v>
      </c>
      <c r="B131" s="12" t="s">
        <v>281</v>
      </c>
      <c r="C131" s="2"/>
      <c r="D131" s="4">
        <v>1762.9778599999997</v>
      </c>
      <c r="E131" s="6">
        <f>E132+E133</f>
        <v>0</v>
      </c>
      <c r="F131" s="4">
        <f t="shared" si="16"/>
        <v>1762.9778599999997</v>
      </c>
      <c r="G131" s="6">
        <f>G132+G133</f>
        <v>0</v>
      </c>
      <c r="H131" s="4">
        <v>3117.1804599999996</v>
      </c>
      <c r="I131" s="6">
        <f>I132+I133</f>
        <v>0</v>
      </c>
      <c r="J131" s="4">
        <f t="shared" si="20"/>
        <v>3117.1804599999996</v>
      </c>
      <c r="K131" s="6">
        <f>K132+K133</f>
        <v>0</v>
      </c>
      <c r="L131" s="4">
        <f t="shared" si="21"/>
        <v>3117.1804599999996</v>
      </c>
      <c r="M131" s="6">
        <f>M132+M133</f>
        <v>0</v>
      </c>
      <c r="N131" s="4">
        <f t="shared" si="17"/>
        <v>3117.1804599999996</v>
      </c>
      <c r="O131" s="6">
        <f>O132+O133</f>
        <v>0</v>
      </c>
      <c r="P131" s="4">
        <f t="shared" si="18"/>
        <v>3117.1804599999996</v>
      </c>
      <c r="Q131" s="6">
        <f>Q132+Q133</f>
        <v>0</v>
      </c>
      <c r="R131" s="4">
        <f t="shared" si="19"/>
        <v>3117.1804599999996</v>
      </c>
      <c r="S131" s="6">
        <f>S132+S133</f>
        <v>0</v>
      </c>
      <c r="T131" s="4">
        <f t="shared" si="15"/>
        <v>3117.1804599999996</v>
      </c>
      <c r="U131" s="6">
        <f>U132+U133</f>
        <v>0</v>
      </c>
      <c r="V131" s="4">
        <f t="shared" si="12"/>
        <v>3117.1804599999996</v>
      </c>
      <c r="W131" s="6">
        <f>W132+W133</f>
        <v>0</v>
      </c>
      <c r="X131" s="4">
        <f t="shared" si="13"/>
        <v>3117.1804599999996</v>
      </c>
      <c r="Y131" s="6">
        <f>Y132+Y133</f>
        <v>0</v>
      </c>
      <c r="Z131" s="4">
        <f t="shared" si="14"/>
        <v>3117.1804599999996</v>
      </c>
      <c r="AA131" s="4">
        <f>AA132+AA133</f>
        <v>1703.0884000000001</v>
      </c>
      <c r="AB131" s="25">
        <f t="shared" si="11"/>
        <v>54.635540734783142</v>
      </c>
    </row>
    <row r="132" spans="1:28" ht="25.5">
      <c r="A132" s="5" t="s">
        <v>304</v>
      </c>
      <c r="B132" s="12" t="s">
        <v>281</v>
      </c>
      <c r="C132" s="2">
        <v>300</v>
      </c>
      <c r="D132" s="4">
        <v>1735.91913</v>
      </c>
      <c r="E132" s="6"/>
      <c r="F132" s="4">
        <f t="shared" si="16"/>
        <v>1735.91913</v>
      </c>
      <c r="G132" s="6"/>
      <c r="H132" s="4">
        <v>3071.114</v>
      </c>
      <c r="I132" s="6"/>
      <c r="J132" s="4">
        <f t="shared" si="20"/>
        <v>3071.114</v>
      </c>
      <c r="K132" s="6"/>
      <c r="L132" s="4">
        <f t="shared" si="21"/>
        <v>3071.114</v>
      </c>
      <c r="M132" s="6"/>
      <c r="N132" s="4">
        <f t="shared" si="17"/>
        <v>3071.114</v>
      </c>
      <c r="O132" s="6"/>
      <c r="P132" s="4">
        <f t="shared" si="18"/>
        <v>3071.114</v>
      </c>
      <c r="Q132" s="6"/>
      <c r="R132" s="4">
        <f t="shared" si="19"/>
        <v>3071.114</v>
      </c>
      <c r="S132" s="6"/>
      <c r="T132" s="4">
        <f t="shared" si="15"/>
        <v>3071.114</v>
      </c>
      <c r="U132" s="6"/>
      <c r="V132" s="4">
        <f t="shared" si="12"/>
        <v>3071.114</v>
      </c>
      <c r="W132" s="6"/>
      <c r="X132" s="4">
        <f t="shared" si="13"/>
        <v>3071.114</v>
      </c>
      <c r="Y132" s="6"/>
      <c r="Z132" s="4">
        <f t="shared" si="14"/>
        <v>3071.114</v>
      </c>
      <c r="AA132" s="4">
        <v>1684.27557</v>
      </c>
      <c r="AB132" s="25">
        <f t="shared" si="11"/>
        <v>54.842495915163035</v>
      </c>
    </row>
    <row r="133" spans="1:28" ht="38.25">
      <c r="A133" s="5" t="s">
        <v>62</v>
      </c>
      <c r="B133" s="12" t="s">
        <v>281</v>
      </c>
      <c r="C133" s="2">
        <v>600</v>
      </c>
      <c r="D133" s="4">
        <v>27.058729999999997</v>
      </c>
      <c r="E133" s="6"/>
      <c r="F133" s="4">
        <f t="shared" si="16"/>
        <v>27.058729999999997</v>
      </c>
      <c r="G133" s="6"/>
      <c r="H133" s="4">
        <v>46.066459999999992</v>
      </c>
      <c r="I133" s="6"/>
      <c r="J133" s="4">
        <f t="shared" si="20"/>
        <v>46.066459999999992</v>
      </c>
      <c r="K133" s="6"/>
      <c r="L133" s="4">
        <f t="shared" si="21"/>
        <v>46.066459999999992</v>
      </c>
      <c r="M133" s="6"/>
      <c r="N133" s="4">
        <f t="shared" si="17"/>
        <v>46.066459999999992</v>
      </c>
      <c r="O133" s="6"/>
      <c r="P133" s="4">
        <f t="shared" si="18"/>
        <v>46.066459999999992</v>
      </c>
      <c r="Q133" s="6"/>
      <c r="R133" s="4">
        <f t="shared" si="19"/>
        <v>46.066459999999992</v>
      </c>
      <c r="S133" s="6"/>
      <c r="T133" s="4">
        <f t="shared" si="15"/>
        <v>46.066459999999992</v>
      </c>
      <c r="U133" s="6"/>
      <c r="V133" s="4">
        <f t="shared" si="12"/>
        <v>46.066459999999992</v>
      </c>
      <c r="W133" s="6"/>
      <c r="X133" s="4">
        <f t="shared" si="13"/>
        <v>46.066459999999992</v>
      </c>
      <c r="Y133" s="6"/>
      <c r="Z133" s="4">
        <f t="shared" si="14"/>
        <v>46.066459999999992</v>
      </c>
      <c r="AA133" s="4">
        <v>18.812830000000002</v>
      </c>
      <c r="AB133" s="25">
        <f t="shared" si="11"/>
        <v>40.838453833873942</v>
      </c>
    </row>
    <row r="134" spans="1:28" ht="51">
      <c r="A134" s="11" t="s">
        <v>662</v>
      </c>
      <c r="B134" s="2" t="s">
        <v>282</v>
      </c>
      <c r="C134" s="2"/>
      <c r="D134" s="4">
        <v>1255.2539999999999</v>
      </c>
      <c r="E134" s="6">
        <f>E135</f>
        <v>31.122</v>
      </c>
      <c r="F134" s="4">
        <f t="shared" si="16"/>
        <v>1286.376</v>
      </c>
      <c r="G134" s="6">
        <f>G135</f>
        <v>0</v>
      </c>
      <c r="H134" s="4">
        <v>1286.376</v>
      </c>
      <c r="I134" s="6">
        <f>I135</f>
        <v>0</v>
      </c>
      <c r="J134" s="4">
        <f t="shared" si="20"/>
        <v>1286.376</v>
      </c>
      <c r="K134" s="6">
        <f>K135</f>
        <v>0</v>
      </c>
      <c r="L134" s="4">
        <f t="shared" si="21"/>
        <v>1286.376</v>
      </c>
      <c r="M134" s="6">
        <f>M135</f>
        <v>0</v>
      </c>
      <c r="N134" s="4">
        <f t="shared" si="17"/>
        <v>1286.376</v>
      </c>
      <c r="O134" s="6">
        <f>O135</f>
        <v>0</v>
      </c>
      <c r="P134" s="4">
        <f t="shared" si="18"/>
        <v>1286.376</v>
      </c>
      <c r="Q134" s="6">
        <f>Q135</f>
        <v>0</v>
      </c>
      <c r="R134" s="4">
        <f t="shared" si="19"/>
        <v>1286.376</v>
      </c>
      <c r="S134" s="6">
        <f>S135</f>
        <v>0</v>
      </c>
      <c r="T134" s="4">
        <f t="shared" si="15"/>
        <v>1286.376</v>
      </c>
      <c r="U134" s="6">
        <f>U135</f>
        <v>0</v>
      </c>
      <c r="V134" s="4">
        <f t="shared" si="12"/>
        <v>1286.376</v>
      </c>
      <c r="W134" s="6">
        <f>W135</f>
        <v>0</v>
      </c>
      <c r="X134" s="4">
        <f t="shared" si="13"/>
        <v>1286.376</v>
      </c>
      <c r="Y134" s="6">
        <f>Y135</f>
        <v>0</v>
      </c>
      <c r="Z134" s="4">
        <f t="shared" si="14"/>
        <v>1286.376</v>
      </c>
      <c r="AA134" s="4">
        <f>AA135</f>
        <v>1286.376</v>
      </c>
      <c r="AB134" s="25">
        <f t="shared" si="11"/>
        <v>100</v>
      </c>
    </row>
    <row r="135" spans="1:28" ht="38.25">
      <c r="A135" s="5" t="s">
        <v>62</v>
      </c>
      <c r="B135" s="2" t="s">
        <v>282</v>
      </c>
      <c r="C135" s="2">
        <v>600</v>
      </c>
      <c r="D135" s="4">
        <v>1255.2539999999999</v>
      </c>
      <c r="E135" s="6">
        <f>12.852+18.27</f>
        <v>31.122</v>
      </c>
      <c r="F135" s="4">
        <f t="shared" si="16"/>
        <v>1286.376</v>
      </c>
      <c r="G135" s="6"/>
      <c r="H135" s="4">
        <v>1286.376</v>
      </c>
      <c r="I135" s="6"/>
      <c r="J135" s="4">
        <f t="shared" si="20"/>
        <v>1286.376</v>
      </c>
      <c r="K135" s="6"/>
      <c r="L135" s="4">
        <f t="shared" si="21"/>
        <v>1286.376</v>
      </c>
      <c r="M135" s="6"/>
      <c r="N135" s="4">
        <f t="shared" si="17"/>
        <v>1286.376</v>
      </c>
      <c r="O135" s="6"/>
      <c r="P135" s="4">
        <f t="shared" si="18"/>
        <v>1286.376</v>
      </c>
      <c r="Q135" s="6"/>
      <c r="R135" s="4">
        <f t="shared" si="19"/>
        <v>1286.376</v>
      </c>
      <c r="S135" s="6"/>
      <c r="T135" s="4">
        <f t="shared" si="15"/>
        <v>1286.376</v>
      </c>
      <c r="U135" s="6"/>
      <c r="V135" s="4">
        <f t="shared" si="12"/>
        <v>1286.376</v>
      </c>
      <c r="W135" s="6"/>
      <c r="X135" s="4">
        <f t="shared" si="13"/>
        <v>1286.376</v>
      </c>
      <c r="Y135" s="6"/>
      <c r="Z135" s="4">
        <f t="shared" si="14"/>
        <v>1286.376</v>
      </c>
      <c r="AA135" s="4">
        <v>1286.376</v>
      </c>
      <c r="AB135" s="25">
        <f t="shared" si="11"/>
        <v>100</v>
      </c>
    </row>
    <row r="136" spans="1:28" ht="63.75">
      <c r="A136" s="14" t="s">
        <v>663</v>
      </c>
      <c r="B136" s="2" t="s">
        <v>283</v>
      </c>
      <c r="C136" s="2"/>
      <c r="D136" s="4">
        <v>50.82</v>
      </c>
      <c r="E136" s="6">
        <f>E137</f>
        <v>1.26</v>
      </c>
      <c r="F136" s="4">
        <f t="shared" si="16"/>
        <v>52.08</v>
      </c>
      <c r="G136" s="6">
        <f>G137</f>
        <v>0</v>
      </c>
      <c r="H136" s="4">
        <v>52.08</v>
      </c>
      <c r="I136" s="6">
        <f>I137</f>
        <v>0</v>
      </c>
      <c r="J136" s="4">
        <f t="shared" si="20"/>
        <v>52.08</v>
      </c>
      <c r="K136" s="6">
        <f>K137</f>
        <v>0</v>
      </c>
      <c r="L136" s="4">
        <f t="shared" si="21"/>
        <v>52.08</v>
      </c>
      <c r="M136" s="6">
        <f>M137</f>
        <v>0</v>
      </c>
      <c r="N136" s="4">
        <f t="shared" si="17"/>
        <v>52.08</v>
      </c>
      <c r="O136" s="6">
        <f>O137</f>
        <v>0</v>
      </c>
      <c r="P136" s="4">
        <f t="shared" si="18"/>
        <v>52.08</v>
      </c>
      <c r="Q136" s="6">
        <f>Q137</f>
        <v>0</v>
      </c>
      <c r="R136" s="4">
        <f t="shared" si="19"/>
        <v>52.08</v>
      </c>
      <c r="S136" s="6">
        <f>S137</f>
        <v>0</v>
      </c>
      <c r="T136" s="4">
        <f t="shared" si="15"/>
        <v>52.08</v>
      </c>
      <c r="U136" s="6">
        <f>U137</f>
        <v>0</v>
      </c>
      <c r="V136" s="4">
        <f t="shared" si="12"/>
        <v>52.08</v>
      </c>
      <c r="W136" s="6">
        <f>W137</f>
        <v>0</v>
      </c>
      <c r="X136" s="4">
        <f t="shared" si="13"/>
        <v>52.08</v>
      </c>
      <c r="Y136" s="6">
        <f>Y137</f>
        <v>0</v>
      </c>
      <c r="Z136" s="4">
        <f t="shared" si="14"/>
        <v>52.08</v>
      </c>
      <c r="AA136" s="4">
        <f>AA137</f>
        <v>52.08</v>
      </c>
      <c r="AB136" s="25">
        <f t="shared" si="11"/>
        <v>100</v>
      </c>
    </row>
    <row r="137" spans="1:28" ht="38.25">
      <c r="A137" s="5" t="s">
        <v>62</v>
      </c>
      <c r="B137" s="2" t="s">
        <v>283</v>
      </c>
      <c r="C137" s="2">
        <v>600</v>
      </c>
      <c r="D137" s="4">
        <v>50.82</v>
      </c>
      <c r="E137" s="6">
        <v>1.26</v>
      </c>
      <c r="F137" s="4">
        <f t="shared" si="16"/>
        <v>52.08</v>
      </c>
      <c r="G137" s="6"/>
      <c r="H137" s="4">
        <v>52.08</v>
      </c>
      <c r="I137" s="6"/>
      <c r="J137" s="4">
        <f t="shared" si="20"/>
        <v>52.08</v>
      </c>
      <c r="K137" s="6"/>
      <c r="L137" s="4">
        <f t="shared" si="21"/>
        <v>52.08</v>
      </c>
      <c r="M137" s="6"/>
      <c r="N137" s="4">
        <f t="shared" si="17"/>
        <v>52.08</v>
      </c>
      <c r="O137" s="6"/>
      <c r="P137" s="4">
        <f t="shared" si="18"/>
        <v>52.08</v>
      </c>
      <c r="Q137" s="6"/>
      <c r="R137" s="4">
        <f t="shared" si="19"/>
        <v>52.08</v>
      </c>
      <c r="S137" s="6"/>
      <c r="T137" s="4">
        <f t="shared" si="15"/>
        <v>52.08</v>
      </c>
      <c r="U137" s="6"/>
      <c r="V137" s="4">
        <f t="shared" si="12"/>
        <v>52.08</v>
      </c>
      <c r="W137" s="6"/>
      <c r="X137" s="4">
        <f t="shared" si="13"/>
        <v>52.08</v>
      </c>
      <c r="Y137" s="6"/>
      <c r="Z137" s="4">
        <f t="shared" si="14"/>
        <v>52.08</v>
      </c>
      <c r="AA137" s="4">
        <v>52.08</v>
      </c>
      <c r="AB137" s="25">
        <f t="shared" si="11"/>
        <v>100</v>
      </c>
    </row>
    <row r="138" spans="1:28" ht="409.5" customHeight="1">
      <c r="A138" s="5" t="s">
        <v>771</v>
      </c>
      <c r="B138" s="2" t="s">
        <v>764</v>
      </c>
      <c r="C138" s="2"/>
      <c r="D138" s="4"/>
      <c r="E138" s="6"/>
      <c r="F138" s="4"/>
      <c r="G138" s="6"/>
      <c r="H138" s="4"/>
      <c r="I138" s="6"/>
      <c r="J138" s="4"/>
      <c r="K138" s="6"/>
      <c r="L138" s="4"/>
      <c r="M138" s="6"/>
      <c r="N138" s="4"/>
      <c r="O138" s="6"/>
      <c r="P138" s="4"/>
      <c r="Q138" s="6"/>
      <c r="R138" s="4"/>
      <c r="S138" s="6"/>
      <c r="T138" s="4"/>
      <c r="U138" s="6"/>
      <c r="V138" s="4"/>
      <c r="W138" s="6"/>
      <c r="X138" s="4">
        <f t="shared" si="13"/>
        <v>0</v>
      </c>
      <c r="Y138" s="6">
        <f>Y139</f>
        <v>653.45826</v>
      </c>
      <c r="Z138" s="4">
        <f t="shared" si="14"/>
        <v>653.45826</v>
      </c>
      <c r="AA138" s="4">
        <f>AA139</f>
        <v>33.4328</v>
      </c>
      <c r="AB138" s="25">
        <f t="shared" si="11"/>
        <v>5.1162869989584339</v>
      </c>
    </row>
    <row r="139" spans="1:28" ht="38.25">
      <c r="A139" s="5" t="s">
        <v>62</v>
      </c>
      <c r="B139" s="2" t="s">
        <v>764</v>
      </c>
      <c r="C139" s="2">
        <v>600</v>
      </c>
      <c r="D139" s="4"/>
      <c r="E139" s="6"/>
      <c r="F139" s="4"/>
      <c r="G139" s="6"/>
      <c r="H139" s="4"/>
      <c r="I139" s="6"/>
      <c r="J139" s="4"/>
      <c r="K139" s="6"/>
      <c r="L139" s="4"/>
      <c r="M139" s="6"/>
      <c r="N139" s="4"/>
      <c r="O139" s="6"/>
      <c r="P139" s="4"/>
      <c r="Q139" s="6"/>
      <c r="R139" s="4"/>
      <c r="S139" s="6"/>
      <c r="T139" s="4"/>
      <c r="U139" s="6"/>
      <c r="V139" s="4"/>
      <c r="W139" s="6"/>
      <c r="X139" s="4">
        <f t="shared" si="13"/>
        <v>0</v>
      </c>
      <c r="Y139" s="6">
        <v>653.45826</v>
      </c>
      <c r="Z139" s="4">
        <f t="shared" si="14"/>
        <v>653.45826</v>
      </c>
      <c r="AA139" s="4">
        <v>33.4328</v>
      </c>
      <c r="AB139" s="25">
        <f t="shared" si="11"/>
        <v>5.1162869989584339</v>
      </c>
    </row>
    <row r="140" spans="1:28" ht="42.75" customHeight="1">
      <c r="A140" s="10" t="s">
        <v>15</v>
      </c>
      <c r="B140" s="9" t="s">
        <v>17</v>
      </c>
      <c r="C140" s="2"/>
      <c r="D140" s="4">
        <v>1151.8979999999999</v>
      </c>
      <c r="E140" s="6">
        <f>E141+E145+E149+E153</f>
        <v>0</v>
      </c>
      <c r="F140" s="4">
        <f t="shared" si="16"/>
        <v>1151.8979999999999</v>
      </c>
      <c r="G140" s="6">
        <f>G141+G145+G149+G153</f>
        <v>0</v>
      </c>
      <c r="H140" s="4">
        <v>745.37499999999989</v>
      </c>
      <c r="I140" s="6">
        <f>I141+I145+I149+I153</f>
        <v>0</v>
      </c>
      <c r="J140" s="4">
        <f t="shared" si="20"/>
        <v>745.37499999999989</v>
      </c>
      <c r="K140" s="6">
        <f>K141+K145+K149+K153</f>
        <v>0</v>
      </c>
      <c r="L140" s="4">
        <f t="shared" si="21"/>
        <v>745.37499999999989</v>
      </c>
      <c r="M140" s="6">
        <f>M141+M145+M149+M153</f>
        <v>0</v>
      </c>
      <c r="N140" s="4">
        <f t="shared" si="17"/>
        <v>745.37499999999989</v>
      </c>
      <c r="O140" s="6">
        <f>O141+O145+O149+O153</f>
        <v>0</v>
      </c>
      <c r="P140" s="4">
        <f t="shared" si="18"/>
        <v>745.37499999999989</v>
      </c>
      <c r="Q140" s="6">
        <f>Q141+Q145+Q149+Q153</f>
        <v>0</v>
      </c>
      <c r="R140" s="4">
        <f t="shared" si="19"/>
        <v>745.37499999999989</v>
      </c>
      <c r="S140" s="6">
        <f>S141+S145+S149+S153</f>
        <v>0</v>
      </c>
      <c r="T140" s="4">
        <f t="shared" si="15"/>
        <v>745.37499999999989</v>
      </c>
      <c r="U140" s="6">
        <f>U141+U145+U149+U153</f>
        <v>0</v>
      </c>
      <c r="V140" s="4">
        <f t="shared" si="12"/>
        <v>745.37499999999989</v>
      </c>
      <c r="W140" s="6">
        <f>W141+W145+W149+W153</f>
        <v>55.357329999999997</v>
      </c>
      <c r="X140" s="4">
        <f t="shared" si="13"/>
        <v>800.73232999999993</v>
      </c>
      <c r="Y140" s="6">
        <f>Y141+Y145+Y149+Y153</f>
        <v>0</v>
      </c>
      <c r="Z140" s="4">
        <f t="shared" si="14"/>
        <v>800.73232999999993</v>
      </c>
      <c r="AA140" s="4">
        <f>AA141+AA145+AA149+AA153</f>
        <v>800.73233000000005</v>
      </c>
      <c r="AB140" s="25">
        <f t="shared" si="11"/>
        <v>100.00000000000003</v>
      </c>
    </row>
    <row r="141" spans="1:28" ht="51">
      <c r="A141" s="5" t="s">
        <v>16</v>
      </c>
      <c r="B141" s="2" t="s">
        <v>18</v>
      </c>
      <c r="C141" s="2"/>
      <c r="D141" s="4">
        <v>945.375</v>
      </c>
      <c r="E141" s="6">
        <f>E142</f>
        <v>0</v>
      </c>
      <c r="F141" s="4">
        <f t="shared" si="16"/>
        <v>945.375</v>
      </c>
      <c r="G141" s="6">
        <f>G142</f>
        <v>0</v>
      </c>
      <c r="H141" s="4">
        <v>745.375</v>
      </c>
      <c r="I141" s="6">
        <f>I142</f>
        <v>0</v>
      </c>
      <c r="J141" s="4">
        <f t="shared" si="20"/>
        <v>745.375</v>
      </c>
      <c r="K141" s="6">
        <f>K142</f>
        <v>0</v>
      </c>
      <c r="L141" s="4">
        <f t="shared" si="21"/>
        <v>745.375</v>
      </c>
      <c r="M141" s="6">
        <f>M142</f>
        <v>0</v>
      </c>
      <c r="N141" s="4">
        <f t="shared" si="17"/>
        <v>745.375</v>
      </c>
      <c r="O141" s="6">
        <f>O142</f>
        <v>0</v>
      </c>
      <c r="P141" s="4">
        <f t="shared" si="18"/>
        <v>745.375</v>
      </c>
      <c r="Q141" s="6">
        <f>Q142</f>
        <v>0</v>
      </c>
      <c r="R141" s="4">
        <f t="shared" si="19"/>
        <v>745.375</v>
      </c>
      <c r="S141" s="6">
        <f>S142</f>
        <v>0</v>
      </c>
      <c r="T141" s="4">
        <f t="shared" si="15"/>
        <v>745.375</v>
      </c>
      <c r="U141" s="6">
        <f>U142</f>
        <v>0</v>
      </c>
      <c r="V141" s="4">
        <f t="shared" si="12"/>
        <v>745.375</v>
      </c>
      <c r="W141" s="6">
        <f>W142</f>
        <v>55.357329999999997</v>
      </c>
      <c r="X141" s="4">
        <f t="shared" si="13"/>
        <v>800.73233000000005</v>
      </c>
      <c r="Y141" s="6">
        <f>Y142</f>
        <v>0</v>
      </c>
      <c r="Z141" s="4">
        <f t="shared" si="14"/>
        <v>800.73233000000005</v>
      </c>
      <c r="AA141" s="4">
        <f>AA142</f>
        <v>800.73233000000005</v>
      </c>
      <c r="AB141" s="25">
        <f t="shared" ref="AB141:AB204" si="22">AA141/Z141*100</f>
        <v>100</v>
      </c>
    </row>
    <row r="142" spans="1:28" ht="38.25">
      <c r="A142" s="5" t="s">
        <v>20</v>
      </c>
      <c r="B142" s="2" t="s">
        <v>19</v>
      </c>
      <c r="C142" s="2"/>
      <c r="D142" s="4">
        <v>945.375</v>
      </c>
      <c r="E142" s="6">
        <f>E143+E144</f>
        <v>0</v>
      </c>
      <c r="F142" s="4">
        <f t="shared" si="16"/>
        <v>945.375</v>
      </c>
      <c r="G142" s="6">
        <f>G143+G144</f>
        <v>0</v>
      </c>
      <c r="H142" s="4">
        <v>745.375</v>
      </c>
      <c r="I142" s="6">
        <f>I143+I144</f>
        <v>0</v>
      </c>
      <c r="J142" s="4">
        <f t="shared" si="20"/>
        <v>745.375</v>
      </c>
      <c r="K142" s="6">
        <f>K143+K144</f>
        <v>0</v>
      </c>
      <c r="L142" s="4">
        <f t="shared" si="21"/>
        <v>745.375</v>
      </c>
      <c r="M142" s="6">
        <f>M143+M144</f>
        <v>0</v>
      </c>
      <c r="N142" s="4">
        <f t="shared" si="17"/>
        <v>745.375</v>
      </c>
      <c r="O142" s="6">
        <f>O143+O144</f>
        <v>0</v>
      </c>
      <c r="P142" s="4">
        <f t="shared" si="18"/>
        <v>745.375</v>
      </c>
      <c r="Q142" s="6">
        <f>Q143+Q144</f>
        <v>0</v>
      </c>
      <c r="R142" s="4">
        <f t="shared" si="19"/>
        <v>745.375</v>
      </c>
      <c r="S142" s="6">
        <f>S143+S144</f>
        <v>0</v>
      </c>
      <c r="T142" s="4">
        <f t="shared" si="15"/>
        <v>745.375</v>
      </c>
      <c r="U142" s="6">
        <f>U143+U144</f>
        <v>0</v>
      </c>
      <c r="V142" s="4">
        <f t="shared" si="12"/>
        <v>745.375</v>
      </c>
      <c r="W142" s="6">
        <f>W143+W144</f>
        <v>55.357329999999997</v>
      </c>
      <c r="X142" s="4">
        <f t="shared" si="13"/>
        <v>800.73233000000005</v>
      </c>
      <c r="Y142" s="6">
        <f>Y143+Y144</f>
        <v>0</v>
      </c>
      <c r="Z142" s="4">
        <f t="shared" si="14"/>
        <v>800.73233000000005</v>
      </c>
      <c r="AA142" s="4">
        <f>AA143+AA144</f>
        <v>800.73233000000005</v>
      </c>
      <c r="AB142" s="25">
        <f t="shared" si="22"/>
        <v>100</v>
      </c>
    </row>
    <row r="143" spans="1:28" ht="38.25">
      <c r="A143" s="5" t="s">
        <v>34</v>
      </c>
      <c r="B143" s="2" t="s">
        <v>19</v>
      </c>
      <c r="C143" s="2">
        <v>200</v>
      </c>
      <c r="D143" s="4">
        <v>529.875</v>
      </c>
      <c r="E143" s="6"/>
      <c r="F143" s="4">
        <f t="shared" si="16"/>
        <v>529.875</v>
      </c>
      <c r="G143" s="6"/>
      <c r="H143" s="4">
        <v>429.875</v>
      </c>
      <c r="I143" s="6"/>
      <c r="J143" s="4">
        <f t="shared" si="20"/>
        <v>429.875</v>
      </c>
      <c r="K143" s="6"/>
      <c r="L143" s="4">
        <f t="shared" si="21"/>
        <v>429.875</v>
      </c>
      <c r="M143" s="6"/>
      <c r="N143" s="4">
        <f t="shared" si="17"/>
        <v>429.875</v>
      </c>
      <c r="O143" s="6"/>
      <c r="P143" s="4">
        <f t="shared" si="18"/>
        <v>429.875</v>
      </c>
      <c r="Q143" s="6"/>
      <c r="R143" s="4">
        <f t="shared" si="19"/>
        <v>429.875</v>
      </c>
      <c r="S143" s="6"/>
      <c r="T143" s="4">
        <f t="shared" si="15"/>
        <v>429.875</v>
      </c>
      <c r="U143" s="6"/>
      <c r="V143" s="4">
        <f t="shared" si="12"/>
        <v>429.875</v>
      </c>
      <c r="W143" s="6">
        <v>55.357329999999997</v>
      </c>
      <c r="X143" s="4">
        <f t="shared" si="13"/>
        <v>485.23232999999999</v>
      </c>
      <c r="Y143" s="6"/>
      <c r="Z143" s="4">
        <f t="shared" si="14"/>
        <v>485.23232999999999</v>
      </c>
      <c r="AA143" s="4">
        <v>485.23232999999999</v>
      </c>
      <c r="AB143" s="25">
        <f t="shared" si="22"/>
        <v>100</v>
      </c>
    </row>
    <row r="144" spans="1:28" ht="38.25">
      <c r="A144" s="5" t="s">
        <v>62</v>
      </c>
      <c r="B144" s="2" t="s">
        <v>19</v>
      </c>
      <c r="C144" s="2">
        <v>600</v>
      </c>
      <c r="D144" s="4">
        <v>415.5</v>
      </c>
      <c r="E144" s="6"/>
      <c r="F144" s="4">
        <f t="shared" si="16"/>
        <v>415.5</v>
      </c>
      <c r="G144" s="6"/>
      <c r="H144" s="4">
        <v>315.5</v>
      </c>
      <c r="I144" s="6"/>
      <c r="J144" s="4">
        <f t="shared" si="20"/>
        <v>315.5</v>
      </c>
      <c r="K144" s="6"/>
      <c r="L144" s="4">
        <f t="shared" si="21"/>
        <v>315.5</v>
      </c>
      <c r="M144" s="6"/>
      <c r="N144" s="4">
        <f t="shared" si="17"/>
        <v>315.5</v>
      </c>
      <c r="O144" s="6"/>
      <c r="P144" s="4">
        <f t="shared" si="18"/>
        <v>315.5</v>
      </c>
      <c r="Q144" s="6"/>
      <c r="R144" s="4">
        <f t="shared" si="19"/>
        <v>315.5</v>
      </c>
      <c r="S144" s="6"/>
      <c r="T144" s="4">
        <f t="shared" si="15"/>
        <v>315.5</v>
      </c>
      <c r="U144" s="6"/>
      <c r="V144" s="4">
        <f t="shared" si="12"/>
        <v>315.5</v>
      </c>
      <c r="W144" s="6"/>
      <c r="X144" s="4">
        <f t="shared" si="13"/>
        <v>315.5</v>
      </c>
      <c r="Y144" s="6"/>
      <c r="Z144" s="4">
        <f t="shared" si="14"/>
        <v>315.5</v>
      </c>
      <c r="AA144" s="4">
        <v>315.5</v>
      </c>
      <c r="AB144" s="25">
        <f t="shared" si="22"/>
        <v>100</v>
      </c>
    </row>
    <row r="145" spans="1:28" ht="51">
      <c r="A145" s="5" t="s">
        <v>21</v>
      </c>
      <c r="B145" s="2" t="s">
        <v>22</v>
      </c>
      <c r="C145" s="2"/>
      <c r="D145" s="4">
        <v>100</v>
      </c>
      <c r="E145" s="6">
        <f>E146</f>
        <v>0</v>
      </c>
      <c r="F145" s="4">
        <f t="shared" si="16"/>
        <v>100</v>
      </c>
      <c r="G145" s="6">
        <f>G146</f>
        <v>0</v>
      </c>
      <c r="H145" s="4">
        <v>0</v>
      </c>
      <c r="I145" s="6">
        <f>I146</f>
        <v>0</v>
      </c>
      <c r="J145" s="4">
        <f t="shared" si="20"/>
        <v>0</v>
      </c>
      <c r="K145" s="6">
        <f>K146</f>
        <v>0</v>
      </c>
      <c r="L145" s="4">
        <f t="shared" si="21"/>
        <v>0</v>
      </c>
      <c r="M145" s="6">
        <f>M146</f>
        <v>0</v>
      </c>
      <c r="N145" s="4">
        <f t="shared" si="17"/>
        <v>0</v>
      </c>
      <c r="O145" s="6">
        <f>O146</f>
        <v>0</v>
      </c>
      <c r="P145" s="4">
        <f t="shared" si="18"/>
        <v>0</v>
      </c>
      <c r="Q145" s="6">
        <f>Q146</f>
        <v>0</v>
      </c>
      <c r="R145" s="4">
        <f t="shared" si="19"/>
        <v>0</v>
      </c>
      <c r="S145" s="6">
        <f>S146</f>
        <v>0</v>
      </c>
      <c r="T145" s="4">
        <f t="shared" si="15"/>
        <v>0</v>
      </c>
      <c r="U145" s="6">
        <f>U146</f>
        <v>0</v>
      </c>
      <c r="V145" s="4">
        <f t="shared" si="12"/>
        <v>0</v>
      </c>
      <c r="W145" s="6">
        <f>W146</f>
        <v>0</v>
      </c>
      <c r="X145" s="4">
        <f t="shared" si="13"/>
        <v>0</v>
      </c>
      <c r="Y145" s="6">
        <f>Y146</f>
        <v>0</v>
      </c>
      <c r="Z145" s="4">
        <f t="shared" si="14"/>
        <v>0</v>
      </c>
      <c r="AA145" s="4">
        <f>AA146</f>
        <v>0</v>
      </c>
      <c r="AB145" s="25">
        <v>0</v>
      </c>
    </row>
    <row r="146" spans="1:28" ht="51">
      <c r="A146" s="5" t="s">
        <v>24</v>
      </c>
      <c r="B146" s="2" t="s">
        <v>23</v>
      </c>
      <c r="C146" s="2"/>
      <c r="D146" s="4">
        <v>100</v>
      </c>
      <c r="E146" s="6">
        <f>E147+E148</f>
        <v>0</v>
      </c>
      <c r="F146" s="4">
        <f t="shared" si="16"/>
        <v>100</v>
      </c>
      <c r="G146" s="6">
        <f>G147+G148</f>
        <v>0</v>
      </c>
      <c r="H146" s="4">
        <v>0</v>
      </c>
      <c r="I146" s="6">
        <f>I147+I148</f>
        <v>0</v>
      </c>
      <c r="J146" s="4">
        <f t="shared" si="20"/>
        <v>0</v>
      </c>
      <c r="K146" s="6">
        <f>K147+K148</f>
        <v>0</v>
      </c>
      <c r="L146" s="4">
        <f t="shared" si="21"/>
        <v>0</v>
      </c>
      <c r="M146" s="6">
        <f>M147+M148</f>
        <v>0</v>
      </c>
      <c r="N146" s="4">
        <f t="shared" si="17"/>
        <v>0</v>
      </c>
      <c r="O146" s="6">
        <f>O147+O148</f>
        <v>0</v>
      </c>
      <c r="P146" s="4">
        <f t="shared" si="18"/>
        <v>0</v>
      </c>
      <c r="Q146" s="6">
        <f>Q147+Q148</f>
        <v>0</v>
      </c>
      <c r="R146" s="4">
        <f t="shared" si="19"/>
        <v>0</v>
      </c>
      <c r="S146" s="6">
        <f>S147+S148</f>
        <v>0</v>
      </c>
      <c r="T146" s="4">
        <f t="shared" si="15"/>
        <v>0</v>
      </c>
      <c r="U146" s="6">
        <f>U147+U148</f>
        <v>0</v>
      </c>
      <c r="V146" s="4">
        <f t="shared" si="12"/>
        <v>0</v>
      </c>
      <c r="W146" s="6">
        <f>W147+W148</f>
        <v>0</v>
      </c>
      <c r="X146" s="4">
        <f t="shared" si="13"/>
        <v>0</v>
      </c>
      <c r="Y146" s="6">
        <f>Y147+Y148</f>
        <v>0</v>
      </c>
      <c r="Z146" s="4">
        <f t="shared" si="14"/>
        <v>0</v>
      </c>
      <c r="AA146" s="4">
        <f>AA147+AA148</f>
        <v>0</v>
      </c>
      <c r="AB146" s="25">
        <v>0</v>
      </c>
    </row>
    <row r="147" spans="1:28" ht="38.25">
      <c r="A147" s="5" t="s">
        <v>34</v>
      </c>
      <c r="B147" s="2" t="s">
        <v>23</v>
      </c>
      <c r="C147" s="2">
        <v>200</v>
      </c>
      <c r="D147" s="4">
        <v>0</v>
      </c>
      <c r="E147" s="6"/>
      <c r="F147" s="4">
        <f t="shared" si="16"/>
        <v>0</v>
      </c>
      <c r="G147" s="6"/>
      <c r="H147" s="4">
        <v>0</v>
      </c>
      <c r="I147" s="6"/>
      <c r="J147" s="4">
        <f t="shared" si="20"/>
        <v>0</v>
      </c>
      <c r="K147" s="6"/>
      <c r="L147" s="4">
        <f t="shared" si="21"/>
        <v>0</v>
      </c>
      <c r="M147" s="6"/>
      <c r="N147" s="4">
        <f t="shared" si="17"/>
        <v>0</v>
      </c>
      <c r="O147" s="6"/>
      <c r="P147" s="4">
        <f t="shared" si="18"/>
        <v>0</v>
      </c>
      <c r="Q147" s="6"/>
      <c r="R147" s="4">
        <f t="shared" si="19"/>
        <v>0</v>
      </c>
      <c r="S147" s="6"/>
      <c r="T147" s="4">
        <f t="shared" si="15"/>
        <v>0</v>
      </c>
      <c r="U147" s="6"/>
      <c r="V147" s="4">
        <f t="shared" si="12"/>
        <v>0</v>
      </c>
      <c r="W147" s="6"/>
      <c r="X147" s="4">
        <f t="shared" si="13"/>
        <v>0</v>
      </c>
      <c r="Y147" s="6"/>
      <c r="Z147" s="4">
        <f t="shared" si="14"/>
        <v>0</v>
      </c>
      <c r="AA147" s="4">
        <v>0</v>
      </c>
      <c r="AB147" s="25">
        <v>0</v>
      </c>
    </row>
    <row r="148" spans="1:28" ht="38.25">
      <c r="A148" s="5" t="s">
        <v>62</v>
      </c>
      <c r="B148" s="2" t="s">
        <v>23</v>
      </c>
      <c r="C148" s="2">
        <v>600</v>
      </c>
      <c r="D148" s="4">
        <v>100</v>
      </c>
      <c r="E148" s="6"/>
      <c r="F148" s="4">
        <f t="shared" si="16"/>
        <v>100</v>
      </c>
      <c r="G148" s="6"/>
      <c r="H148" s="4">
        <v>0</v>
      </c>
      <c r="I148" s="6"/>
      <c r="J148" s="4">
        <f t="shared" si="20"/>
        <v>0</v>
      </c>
      <c r="K148" s="6"/>
      <c r="L148" s="4">
        <f t="shared" si="21"/>
        <v>0</v>
      </c>
      <c r="M148" s="6"/>
      <c r="N148" s="4">
        <f t="shared" si="17"/>
        <v>0</v>
      </c>
      <c r="O148" s="6"/>
      <c r="P148" s="4">
        <f t="shared" si="18"/>
        <v>0</v>
      </c>
      <c r="Q148" s="6"/>
      <c r="R148" s="4">
        <f t="shared" si="19"/>
        <v>0</v>
      </c>
      <c r="S148" s="6"/>
      <c r="T148" s="4">
        <f t="shared" si="15"/>
        <v>0</v>
      </c>
      <c r="U148" s="6"/>
      <c r="V148" s="4">
        <f t="shared" si="12"/>
        <v>0</v>
      </c>
      <c r="W148" s="6"/>
      <c r="X148" s="4">
        <f t="shared" si="13"/>
        <v>0</v>
      </c>
      <c r="Y148" s="6"/>
      <c r="Z148" s="4">
        <f t="shared" si="14"/>
        <v>0</v>
      </c>
      <c r="AA148" s="4">
        <v>0</v>
      </c>
      <c r="AB148" s="25">
        <v>0</v>
      </c>
    </row>
    <row r="149" spans="1:28" ht="51">
      <c r="A149" s="5" t="s">
        <v>331</v>
      </c>
      <c r="B149" s="2" t="s">
        <v>25</v>
      </c>
      <c r="C149" s="2"/>
      <c r="D149" s="4">
        <v>106.523</v>
      </c>
      <c r="E149" s="6">
        <f>E150</f>
        <v>0</v>
      </c>
      <c r="F149" s="4">
        <f t="shared" si="16"/>
        <v>106.523</v>
      </c>
      <c r="G149" s="6">
        <f>G150</f>
        <v>0</v>
      </c>
      <c r="H149" s="4">
        <v>0</v>
      </c>
      <c r="I149" s="6">
        <f>I150</f>
        <v>0</v>
      </c>
      <c r="J149" s="4">
        <f t="shared" si="20"/>
        <v>0</v>
      </c>
      <c r="K149" s="6">
        <f>K150</f>
        <v>0</v>
      </c>
      <c r="L149" s="4">
        <f t="shared" si="21"/>
        <v>0</v>
      </c>
      <c r="M149" s="6">
        <f>M150</f>
        <v>0</v>
      </c>
      <c r="N149" s="4">
        <f t="shared" si="17"/>
        <v>0</v>
      </c>
      <c r="O149" s="6">
        <f>O150</f>
        <v>0</v>
      </c>
      <c r="P149" s="4">
        <f t="shared" si="18"/>
        <v>0</v>
      </c>
      <c r="Q149" s="6">
        <f>Q150</f>
        <v>0</v>
      </c>
      <c r="R149" s="4">
        <f t="shared" si="19"/>
        <v>0</v>
      </c>
      <c r="S149" s="6">
        <f>S150</f>
        <v>0</v>
      </c>
      <c r="T149" s="4">
        <f t="shared" si="15"/>
        <v>0</v>
      </c>
      <c r="U149" s="6">
        <f>U150</f>
        <v>0</v>
      </c>
      <c r="V149" s="4">
        <f t="shared" si="12"/>
        <v>0</v>
      </c>
      <c r="W149" s="6">
        <f>W150</f>
        <v>0</v>
      </c>
      <c r="X149" s="4">
        <f t="shared" ref="X149:X212" si="23">V149+W149</f>
        <v>0</v>
      </c>
      <c r="Y149" s="6">
        <f>Y150</f>
        <v>0</v>
      </c>
      <c r="Z149" s="4">
        <f t="shared" ref="Z149:Z212" si="24">X149+Y149</f>
        <v>0</v>
      </c>
      <c r="AA149" s="4">
        <f>AA150</f>
        <v>0</v>
      </c>
      <c r="AB149" s="25">
        <v>0</v>
      </c>
    </row>
    <row r="150" spans="1:28" ht="38.25">
      <c r="A150" s="5" t="s">
        <v>330</v>
      </c>
      <c r="B150" s="2" t="s">
        <v>26</v>
      </c>
      <c r="C150" s="2"/>
      <c r="D150" s="4">
        <v>106.523</v>
      </c>
      <c r="E150" s="6">
        <f>E151+E152</f>
        <v>0</v>
      </c>
      <c r="F150" s="4">
        <f t="shared" si="16"/>
        <v>106.523</v>
      </c>
      <c r="G150" s="6">
        <f>G151+G152</f>
        <v>0</v>
      </c>
      <c r="H150" s="4">
        <v>0</v>
      </c>
      <c r="I150" s="6">
        <f>I151+I152</f>
        <v>0</v>
      </c>
      <c r="J150" s="4">
        <f t="shared" si="20"/>
        <v>0</v>
      </c>
      <c r="K150" s="6">
        <f>K151+K152</f>
        <v>0</v>
      </c>
      <c r="L150" s="4">
        <f t="shared" si="21"/>
        <v>0</v>
      </c>
      <c r="M150" s="6">
        <f>M151+M152</f>
        <v>0</v>
      </c>
      <c r="N150" s="4">
        <f t="shared" si="17"/>
        <v>0</v>
      </c>
      <c r="O150" s="6">
        <f>O151+O152</f>
        <v>0</v>
      </c>
      <c r="P150" s="4">
        <f t="shared" si="18"/>
        <v>0</v>
      </c>
      <c r="Q150" s="6">
        <f>Q151+Q152</f>
        <v>0</v>
      </c>
      <c r="R150" s="4">
        <f t="shared" si="19"/>
        <v>0</v>
      </c>
      <c r="S150" s="6">
        <f>S151+S152</f>
        <v>0</v>
      </c>
      <c r="T150" s="4">
        <f t="shared" si="15"/>
        <v>0</v>
      </c>
      <c r="U150" s="6">
        <f>U151+U152</f>
        <v>0</v>
      </c>
      <c r="V150" s="4">
        <f t="shared" si="12"/>
        <v>0</v>
      </c>
      <c r="W150" s="6">
        <f>W151+W152</f>
        <v>0</v>
      </c>
      <c r="X150" s="4">
        <f t="shared" si="23"/>
        <v>0</v>
      </c>
      <c r="Y150" s="6">
        <f>Y151+Y152</f>
        <v>0</v>
      </c>
      <c r="Z150" s="4">
        <f t="shared" si="24"/>
        <v>0</v>
      </c>
      <c r="AA150" s="4">
        <f>AA151+AA152</f>
        <v>0</v>
      </c>
      <c r="AB150" s="25">
        <v>0</v>
      </c>
    </row>
    <row r="151" spans="1:28" ht="38.25">
      <c r="A151" s="5" t="s">
        <v>34</v>
      </c>
      <c r="B151" s="2" t="s">
        <v>26</v>
      </c>
      <c r="C151" s="2">
        <v>200</v>
      </c>
      <c r="D151" s="4">
        <v>0</v>
      </c>
      <c r="E151" s="6"/>
      <c r="F151" s="4">
        <f t="shared" si="16"/>
        <v>0</v>
      </c>
      <c r="G151" s="6"/>
      <c r="H151" s="4">
        <v>0</v>
      </c>
      <c r="I151" s="6"/>
      <c r="J151" s="4">
        <f t="shared" si="20"/>
        <v>0</v>
      </c>
      <c r="K151" s="6"/>
      <c r="L151" s="4">
        <f t="shared" si="21"/>
        <v>0</v>
      </c>
      <c r="M151" s="6"/>
      <c r="N151" s="4">
        <f t="shared" si="17"/>
        <v>0</v>
      </c>
      <c r="O151" s="6"/>
      <c r="P151" s="4">
        <f t="shared" si="18"/>
        <v>0</v>
      </c>
      <c r="Q151" s="6"/>
      <c r="R151" s="4">
        <f t="shared" si="19"/>
        <v>0</v>
      </c>
      <c r="S151" s="6"/>
      <c r="T151" s="4">
        <f t="shared" si="15"/>
        <v>0</v>
      </c>
      <c r="U151" s="6"/>
      <c r="V151" s="4">
        <f t="shared" ref="V151:V214" si="25">T151+U151</f>
        <v>0</v>
      </c>
      <c r="W151" s="6"/>
      <c r="X151" s="4">
        <f t="shared" si="23"/>
        <v>0</v>
      </c>
      <c r="Y151" s="6"/>
      <c r="Z151" s="4">
        <f t="shared" si="24"/>
        <v>0</v>
      </c>
      <c r="AA151" s="4">
        <v>0</v>
      </c>
      <c r="AB151" s="25">
        <v>0</v>
      </c>
    </row>
    <row r="152" spans="1:28" ht="38.25">
      <c r="A152" s="5" t="s">
        <v>62</v>
      </c>
      <c r="B152" s="2" t="s">
        <v>26</v>
      </c>
      <c r="C152" s="2">
        <v>600</v>
      </c>
      <c r="D152" s="4">
        <v>106.523</v>
      </c>
      <c r="E152" s="6"/>
      <c r="F152" s="4">
        <f t="shared" si="16"/>
        <v>106.523</v>
      </c>
      <c r="G152" s="6"/>
      <c r="H152" s="4">
        <v>0</v>
      </c>
      <c r="I152" s="6"/>
      <c r="J152" s="4">
        <f t="shared" si="20"/>
        <v>0</v>
      </c>
      <c r="K152" s="6"/>
      <c r="L152" s="4">
        <f t="shared" si="21"/>
        <v>0</v>
      </c>
      <c r="M152" s="6"/>
      <c r="N152" s="4">
        <f t="shared" si="17"/>
        <v>0</v>
      </c>
      <c r="O152" s="6"/>
      <c r="P152" s="4">
        <f t="shared" si="18"/>
        <v>0</v>
      </c>
      <c r="Q152" s="6"/>
      <c r="R152" s="4">
        <f t="shared" si="19"/>
        <v>0</v>
      </c>
      <c r="S152" s="6"/>
      <c r="T152" s="4">
        <f t="shared" si="15"/>
        <v>0</v>
      </c>
      <c r="U152" s="6"/>
      <c r="V152" s="4">
        <f t="shared" si="25"/>
        <v>0</v>
      </c>
      <c r="W152" s="6"/>
      <c r="X152" s="4">
        <f t="shared" si="23"/>
        <v>0</v>
      </c>
      <c r="Y152" s="6"/>
      <c r="Z152" s="4">
        <f t="shared" si="24"/>
        <v>0</v>
      </c>
      <c r="AA152" s="4">
        <v>0</v>
      </c>
      <c r="AB152" s="25">
        <v>0</v>
      </c>
    </row>
    <row r="153" spans="1:28" ht="38.25">
      <c r="A153" s="5" t="s">
        <v>319</v>
      </c>
      <c r="B153" s="2" t="s">
        <v>320</v>
      </c>
      <c r="C153" s="2"/>
      <c r="D153" s="4">
        <v>0</v>
      </c>
      <c r="E153" s="6">
        <f>E154</f>
        <v>0</v>
      </c>
      <c r="F153" s="4">
        <f t="shared" si="16"/>
        <v>0</v>
      </c>
      <c r="G153" s="6">
        <f>G154</f>
        <v>0</v>
      </c>
      <c r="H153" s="4">
        <v>0</v>
      </c>
      <c r="I153" s="6">
        <f>I154</f>
        <v>0</v>
      </c>
      <c r="J153" s="4">
        <f t="shared" si="20"/>
        <v>0</v>
      </c>
      <c r="K153" s="6">
        <f>K154</f>
        <v>0</v>
      </c>
      <c r="L153" s="4">
        <f t="shared" si="21"/>
        <v>0</v>
      </c>
      <c r="M153" s="6">
        <f>M154</f>
        <v>0</v>
      </c>
      <c r="N153" s="4">
        <f t="shared" si="17"/>
        <v>0</v>
      </c>
      <c r="O153" s="6">
        <f>O154</f>
        <v>0</v>
      </c>
      <c r="P153" s="4">
        <f t="shared" si="18"/>
        <v>0</v>
      </c>
      <c r="Q153" s="6">
        <f>Q154</f>
        <v>0</v>
      </c>
      <c r="R153" s="4">
        <f t="shared" si="19"/>
        <v>0</v>
      </c>
      <c r="S153" s="6">
        <f>S154</f>
        <v>0</v>
      </c>
      <c r="T153" s="4">
        <f t="shared" si="15"/>
        <v>0</v>
      </c>
      <c r="U153" s="6">
        <f>U154</f>
        <v>0</v>
      </c>
      <c r="V153" s="4">
        <f t="shared" si="25"/>
        <v>0</v>
      </c>
      <c r="W153" s="6">
        <f>W154</f>
        <v>0</v>
      </c>
      <c r="X153" s="4">
        <f t="shared" si="23"/>
        <v>0</v>
      </c>
      <c r="Y153" s="6">
        <f>Y154</f>
        <v>0</v>
      </c>
      <c r="Z153" s="4">
        <f t="shared" si="24"/>
        <v>0</v>
      </c>
      <c r="AA153" s="4">
        <f>AA154</f>
        <v>0</v>
      </c>
      <c r="AB153" s="25">
        <v>0</v>
      </c>
    </row>
    <row r="154" spans="1:28" ht="25.5">
      <c r="A154" s="5" t="s">
        <v>345</v>
      </c>
      <c r="B154" s="2" t="s">
        <v>346</v>
      </c>
      <c r="C154" s="2"/>
      <c r="D154" s="4">
        <v>0</v>
      </c>
      <c r="E154" s="6">
        <f>E155</f>
        <v>0</v>
      </c>
      <c r="F154" s="4">
        <f t="shared" si="16"/>
        <v>0</v>
      </c>
      <c r="G154" s="6">
        <f>G155</f>
        <v>0</v>
      </c>
      <c r="H154" s="4">
        <v>0</v>
      </c>
      <c r="I154" s="6">
        <f>I155</f>
        <v>0</v>
      </c>
      <c r="J154" s="4">
        <f t="shared" si="20"/>
        <v>0</v>
      </c>
      <c r="K154" s="6">
        <f>K155</f>
        <v>0</v>
      </c>
      <c r="L154" s="4">
        <f t="shared" si="21"/>
        <v>0</v>
      </c>
      <c r="M154" s="6">
        <f>M155</f>
        <v>0</v>
      </c>
      <c r="N154" s="4">
        <f t="shared" si="17"/>
        <v>0</v>
      </c>
      <c r="O154" s="6">
        <f>O155</f>
        <v>0</v>
      </c>
      <c r="P154" s="4">
        <f t="shared" si="18"/>
        <v>0</v>
      </c>
      <c r="Q154" s="6">
        <f>Q155</f>
        <v>0</v>
      </c>
      <c r="R154" s="4">
        <f t="shared" si="19"/>
        <v>0</v>
      </c>
      <c r="S154" s="6">
        <f>S155</f>
        <v>0</v>
      </c>
      <c r="T154" s="4">
        <f t="shared" ref="T154:T217" si="26">R154+S154</f>
        <v>0</v>
      </c>
      <c r="U154" s="6">
        <f>U155</f>
        <v>0</v>
      </c>
      <c r="V154" s="4">
        <f t="shared" si="25"/>
        <v>0</v>
      </c>
      <c r="W154" s="6">
        <f>W155</f>
        <v>0</v>
      </c>
      <c r="X154" s="4">
        <f t="shared" si="23"/>
        <v>0</v>
      </c>
      <c r="Y154" s="6">
        <f>Y155</f>
        <v>0</v>
      </c>
      <c r="Z154" s="4">
        <f t="shared" si="24"/>
        <v>0</v>
      </c>
      <c r="AA154" s="4">
        <f>AA155</f>
        <v>0</v>
      </c>
      <c r="AB154" s="25">
        <v>0</v>
      </c>
    </row>
    <row r="155" spans="1:28" ht="38.25">
      <c r="A155" s="5" t="s">
        <v>62</v>
      </c>
      <c r="B155" s="2" t="s">
        <v>346</v>
      </c>
      <c r="C155" s="2">
        <v>600</v>
      </c>
      <c r="D155" s="4">
        <v>0</v>
      </c>
      <c r="E155" s="6"/>
      <c r="F155" s="4">
        <f t="shared" si="16"/>
        <v>0</v>
      </c>
      <c r="G155" s="6"/>
      <c r="H155" s="4">
        <v>0</v>
      </c>
      <c r="I155" s="6"/>
      <c r="J155" s="4">
        <f t="shared" si="20"/>
        <v>0</v>
      </c>
      <c r="K155" s="6"/>
      <c r="L155" s="4">
        <f t="shared" si="21"/>
        <v>0</v>
      </c>
      <c r="M155" s="6"/>
      <c r="N155" s="4">
        <f t="shared" si="17"/>
        <v>0</v>
      </c>
      <c r="O155" s="6"/>
      <c r="P155" s="4">
        <f t="shared" si="18"/>
        <v>0</v>
      </c>
      <c r="Q155" s="6"/>
      <c r="R155" s="4">
        <f t="shared" si="19"/>
        <v>0</v>
      </c>
      <c r="S155" s="6"/>
      <c r="T155" s="4">
        <f t="shared" si="26"/>
        <v>0</v>
      </c>
      <c r="U155" s="6"/>
      <c r="V155" s="4">
        <f t="shared" si="25"/>
        <v>0</v>
      </c>
      <c r="W155" s="6"/>
      <c r="X155" s="4">
        <f t="shared" si="23"/>
        <v>0</v>
      </c>
      <c r="Y155" s="6"/>
      <c r="Z155" s="4">
        <f t="shared" si="24"/>
        <v>0</v>
      </c>
      <c r="AA155" s="4">
        <v>0</v>
      </c>
      <c r="AB155" s="25">
        <v>0</v>
      </c>
    </row>
    <row r="156" spans="1:28" ht="63.75">
      <c r="A156" s="10" t="s">
        <v>335</v>
      </c>
      <c r="B156" s="15" t="s">
        <v>12</v>
      </c>
      <c r="C156" s="2"/>
      <c r="D156" s="4">
        <v>7984.956000000001</v>
      </c>
      <c r="E156" s="6">
        <f>E157</f>
        <v>882.10400000000004</v>
      </c>
      <c r="F156" s="4">
        <f t="shared" si="16"/>
        <v>8867.0600000000013</v>
      </c>
      <c r="G156" s="6">
        <f>G157</f>
        <v>0</v>
      </c>
      <c r="H156" s="4">
        <v>10347.469000000001</v>
      </c>
      <c r="I156" s="6">
        <f>I157</f>
        <v>0</v>
      </c>
      <c r="J156" s="4">
        <f t="shared" si="20"/>
        <v>10347.469000000001</v>
      </c>
      <c r="K156" s="6">
        <f>K157</f>
        <v>0</v>
      </c>
      <c r="L156" s="4">
        <f t="shared" si="21"/>
        <v>10347.469000000001</v>
      </c>
      <c r="M156" s="6">
        <f>M157</f>
        <v>0</v>
      </c>
      <c r="N156" s="4">
        <f t="shared" si="17"/>
        <v>10347.469000000001</v>
      </c>
      <c r="O156" s="6">
        <f>O157</f>
        <v>0</v>
      </c>
      <c r="P156" s="4">
        <f t="shared" si="18"/>
        <v>10347.469000000001</v>
      </c>
      <c r="Q156" s="6">
        <f>Q157</f>
        <v>0</v>
      </c>
      <c r="R156" s="4">
        <f t="shared" si="19"/>
        <v>10347.469000000001</v>
      </c>
      <c r="S156" s="6">
        <f>S157</f>
        <v>114.209</v>
      </c>
      <c r="T156" s="4">
        <f t="shared" si="26"/>
        <v>10461.678000000002</v>
      </c>
      <c r="U156" s="6">
        <f>U157</f>
        <v>0</v>
      </c>
      <c r="V156" s="4">
        <f t="shared" si="25"/>
        <v>10461.678000000002</v>
      </c>
      <c r="W156" s="6">
        <f>W157</f>
        <v>0</v>
      </c>
      <c r="X156" s="4">
        <f t="shared" si="23"/>
        <v>10461.678000000002</v>
      </c>
      <c r="Y156" s="6">
        <f>Y157</f>
        <v>0</v>
      </c>
      <c r="Z156" s="4">
        <f t="shared" si="24"/>
        <v>10461.678000000002</v>
      </c>
      <c r="AA156" s="4">
        <f>AA157</f>
        <v>10461.678</v>
      </c>
      <c r="AB156" s="25">
        <f t="shared" si="22"/>
        <v>99.999999999999972</v>
      </c>
    </row>
    <row r="157" spans="1:28" ht="38.25">
      <c r="A157" s="5" t="s">
        <v>27</v>
      </c>
      <c r="B157" s="12" t="s">
        <v>14</v>
      </c>
      <c r="C157" s="2"/>
      <c r="D157" s="4">
        <v>7984.956000000001</v>
      </c>
      <c r="E157" s="6">
        <f>E158</f>
        <v>882.10400000000004</v>
      </c>
      <c r="F157" s="4">
        <f t="shared" si="16"/>
        <v>8867.0600000000013</v>
      </c>
      <c r="G157" s="6">
        <f>G158</f>
        <v>0</v>
      </c>
      <c r="H157" s="4">
        <v>10347.469000000001</v>
      </c>
      <c r="I157" s="6">
        <f>I158</f>
        <v>0</v>
      </c>
      <c r="J157" s="4">
        <f t="shared" si="20"/>
        <v>10347.469000000001</v>
      </c>
      <c r="K157" s="6">
        <f>K158</f>
        <v>0</v>
      </c>
      <c r="L157" s="4">
        <f t="shared" si="21"/>
        <v>10347.469000000001</v>
      </c>
      <c r="M157" s="6">
        <f>M158</f>
        <v>0</v>
      </c>
      <c r="N157" s="4">
        <f t="shared" si="17"/>
        <v>10347.469000000001</v>
      </c>
      <c r="O157" s="6">
        <f>O158</f>
        <v>0</v>
      </c>
      <c r="P157" s="4">
        <f t="shared" si="18"/>
        <v>10347.469000000001</v>
      </c>
      <c r="Q157" s="6">
        <f>Q158</f>
        <v>0</v>
      </c>
      <c r="R157" s="4">
        <f t="shared" si="19"/>
        <v>10347.469000000001</v>
      </c>
      <c r="S157" s="6">
        <f>S158</f>
        <v>114.209</v>
      </c>
      <c r="T157" s="4">
        <f t="shared" si="26"/>
        <v>10461.678000000002</v>
      </c>
      <c r="U157" s="6">
        <f>U158</f>
        <v>0</v>
      </c>
      <c r="V157" s="4">
        <f t="shared" si="25"/>
        <v>10461.678000000002</v>
      </c>
      <c r="W157" s="6">
        <f>W158</f>
        <v>0</v>
      </c>
      <c r="X157" s="4">
        <f t="shared" si="23"/>
        <v>10461.678000000002</v>
      </c>
      <c r="Y157" s="6">
        <f>Y158</f>
        <v>0</v>
      </c>
      <c r="Z157" s="4">
        <f t="shared" si="24"/>
        <v>10461.678000000002</v>
      </c>
      <c r="AA157" s="4">
        <f>AA158</f>
        <v>10461.678</v>
      </c>
      <c r="AB157" s="25">
        <f t="shared" si="22"/>
        <v>99.999999999999972</v>
      </c>
    </row>
    <row r="158" spans="1:28" ht="63.75">
      <c r="A158" s="5" t="s">
        <v>336</v>
      </c>
      <c r="B158" s="12" t="s">
        <v>13</v>
      </c>
      <c r="C158" s="2"/>
      <c r="D158" s="4">
        <v>7984.956000000001</v>
      </c>
      <c r="E158" s="6">
        <f>E159+E160+E161</f>
        <v>882.10400000000004</v>
      </c>
      <c r="F158" s="4">
        <f t="shared" si="16"/>
        <v>8867.0600000000013</v>
      </c>
      <c r="G158" s="6">
        <f>G159+G160+G161</f>
        <v>0</v>
      </c>
      <c r="H158" s="4">
        <v>10347.469000000001</v>
      </c>
      <c r="I158" s="6">
        <f>I159+I160+I161</f>
        <v>0</v>
      </c>
      <c r="J158" s="4">
        <f t="shared" si="20"/>
        <v>10347.469000000001</v>
      </c>
      <c r="K158" s="6">
        <f>K159+K160+K161</f>
        <v>0</v>
      </c>
      <c r="L158" s="4">
        <f t="shared" si="21"/>
        <v>10347.469000000001</v>
      </c>
      <c r="M158" s="6">
        <f>M159+M160+M161</f>
        <v>0</v>
      </c>
      <c r="N158" s="4">
        <f t="shared" si="17"/>
        <v>10347.469000000001</v>
      </c>
      <c r="O158" s="6">
        <f>O159+O160+O161</f>
        <v>0</v>
      </c>
      <c r="P158" s="4">
        <f t="shared" si="18"/>
        <v>10347.469000000001</v>
      </c>
      <c r="Q158" s="6">
        <f>Q159+Q160+Q161</f>
        <v>0</v>
      </c>
      <c r="R158" s="4">
        <f t="shared" si="19"/>
        <v>10347.469000000001</v>
      </c>
      <c r="S158" s="6">
        <f>S159+S160+S161</f>
        <v>114.209</v>
      </c>
      <c r="T158" s="4">
        <f t="shared" si="26"/>
        <v>10461.678000000002</v>
      </c>
      <c r="U158" s="6">
        <f>U159+U160+U161</f>
        <v>0</v>
      </c>
      <c r="V158" s="4">
        <f t="shared" si="25"/>
        <v>10461.678000000002</v>
      </c>
      <c r="W158" s="6">
        <f>W159+W160+W161</f>
        <v>0</v>
      </c>
      <c r="X158" s="4">
        <f t="shared" si="23"/>
        <v>10461.678000000002</v>
      </c>
      <c r="Y158" s="6">
        <f>Y159+Y160+Y161</f>
        <v>0</v>
      </c>
      <c r="Z158" s="4">
        <f t="shared" si="24"/>
        <v>10461.678000000002</v>
      </c>
      <c r="AA158" s="4">
        <f>AA159+AA160+AA161</f>
        <v>10461.678</v>
      </c>
      <c r="AB158" s="25">
        <f t="shared" si="22"/>
        <v>99.999999999999972</v>
      </c>
    </row>
    <row r="159" spans="1:28" ht="76.5">
      <c r="A159" s="5" t="s">
        <v>106</v>
      </c>
      <c r="B159" s="12" t="s">
        <v>13</v>
      </c>
      <c r="C159" s="2">
        <v>100</v>
      </c>
      <c r="D159" s="4">
        <v>7159.3009999999995</v>
      </c>
      <c r="E159" s="6">
        <v>882.10400000000004</v>
      </c>
      <c r="F159" s="4">
        <f t="shared" si="16"/>
        <v>8041.4049999999997</v>
      </c>
      <c r="G159" s="6"/>
      <c r="H159" s="4">
        <v>9320.7369999999992</v>
      </c>
      <c r="I159" s="6"/>
      <c r="J159" s="4">
        <f t="shared" si="20"/>
        <v>9320.7369999999992</v>
      </c>
      <c r="K159" s="6"/>
      <c r="L159" s="4">
        <f t="shared" si="21"/>
        <v>9320.7369999999992</v>
      </c>
      <c r="M159" s="6"/>
      <c r="N159" s="4">
        <f t="shared" si="17"/>
        <v>9320.7369999999992</v>
      </c>
      <c r="O159" s="6"/>
      <c r="P159" s="4">
        <f t="shared" si="18"/>
        <v>9320.7369999999992</v>
      </c>
      <c r="Q159" s="6"/>
      <c r="R159" s="4">
        <f t="shared" si="19"/>
        <v>9320.7369999999992</v>
      </c>
      <c r="S159" s="6">
        <v>114.209</v>
      </c>
      <c r="T159" s="4">
        <f t="shared" si="26"/>
        <v>9434.9459999999999</v>
      </c>
      <c r="U159" s="6"/>
      <c r="V159" s="4">
        <f t="shared" si="25"/>
        <v>9434.9459999999999</v>
      </c>
      <c r="W159" s="6"/>
      <c r="X159" s="4">
        <f t="shared" si="23"/>
        <v>9434.9459999999999</v>
      </c>
      <c r="Y159" s="6"/>
      <c r="Z159" s="4">
        <f t="shared" si="24"/>
        <v>9434.9459999999999</v>
      </c>
      <c r="AA159" s="4">
        <v>9434.9459999999999</v>
      </c>
      <c r="AB159" s="25">
        <f t="shared" si="22"/>
        <v>100</v>
      </c>
    </row>
    <row r="160" spans="1:28" ht="38.25">
      <c r="A160" s="5" t="s">
        <v>34</v>
      </c>
      <c r="B160" s="12" t="s">
        <v>13</v>
      </c>
      <c r="C160" s="2">
        <v>200</v>
      </c>
      <c r="D160" s="4">
        <v>825.55499999999995</v>
      </c>
      <c r="E160" s="6"/>
      <c r="F160" s="4">
        <f t="shared" si="16"/>
        <v>825.55499999999995</v>
      </c>
      <c r="G160" s="6"/>
      <c r="H160" s="4">
        <v>1026.732</v>
      </c>
      <c r="I160" s="6"/>
      <c r="J160" s="4">
        <f t="shared" si="20"/>
        <v>1026.732</v>
      </c>
      <c r="K160" s="6"/>
      <c r="L160" s="4">
        <f t="shared" si="21"/>
        <v>1026.732</v>
      </c>
      <c r="M160" s="6"/>
      <c r="N160" s="4">
        <f t="shared" si="17"/>
        <v>1026.732</v>
      </c>
      <c r="O160" s="6"/>
      <c r="P160" s="4">
        <f t="shared" si="18"/>
        <v>1026.732</v>
      </c>
      <c r="Q160" s="6"/>
      <c r="R160" s="4">
        <f t="shared" si="19"/>
        <v>1026.732</v>
      </c>
      <c r="S160" s="6"/>
      <c r="T160" s="4">
        <f t="shared" si="26"/>
        <v>1026.732</v>
      </c>
      <c r="U160" s="6"/>
      <c r="V160" s="4">
        <f t="shared" si="25"/>
        <v>1026.732</v>
      </c>
      <c r="W160" s="6"/>
      <c r="X160" s="4">
        <f t="shared" si="23"/>
        <v>1026.732</v>
      </c>
      <c r="Y160" s="6"/>
      <c r="Z160" s="4">
        <f t="shared" si="24"/>
        <v>1026.732</v>
      </c>
      <c r="AA160" s="4">
        <v>1026.732</v>
      </c>
      <c r="AB160" s="25">
        <f t="shared" si="22"/>
        <v>100</v>
      </c>
    </row>
    <row r="161" spans="1:28" ht="15.75" hidden="1">
      <c r="A161" s="5" t="s">
        <v>726</v>
      </c>
      <c r="B161" s="12" t="s">
        <v>13</v>
      </c>
      <c r="C161" s="2">
        <v>800</v>
      </c>
      <c r="D161" s="4">
        <v>9.9999999999999992E-2</v>
      </c>
      <c r="E161" s="6"/>
      <c r="F161" s="4">
        <f t="shared" ref="F161:F233" si="27">D161+E161</f>
        <v>9.9999999999999992E-2</v>
      </c>
      <c r="G161" s="6"/>
      <c r="H161" s="4">
        <v>0</v>
      </c>
      <c r="I161" s="6"/>
      <c r="J161" s="4">
        <f t="shared" si="20"/>
        <v>0</v>
      </c>
      <c r="K161" s="6"/>
      <c r="L161" s="4">
        <f t="shared" si="21"/>
        <v>0</v>
      </c>
      <c r="M161" s="6"/>
      <c r="N161" s="4">
        <f t="shared" ref="N161:N224" si="28">L161+M161</f>
        <v>0</v>
      </c>
      <c r="O161" s="6"/>
      <c r="P161" s="4">
        <f t="shared" ref="P161:P224" si="29">N161+O161</f>
        <v>0</v>
      </c>
      <c r="Q161" s="6"/>
      <c r="R161" s="4">
        <f t="shared" ref="R161:R224" si="30">P161+Q161</f>
        <v>0</v>
      </c>
      <c r="S161" s="6"/>
      <c r="T161" s="4">
        <f t="shared" si="26"/>
        <v>0</v>
      </c>
      <c r="U161" s="6"/>
      <c r="V161" s="4">
        <f t="shared" si="25"/>
        <v>0</v>
      </c>
      <c r="W161" s="6"/>
      <c r="X161" s="4">
        <f t="shared" si="23"/>
        <v>0</v>
      </c>
      <c r="Y161" s="6"/>
      <c r="Z161" s="4">
        <f t="shared" si="24"/>
        <v>0</v>
      </c>
      <c r="AA161" s="4">
        <v>0</v>
      </c>
      <c r="AB161" s="25">
        <v>0</v>
      </c>
    </row>
    <row r="162" spans="1:28" ht="25.5">
      <c r="A162" s="10" t="s">
        <v>423</v>
      </c>
      <c r="B162" s="9" t="s">
        <v>424</v>
      </c>
      <c r="C162" s="2"/>
      <c r="D162" s="4">
        <v>605.10300000000007</v>
      </c>
      <c r="E162" s="6">
        <f>E163+E166+E169</f>
        <v>0</v>
      </c>
      <c r="F162" s="4">
        <f t="shared" si="27"/>
        <v>605.10300000000007</v>
      </c>
      <c r="G162" s="6">
        <f>G163+G166+G169</f>
        <v>0</v>
      </c>
      <c r="H162" s="4">
        <v>727.85300000000007</v>
      </c>
      <c r="I162" s="6">
        <f>I163+I166+I169</f>
        <v>0</v>
      </c>
      <c r="J162" s="4">
        <f t="shared" si="20"/>
        <v>727.85300000000007</v>
      </c>
      <c r="K162" s="6">
        <f>K163+K166+K169</f>
        <v>-15.47213</v>
      </c>
      <c r="L162" s="4">
        <f t="shared" si="21"/>
        <v>712.38087000000007</v>
      </c>
      <c r="M162" s="6">
        <f>M163+M166+M169</f>
        <v>0</v>
      </c>
      <c r="N162" s="4">
        <f t="shared" si="28"/>
        <v>712.38087000000007</v>
      </c>
      <c r="O162" s="6">
        <f>O163+O166+O169</f>
        <v>0</v>
      </c>
      <c r="P162" s="4">
        <f t="shared" si="29"/>
        <v>712.38087000000007</v>
      </c>
      <c r="Q162" s="6">
        <f>Q163+Q166+Q169</f>
        <v>0</v>
      </c>
      <c r="R162" s="4">
        <f t="shared" si="30"/>
        <v>712.38087000000007</v>
      </c>
      <c r="S162" s="6">
        <f>S163+S166+S169</f>
        <v>0</v>
      </c>
      <c r="T162" s="4">
        <f t="shared" si="26"/>
        <v>712.38087000000007</v>
      </c>
      <c r="U162" s="6">
        <f>U163+U166+U169</f>
        <v>-103</v>
      </c>
      <c r="V162" s="4">
        <f t="shared" si="25"/>
        <v>609.38087000000007</v>
      </c>
      <c r="W162" s="6">
        <f>W163+W166+W169</f>
        <v>0</v>
      </c>
      <c r="X162" s="4">
        <f t="shared" si="23"/>
        <v>609.38087000000007</v>
      </c>
      <c r="Y162" s="6">
        <f>Y163+Y166+Y169</f>
        <v>-31.260870000000004</v>
      </c>
      <c r="Z162" s="4">
        <f t="shared" si="24"/>
        <v>578.12000000000012</v>
      </c>
      <c r="AA162" s="4">
        <f>AA163+AA166+AA169</f>
        <v>578.12</v>
      </c>
      <c r="AB162" s="25">
        <f t="shared" si="22"/>
        <v>99.999999999999972</v>
      </c>
    </row>
    <row r="163" spans="1:28" ht="38.25">
      <c r="A163" s="5" t="s">
        <v>425</v>
      </c>
      <c r="B163" s="2" t="s">
        <v>426</v>
      </c>
      <c r="C163" s="2"/>
      <c r="D163" s="4">
        <v>178</v>
      </c>
      <c r="E163" s="6">
        <f>E164</f>
        <v>0</v>
      </c>
      <c r="F163" s="4">
        <f t="shared" si="27"/>
        <v>178</v>
      </c>
      <c r="G163" s="6">
        <f>G164</f>
        <v>0</v>
      </c>
      <c r="H163" s="4">
        <v>178</v>
      </c>
      <c r="I163" s="6">
        <f>I164</f>
        <v>0</v>
      </c>
      <c r="J163" s="4">
        <f t="shared" si="20"/>
        <v>178</v>
      </c>
      <c r="K163" s="6">
        <f>K164</f>
        <v>0</v>
      </c>
      <c r="L163" s="4">
        <f t="shared" si="21"/>
        <v>178</v>
      </c>
      <c r="M163" s="6">
        <f>M164</f>
        <v>0</v>
      </c>
      <c r="N163" s="4">
        <f t="shared" si="28"/>
        <v>178</v>
      </c>
      <c r="O163" s="6">
        <f>O164</f>
        <v>0</v>
      </c>
      <c r="P163" s="4">
        <f t="shared" si="29"/>
        <v>178</v>
      </c>
      <c r="Q163" s="6">
        <f>Q164</f>
        <v>0</v>
      </c>
      <c r="R163" s="4">
        <f t="shared" si="30"/>
        <v>178</v>
      </c>
      <c r="S163" s="6">
        <f>S164</f>
        <v>0</v>
      </c>
      <c r="T163" s="4">
        <f t="shared" si="26"/>
        <v>178</v>
      </c>
      <c r="U163" s="6">
        <f>U164</f>
        <v>0</v>
      </c>
      <c r="V163" s="4">
        <f t="shared" si="25"/>
        <v>178</v>
      </c>
      <c r="W163" s="6">
        <f>W164</f>
        <v>0</v>
      </c>
      <c r="X163" s="4">
        <f t="shared" si="23"/>
        <v>178</v>
      </c>
      <c r="Y163" s="6">
        <f>Y164</f>
        <v>12.4445</v>
      </c>
      <c r="Z163" s="4">
        <f t="shared" si="24"/>
        <v>190.44450000000001</v>
      </c>
      <c r="AA163" s="4">
        <f>AA164</f>
        <v>190.44450000000001</v>
      </c>
      <c r="AB163" s="25">
        <f t="shared" si="22"/>
        <v>100</v>
      </c>
    </row>
    <row r="164" spans="1:28" ht="38.25">
      <c r="A164" s="5" t="s">
        <v>427</v>
      </c>
      <c r="B164" s="2" t="s">
        <v>428</v>
      </c>
      <c r="C164" s="2"/>
      <c r="D164" s="4">
        <v>178</v>
      </c>
      <c r="E164" s="6">
        <f>E165</f>
        <v>0</v>
      </c>
      <c r="F164" s="4">
        <f t="shared" si="27"/>
        <v>178</v>
      </c>
      <c r="G164" s="6">
        <f>G165</f>
        <v>0</v>
      </c>
      <c r="H164" s="4">
        <v>178</v>
      </c>
      <c r="I164" s="6">
        <f>I165</f>
        <v>0</v>
      </c>
      <c r="J164" s="4">
        <f t="shared" si="20"/>
        <v>178</v>
      </c>
      <c r="K164" s="6">
        <f>K165</f>
        <v>0</v>
      </c>
      <c r="L164" s="4">
        <f t="shared" ref="L164:L227" si="31">J164+K164</f>
        <v>178</v>
      </c>
      <c r="M164" s="6">
        <f>M165</f>
        <v>0</v>
      </c>
      <c r="N164" s="4">
        <f t="shared" si="28"/>
        <v>178</v>
      </c>
      <c r="O164" s="6">
        <f>O165</f>
        <v>0</v>
      </c>
      <c r="P164" s="4">
        <f t="shared" si="29"/>
        <v>178</v>
      </c>
      <c r="Q164" s="6">
        <f>Q165</f>
        <v>0</v>
      </c>
      <c r="R164" s="4">
        <f t="shared" si="30"/>
        <v>178</v>
      </c>
      <c r="S164" s="6">
        <f>S165</f>
        <v>0</v>
      </c>
      <c r="T164" s="4">
        <f t="shared" si="26"/>
        <v>178</v>
      </c>
      <c r="U164" s="6">
        <f>U165</f>
        <v>0</v>
      </c>
      <c r="V164" s="4">
        <f t="shared" si="25"/>
        <v>178</v>
      </c>
      <c r="W164" s="6">
        <f>W165</f>
        <v>0</v>
      </c>
      <c r="X164" s="4">
        <f t="shared" si="23"/>
        <v>178</v>
      </c>
      <c r="Y164" s="6">
        <f>Y165</f>
        <v>12.4445</v>
      </c>
      <c r="Z164" s="4">
        <f t="shared" si="24"/>
        <v>190.44450000000001</v>
      </c>
      <c r="AA164" s="4">
        <f>AA165</f>
        <v>190.44450000000001</v>
      </c>
      <c r="AB164" s="25">
        <f t="shared" si="22"/>
        <v>100</v>
      </c>
    </row>
    <row r="165" spans="1:28" ht="38.25">
      <c r="A165" s="5" t="s">
        <v>34</v>
      </c>
      <c r="B165" s="2" t="s">
        <v>428</v>
      </c>
      <c r="C165" s="2">
        <v>200</v>
      </c>
      <c r="D165" s="4">
        <v>178</v>
      </c>
      <c r="E165" s="6"/>
      <c r="F165" s="4">
        <f t="shared" si="27"/>
        <v>178</v>
      </c>
      <c r="G165" s="6"/>
      <c r="H165" s="4">
        <v>178</v>
      </c>
      <c r="I165" s="6"/>
      <c r="J165" s="4">
        <f t="shared" si="20"/>
        <v>178</v>
      </c>
      <c r="K165" s="6"/>
      <c r="L165" s="4">
        <f t="shared" si="31"/>
        <v>178</v>
      </c>
      <c r="M165" s="6"/>
      <c r="N165" s="4">
        <f t="shared" si="28"/>
        <v>178</v>
      </c>
      <c r="O165" s="6"/>
      <c r="P165" s="4">
        <f t="shared" si="29"/>
        <v>178</v>
      </c>
      <c r="Q165" s="6"/>
      <c r="R165" s="4">
        <f t="shared" si="30"/>
        <v>178</v>
      </c>
      <c r="S165" s="6"/>
      <c r="T165" s="4">
        <f t="shared" si="26"/>
        <v>178</v>
      </c>
      <c r="U165" s="6"/>
      <c r="V165" s="4">
        <f t="shared" si="25"/>
        <v>178</v>
      </c>
      <c r="W165" s="6"/>
      <c r="X165" s="4">
        <f t="shared" si="23"/>
        <v>178</v>
      </c>
      <c r="Y165" s="6">
        <v>12.4445</v>
      </c>
      <c r="Z165" s="4">
        <f t="shared" si="24"/>
        <v>190.44450000000001</v>
      </c>
      <c r="AA165" s="4">
        <v>190.44450000000001</v>
      </c>
      <c r="AB165" s="25">
        <f t="shared" si="22"/>
        <v>100</v>
      </c>
    </row>
    <row r="166" spans="1:28" ht="51">
      <c r="A166" s="5" t="s">
        <v>429</v>
      </c>
      <c r="B166" s="2" t="s">
        <v>430</v>
      </c>
      <c r="C166" s="2"/>
      <c r="D166" s="4">
        <v>275</v>
      </c>
      <c r="E166" s="6">
        <f>E167</f>
        <v>0</v>
      </c>
      <c r="F166" s="4">
        <f t="shared" si="27"/>
        <v>275</v>
      </c>
      <c r="G166" s="6">
        <f>G167</f>
        <v>0</v>
      </c>
      <c r="H166" s="4">
        <v>325</v>
      </c>
      <c r="I166" s="6">
        <f>I167</f>
        <v>104.17749999999999</v>
      </c>
      <c r="J166" s="4">
        <f t="shared" si="20"/>
        <v>429.17750000000001</v>
      </c>
      <c r="K166" s="6">
        <f>K167</f>
        <v>-15.47213</v>
      </c>
      <c r="L166" s="4">
        <f t="shared" si="31"/>
        <v>413.70537000000002</v>
      </c>
      <c r="M166" s="6">
        <f>M167</f>
        <v>0</v>
      </c>
      <c r="N166" s="4">
        <f t="shared" si="28"/>
        <v>413.70537000000002</v>
      </c>
      <c r="O166" s="6">
        <f>O167</f>
        <v>0</v>
      </c>
      <c r="P166" s="4">
        <f t="shared" si="29"/>
        <v>413.70537000000002</v>
      </c>
      <c r="Q166" s="6">
        <f>Q167</f>
        <v>0</v>
      </c>
      <c r="R166" s="4">
        <f t="shared" si="30"/>
        <v>413.70537000000002</v>
      </c>
      <c r="S166" s="6">
        <f>S167</f>
        <v>0</v>
      </c>
      <c r="T166" s="4">
        <f t="shared" si="26"/>
        <v>413.70537000000002</v>
      </c>
      <c r="U166" s="6">
        <f>U167</f>
        <v>-100</v>
      </c>
      <c r="V166" s="4">
        <f t="shared" si="25"/>
        <v>313.70537000000002</v>
      </c>
      <c r="W166" s="6">
        <f>W167</f>
        <v>0</v>
      </c>
      <c r="X166" s="4">
        <f t="shared" si="23"/>
        <v>313.70537000000002</v>
      </c>
      <c r="Y166" s="6">
        <f>Y167</f>
        <v>-43.705370000000002</v>
      </c>
      <c r="Z166" s="4">
        <f t="shared" si="24"/>
        <v>270</v>
      </c>
      <c r="AA166" s="4">
        <f>AA167</f>
        <v>270</v>
      </c>
      <c r="AB166" s="25">
        <f t="shared" si="22"/>
        <v>100</v>
      </c>
    </row>
    <row r="167" spans="1:28" ht="38.25">
      <c r="A167" s="5" t="s">
        <v>431</v>
      </c>
      <c r="B167" s="12" t="s">
        <v>432</v>
      </c>
      <c r="C167" s="2"/>
      <c r="D167" s="4">
        <v>275</v>
      </c>
      <c r="E167" s="6">
        <f>E168</f>
        <v>0</v>
      </c>
      <c r="F167" s="4">
        <f t="shared" si="27"/>
        <v>275</v>
      </c>
      <c r="G167" s="6">
        <f>G168</f>
        <v>0</v>
      </c>
      <c r="H167" s="4">
        <v>325</v>
      </c>
      <c r="I167" s="6">
        <f>I168</f>
        <v>104.17749999999999</v>
      </c>
      <c r="J167" s="4">
        <f t="shared" si="20"/>
        <v>429.17750000000001</v>
      </c>
      <c r="K167" s="6">
        <f>K168</f>
        <v>-15.47213</v>
      </c>
      <c r="L167" s="4">
        <f t="shared" si="31"/>
        <v>413.70537000000002</v>
      </c>
      <c r="M167" s="6">
        <f>M168</f>
        <v>0</v>
      </c>
      <c r="N167" s="4">
        <f t="shared" si="28"/>
        <v>413.70537000000002</v>
      </c>
      <c r="O167" s="6">
        <f>O168</f>
        <v>0</v>
      </c>
      <c r="P167" s="4">
        <f t="shared" si="29"/>
        <v>413.70537000000002</v>
      </c>
      <c r="Q167" s="6">
        <f>Q168</f>
        <v>0</v>
      </c>
      <c r="R167" s="4">
        <f t="shared" si="30"/>
        <v>413.70537000000002</v>
      </c>
      <c r="S167" s="6">
        <f>S168</f>
        <v>0</v>
      </c>
      <c r="T167" s="4">
        <f t="shared" si="26"/>
        <v>413.70537000000002</v>
      </c>
      <c r="U167" s="6">
        <f>U168</f>
        <v>-100</v>
      </c>
      <c r="V167" s="4">
        <f t="shared" si="25"/>
        <v>313.70537000000002</v>
      </c>
      <c r="W167" s="6">
        <f>W168</f>
        <v>0</v>
      </c>
      <c r="X167" s="4">
        <f t="shared" si="23"/>
        <v>313.70537000000002</v>
      </c>
      <c r="Y167" s="6">
        <f>Y168</f>
        <v>-43.705370000000002</v>
      </c>
      <c r="Z167" s="4">
        <f t="shared" si="24"/>
        <v>270</v>
      </c>
      <c r="AA167" s="4">
        <f>AA168</f>
        <v>270</v>
      </c>
      <c r="AB167" s="25">
        <f t="shared" si="22"/>
        <v>100</v>
      </c>
    </row>
    <row r="168" spans="1:28" ht="25.5">
      <c r="A168" s="5" t="s">
        <v>304</v>
      </c>
      <c r="B168" s="12" t="s">
        <v>432</v>
      </c>
      <c r="C168" s="2">
        <v>300</v>
      </c>
      <c r="D168" s="4">
        <v>275</v>
      </c>
      <c r="E168" s="6"/>
      <c r="F168" s="4">
        <f t="shared" si="27"/>
        <v>275</v>
      </c>
      <c r="G168" s="6"/>
      <c r="H168" s="4">
        <v>325</v>
      </c>
      <c r="I168" s="6">
        <v>104.17749999999999</v>
      </c>
      <c r="J168" s="4">
        <f t="shared" ref="J168:J234" si="32">H168+I168</f>
        <v>429.17750000000001</v>
      </c>
      <c r="K168" s="6">
        <v>-15.47213</v>
      </c>
      <c r="L168" s="4">
        <f t="shared" si="31"/>
        <v>413.70537000000002</v>
      </c>
      <c r="M168" s="6"/>
      <c r="N168" s="4">
        <f t="shared" si="28"/>
        <v>413.70537000000002</v>
      </c>
      <c r="O168" s="6"/>
      <c r="P168" s="4">
        <f t="shared" si="29"/>
        <v>413.70537000000002</v>
      </c>
      <c r="Q168" s="6"/>
      <c r="R168" s="4">
        <f t="shared" si="30"/>
        <v>413.70537000000002</v>
      </c>
      <c r="S168" s="6"/>
      <c r="T168" s="4">
        <f t="shared" si="26"/>
        <v>413.70537000000002</v>
      </c>
      <c r="U168" s="6">
        <v>-100</v>
      </c>
      <c r="V168" s="4">
        <f t="shared" si="25"/>
        <v>313.70537000000002</v>
      </c>
      <c r="W168" s="6"/>
      <c r="X168" s="4">
        <f t="shared" si="23"/>
        <v>313.70537000000002</v>
      </c>
      <c r="Y168" s="6">
        <v>-43.705370000000002</v>
      </c>
      <c r="Z168" s="4">
        <f t="shared" si="24"/>
        <v>270</v>
      </c>
      <c r="AA168" s="4">
        <v>270</v>
      </c>
      <c r="AB168" s="25">
        <f t="shared" si="22"/>
        <v>100</v>
      </c>
    </row>
    <row r="169" spans="1:28" ht="51">
      <c r="A169" s="5" t="s">
        <v>349</v>
      </c>
      <c r="B169" s="2" t="s">
        <v>433</v>
      </c>
      <c r="C169" s="2"/>
      <c r="D169" s="4">
        <v>152.10300000000001</v>
      </c>
      <c r="E169" s="6">
        <f>E170</f>
        <v>0</v>
      </c>
      <c r="F169" s="4">
        <f t="shared" si="27"/>
        <v>152.10300000000001</v>
      </c>
      <c r="G169" s="6">
        <f>G170</f>
        <v>0</v>
      </c>
      <c r="H169" s="4">
        <v>224.85300000000001</v>
      </c>
      <c r="I169" s="6">
        <f>I170</f>
        <v>-104.17749999999999</v>
      </c>
      <c r="J169" s="4">
        <f t="shared" si="32"/>
        <v>120.67550000000001</v>
      </c>
      <c r="K169" s="6">
        <f>K170</f>
        <v>0</v>
      </c>
      <c r="L169" s="4">
        <f t="shared" si="31"/>
        <v>120.67550000000001</v>
      </c>
      <c r="M169" s="6">
        <f>M170</f>
        <v>0</v>
      </c>
      <c r="N169" s="4">
        <f t="shared" si="28"/>
        <v>120.67550000000001</v>
      </c>
      <c r="O169" s="6">
        <f>O170</f>
        <v>0</v>
      </c>
      <c r="P169" s="4">
        <f t="shared" si="29"/>
        <v>120.67550000000001</v>
      </c>
      <c r="Q169" s="6">
        <f>Q170</f>
        <v>0</v>
      </c>
      <c r="R169" s="4">
        <f t="shared" si="30"/>
        <v>120.67550000000001</v>
      </c>
      <c r="S169" s="6">
        <f>S170</f>
        <v>0</v>
      </c>
      <c r="T169" s="4">
        <f t="shared" si="26"/>
        <v>120.67550000000001</v>
      </c>
      <c r="U169" s="6">
        <f>U170</f>
        <v>-3</v>
      </c>
      <c r="V169" s="4">
        <f t="shared" si="25"/>
        <v>117.67550000000001</v>
      </c>
      <c r="W169" s="6">
        <f>W170</f>
        <v>0</v>
      </c>
      <c r="X169" s="4">
        <f t="shared" si="23"/>
        <v>117.67550000000001</v>
      </c>
      <c r="Y169" s="6">
        <f>Y170</f>
        <v>0</v>
      </c>
      <c r="Z169" s="4">
        <f t="shared" si="24"/>
        <v>117.67550000000001</v>
      </c>
      <c r="AA169" s="4">
        <f>AA170</f>
        <v>117.6755</v>
      </c>
      <c r="AB169" s="25">
        <f t="shared" si="22"/>
        <v>99.999999999999986</v>
      </c>
    </row>
    <row r="170" spans="1:28" ht="38.25">
      <c r="A170" s="5" t="s">
        <v>664</v>
      </c>
      <c r="B170" s="2" t="s">
        <v>434</v>
      </c>
      <c r="C170" s="2"/>
      <c r="D170" s="4">
        <v>152.10300000000001</v>
      </c>
      <c r="E170" s="6">
        <f>E171+E172</f>
        <v>0</v>
      </c>
      <c r="F170" s="4">
        <f t="shared" si="27"/>
        <v>152.10300000000001</v>
      </c>
      <c r="G170" s="6">
        <f>G171+G172</f>
        <v>0</v>
      </c>
      <c r="H170" s="4">
        <v>224.85300000000001</v>
      </c>
      <c r="I170" s="6">
        <f>I171+I172</f>
        <v>-104.17749999999999</v>
      </c>
      <c r="J170" s="4">
        <f t="shared" si="32"/>
        <v>120.67550000000001</v>
      </c>
      <c r="K170" s="6">
        <f>K171+K172</f>
        <v>0</v>
      </c>
      <c r="L170" s="4">
        <f t="shared" si="31"/>
        <v>120.67550000000001</v>
      </c>
      <c r="M170" s="6">
        <f>M171+M172</f>
        <v>0</v>
      </c>
      <c r="N170" s="4">
        <f t="shared" si="28"/>
        <v>120.67550000000001</v>
      </c>
      <c r="O170" s="6">
        <f>O171+O172</f>
        <v>0</v>
      </c>
      <c r="P170" s="4">
        <f t="shared" si="29"/>
        <v>120.67550000000001</v>
      </c>
      <c r="Q170" s="6">
        <f>Q171+Q172</f>
        <v>0</v>
      </c>
      <c r="R170" s="4">
        <f t="shared" si="30"/>
        <v>120.67550000000001</v>
      </c>
      <c r="S170" s="6">
        <f>S171+S172</f>
        <v>0</v>
      </c>
      <c r="T170" s="4">
        <f t="shared" si="26"/>
        <v>120.67550000000001</v>
      </c>
      <c r="U170" s="6">
        <f>U171+U172</f>
        <v>-3</v>
      </c>
      <c r="V170" s="4">
        <f t="shared" si="25"/>
        <v>117.67550000000001</v>
      </c>
      <c r="W170" s="6">
        <f>W171+W172</f>
        <v>0</v>
      </c>
      <c r="X170" s="4">
        <f t="shared" si="23"/>
        <v>117.67550000000001</v>
      </c>
      <c r="Y170" s="6">
        <f>Y171+Y172</f>
        <v>0</v>
      </c>
      <c r="Z170" s="4">
        <f t="shared" si="24"/>
        <v>117.67550000000001</v>
      </c>
      <c r="AA170" s="4">
        <f>AA171+AA172</f>
        <v>117.6755</v>
      </c>
      <c r="AB170" s="25">
        <f t="shared" si="22"/>
        <v>99.999999999999986</v>
      </c>
    </row>
    <row r="171" spans="1:28" ht="38.25">
      <c r="A171" s="5" t="s">
        <v>34</v>
      </c>
      <c r="B171" s="2" t="s">
        <v>434</v>
      </c>
      <c r="C171" s="2">
        <v>200</v>
      </c>
      <c r="D171" s="4">
        <v>116.10299999999999</v>
      </c>
      <c r="E171" s="6"/>
      <c r="F171" s="4">
        <f t="shared" si="27"/>
        <v>116.10299999999999</v>
      </c>
      <c r="G171" s="6"/>
      <c r="H171" s="4">
        <v>152.85300000000001</v>
      </c>
      <c r="I171" s="6">
        <v>-104.17749999999999</v>
      </c>
      <c r="J171" s="4">
        <f t="shared" si="32"/>
        <v>48.675500000000014</v>
      </c>
      <c r="K171" s="6"/>
      <c r="L171" s="4">
        <f t="shared" si="31"/>
        <v>48.675500000000014</v>
      </c>
      <c r="M171" s="6"/>
      <c r="N171" s="4">
        <f t="shared" si="28"/>
        <v>48.675500000000014</v>
      </c>
      <c r="O171" s="6"/>
      <c r="P171" s="4">
        <f t="shared" si="29"/>
        <v>48.675500000000014</v>
      </c>
      <c r="Q171" s="6"/>
      <c r="R171" s="4">
        <f t="shared" si="30"/>
        <v>48.675500000000014</v>
      </c>
      <c r="S171" s="6"/>
      <c r="T171" s="4">
        <f t="shared" si="26"/>
        <v>48.675500000000014</v>
      </c>
      <c r="U171" s="6"/>
      <c r="V171" s="4">
        <f t="shared" si="25"/>
        <v>48.675500000000014</v>
      </c>
      <c r="W171" s="6"/>
      <c r="X171" s="4">
        <f t="shared" si="23"/>
        <v>48.675500000000014</v>
      </c>
      <c r="Y171" s="6"/>
      <c r="Z171" s="4">
        <f t="shared" si="24"/>
        <v>48.675500000000014</v>
      </c>
      <c r="AA171" s="4">
        <v>48.6755</v>
      </c>
      <c r="AB171" s="25">
        <f t="shared" si="22"/>
        <v>99.999999999999972</v>
      </c>
    </row>
    <row r="172" spans="1:28" ht="25.5">
      <c r="A172" s="5" t="s">
        <v>304</v>
      </c>
      <c r="B172" s="2" t="s">
        <v>434</v>
      </c>
      <c r="C172" s="2">
        <v>300</v>
      </c>
      <c r="D172" s="4">
        <v>36</v>
      </c>
      <c r="E172" s="6"/>
      <c r="F172" s="4">
        <f t="shared" si="27"/>
        <v>36</v>
      </c>
      <c r="G172" s="6"/>
      <c r="H172" s="4">
        <v>72</v>
      </c>
      <c r="I172" s="6"/>
      <c r="J172" s="4">
        <f t="shared" si="32"/>
        <v>72</v>
      </c>
      <c r="K172" s="6"/>
      <c r="L172" s="4">
        <f t="shared" si="31"/>
        <v>72</v>
      </c>
      <c r="M172" s="6"/>
      <c r="N172" s="4">
        <f t="shared" si="28"/>
        <v>72</v>
      </c>
      <c r="O172" s="6"/>
      <c r="P172" s="4">
        <f t="shared" si="29"/>
        <v>72</v>
      </c>
      <c r="Q172" s="6"/>
      <c r="R172" s="4">
        <f t="shared" si="30"/>
        <v>72</v>
      </c>
      <c r="S172" s="6"/>
      <c r="T172" s="4">
        <f t="shared" si="26"/>
        <v>72</v>
      </c>
      <c r="U172" s="6">
        <v>-3</v>
      </c>
      <c r="V172" s="4">
        <f t="shared" si="25"/>
        <v>69</v>
      </c>
      <c r="W172" s="6"/>
      <c r="X172" s="4">
        <f t="shared" si="23"/>
        <v>69</v>
      </c>
      <c r="Y172" s="6"/>
      <c r="Z172" s="4">
        <f t="shared" si="24"/>
        <v>69</v>
      </c>
      <c r="AA172" s="4">
        <v>69</v>
      </c>
      <c r="AB172" s="25">
        <f t="shared" si="22"/>
        <v>100</v>
      </c>
    </row>
    <row r="173" spans="1:28" ht="41.25" customHeight="1">
      <c r="A173" s="10" t="s">
        <v>629</v>
      </c>
      <c r="B173" s="9" t="s">
        <v>630</v>
      </c>
      <c r="C173" s="2"/>
      <c r="D173" s="4">
        <v>0</v>
      </c>
      <c r="E173" s="6">
        <f>E174</f>
        <v>0</v>
      </c>
      <c r="F173" s="4">
        <f t="shared" si="27"/>
        <v>0</v>
      </c>
      <c r="G173" s="6">
        <f>G174</f>
        <v>0</v>
      </c>
      <c r="H173" s="4">
        <v>2815.69625</v>
      </c>
      <c r="I173" s="6">
        <f>I174</f>
        <v>0</v>
      </c>
      <c r="J173" s="4">
        <f t="shared" si="32"/>
        <v>2815.69625</v>
      </c>
      <c r="K173" s="6">
        <f>K174</f>
        <v>0</v>
      </c>
      <c r="L173" s="4">
        <f t="shared" si="31"/>
        <v>2815.69625</v>
      </c>
      <c r="M173" s="6">
        <f>M174</f>
        <v>0</v>
      </c>
      <c r="N173" s="4">
        <f t="shared" si="28"/>
        <v>2815.69625</v>
      </c>
      <c r="O173" s="6">
        <f>O174</f>
        <v>0</v>
      </c>
      <c r="P173" s="4">
        <f t="shared" si="29"/>
        <v>2815.69625</v>
      </c>
      <c r="Q173" s="6">
        <f>Q174</f>
        <v>-237.74306999999999</v>
      </c>
      <c r="R173" s="4">
        <f t="shared" si="30"/>
        <v>2577.95318</v>
      </c>
      <c r="S173" s="6">
        <f>S174</f>
        <v>0</v>
      </c>
      <c r="T173" s="4">
        <f t="shared" si="26"/>
        <v>2577.95318</v>
      </c>
      <c r="U173" s="6">
        <f>U174</f>
        <v>0</v>
      </c>
      <c r="V173" s="4">
        <f t="shared" si="25"/>
        <v>2577.95318</v>
      </c>
      <c r="W173" s="6">
        <f>W174</f>
        <v>0</v>
      </c>
      <c r="X173" s="4">
        <f t="shared" si="23"/>
        <v>2577.95318</v>
      </c>
      <c r="Y173" s="6">
        <f>Y174</f>
        <v>0</v>
      </c>
      <c r="Z173" s="4">
        <f t="shared" si="24"/>
        <v>2577.95318</v>
      </c>
      <c r="AA173" s="4">
        <f>AA174</f>
        <v>2577.95318</v>
      </c>
      <c r="AB173" s="25">
        <f t="shared" si="22"/>
        <v>100</v>
      </c>
    </row>
    <row r="174" spans="1:28" ht="38.25">
      <c r="A174" s="5" t="s">
        <v>631</v>
      </c>
      <c r="B174" s="2" t="s">
        <v>633</v>
      </c>
      <c r="C174" s="2"/>
      <c r="D174" s="4">
        <v>0</v>
      </c>
      <c r="E174" s="6">
        <f>E175</f>
        <v>0</v>
      </c>
      <c r="F174" s="4">
        <f t="shared" si="27"/>
        <v>0</v>
      </c>
      <c r="G174" s="6">
        <f>G175</f>
        <v>0</v>
      </c>
      <c r="H174" s="4">
        <v>2815.69625</v>
      </c>
      <c r="I174" s="6">
        <f>I175</f>
        <v>0</v>
      </c>
      <c r="J174" s="4">
        <f t="shared" si="32"/>
        <v>2815.69625</v>
      </c>
      <c r="K174" s="6">
        <f>K175</f>
        <v>0</v>
      </c>
      <c r="L174" s="4">
        <f t="shared" si="31"/>
        <v>2815.69625</v>
      </c>
      <c r="M174" s="6">
        <f>M175</f>
        <v>0</v>
      </c>
      <c r="N174" s="4">
        <f t="shared" si="28"/>
        <v>2815.69625</v>
      </c>
      <c r="O174" s="6">
        <f>O175</f>
        <v>0</v>
      </c>
      <c r="P174" s="4">
        <f t="shared" si="29"/>
        <v>2815.69625</v>
      </c>
      <c r="Q174" s="6">
        <f>Q175</f>
        <v>-237.74306999999999</v>
      </c>
      <c r="R174" s="4">
        <f t="shared" si="30"/>
        <v>2577.95318</v>
      </c>
      <c r="S174" s="6">
        <f>S175</f>
        <v>0</v>
      </c>
      <c r="T174" s="4">
        <f t="shared" si="26"/>
        <v>2577.95318</v>
      </c>
      <c r="U174" s="6">
        <f>U175</f>
        <v>0</v>
      </c>
      <c r="V174" s="4">
        <f t="shared" si="25"/>
        <v>2577.95318</v>
      </c>
      <c r="W174" s="6">
        <f>W175</f>
        <v>0</v>
      </c>
      <c r="X174" s="4">
        <f t="shared" si="23"/>
        <v>2577.95318</v>
      </c>
      <c r="Y174" s="6">
        <f>Y175</f>
        <v>0</v>
      </c>
      <c r="Z174" s="4">
        <f t="shared" si="24"/>
        <v>2577.95318</v>
      </c>
      <c r="AA174" s="4">
        <f>AA175</f>
        <v>2577.95318</v>
      </c>
      <c r="AB174" s="25">
        <f t="shared" si="22"/>
        <v>100</v>
      </c>
    </row>
    <row r="175" spans="1:28" ht="25.5">
      <c r="A175" s="5" t="s">
        <v>632</v>
      </c>
      <c r="B175" s="2" t="s">
        <v>634</v>
      </c>
      <c r="C175" s="2"/>
      <c r="D175" s="4">
        <v>0</v>
      </c>
      <c r="E175" s="6">
        <f>E176</f>
        <v>0</v>
      </c>
      <c r="F175" s="4">
        <f t="shared" si="27"/>
        <v>0</v>
      </c>
      <c r="G175" s="6">
        <f>G176</f>
        <v>0</v>
      </c>
      <c r="H175" s="4">
        <v>2815.69625</v>
      </c>
      <c r="I175" s="6">
        <f>I176</f>
        <v>0</v>
      </c>
      <c r="J175" s="4">
        <f t="shared" si="32"/>
        <v>2815.69625</v>
      </c>
      <c r="K175" s="6">
        <f>K176</f>
        <v>0</v>
      </c>
      <c r="L175" s="4">
        <f t="shared" si="31"/>
        <v>2815.69625</v>
      </c>
      <c r="M175" s="6">
        <f>M176</f>
        <v>0</v>
      </c>
      <c r="N175" s="4">
        <f t="shared" si="28"/>
        <v>2815.69625</v>
      </c>
      <c r="O175" s="6">
        <f>O176</f>
        <v>0</v>
      </c>
      <c r="P175" s="4">
        <f t="shared" si="29"/>
        <v>2815.69625</v>
      </c>
      <c r="Q175" s="6">
        <f>Q176</f>
        <v>-237.74306999999999</v>
      </c>
      <c r="R175" s="4">
        <f t="shared" si="30"/>
        <v>2577.95318</v>
      </c>
      <c r="S175" s="6">
        <f>S176</f>
        <v>0</v>
      </c>
      <c r="T175" s="4">
        <f t="shared" si="26"/>
        <v>2577.95318</v>
      </c>
      <c r="U175" s="6">
        <f>U176</f>
        <v>0</v>
      </c>
      <c r="V175" s="4">
        <f t="shared" si="25"/>
        <v>2577.95318</v>
      </c>
      <c r="W175" s="6">
        <f>W176</f>
        <v>0</v>
      </c>
      <c r="X175" s="4">
        <f t="shared" si="23"/>
        <v>2577.95318</v>
      </c>
      <c r="Y175" s="6">
        <f>Y176</f>
        <v>0</v>
      </c>
      <c r="Z175" s="4">
        <f t="shared" si="24"/>
        <v>2577.95318</v>
      </c>
      <c r="AA175" s="4">
        <f>AA176</f>
        <v>2577.95318</v>
      </c>
      <c r="AB175" s="25">
        <f t="shared" si="22"/>
        <v>100</v>
      </c>
    </row>
    <row r="176" spans="1:28" ht="38.25">
      <c r="A176" s="5" t="s">
        <v>62</v>
      </c>
      <c r="B176" s="2" t="s">
        <v>634</v>
      </c>
      <c r="C176" s="2">
        <v>600</v>
      </c>
      <c r="D176" s="4">
        <v>0</v>
      </c>
      <c r="E176" s="6"/>
      <c r="F176" s="4">
        <f t="shared" si="27"/>
        <v>0</v>
      </c>
      <c r="G176" s="6"/>
      <c r="H176" s="4">
        <v>2815.69625</v>
      </c>
      <c r="I176" s="6"/>
      <c r="J176" s="4">
        <f t="shared" si="32"/>
        <v>2815.69625</v>
      </c>
      <c r="K176" s="6"/>
      <c r="L176" s="4">
        <f t="shared" si="31"/>
        <v>2815.69625</v>
      </c>
      <c r="M176" s="6"/>
      <c r="N176" s="4">
        <f t="shared" si="28"/>
        <v>2815.69625</v>
      </c>
      <c r="O176" s="6"/>
      <c r="P176" s="4">
        <f t="shared" si="29"/>
        <v>2815.69625</v>
      </c>
      <c r="Q176" s="6">
        <v>-237.74306999999999</v>
      </c>
      <c r="R176" s="4">
        <f t="shared" si="30"/>
        <v>2577.95318</v>
      </c>
      <c r="S176" s="6"/>
      <c r="T176" s="4">
        <f t="shared" si="26"/>
        <v>2577.95318</v>
      </c>
      <c r="U176" s="6"/>
      <c r="V176" s="4">
        <f t="shared" si="25"/>
        <v>2577.95318</v>
      </c>
      <c r="W176" s="6"/>
      <c r="X176" s="4">
        <f t="shared" si="23"/>
        <v>2577.95318</v>
      </c>
      <c r="Y176" s="6"/>
      <c r="Z176" s="4">
        <f t="shared" si="24"/>
        <v>2577.95318</v>
      </c>
      <c r="AA176" s="4">
        <v>2577.95318</v>
      </c>
      <c r="AB176" s="25">
        <f t="shared" si="22"/>
        <v>100</v>
      </c>
    </row>
    <row r="177" spans="1:28" ht="110.25">
      <c r="A177" s="8" t="s">
        <v>382</v>
      </c>
      <c r="B177" s="9" t="s">
        <v>116</v>
      </c>
      <c r="C177" s="2"/>
      <c r="D177" s="4">
        <v>1156.7326000000003</v>
      </c>
      <c r="E177" s="6">
        <f>E178+E182+E190+E194+E198+E205+E209</f>
        <v>13.93</v>
      </c>
      <c r="F177" s="4">
        <f t="shared" si="27"/>
        <v>1170.6626000000003</v>
      </c>
      <c r="G177" s="6">
        <f>G178+G182+G190+G194+G198+G205+G209</f>
        <v>0</v>
      </c>
      <c r="H177" s="4">
        <v>2470.6626000000006</v>
      </c>
      <c r="I177" s="6">
        <f>I178+I182+I190+I194+I198+I205+I209</f>
        <v>14.787000000000001</v>
      </c>
      <c r="J177" s="4">
        <f t="shared" si="32"/>
        <v>2485.4496000000004</v>
      </c>
      <c r="K177" s="6">
        <f>K178+K182+K190+K194+K198+K205+K209</f>
        <v>0</v>
      </c>
      <c r="L177" s="4">
        <f t="shared" si="31"/>
        <v>2485.4496000000004</v>
      </c>
      <c r="M177" s="6">
        <f>M178+M182+M190+M194+M198+M205+M209</f>
        <v>0</v>
      </c>
      <c r="N177" s="4">
        <f t="shared" si="28"/>
        <v>2485.4496000000004</v>
      </c>
      <c r="O177" s="6">
        <f>O178+O182+O190+O194+O198+O205+O209</f>
        <v>0</v>
      </c>
      <c r="P177" s="4">
        <f t="shared" si="29"/>
        <v>2485.4496000000004</v>
      </c>
      <c r="Q177" s="6">
        <f>Q178+Q182+Q190+Q194+Q198+Q205+Q209</f>
        <v>0</v>
      </c>
      <c r="R177" s="4">
        <f t="shared" si="30"/>
        <v>2485.4496000000004</v>
      </c>
      <c r="S177" s="6">
        <f>S178+S182+S190+S194+S198+S205+S209</f>
        <v>0</v>
      </c>
      <c r="T177" s="4">
        <f t="shared" si="26"/>
        <v>2485.4496000000004</v>
      </c>
      <c r="U177" s="6">
        <f>U178+U182+U190+U194+U198+U205+U209</f>
        <v>60</v>
      </c>
      <c r="V177" s="4">
        <f t="shared" si="25"/>
        <v>2545.4496000000004</v>
      </c>
      <c r="W177" s="6">
        <f>W178+W182+W190+W194+W198+W205+W209</f>
        <v>-3</v>
      </c>
      <c r="X177" s="4">
        <f t="shared" si="23"/>
        <v>2542.4496000000004</v>
      </c>
      <c r="Y177" s="6">
        <f>Y178+Y182+Y190+Y194+Y198+Y205+Y209</f>
        <v>-87.803930000000008</v>
      </c>
      <c r="Z177" s="4">
        <f t="shared" si="24"/>
        <v>2454.6456700000003</v>
      </c>
      <c r="AA177" s="4">
        <f>AA178+AA182+AA190+AA194+AA198+AA205+AA209</f>
        <v>2454.4166700000005</v>
      </c>
      <c r="AB177" s="25">
        <f t="shared" si="22"/>
        <v>99.990670751269789</v>
      </c>
    </row>
    <row r="178" spans="1:28" ht="38.25">
      <c r="A178" s="10" t="s">
        <v>113</v>
      </c>
      <c r="B178" s="9" t="s">
        <v>117</v>
      </c>
      <c r="C178" s="2"/>
      <c r="D178" s="4">
        <v>384.17060000000004</v>
      </c>
      <c r="E178" s="6">
        <f t="shared" ref="E178:G180" si="33">E179</f>
        <v>0</v>
      </c>
      <c r="F178" s="4">
        <f t="shared" si="27"/>
        <v>384.17060000000004</v>
      </c>
      <c r="G178" s="6">
        <f t="shared" si="33"/>
        <v>0</v>
      </c>
      <c r="H178" s="4">
        <v>1684.1705999999999</v>
      </c>
      <c r="I178" s="6">
        <f t="shared" ref="I178:AA180" si="34">I179</f>
        <v>0</v>
      </c>
      <c r="J178" s="4">
        <f t="shared" si="32"/>
        <v>1684.1705999999999</v>
      </c>
      <c r="K178" s="6">
        <f t="shared" si="34"/>
        <v>0</v>
      </c>
      <c r="L178" s="4">
        <f t="shared" si="31"/>
        <v>1684.1705999999999</v>
      </c>
      <c r="M178" s="6">
        <f t="shared" si="34"/>
        <v>0</v>
      </c>
      <c r="N178" s="4">
        <f t="shared" si="28"/>
        <v>1684.1705999999999</v>
      </c>
      <c r="O178" s="6">
        <f t="shared" si="34"/>
        <v>-24.7</v>
      </c>
      <c r="P178" s="4">
        <f t="shared" si="29"/>
        <v>1659.4705999999999</v>
      </c>
      <c r="Q178" s="6">
        <f t="shared" si="34"/>
        <v>0</v>
      </c>
      <c r="R178" s="4">
        <f t="shared" si="30"/>
        <v>1659.4705999999999</v>
      </c>
      <c r="S178" s="6">
        <f t="shared" si="34"/>
        <v>0</v>
      </c>
      <c r="T178" s="4">
        <f t="shared" si="26"/>
        <v>1659.4705999999999</v>
      </c>
      <c r="U178" s="6">
        <f t="shared" si="34"/>
        <v>0</v>
      </c>
      <c r="V178" s="4">
        <f t="shared" si="25"/>
        <v>1659.4705999999999</v>
      </c>
      <c r="W178" s="6">
        <f t="shared" si="34"/>
        <v>0</v>
      </c>
      <c r="X178" s="4">
        <f t="shared" si="23"/>
        <v>1659.4705999999999</v>
      </c>
      <c r="Y178" s="6">
        <f t="shared" si="34"/>
        <v>0</v>
      </c>
      <c r="Z178" s="4">
        <f t="shared" si="24"/>
        <v>1659.4705999999999</v>
      </c>
      <c r="AA178" s="4">
        <f t="shared" si="34"/>
        <v>1659.4706000000001</v>
      </c>
      <c r="AB178" s="25">
        <f t="shared" si="22"/>
        <v>100.00000000000003</v>
      </c>
    </row>
    <row r="179" spans="1:28" ht="38.25">
      <c r="A179" s="5" t="s">
        <v>114</v>
      </c>
      <c r="B179" s="2" t="s">
        <v>118</v>
      </c>
      <c r="C179" s="2"/>
      <c r="D179" s="4">
        <v>384.17060000000004</v>
      </c>
      <c r="E179" s="6">
        <f t="shared" si="33"/>
        <v>0</v>
      </c>
      <c r="F179" s="4">
        <f t="shared" si="27"/>
        <v>384.17060000000004</v>
      </c>
      <c r="G179" s="6">
        <f t="shared" si="33"/>
        <v>0</v>
      </c>
      <c r="H179" s="4">
        <v>1684.1705999999999</v>
      </c>
      <c r="I179" s="6">
        <f t="shared" si="34"/>
        <v>0</v>
      </c>
      <c r="J179" s="4">
        <f t="shared" si="32"/>
        <v>1684.1705999999999</v>
      </c>
      <c r="K179" s="6">
        <f t="shared" si="34"/>
        <v>0</v>
      </c>
      <c r="L179" s="4">
        <f t="shared" si="31"/>
        <v>1684.1705999999999</v>
      </c>
      <c r="M179" s="6">
        <f t="shared" si="34"/>
        <v>0</v>
      </c>
      <c r="N179" s="4">
        <f t="shared" si="28"/>
        <v>1684.1705999999999</v>
      </c>
      <c r="O179" s="6">
        <f t="shared" si="34"/>
        <v>-24.7</v>
      </c>
      <c r="P179" s="4">
        <f t="shared" si="29"/>
        <v>1659.4705999999999</v>
      </c>
      <c r="Q179" s="6">
        <f t="shared" si="34"/>
        <v>0</v>
      </c>
      <c r="R179" s="4">
        <f t="shared" si="30"/>
        <v>1659.4705999999999</v>
      </c>
      <c r="S179" s="6">
        <f t="shared" si="34"/>
        <v>0</v>
      </c>
      <c r="T179" s="4">
        <f t="shared" si="26"/>
        <v>1659.4705999999999</v>
      </c>
      <c r="U179" s="6">
        <f t="shared" si="34"/>
        <v>0</v>
      </c>
      <c r="V179" s="4">
        <f t="shared" si="25"/>
        <v>1659.4705999999999</v>
      </c>
      <c r="W179" s="6">
        <f t="shared" si="34"/>
        <v>0</v>
      </c>
      <c r="X179" s="4">
        <f t="shared" si="23"/>
        <v>1659.4705999999999</v>
      </c>
      <c r="Y179" s="6">
        <f t="shared" si="34"/>
        <v>0</v>
      </c>
      <c r="Z179" s="4">
        <f t="shared" si="24"/>
        <v>1659.4705999999999</v>
      </c>
      <c r="AA179" s="4">
        <f t="shared" si="34"/>
        <v>1659.4706000000001</v>
      </c>
      <c r="AB179" s="25">
        <f t="shared" si="22"/>
        <v>100.00000000000003</v>
      </c>
    </row>
    <row r="180" spans="1:28" ht="25.5">
      <c r="A180" s="5" t="s">
        <v>115</v>
      </c>
      <c r="B180" s="12" t="s">
        <v>119</v>
      </c>
      <c r="C180" s="2"/>
      <c r="D180" s="4">
        <v>384.17060000000004</v>
      </c>
      <c r="E180" s="6">
        <f t="shared" si="33"/>
        <v>0</v>
      </c>
      <c r="F180" s="4">
        <f t="shared" si="27"/>
        <v>384.17060000000004</v>
      </c>
      <c r="G180" s="6">
        <f t="shared" si="33"/>
        <v>0</v>
      </c>
      <c r="H180" s="4">
        <v>1684.1705999999999</v>
      </c>
      <c r="I180" s="6">
        <f t="shared" si="34"/>
        <v>0</v>
      </c>
      <c r="J180" s="4">
        <f t="shared" si="32"/>
        <v>1684.1705999999999</v>
      </c>
      <c r="K180" s="6">
        <f t="shared" si="34"/>
        <v>0</v>
      </c>
      <c r="L180" s="4">
        <f t="shared" si="31"/>
        <v>1684.1705999999999</v>
      </c>
      <c r="M180" s="6">
        <f t="shared" si="34"/>
        <v>0</v>
      </c>
      <c r="N180" s="4">
        <f t="shared" si="28"/>
        <v>1684.1705999999999</v>
      </c>
      <c r="O180" s="6">
        <f t="shared" si="34"/>
        <v>-24.7</v>
      </c>
      <c r="P180" s="4">
        <f t="shared" si="29"/>
        <v>1659.4705999999999</v>
      </c>
      <c r="Q180" s="6">
        <f t="shared" si="34"/>
        <v>0</v>
      </c>
      <c r="R180" s="4">
        <f t="shared" si="30"/>
        <v>1659.4705999999999</v>
      </c>
      <c r="S180" s="6">
        <f t="shared" si="34"/>
        <v>0</v>
      </c>
      <c r="T180" s="4">
        <f t="shared" si="26"/>
        <v>1659.4705999999999</v>
      </c>
      <c r="U180" s="6">
        <f t="shared" si="34"/>
        <v>0</v>
      </c>
      <c r="V180" s="4">
        <f t="shared" si="25"/>
        <v>1659.4705999999999</v>
      </c>
      <c r="W180" s="6">
        <f t="shared" si="34"/>
        <v>0</v>
      </c>
      <c r="X180" s="4">
        <f t="shared" si="23"/>
        <v>1659.4705999999999</v>
      </c>
      <c r="Y180" s="6">
        <f t="shared" si="34"/>
        <v>0</v>
      </c>
      <c r="Z180" s="4">
        <f t="shared" si="24"/>
        <v>1659.4705999999999</v>
      </c>
      <c r="AA180" s="4">
        <f t="shared" si="34"/>
        <v>1659.4706000000001</v>
      </c>
      <c r="AB180" s="25">
        <f t="shared" si="22"/>
        <v>100.00000000000003</v>
      </c>
    </row>
    <row r="181" spans="1:28" ht="38.25">
      <c r="A181" s="5" t="s">
        <v>62</v>
      </c>
      <c r="B181" s="12" t="s">
        <v>119</v>
      </c>
      <c r="C181" s="2">
        <v>600</v>
      </c>
      <c r="D181" s="4">
        <v>384.17060000000004</v>
      </c>
      <c r="E181" s="6"/>
      <c r="F181" s="4">
        <f t="shared" si="27"/>
        <v>384.17060000000004</v>
      </c>
      <c r="G181" s="6"/>
      <c r="H181" s="4">
        <v>1684.1705999999999</v>
      </c>
      <c r="I181" s="6"/>
      <c r="J181" s="4">
        <f t="shared" si="32"/>
        <v>1684.1705999999999</v>
      </c>
      <c r="K181" s="6"/>
      <c r="L181" s="4">
        <f t="shared" si="31"/>
        <v>1684.1705999999999</v>
      </c>
      <c r="M181" s="6"/>
      <c r="N181" s="4">
        <f t="shared" si="28"/>
        <v>1684.1705999999999</v>
      </c>
      <c r="O181" s="6">
        <v>-24.7</v>
      </c>
      <c r="P181" s="4">
        <f t="shared" si="29"/>
        <v>1659.4705999999999</v>
      </c>
      <c r="Q181" s="6"/>
      <c r="R181" s="4">
        <f t="shared" si="30"/>
        <v>1659.4705999999999</v>
      </c>
      <c r="S181" s="6"/>
      <c r="T181" s="4">
        <f t="shared" si="26"/>
        <v>1659.4705999999999</v>
      </c>
      <c r="U181" s="6"/>
      <c r="V181" s="4">
        <f t="shared" si="25"/>
        <v>1659.4705999999999</v>
      </c>
      <c r="W181" s="6"/>
      <c r="X181" s="4">
        <f t="shared" si="23"/>
        <v>1659.4705999999999</v>
      </c>
      <c r="Y181" s="6"/>
      <c r="Z181" s="4">
        <f t="shared" si="24"/>
        <v>1659.4705999999999</v>
      </c>
      <c r="AA181" s="4">
        <v>1659.4706000000001</v>
      </c>
      <c r="AB181" s="25">
        <f t="shared" si="22"/>
        <v>100.00000000000003</v>
      </c>
    </row>
    <row r="182" spans="1:28" ht="15.75">
      <c r="A182" s="10" t="s">
        <v>120</v>
      </c>
      <c r="B182" s="9" t="s">
        <v>123</v>
      </c>
      <c r="C182" s="2"/>
      <c r="D182" s="4">
        <v>255.84700000000001</v>
      </c>
      <c r="E182" s="6">
        <f>E183+E186</f>
        <v>0</v>
      </c>
      <c r="F182" s="4">
        <f t="shared" si="27"/>
        <v>255.84700000000001</v>
      </c>
      <c r="G182" s="6">
        <f>G183+G186</f>
        <v>0</v>
      </c>
      <c r="H182" s="4">
        <v>255.84700000000001</v>
      </c>
      <c r="I182" s="6">
        <f>I183+I186</f>
        <v>0</v>
      </c>
      <c r="J182" s="4">
        <f t="shared" si="32"/>
        <v>255.84700000000001</v>
      </c>
      <c r="K182" s="6">
        <f>K183+K186</f>
        <v>0</v>
      </c>
      <c r="L182" s="4">
        <f t="shared" si="31"/>
        <v>255.84700000000001</v>
      </c>
      <c r="M182" s="6">
        <f>M183+M186</f>
        <v>0</v>
      </c>
      <c r="N182" s="4">
        <f t="shared" si="28"/>
        <v>255.84700000000001</v>
      </c>
      <c r="O182" s="6">
        <f>O183+O186</f>
        <v>24.7</v>
      </c>
      <c r="P182" s="4">
        <f t="shared" si="29"/>
        <v>280.54700000000003</v>
      </c>
      <c r="Q182" s="6">
        <f>Q183+Q186</f>
        <v>0</v>
      </c>
      <c r="R182" s="4">
        <f t="shared" si="30"/>
        <v>280.54700000000003</v>
      </c>
      <c r="S182" s="6">
        <f>S183+S186</f>
        <v>0</v>
      </c>
      <c r="T182" s="4">
        <f t="shared" si="26"/>
        <v>280.54700000000003</v>
      </c>
      <c r="U182" s="6">
        <f>U183+U186</f>
        <v>60</v>
      </c>
      <c r="V182" s="4">
        <f t="shared" si="25"/>
        <v>340.54700000000003</v>
      </c>
      <c r="W182" s="6">
        <f>W183+W186</f>
        <v>-3</v>
      </c>
      <c r="X182" s="4">
        <f t="shared" si="23"/>
        <v>337.54700000000003</v>
      </c>
      <c r="Y182" s="6">
        <f>Y183+Y186</f>
        <v>-6.4829999999999999E-2</v>
      </c>
      <c r="Z182" s="4">
        <f t="shared" si="24"/>
        <v>337.48217000000005</v>
      </c>
      <c r="AA182" s="4">
        <f>AA183+AA186</f>
        <v>337.48217</v>
      </c>
      <c r="AB182" s="25">
        <f t="shared" si="22"/>
        <v>99.999999999999972</v>
      </c>
    </row>
    <row r="183" spans="1:28" ht="51">
      <c r="A183" s="5" t="s">
        <v>121</v>
      </c>
      <c r="B183" s="2" t="s">
        <v>124</v>
      </c>
      <c r="C183" s="2"/>
      <c r="D183" s="4">
        <v>80.072999999999993</v>
      </c>
      <c r="E183" s="6">
        <f>E184</f>
        <v>0</v>
      </c>
      <c r="F183" s="4">
        <f t="shared" si="27"/>
        <v>80.072999999999993</v>
      </c>
      <c r="G183" s="6">
        <f>G184</f>
        <v>0</v>
      </c>
      <c r="H183" s="4">
        <v>80.072999999999993</v>
      </c>
      <c r="I183" s="6">
        <f>I184</f>
        <v>0</v>
      </c>
      <c r="J183" s="4">
        <f t="shared" si="32"/>
        <v>80.072999999999993</v>
      </c>
      <c r="K183" s="6">
        <f>K184</f>
        <v>0</v>
      </c>
      <c r="L183" s="4">
        <f t="shared" si="31"/>
        <v>80.072999999999993</v>
      </c>
      <c r="M183" s="6">
        <f>M184</f>
        <v>0</v>
      </c>
      <c r="N183" s="4">
        <f t="shared" si="28"/>
        <v>80.072999999999993</v>
      </c>
      <c r="O183" s="6">
        <f>O184</f>
        <v>0</v>
      </c>
      <c r="P183" s="4">
        <f t="shared" si="29"/>
        <v>80.072999999999993</v>
      </c>
      <c r="Q183" s="6">
        <f>Q184</f>
        <v>0</v>
      </c>
      <c r="R183" s="4">
        <f t="shared" si="30"/>
        <v>80.072999999999993</v>
      </c>
      <c r="S183" s="6">
        <f>S184</f>
        <v>0</v>
      </c>
      <c r="T183" s="4">
        <f t="shared" si="26"/>
        <v>80.072999999999993</v>
      </c>
      <c r="U183" s="6">
        <f>U184</f>
        <v>0</v>
      </c>
      <c r="V183" s="4">
        <f t="shared" si="25"/>
        <v>80.072999999999993</v>
      </c>
      <c r="W183" s="6">
        <f>W184</f>
        <v>0</v>
      </c>
      <c r="X183" s="4">
        <f t="shared" si="23"/>
        <v>80.072999999999993</v>
      </c>
      <c r="Y183" s="6">
        <f>Y184</f>
        <v>0</v>
      </c>
      <c r="Z183" s="4">
        <f t="shared" si="24"/>
        <v>80.072999999999993</v>
      </c>
      <c r="AA183" s="4">
        <f>AA184</f>
        <v>80.072999999999993</v>
      </c>
      <c r="AB183" s="25">
        <f t="shared" si="22"/>
        <v>100</v>
      </c>
    </row>
    <row r="184" spans="1:28" ht="38.25">
      <c r="A184" s="5" t="s">
        <v>122</v>
      </c>
      <c r="B184" s="2" t="s">
        <v>125</v>
      </c>
      <c r="C184" s="2"/>
      <c r="D184" s="4">
        <v>80.072999999999993</v>
      </c>
      <c r="E184" s="6">
        <f>E185</f>
        <v>0</v>
      </c>
      <c r="F184" s="4">
        <f t="shared" si="27"/>
        <v>80.072999999999993</v>
      </c>
      <c r="G184" s="6">
        <f>G185</f>
        <v>0</v>
      </c>
      <c r="H184" s="4">
        <v>80.072999999999993</v>
      </c>
      <c r="I184" s="6">
        <f>I185</f>
        <v>0</v>
      </c>
      <c r="J184" s="4">
        <f t="shared" si="32"/>
        <v>80.072999999999993</v>
      </c>
      <c r="K184" s="6">
        <f>K185</f>
        <v>0</v>
      </c>
      <c r="L184" s="4">
        <f t="shared" si="31"/>
        <v>80.072999999999993</v>
      </c>
      <c r="M184" s="6">
        <f>M185</f>
        <v>0</v>
      </c>
      <c r="N184" s="4">
        <f t="shared" si="28"/>
        <v>80.072999999999993</v>
      </c>
      <c r="O184" s="6">
        <f>O185</f>
        <v>0</v>
      </c>
      <c r="P184" s="4">
        <f t="shared" si="29"/>
        <v>80.072999999999993</v>
      </c>
      <c r="Q184" s="6">
        <f>Q185</f>
        <v>0</v>
      </c>
      <c r="R184" s="4">
        <f t="shared" si="30"/>
        <v>80.072999999999993</v>
      </c>
      <c r="S184" s="6">
        <f>S185</f>
        <v>0</v>
      </c>
      <c r="T184" s="4">
        <f t="shared" si="26"/>
        <v>80.072999999999993</v>
      </c>
      <c r="U184" s="6">
        <f>U185</f>
        <v>0</v>
      </c>
      <c r="V184" s="4">
        <f t="shared" si="25"/>
        <v>80.072999999999993</v>
      </c>
      <c r="W184" s="6">
        <f>W185</f>
        <v>0</v>
      </c>
      <c r="X184" s="4">
        <f t="shared" si="23"/>
        <v>80.072999999999993</v>
      </c>
      <c r="Y184" s="6">
        <f>Y185</f>
        <v>0</v>
      </c>
      <c r="Z184" s="4">
        <f t="shared" si="24"/>
        <v>80.072999999999993</v>
      </c>
      <c r="AA184" s="4">
        <f>AA185</f>
        <v>80.072999999999993</v>
      </c>
      <c r="AB184" s="25">
        <f t="shared" si="22"/>
        <v>100</v>
      </c>
    </row>
    <row r="185" spans="1:28" ht="38.25">
      <c r="A185" s="5" t="s">
        <v>34</v>
      </c>
      <c r="B185" s="2" t="s">
        <v>125</v>
      </c>
      <c r="C185" s="2">
        <v>200</v>
      </c>
      <c r="D185" s="4">
        <v>80.072999999999993</v>
      </c>
      <c r="E185" s="6"/>
      <c r="F185" s="4">
        <f t="shared" si="27"/>
        <v>80.072999999999993</v>
      </c>
      <c r="G185" s="6"/>
      <c r="H185" s="4">
        <v>80.072999999999993</v>
      </c>
      <c r="I185" s="6"/>
      <c r="J185" s="4">
        <f t="shared" si="32"/>
        <v>80.072999999999993</v>
      </c>
      <c r="K185" s="6"/>
      <c r="L185" s="4">
        <f t="shared" si="31"/>
        <v>80.072999999999993</v>
      </c>
      <c r="M185" s="6"/>
      <c r="N185" s="4">
        <f t="shared" si="28"/>
        <v>80.072999999999993</v>
      </c>
      <c r="O185" s="6"/>
      <c r="P185" s="4">
        <f t="shared" si="29"/>
        <v>80.072999999999993</v>
      </c>
      <c r="Q185" s="6"/>
      <c r="R185" s="4">
        <f t="shared" si="30"/>
        <v>80.072999999999993</v>
      </c>
      <c r="S185" s="6"/>
      <c r="T185" s="4">
        <f t="shared" si="26"/>
        <v>80.072999999999993</v>
      </c>
      <c r="U185" s="6"/>
      <c r="V185" s="4">
        <f t="shared" si="25"/>
        <v>80.072999999999993</v>
      </c>
      <c r="W185" s="6"/>
      <c r="X185" s="4">
        <f t="shared" si="23"/>
        <v>80.072999999999993</v>
      </c>
      <c r="Y185" s="6"/>
      <c r="Z185" s="4">
        <f t="shared" si="24"/>
        <v>80.072999999999993</v>
      </c>
      <c r="AA185" s="4">
        <v>80.072999999999993</v>
      </c>
      <c r="AB185" s="25">
        <f t="shared" si="22"/>
        <v>100</v>
      </c>
    </row>
    <row r="186" spans="1:28" ht="38.25">
      <c r="A186" s="5" t="s">
        <v>126</v>
      </c>
      <c r="B186" s="2" t="s">
        <v>128</v>
      </c>
      <c r="C186" s="2"/>
      <c r="D186" s="4">
        <v>175.774</v>
      </c>
      <c r="E186" s="6">
        <f>E187</f>
        <v>0</v>
      </c>
      <c r="F186" s="4">
        <f t="shared" si="27"/>
        <v>175.774</v>
      </c>
      <c r="G186" s="6">
        <f>G187</f>
        <v>0</v>
      </c>
      <c r="H186" s="4">
        <v>175.774</v>
      </c>
      <c r="I186" s="6">
        <f>I187</f>
        <v>0</v>
      </c>
      <c r="J186" s="4">
        <f t="shared" si="32"/>
        <v>175.774</v>
      </c>
      <c r="K186" s="6">
        <f>K187</f>
        <v>0</v>
      </c>
      <c r="L186" s="4">
        <f t="shared" si="31"/>
        <v>175.774</v>
      </c>
      <c r="M186" s="6">
        <f>M187</f>
        <v>0</v>
      </c>
      <c r="N186" s="4">
        <f t="shared" si="28"/>
        <v>175.774</v>
      </c>
      <c r="O186" s="6">
        <f>O187</f>
        <v>24.7</v>
      </c>
      <c r="P186" s="4">
        <f t="shared" si="29"/>
        <v>200.47399999999999</v>
      </c>
      <c r="Q186" s="6">
        <f>Q187</f>
        <v>0</v>
      </c>
      <c r="R186" s="4">
        <f t="shared" si="30"/>
        <v>200.47399999999999</v>
      </c>
      <c r="S186" s="6">
        <f>S187</f>
        <v>0</v>
      </c>
      <c r="T186" s="4">
        <f t="shared" si="26"/>
        <v>200.47399999999999</v>
      </c>
      <c r="U186" s="6">
        <f>U187</f>
        <v>60</v>
      </c>
      <c r="V186" s="4">
        <f t="shared" si="25"/>
        <v>260.47399999999999</v>
      </c>
      <c r="W186" s="6">
        <f>W187</f>
        <v>-3</v>
      </c>
      <c r="X186" s="4">
        <f t="shared" si="23"/>
        <v>257.47399999999999</v>
      </c>
      <c r="Y186" s="6">
        <f>Y187</f>
        <v>-6.4829999999999999E-2</v>
      </c>
      <c r="Z186" s="4">
        <f t="shared" si="24"/>
        <v>257.40917000000002</v>
      </c>
      <c r="AA186" s="4">
        <f>AA187</f>
        <v>257.40917000000002</v>
      </c>
      <c r="AB186" s="25">
        <f t="shared" si="22"/>
        <v>100</v>
      </c>
    </row>
    <row r="187" spans="1:28" ht="38.25">
      <c r="A187" s="5" t="s">
        <v>127</v>
      </c>
      <c r="B187" s="2" t="s">
        <v>129</v>
      </c>
      <c r="C187" s="2"/>
      <c r="D187" s="4">
        <v>175.774</v>
      </c>
      <c r="E187" s="6">
        <f>E188</f>
        <v>0</v>
      </c>
      <c r="F187" s="4">
        <f t="shared" si="27"/>
        <v>175.774</v>
      </c>
      <c r="G187" s="6">
        <f>G188</f>
        <v>0</v>
      </c>
      <c r="H187" s="4">
        <v>175.774</v>
      </c>
      <c r="I187" s="6">
        <f>I188+I189</f>
        <v>0</v>
      </c>
      <c r="J187" s="4">
        <f t="shared" si="32"/>
        <v>175.774</v>
      </c>
      <c r="K187" s="6">
        <f>K188+K189</f>
        <v>0</v>
      </c>
      <c r="L187" s="4">
        <f t="shared" si="31"/>
        <v>175.774</v>
      </c>
      <c r="M187" s="6">
        <f>M188+M189</f>
        <v>0</v>
      </c>
      <c r="N187" s="4">
        <f t="shared" si="28"/>
        <v>175.774</v>
      </c>
      <c r="O187" s="6">
        <f>O188+O189</f>
        <v>24.7</v>
      </c>
      <c r="P187" s="4">
        <f t="shared" si="29"/>
        <v>200.47399999999999</v>
      </c>
      <c r="Q187" s="6">
        <f>Q188+Q189</f>
        <v>0</v>
      </c>
      <c r="R187" s="4">
        <f t="shared" si="30"/>
        <v>200.47399999999999</v>
      </c>
      <c r="S187" s="6">
        <f>S188+S189</f>
        <v>0</v>
      </c>
      <c r="T187" s="4">
        <f t="shared" si="26"/>
        <v>200.47399999999999</v>
      </c>
      <c r="U187" s="6">
        <f>U188+U189</f>
        <v>60</v>
      </c>
      <c r="V187" s="4">
        <f t="shared" si="25"/>
        <v>260.47399999999999</v>
      </c>
      <c r="W187" s="6">
        <f>W188+W189</f>
        <v>-3</v>
      </c>
      <c r="X187" s="4">
        <f t="shared" si="23"/>
        <v>257.47399999999999</v>
      </c>
      <c r="Y187" s="6">
        <f>Y188+Y189</f>
        <v>-6.4829999999999999E-2</v>
      </c>
      <c r="Z187" s="4">
        <f t="shared" si="24"/>
        <v>257.40917000000002</v>
      </c>
      <c r="AA187" s="4">
        <f>AA188+AA189</f>
        <v>257.40917000000002</v>
      </c>
      <c r="AB187" s="25">
        <f t="shared" si="22"/>
        <v>100</v>
      </c>
    </row>
    <row r="188" spans="1:28" ht="38.25">
      <c r="A188" s="5" t="s">
        <v>34</v>
      </c>
      <c r="B188" s="2" t="s">
        <v>129</v>
      </c>
      <c r="C188" s="2">
        <v>200</v>
      </c>
      <c r="D188" s="4">
        <v>175.774</v>
      </c>
      <c r="E188" s="6"/>
      <c r="F188" s="4">
        <f t="shared" si="27"/>
        <v>175.774</v>
      </c>
      <c r="G188" s="6"/>
      <c r="H188" s="4">
        <v>175.774</v>
      </c>
      <c r="I188" s="6">
        <v>-40.43</v>
      </c>
      <c r="J188" s="4">
        <f t="shared" si="32"/>
        <v>135.34399999999999</v>
      </c>
      <c r="K188" s="6"/>
      <c r="L188" s="4">
        <f t="shared" si="31"/>
        <v>135.34399999999999</v>
      </c>
      <c r="M188" s="6"/>
      <c r="N188" s="4">
        <f t="shared" si="28"/>
        <v>135.34399999999999</v>
      </c>
      <c r="O188" s="6">
        <v>24.7</v>
      </c>
      <c r="P188" s="4">
        <f t="shared" si="29"/>
        <v>160.04399999999998</v>
      </c>
      <c r="Q188" s="6">
        <v>-3.778</v>
      </c>
      <c r="R188" s="4">
        <f t="shared" si="30"/>
        <v>156.26599999999999</v>
      </c>
      <c r="S188" s="6">
        <v>-1.1499999999999999</v>
      </c>
      <c r="T188" s="4">
        <f t="shared" si="26"/>
        <v>155.11599999999999</v>
      </c>
      <c r="U188" s="6">
        <v>60</v>
      </c>
      <c r="V188" s="4">
        <f t="shared" si="25"/>
        <v>215.11599999999999</v>
      </c>
      <c r="W188" s="6">
        <v>-3</v>
      </c>
      <c r="X188" s="4">
        <f t="shared" si="23"/>
        <v>212.11599999999999</v>
      </c>
      <c r="Y188" s="6">
        <v>-6.4829999999999999E-2</v>
      </c>
      <c r="Z188" s="4">
        <f t="shared" si="24"/>
        <v>212.05116999999998</v>
      </c>
      <c r="AA188" s="4">
        <v>212.05117000000001</v>
      </c>
      <c r="AB188" s="25">
        <f t="shared" si="22"/>
        <v>100.00000000000003</v>
      </c>
    </row>
    <row r="189" spans="1:28" ht="25.5">
      <c r="A189" s="5" t="s">
        <v>304</v>
      </c>
      <c r="B189" s="2" t="s">
        <v>129</v>
      </c>
      <c r="C189" s="2">
        <v>300</v>
      </c>
      <c r="D189" s="4"/>
      <c r="E189" s="6"/>
      <c r="F189" s="4"/>
      <c r="G189" s="6"/>
      <c r="H189" s="4">
        <v>0</v>
      </c>
      <c r="I189" s="6">
        <v>40.43</v>
      </c>
      <c r="J189" s="4">
        <f t="shared" si="32"/>
        <v>40.43</v>
      </c>
      <c r="K189" s="6"/>
      <c r="L189" s="4">
        <f t="shared" si="31"/>
        <v>40.43</v>
      </c>
      <c r="M189" s="6"/>
      <c r="N189" s="4">
        <f t="shared" si="28"/>
        <v>40.43</v>
      </c>
      <c r="O189" s="6"/>
      <c r="P189" s="4">
        <f t="shared" si="29"/>
        <v>40.43</v>
      </c>
      <c r="Q189" s="6">
        <v>3.778</v>
      </c>
      <c r="R189" s="4">
        <f t="shared" si="30"/>
        <v>44.207999999999998</v>
      </c>
      <c r="S189" s="6">
        <v>1.1499999999999999</v>
      </c>
      <c r="T189" s="4">
        <f t="shared" si="26"/>
        <v>45.357999999999997</v>
      </c>
      <c r="U189" s="6"/>
      <c r="V189" s="4">
        <f t="shared" si="25"/>
        <v>45.357999999999997</v>
      </c>
      <c r="W189" s="6"/>
      <c r="X189" s="4">
        <f t="shared" si="23"/>
        <v>45.357999999999997</v>
      </c>
      <c r="Y189" s="6"/>
      <c r="Z189" s="4">
        <f t="shared" si="24"/>
        <v>45.357999999999997</v>
      </c>
      <c r="AA189" s="4">
        <v>45.357999999999997</v>
      </c>
      <c r="AB189" s="25">
        <f t="shared" si="22"/>
        <v>100</v>
      </c>
    </row>
    <row r="190" spans="1:28" ht="51">
      <c r="A190" s="10" t="s">
        <v>130</v>
      </c>
      <c r="B190" s="9" t="s">
        <v>133</v>
      </c>
      <c r="C190" s="2"/>
      <c r="D190" s="4">
        <v>158.58799999999999</v>
      </c>
      <c r="E190" s="6">
        <f t="shared" ref="E190:G192" si="35">E191</f>
        <v>0</v>
      </c>
      <c r="F190" s="4">
        <f t="shared" si="27"/>
        <v>158.58799999999999</v>
      </c>
      <c r="G190" s="6">
        <f t="shared" si="35"/>
        <v>0</v>
      </c>
      <c r="H190" s="4">
        <v>158.58799999999999</v>
      </c>
      <c r="I190" s="6">
        <f t="shared" ref="I190:AA192" si="36">I191</f>
        <v>0</v>
      </c>
      <c r="J190" s="4">
        <f t="shared" si="32"/>
        <v>158.58799999999999</v>
      </c>
      <c r="K190" s="6">
        <f t="shared" si="36"/>
        <v>0</v>
      </c>
      <c r="L190" s="4">
        <f t="shared" si="31"/>
        <v>158.58799999999999</v>
      </c>
      <c r="M190" s="6">
        <f t="shared" si="36"/>
        <v>0</v>
      </c>
      <c r="N190" s="4">
        <f t="shared" si="28"/>
        <v>158.58799999999999</v>
      </c>
      <c r="O190" s="6">
        <f t="shared" si="36"/>
        <v>0</v>
      </c>
      <c r="P190" s="4">
        <f t="shared" si="29"/>
        <v>158.58799999999999</v>
      </c>
      <c r="Q190" s="6">
        <f t="shared" si="36"/>
        <v>0</v>
      </c>
      <c r="R190" s="4">
        <f t="shared" si="30"/>
        <v>158.58799999999999</v>
      </c>
      <c r="S190" s="6">
        <f t="shared" si="36"/>
        <v>0</v>
      </c>
      <c r="T190" s="4">
        <f t="shared" si="26"/>
        <v>158.58799999999999</v>
      </c>
      <c r="U190" s="6">
        <f t="shared" si="36"/>
        <v>0</v>
      </c>
      <c r="V190" s="4">
        <f t="shared" si="25"/>
        <v>158.58799999999999</v>
      </c>
      <c r="W190" s="6">
        <f t="shared" si="36"/>
        <v>0</v>
      </c>
      <c r="X190" s="4">
        <f t="shared" si="23"/>
        <v>158.58799999999999</v>
      </c>
      <c r="Y190" s="6">
        <f t="shared" si="36"/>
        <v>-22.526</v>
      </c>
      <c r="Z190" s="4">
        <f t="shared" si="24"/>
        <v>136.06199999999998</v>
      </c>
      <c r="AA190" s="4">
        <f t="shared" si="36"/>
        <v>136.06200000000001</v>
      </c>
      <c r="AB190" s="25">
        <f t="shared" si="22"/>
        <v>100.00000000000003</v>
      </c>
    </row>
    <row r="191" spans="1:28" ht="38.25">
      <c r="A191" s="5" t="s">
        <v>131</v>
      </c>
      <c r="B191" s="2" t="s">
        <v>134</v>
      </c>
      <c r="C191" s="2"/>
      <c r="D191" s="4">
        <v>158.58799999999999</v>
      </c>
      <c r="E191" s="6">
        <f t="shared" si="35"/>
        <v>0</v>
      </c>
      <c r="F191" s="4">
        <f t="shared" si="27"/>
        <v>158.58799999999999</v>
      </c>
      <c r="G191" s="6">
        <f t="shared" si="35"/>
        <v>0</v>
      </c>
      <c r="H191" s="4">
        <v>158.58799999999999</v>
      </c>
      <c r="I191" s="6">
        <f t="shared" si="36"/>
        <v>0</v>
      </c>
      <c r="J191" s="4">
        <f t="shared" si="32"/>
        <v>158.58799999999999</v>
      </c>
      <c r="K191" s="6">
        <f t="shared" si="36"/>
        <v>0</v>
      </c>
      <c r="L191" s="4">
        <f t="shared" si="31"/>
        <v>158.58799999999999</v>
      </c>
      <c r="M191" s="6">
        <f t="shared" si="36"/>
        <v>0</v>
      </c>
      <c r="N191" s="4">
        <f t="shared" si="28"/>
        <v>158.58799999999999</v>
      </c>
      <c r="O191" s="6">
        <f t="shared" si="36"/>
        <v>0</v>
      </c>
      <c r="P191" s="4">
        <f t="shared" si="29"/>
        <v>158.58799999999999</v>
      </c>
      <c r="Q191" s="6">
        <f t="shared" si="36"/>
        <v>0</v>
      </c>
      <c r="R191" s="4">
        <f t="shared" si="30"/>
        <v>158.58799999999999</v>
      </c>
      <c r="S191" s="6">
        <f t="shared" si="36"/>
        <v>0</v>
      </c>
      <c r="T191" s="4">
        <f t="shared" si="26"/>
        <v>158.58799999999999</v>
      </c>
      <c r="U191" s="6">
        <f t="shared" si="36"/>
        <v>0</v>
      </c>
      <c r="V191" s="4">
        <f t="shared" si="25"/>
        <v>158.58799999999999</v>
      </c>
      <c r="W191" s="6">
        <f t="shared" si="36"/>
        <v>0</v>
      </c>
      <c r="X191" s="4">
        <f t="shared" si="23"/>
        <v>158.58799999999999</v>
      </c>
      <c r="Y191" s="6">
        <f t="shared" si="36"/>
        <v>-22.526</v>
      </c>
      <c r="Z191" s="4">
        <f t="shared" si="24"/>
        <v>136.06199999999998</v>
      </c>
      <c r="AA191" s="4">
        <f t="shared" si="36"/>
        <v>136.06200000000001</v>
      </c>
      <c r="AB191" s="25">
        <f t="shared" si="22"/>
        <v>100.00000000000003</v>
      </c>
    </row>
    <row r="192" spans="1:28" ht="38.25">
      <c r="A192" s="5" t="s">
        <v>132</v>
      </c>
      <c r="B192" s="12" t="s">
        <v>337</v>
      </c>
      <c r="C192" s="2"/>
      <c r="D192" s="4">
        <v>158.58799999999999</v>
      </c>
      <c r="E192" s="6">
        <f t="shared" si="35"/>
        <v>0</v>
      </c>
      <c r="F192" s="4">
        <f t="shared" si="27"/>
        <v>158.58799999999999</v>
      </c>
      <c r="G192" s="6">
        <f t="shared" si="35"/>
        <v>0</v>
      </c>
      <c r="H192" s="4">
        <v>158.58799999999999</v>
      </c>
      <c r="I192" s="6">
        <f t="shared" si="36"/>
        <v>0</v>
      </c>
      <c r="J192" s="4">
        <f t="shared" si="32"/>
        <v>158.58799999999999</v>
      </c>
      <c r="K192" s="6">
        <f t="shared" si="36"/>
        <v>0</v>
      </c>
      <c r="L192" s="4">
        <f t="shared" si="31"/>
        <v>158.58799999999999</v>
      </c>
      <c r="M192" s="6">
        <f t="shared" si="36"/>
        <v>0</v>
      </c>
      <c r="N192" s="4">
        <f t="shared" si="28"/>
        <v>158.58799999999999</v>
      </c>
      <c r="O192" s="6">
        <f t="shared" si="36"/>
        <v>0</v>
      </c>
      <c r="P192" s="4">
        <f t="shared" si="29"/>
        <v>158.58799999999999</v>
      </c>
      <c r="Q192" s="6">
        <f t="shared" si="36"/>
        <v>0</v>
      </c>
      <c r="R192" s="4">
        <f t="shared" si="30"/>
        <v>158.58799999999999</v>
      </c>
      <c r="S192" s="6">
        <f t="shared" si="36"/>
        <v>0</v>
      </c>
      <c r="T192" s="4">
        <f t="shared" si="26"/>
        <v>158.58799999999999</v>
      </c>
      <c r="U192" s="6">
        <f t="shared" si="36"/>
        <v>0</v>
      </c>
      <c r="V192" s="4">
        <f t="shared" si="25"/>
        <v>158.58799999999999</v>
      </c>
      <c r="W192" s="6">
        <f t="shared" si="36"/>
        <v>0</v>
      </c>
      <c r="X192" s="4">
        <f t="shared" si="23"/>
        <v>158.58799999999999</v>
      </c>
      <c r="Y192" s="6">
        <f t="shared" si="36"/>
        <v>-22.526</v>
      </c>
      <c r="Z192" s="4">
        <f t="shared" si="24"/>
        <v>136.06199999999998</v>
      </c>
      <c r="AA192" s="4">
        <f t="shared" si="36"/>
        <v>136.06200000000001</v>
      </c>
      <c r="AB192" s="25">
        <f t="shared" si="22"/>
        <v>100.00000000000003</v>
      </c>
    </row>
    <row r="193" spans="1:28" ht="25.5">
      <c r="A193" s="5" t="s">
        <v>304</v>
      </c>
      <c r="B193" s="12" t="s">
        <v>337</v>
      </c>
      <c r="C193" s="2">
        <v>300</v>
      </c>
      <c r="D193" s="4">
        <v>158.58799999999999</v>
      </c>
      <c r="E193" s="6"/>
      <c r="F193" s="4">
        <f t="shared" si="27"/>
        <v>158.58799999999999</v>
      </c>
      <c r="G193" s="6"/>
      <c r="H193" s="4">
        <v>158.58799999999999</v>
      </c>
      <c r="I193" s="6"/>
      <c r="J193" s="4">
        <f t="shared" si="32"/>
        <v>158.58799999999999</v>
      </c>
      <c r="K193" s="6"/>
      <c r="L193" s="4">
        <f t="shared" si="31"/>
        <v>158.58799999999999</v>
      </c>
      <c r="M193" s="6"/>
      <c r="N193" s="4">
        <f t="shared" si="28"/>
        <v>158.58799999999999</v>
      </c>
      <c r="O193" s="6"/>
      <c r="P193" s="4">
        <f t="shared" si="29"/>
        <v>158.58799999999999</v>
      </c>
      <c r="Q193" s="6"/>
      <c r="R193" s="4">
        <f t="shared" si="30"/>
        <v>158.58799999999999</v>
      </c>
      <c r="S193" s="6"/>
      <c r="T193" s="4">
        <f t="shared" si="26"/>
        <v>158.58799999999999</v>
      </c>
      <c r="U193" s="6"/>
      <c r="V193" s="4">
        <f t="shared" si="25"/>
        <v>158.58799999999999</v>
      </c>
      <c r="W193" s="6"/>
      <c r="X193" s="4">
        <f t="shared" si="23"/>
        <v>158.58799999999999</v>
      </c>
      <c r="Y193" s="6">
        <v>-22.526</v>
      </c>
      <c r="Z193" s="4">
        <f t="shared" si="24"/>
        <v>136.06199999999998</v>
      </c>
      <c r="AA193" s="4">
        <v>136.06200000000001</v>
      </c>
      <c r="AB193" s="25">
        <f t="shared" si="22"/>
        <v>100.00000000000003</v>
      </c>
    </row>
    <row r="194" spans="1:28" ht="40.5" customHeight="1">
      <c r="A194" s="10" t="s">
        <v>135</v>
      </c>
      <c r="B194" s="9" t="s">
        <v>136</v>
      </c>
      <c r="C194" s="2"/>
      <c r="D194" s="4">
        <v>2.4730000000000132</v>
      </c>
      <c r="E194" s="6">
        <f t="shared" ref="E194:G196" si="37">E195</f>
        <v>0</v>
      </c>
      <c r="F194" s="4">
        <f t="shared" si="27"/>
        <v>2.4730000000000132</v>
      </c>
      <c r="G194" s="6">
        <f t="shared" si="37"/>
        <v>0</v>
      </c>
      <c r="H194" s="4">
        <v>2.4730000000000132</v>
      </c>
      <c r="I194" s="6">
        <f t="shared" ref="I194:AA196" si="38">I195</f>
        <v>0</v>
      </c>
      <c r="J194" s="4">
        <f t="shared" si="32"/>
        <v>2.4730000000000132</v>
      </c>
      <c r="K194" s="6">
        <f t="shared" si="38"/>
        <v>0</v>
      </c>
      <c r="L194" s="4">
        <f t="shared" si="31"/>
        <v>2.4730000000000132</v>
      </c>
      <c r="M194" s="6">
        <f t="shared" si="38"/>
        <v>0</v>
      </c>
      <c r="N194" s="4">
        <f t="shared" si="28"/>
        <v>2.4730000000000132</v>
      </c>
      <c r="O194" s="6">
        <f t="shared" si="38"/>
        <v>0</v>
      </c>
      <c r="P194" s="4">
        <f t="shared" si="29"/>
        <v>2.4730000000000132</v>
      </c>
      <c r="Q194" s="6">
        <f t="shared" si="38"/>
        <v>0</v>
      </c>
      <c r="R194" s="4">
        <f t="shared" si="30"/>
        <v>2.4730000000000132</v>
      </c>
      <c r="S194" s="6">
        <f t="shared" si="38"/>
        <v>0</v>
      </c>
      <c r="T194" s="4">
        <f t="shared" si="26"/>
        <v>2.4730000000000132</v>
      </c>
      <c r="U194" s="6">
        <f t="shared" si="38"/>
        <v>0</v>
      </c>
      <c r="V194" s="4">
        <f t="shared" si="25"/>
        <v>2.4730000000000132</v>
      </c>
      <c r="W194" s="6">
        <f t="shared" si="38"/>
        <v>2.6270899999999999</v>
      </c>
      <c r="X194" s="4">
        <f t="shared" si="23"/>
        <v>5.1000900000000131</v>
      </c>
      <c r="Y194" s="6">
        <f t="shared" si="38"/>
        <v>0</v>
      </c>
      <c r="Z194" s="4">
        <f t="shared" si="24"/>
        <v>5.1000900000000131</v>
      </c>
      <c r="AA194" s="4">
        <f t="shared" si="38"/>
        <v>5.1000899999999998</v>
      </c>
      <c r="AB194" s="25">
        <f t="shared" si="22"/>
        <v>99.99999999999973</v>
      </c>
    </row>
    <row r="195" spans="1:28" ht="63.75">
      <c r="A195" s="5" t="s">
        <v>376</v>
      </c>
      <c r="B195" s="2" t="s">
        <v>377</v>
      </c>
      <c r="C195" s="2"/>
      <c r="D195" s="4">
        <v>2.4729999999999999</v>
      </c>
      <c r="E195" s="6">
        <f t="shared" si="37"/>
        <v>0</v>
      </c>
      <c r="F195" s="4">
        <f t="shared" si="27"/>
        <v>2.4729999999999999</v>
      </c>
      <c r="G195" s="6">
        <f t="shared" si="37"/>
        <v>0</v>
      </c>
      <c r="H195" s="4">
        <v>2.4729999999999999</v>
      </c>
      <c r="I195" s="6">
        <f t="shared" si="38"/>
        <v>0</v>
      </c>
      <c r="J195" s="4">
        <f t="shared" si="32"/>
        <v>2.4729999999999999</v>
      </c>
      <c r="K195" s="6">
        <f t="shared" si="38"/>
        <v>0</v>
      </c>
      <c r="L195" s="4">
        <f t="shared" si="31"/>
        <v>2.4729999999999999</v>
      </c>
      <c r="M195" s="6">
        <f t="shared" si="38"/>
        <v>0</v>
      </c>
      <c r="N195" s="4">
        <f t="shared" si="28"/>
        <v>2.4729999999999999</v>
      </c>
      <c r="O195" s="6">
        <f t="shared" si="38"/>
        <v>0</v>
      </c>
      <c r="P195" s="4">
        <f t="shared" si="29"/>
        <v>2.4729999999999999</v>
      </c>
      <c r="Q195" s="6">
        <f t="shared" si="38"/>
        <v>0</v>
      </c>
      <c r="R195" s="4">
        <f t="shared" si="30"/>
        <v>2.4729999999999999</v>
      </c>
      <c r="S195" s="6">
        <f t="shared" si="38"/>
        <v>0</v>
      </c>
      <c r="T195" s="4">
        <f t="shared" si="26"/>
        <v>2.4729999999999999</v>
      </c>
      <c r="U195" s="6">
        <f t="shared" si="38"/>
        <v>0</v>
      </c>
      <c r="V195" s="4">
        <f t="shared" si="25"/>
        <v>2.4729999999999999</v>
      </c>
      <c r="W195" s="6">
        <f t="shared" si="38"/>
        <v>2.6270899999999999</v>
      </c>
      <c r="X195" s="4">
        <f t="shared" si="23"/>
        <v>5.1000899999999998</v>
      </c>
      <c r="Y195" s="6">
        <f t="shared" si="38"/>
        <v>0</v>
      </c>
      <c r="Z195" s="4">
        <f t="shared" si="24"/>
        <v>5.1000899999999998</v>
      </c>
      <c r="AA195" s="4">
        <f t="shared" si="38"/>
        <v>5.1000899999999998</v>
      </c>
      <c r="AB195" s="25">
        <f t="shared" si="22"/>
        <v>100</v>
      </c>
    </row>
    <row r="196" spans="1:28" ht="51">
      <c r="A196" s="5" t="s">
        <v>378</v>
      </c>
      <c r="B196" s="2" t="s">
        <v>379</v>
      </c>
      <c r="C196" s="2"/>
      <c r="D196" s="4">
        <v>2.4729999999999999</v>
      </c>
      <c r="E196" s="6">
        <f t="shared" si="37"/>
        <v>0</v>
      </c>
      <c r="F196" s="4">
        <f t="shared" si="27"/>
        <v>2.4729999999999999</v>
      </c>
      <c r="G196" s="6">
        <f t="shared" si="37"/>
        <v>0</v>
      </c>
      <c r="H196" s="4">
        <v>2.4729999999999999</v>
      </c>
      <c r="I196" s="6">
        <f t="shared" si="38"/>
        <v>0</v>
      </c>
      <c r="J196" s="4">
        <f t="shared" si="32"/>
        <v>2.4729999999999999</v>
      </c>
      <c r="K196" s="6">
        <f t="shared" si="38"/>
        <v>0</v>
      </c>
      <c r="L196" s="4">
        <f t="shared" si="31"/>
        <v>2.4729999999999999</v>
      </c>
      <c r="M196" s="6">
        <f t="shared" si="38"/>
        <v>0</v>
      </c>
      <c r="N196" s="4">
        <f t="shared" si="28"/>
        <v>2.4729999999999999</v>
      </c>
      <c r="O196" s="6">
        <f t="shared" si="38"/>
        <v>0</v>
      </c>
      <c r="P196" s="4">
        <f t="shared" si="29"/>
        <v>2.4729999999999999</v>
      </c>
      <c r="Q196" s="6">
        <f t="shared" si="38"/>
        <v>0</v>
      </c>
      <c r="R196" s="4">
        <f t="shared" si="30"/>
        <v>2.4729999999999999</v>
      </c>
      <c r="S196" s="6">
        <f t="shared" si="38"/>
        <v>0</v>
      </c>
      <c r="T196" s="4">
        <f t="shared" si="26"/>
        <v>2.4729999999999999</v>
      </c>
      <c r="U196" s="6">
        <f t="shared" si="38"/>
        <v>0</v>
      </c>
      <c r="V196" s="4">
        <f t="shared" si="25"/>
        <v>2.4729999999999999</v>
      </c>
      <c r="W196" s="6">
        <f t="shared" si="38"/>
        <v>2.6270899999999999</v>
      </c>
      <c r="X196" s="4">
        <f t="shared" si="23"/>
        <v>5.1000899999999998</v>
      </c>
      <c r="Y196" s="6">
        <f t="shared" si="38"/>
        <v>0</v>
      </c>
      <c r="Z196" s="4">
        <f t="shared" si="24"/>
        <v>5.1000899999999998</v>
      </c>
      <c r="AA196" s="4">
        <f t="shared" si="38"/>
        <v>5.1000899999999998</v>
      </c>
      <c r="AB196" s="25">
        <f t="shared" si="22"/>
        <v>100</v>
      </c>
    </row>
    <row r="197" spans="1:28" ht="38.25">
      <c r="A197" s="5" t="s">
        <v>34</v>
      </c>
      <c r="B197" s="2" t="s">
        <v>379</v>
      </c>
      <c r="C197" s="2">
        <v>200</v>
      </c>
      <c r="D197" s="4">
        <v>2.4729999999999999</v>
      </c>
      <c r="E197" s="6"/>
      <c r="F197" s="4">
        <f t="shared" si="27"/>
        <v>2.4729999999999999</v>
      </c>
      <c r="G197" s="6"/>
      <c r="H197" s="4">
        <v>2.4729999999999999</v>
      </c>
      <c r="I197" s="6"/>
      <c r="J197" s="4">
        <f t="shared" si="32"/>
        <v>2.4729999999999999</v>
      </c>
      <c r="K197" s="6"/>
      <c r="L197" s="4">
        <f t="shared" si="31"/>
        <v>2.4729999999999999</v>
      </c>
      <c r="M197" s="6"/>
      <c r="N197" s="4">
        <f t="shared" si="28"/>
        <v>2.4729999999999999</v>
      </c>
      <c r="O197" s="6"/>
      <c r="P197" s="4">
        <f t="shared" si="29"/>
        <v>2.4729999999999999</v>
      </c>
      <c r="Q197" s="6"/>
      <c r="R197" s="4">
        <f t="shared" si="30"/>
        <v>2.4729999999999999</v>
      </c>
      <c r="S197" s="6"/>
      <c r="T197" s="4">
        <f t="shared" si="26"/>
        <v>2.4729999999999999</v>
      </c>
      <c r="U197" s="6"/>
      <c r="V197" s="4">
        <f t="shared" si="25"/>
        <v>2.4729999999999999</v>
      </c>
      <c r="W197" s="6">
        <v>2.6270899999999999</v>
      </c>
      <c r="X197" s="4">
        <f t="shared" si="23"/>
        <v>5.1000899999999998</v>
      </c>
      <c r="Y197" s="6"/>
      <c r="Z197" s="4">
        <f t="shared" si="24"/>
        <v>5.1000899999999998</v>
      </c>
      <c r="AA197" s="4">
        <v>5.1000899999999998</v>
      </c>
      <c r="AB197" s="25">
        <f t="shared" si="22"/>
        <v>100</v>
      </c>
    </row>
    <row r="198" spans="1:28" ht="51">
      <c r="A198" s="10" t="s">
        <v>137</v>
      </c>
      <c r="B198" s="9" t="s">
        <v>140</v>
      </c>
      <c r="C198" s="2"/>
      <c r="D198" s="4">
        <v>58.692000000000007</v>
      </c>
      <c r="E198" s="6">
        <f>E199+E202</f>
        <v>0</v>
      </c>
      <c r="F198" s="4">
        <f t="shared" si="27"/>
        <v>58.692000000000007</v>
      </c>
      <c r="G198" s="6">
        <f>G199+G202</f>
        <v>0</v>
      </c>
      <c r="H198" s="4">
        <v>58.692000000000007</v>
      </c>
      <c r="I198" s="6">
        <f>I199+I202</f>
        <v>0</v>
      </c>
      <c r="J198" s="4">
        <f t="shared" si="32"/>
        <v>58.692000000000007</v>
      </c>
      <c r="K198" s="6">
        <f>K199+K202</f>
        <v>0</v>
      </c>
      <c r="L198" s="4">
        <f t="shared" si="31"/>
        <v>58.692000000000007</v>
      </c>
      <c r="M198" s="6">
        <f>M199+M202</f>
        <v>0</v>
      </c>
      <c r="N198" s="4">
        <f t="shared" si="28"/>
        <v>58.692000000000007</v>
      </c>
      <c r="O198" s="6">
        <f>O199+O202</f>
        <v>0</v>
      </c>
      <c r="P198" s="4">
        <f t="shared" si="29"/>
        <v>58.692000000000007</v>
      </c>
      <c r="Q198" s="6">
        <f>Q199+Q202</f>
        <v>0</v>
      </c>
      <c r="R198" s="4">
        <f t="shared" si="30"/>
        <v>58.692000000000007</v>
      </c>
      <c r="S198" s="6">
        <f>S199+S202</f>
        <v>0</v>
      </c>
      <c r="T198" s="4">
        <f t="shared" si="26"/>
        <v>58.692000000000007</v>
      </c>
      <c r="U198" s="6">
        <f>U199+U202</f>
        <v>0</v>
      </c>
      <c r="V198" s="4">
        <f t="shared" si="25"/>
        <v>58.692000000000007</v>
      </c>
      <c r="W198" s="6">
        <f>W199+W202</f>
        <v>-2.6270899999999999</v>
      </c>
      <c r="X198" s="4">
        <f t="shared" si="23"/>
        <v>56.064910000000005</v>
      </c>
      <c r="Y198" s="6">
        <f>Y199+Y202</f>
        <v>-0.81109999999999993</v>
      </c>
      <c r="Z198" s="4">
        <f t="shared" si="24"/>
        <v>55.253810000000001</v>
      </c>
      <c r="AA198" s="4">
        <f>AA199+AA202</f>
        <v>55.253810000000001</v>
      </c>
      <c r="AB198" s="25">
        <f t="shared" si="22"/>
        <v>100</v>
      </c>
    </row>
    <row r="199" spans="1:28" ht="38.25">
      <c r="A199" s="5" t="s">
        <v>138</v>
      </c>
      <c r="B199" s="2" t="s">
        <v>141</v>
      </c>
      <c r="C199" s="2"/>
      <c r="D199" s="4">
        <v>40.692</v>
      </c>
      <c r="E199" s="6">
        <f>E200</f>
        <v>0</v>
      </c>
      <c r="F199" s="4">
        <f t="shared" si="27"/>
        <v>40.692</v>
      </c>
      <c r="G199" s="6">
        <f>G200</f>
        <v>0</v>
      </c>
      <c r="H199" s="4">
        <v>40.692</v>
      </c>
      <c r="I199" s="6">
        <f>I200</f>
        <v>0</v>
      </c>
      <c r="J199" s="4">
        <f t="shared" si="32"/>
        <v>40.692</v>
      </c>
      <c r="K199" s="6">
        <f>K200</f>
        <v>0</v>
      </c>
      <c r="L199" s="4">
        <f t="shared" si="31"/>
        <v>40.692</v>
      </c>
      <c r="M199" s="6">
        <f>M200</f>
        <v>0</v>
      </c>
      <c r="N199" s="4">
        <f t="shared" si="28"/>
        <v>40.692</v>
      </c>
      <c r="O199" s="6">
        <f>O200</f>
        <v>0</v>
      </c>
      <c r="P199" s="4">
        <f t="shared" si="29"/>
        <v>40.692</v>
      </c>
      <c r="Q199" s="6">
        <f>Q200</f>
        <v>0</v>
      </c>
      <c r="R199" s="4">
        <f t="shared" si="30"/>
        <v>40.692</v>
      </c>
      <c r="S199" s="6">
        <f>S200</f>
        <v>0</v>
      </c>
      <c r="T199" s="4">
        <f t="shared" si="26"/>
        <v>40.692</v>
      </c>
      <c r="U199" s="6">
        <f>U200</f>
        <v>0</v>
      </c>
      <c r="V199" s="4">
        <f t="shared" si="25"/>
        <v>40.692</v>
      </c>
      <c r="W199" s="6">
        <f>W200</f>
        <v>0</v>
      </c>
      <c r="X199" s="4">
        <f t="shared" si="23"/>
        <v>40.692</v>
      </c>
      <c r="Y199" s="6">
        <f>Y200</f>
        <v>-0.23499999999999999</v>
      </c>
      <c r="Z199" s="4">
        <f t="shared" si="24"/>
        <v>40.457000000000001</v>
      </c>
      <c r="AA199" s="4">
        <f>AA200</f>
        <v>40.457000000000001</v>
      </c>
      <c r="AB199" s="25">
        <f t="shared" si="22"/>
        <v>100</v>
      </c>
    </row>
    <row r="200" spans="1:28" ht="38.25">
      <c r="A200" s="5" t="s">
        <v>139</v>
      </c>
      <c r="B200" s="2" t="s">
        <v>142</v>
      </c>
      <c r="C200" s="2"/>
      <c r="D200" s="4">
        <v>40.692</v>
      </c>
      <c r="E200" s="6">
        <f>E201</f>
        <v>0</v>
      </c>
      <c r="F200" s="4">
        <f t="shared" si="27"/>
        <v>40.692</v>
      </c>
      <c r="G200" s="6">
        <f>G201</f>
        <v>0</v>
      </c>
      <c r="H200" s="4">
        <v>40.692</v>
      </c>
      <c r="I200" s="6">
        <f>I201</f>
        <v>0</v>
      </c>
      <c r="J200" s="4">
        <f t="shared" si="32"/>
        <v>40.692</v>
      </c>
      <c r="K200" s="6">
        <f>K201</f>
        <v>0</v>
      </c>
      <c r="L200" s="4">
        <f t="shared" si="31"/>
        <v>40.692</v>
      </c>
      <c r="M200" s="6">
        <f>M201</f>
        <v>0</v>
      </c>
      <c r="N200" s="4">
        <f t="shared" si="28"/>
        <v>40.692</v>
      </c>
      <c r="O200" s="6">
        <f>O201</f>
        <v>0</v>
      </c>
      <c r="P200" s="4">
        <f t="shared" si="29"/>
        <v>40.692</v>
      </c>
      <c r="Q200" s="6">
        <f>Q201</f>
        <v>0</v>
      </c>
      <c r="R200" s="4">
        <f t="shared" si="30"/>
        <v>40.692</v>
      </c>
      <c r="S200" s="6">
        <f>S201</f>
        <v>0</v>
      </c>
      <c r="T200" s="4">
        <f t="shared" si="26"/>
        <v>40.692</v>
      </c>
      <c r="U200" s="6">
        <f>U201</f>
        <v>0</v>
      </c>
      <c r="V200" s="4">
        <f t="shared" si="25"/>
        <v>40.692</v>
      </c>
      <c r="W200" s="6">
        <f>W201</f>
        <v>0</v>
      </c>
      <c r="X200" s="4">
        <f t="shared" si="23"/>
        <v>40.692</v>
      </c>
      <c r="Y200" s="6">
        <f>Y201</f>
        <v>-0.23499999999999999</v>
      </c>
      <c r="Z200" s="4">
        <f t="shared" si="24"/>
        <v>40.457000000000001</v>
      </c>
      <c r="AA200" s="4">
        <f>AA201</f>
        <v>40.457000000000001</v>
      </c>
      <c r="AB200" s="25">
        <f t="shared" si="22"/>
        <v>100</v>
      </c>
    </row>
    <row r="201" spans="1:28" ht="38.25">
      <c r="A201" s="5" t="s">
        <v>34</v>
      </c>
      <c r="B201" s="2" t="s">
        <v>142</v>
      </c>
      <c r="C201" s="2">
        <v>200</v>
      </c>
      <c r="D201" s="4">
        <v>40.692</v>
      </c>
      <c r="E201" s="6"/>
      <c r="F201" s="4">
        <f t="shared" si="27"/>
        <v>40.692</v>
      </c>
      <c r="G201" s="6"/>
      <c r="H201" s="4">
        <v>40.692</v>
      </c>
      <c r="I201" s="6"/>
      <c r="J201" s="4">
        <f t="shared" si="32"/>
        <v>40.692</v>
      </c>
      <c r="K201" s="6"/>
      <c r="L201" s="4">
        <f t="shared" si="31"/>
        <v>40.692</v>
      </c>
      <c r="M201" s="6"/>
      <c r="N201" s="4">
        <f t="shared" si="28"/>
        <v>40.692</v>
      </c>
      <c r="O201" s="6"/>
      <c r="P201" s="4">
        <f t="shared" si="29"/>
        <v>40.692</v>
      </c>
      <c r="Q201" s="6"/>
      <c r="R201" s="4">
        <f t="shared" si="30"/>
        <v>40.692</v>
      </c>
      <c r="S201" s="6"/>
      <c r="T201" s="4">
        <f t="shared" si="26"/>
        <v>40.692</v>
      </c>
      <c r="U201" s="6"/>
      <c r="V201" s="4">
        <f t="shared" si="25"/>
        <v>40.692</v>
      </c>
      <c r="W201" s="6"/>
      <c r="X201" s="4">
        <f t="shared" si="23"/>
        <v>40.692</v>
      </c>
      <c r="Y201" s="6">
        <v>-0.23499999999999999</v>
      </c>
      <c r="Z201" s="4">
        <f t="shared" si="24"/>
        <v>40.457000000000001</v>
      </c>
      <c r="AA201" s="4">
        <v>40.457000000000001</v>
      </c>
      <c r="AB201" s="25">
        <f t="shared" si="22"/>
        <v>100</v>
      </c>
    </row>
    <row r="202" spans="1:28" ht="51">
      <c r="A202" s="5" t="s">
        <v>143</v>
      </c>
      <c r="B202" s="2" t="s">
        <v>145</v>
      </c>
      <c r="C202" s="2"/>
      <c r="D202" s="4">
        <v>18</v>
      </c>
      <c r="E202" s="6">
        <f>E203</f>
        <v>0</v>
      </c>
      <c r="F202" s="4">
        <f t="shared" si="27"/>
        <v>18</v>
      </c>
      <c r="G202" s="6">
        <f>G203</f>
        <v>0</v>
      </c>
      <c r="H202" s="4">
        <v>18</v>
      </c>
      <c r="I202" s="6">
        <f>I203</f>
        <v>0</v>
      </c>
      <c r="J202" s="4">
        <f t="shared" si="32"/>
        <v>18</v>
      </c>
      <c r="K202" s="6">
        <f>K203</f>
        <v>0</v>
      </c>
      <c r="L202" s="4">
        <f t="shared" si="31"/>
        <v>18</v>
      </c>
      <c r="M202" s="6">
        <f>M203</f>
        <v>0</v>
      </c>
      <c r="N202" s="4">
        <f t="shared" si="28"/>
        <v>18</v>
      </c>
      <c r="O202" s="6">
        <f>O203</f>
        <v>0</v>
      </c>
      <c r="P202" s="4">
        <f t="shared" si="29"/>
        <v>18</v>
      </c>
      <c r="Q202" s="6">
        <f>Q203</f>
        <v>0</v>
      </c>
      <c r="R202" s="4">
        <f t="shared" si="30"/>
        <v>18</v>
      </c>
      <c r="S202" s="6">
        <f>S203</f>
        <v>0</v>
      </c>
      <c r="T202" s="4">
        <f t="shared" si="26"/>
        <v>18</v>
      </c>
      <c r="U202" s="6">
        <f>U203</f>
        <v>0</v>
      </c>
      <c r="V202" s="4">
        <f t="shared" si="25"/>
        <v>18</v>
      </c>
      <c r="W202" s="6">
        <f>W203</f>
        <v>-2.6270899999999999</v>
      </c>
      <c r="X202" s="4">
        <f t="shared" si="23"/>
        <v>15.372910000000001</v>
      </c>
      <c r="Y202" s="6">
        <f>Y203</f>
        <v>-0.57609999999999995</v>
      </c>
      <c r="Z202" s="4">
        <f t="shared" si="24"/>
        <v>14.796810000000001</v>
      </c>
      <c r="AA202" s="4">
        <f>AA203</f>
        <v>14.796810000000001</v>
      </c>
      <c r="AB202" s="25">
        <f t="shared" si="22"/>
        <v>100</v>
      </c>
    </row>
    <row r="203" spans="1:28" ht="38.25">
      <c r="A203" s="5" t="s">
        <v>144</v>
      </c>
      <c r="B203" s="2" t="s">
        <v>146</v>
      </c>
      <c r="C203" s="2"/>
      <c r="D203" s="4">
        <v>18</v>
      </c>
      <c r="E203" s="6">
        <f>E204</f>
        <v>0</v>
      </c>
      <c r="F203" s="4">
        <f t="shared" si="27"/>
        <v>18</v>
      </c>
      <c r="G203" s="6">
        <f>G204</f>
        <v>0</v>
      </c>
      <c r="H203" s="4">
        <v>18</v>
      </c>
      <c r="I203" s="6">
        <f>I204</f>
        <v>0</v>
      </c>
      <c r="J203" s="4">
        <f t="shared" si="32"/>
        <v>18</v>
      </c>
      <c r="K203" s="6">
        <f>K204</f>
        <v>0</v>
      </c>
      <c r="L203" s="4">
        <f t="shared" si="31"/>
        <v>18</v>
      </c>
      <c r="M203" s="6">
        <f>M204</f>
        <v>0</v>
      </c>
      <c r="N203" s="4">
        <f t="shared" si="28"/>
        <v>18</v>
      </c>
      <c r="O203" s="6">
        <f>O204</f>
        <v>0</v>
      </c>
      <c r="P203" s="4">
        <f t="shared" si="29"/>
        <v>18</v>
      </c>
      <c r="Q203" s="6">
        <f>Q204</f>
        <v>0</v>
      </c>
      <c r="R203" s="4">
        <f t="shared" si="30"/>
        <v>18</v>
      </c>
      <c r="S203" s="6">
        <f>S204</f>
        <v>0</v>
      </c>
      <c r="T203" s="4">
        <f t="shared" si="26"/>
        <v>18</v>
      </c>
      <c r="U203" s="6">
        <f>U204</f>
        <v>0</v>
      </c>
      <c r="V203" s="4">
        <f t="shared" si="25"/>
        <v>18</v>
      </c>
      <c r="W203" s="6">
        <f>W204</f>
        <v>-2.6270899999999999</v>
      </c>
      <c r="X203" s="4">
        <f t="shared" si="23"/>
        <v>15.372910000000001</v>
      </c>
      <c r="Y203" s="6">
        <f>Y204</f>
        <v>-0.57609999999999995</v>
      </c>
      <c r="Z203" s="4">
        <f t="shared" si="24"/>
        <v>14.796810000000001</v>
      </c>
      <c r="AA203" s="4">
        <f>AA204</f>
        <v>14.796810000000001</v>
      </c>
      <c r="AB203" s="25">
        <f t="shared" si="22"/>
        <v>100</v>
      </c>
    </row>
    <row r="204" spans="1:28" ht="38.25">
      <c r="A204" s="5" t="s">
        <v>34</v>
      </c>
      <c r="B204" s="2" t="s">
        <v>146</v>
      </c>
      <c r="C204" s="2">
        <v>200</v>
      </c>
      <c r="D204" s="4">
        <v>18</v>
      </c>
      <c r="E204" s="6"/>
      <c r="F204" s="4">
        <f t="shared" si="27"/>
        <v>18</v>
      </c>
      <c r="G204" s="6"/>
      <c r="H204" s="4">
        <v>18</v>
      </c>
      <c r="I204" s="6"/>
      <c r="J204" s="4">
        <f t="shared" si="32"/>
        <v>18</v>
      </c>
      <c r="K204" s="6"/>
      <c r="L204" s="4">
        <f t="shared" si="31"/>
        <v>18</v>
      </c>
      <c r="M204" s="6"/>
      <c r="N204" s="4">
        <f t="shared" si="28"/>
        <v>18</v>
      </c>
      <c r="O204" s="6"/>
      <c r="P204" s="4">
        <f t="shared" si="29"/>
        <v>18</v>
      </c>
      <c r="Q204" s="6"/>
      <c r="R204" s="4">
        <f t="shared" si="30"/>
        <v>18</v>
      </c>
      <c r="S204" s="6"/>
      <c r="T204" s="4">
        <f t="shared" si="26"/>
        <v>18</v>
      </c>
      <c r="U204" s="6"/>
      <c r="V204" s="4">
        <f t="shared" si="25"/>
        <v>18</v>
      </c>
      <c r="W204" s="6">
        <v>-2.6270899999999999</v>
      </c>
      <c r="X204" s="4">
        <f t="shared" si="23"/>
        <v>15.372910000000001</v>
      </c>
      <c r="Y204" s="6">
        <v>-0.57609999999999995</v>
      </c>
      <c r="Z204" s="4">
        <f t="shared" si="24"/>
        <v>14.796810000000001</v>
      </c>
      <c r="AA204" s="4">
        <v>14.796810000000001</v>
      </c>
      <c r="AB204" s="25">
        <f t="shared" si="22"/>
        <v>100</v>
      </c>
    </row>
    <row r="205" spans="1:28" ht="38.25">
      <c r="A205" s="10" t="s">
        <v>147</v>
      </c>
      <c r="B205" s="9" t="s">
        <v>150</v>
      </c>
      <c r="C205" s="2"/>
      <c r="D205" s="4">
        <v>66.152000000000001</v>
      </c>
      <c r="E205" s="6">
        <f t="shared" ref="E205:G207" si="39">E206</f>
        <v>13.93</v>
      </c>
      <c r="F205" s="4">
        <f t="shared" si="27"/>
        <v>80.081999999999994</v>
      </c>
      <c r="G205" s="6">
        <f t="shared" si="39"/>
        <v>0</v>
      </c>
      <c r="H205" s="4">
        <v>80.081999999999994</v>
      </c>
      <c r="I205" s="6">
        <f t="shared" ref="I205:AA207" si="40">I206</f>
        <v>14.787000000000001</v>
      </c>
      <c r="J205" s="4">
        <f t="shared" si="32"/>
        <v>94.869</v>
      </c>
      <c r="K205" s="6">
        <f t="shared" si="40"/>
        <v>0</v>
      </c>
      <c r="L205" s="4">
        <f t="shared" si="31"/>
        <v>94.869</v>
      </c>
      <c r="M205" s="6">
        <f t="shared" si="40"/>
        <v>0</v>
      </c>
      <c r="N205" s="4">
        <f t="shared" si="28"/>
        <v>94.869</v>
      </c>
      <c r="O205" s="6">
        <f t="shared" si="40"/>
        <v>0</v>
      </c>
      <c r="P205" s="4">
        <f t="shared" si="29"/>
        <v>94.869</v>
      </c>
      <c r="Q205" s="6">
        <f t="shared" si="40"/>
        <v>0</v>
      </c>
      <c r="R205" s="4">
        <f t="shared" si="30"/>
        <v>94.869</v>
      </c>
      <c r="S205" s="6">
        <f t="shared" si="40"/>
        <v>0</v>
      </c>
      <c r="T205" s="4">
        <f t="shared" si="26"/>
        <v>94.869</v>
      </c>
      <c r="U205" s="6">
        <f t="shared" si="40"/>
        <v>0</v>
      </c>
      <c r="V205" s="4">
        <f t="shared" si="25"/>
        <v>94.869</v>
      </c>
      <c r="W205" s="6">
        <f t="shared" si="40"/>
        <v>0</v>
      </c>
      <c r="X205" s="4">
        <f t="shared" si="23"/>
        <v>94.869</v>
      </c>
      <c r="Y205" s="6">
        <f t="shared" si="40"/>
        <v>0</v>
      </c>
      <c r="Z205" s="4">
        <f t="shared" si="24"/>
        <v>94.869</v>
      </c>
      <c r="AA205" s="4">
        <f t="shared" si="40"/>
        <v>94.869</v>
      </c>
      <c r="AB205" s="25">
        <f t="shared" ref="AB205:AB267" si="41">AA205/Z205*100</f>
        <v>100</v>
      </c>
    </row>
    <row r="206" spans="1:28" ht="38.25">
      <c r="A206" s="5" t="s">
        <v>148</v>
      </c>
      <c r="B206" s="2" t="s">
        <v>151</v>
      </c>
      <c r="C206" s="2"/>
      <c r="D206" s="4">
        <v>66.152000000000001</v>
      </c>
      <c r="E206" s="6">
        <f t="shared" si="39"/>
        <v>13.93</v>
      </c>
      <c r="F206" s="4">
        <f t="shared" si="27"/>
        <v>80.081999999999994</v>
      </c>
      <c r="G206" s="6">
        <f t="shared" si="39"/>
        <v>0</v>
      </c>
      <c r="H206" s="4">
        <v>80.081999999999994</v>
      </c>
      <c r="I206" s="6">
        <f t="shared" si="40"/>
        <v>14.787000000000001</v>
      </c>
      <c r="J206" s="4">
        <f t="shared" si="32"/>
        <v>94.869</v>
      </c>
      <c r="K206" s="6">
        <f t="shared" si="40"/>
        <v>0</v>
      </c>
      <c r="L206" s="4">
        <f t="shared" si="31"/>
        <v>94.869</v>
      </c>
      <c r="M206" s="6">
        <f t="shared" si="40"/>
        <v>0</v>
      </c>
      <c r="N206" s="4">
        <f t="shared" si="28"/>
        <v>94.869</v>
      </c>
      <c r="O206" s="6">
        <f t="shared" si="40"/>
        <v>0</v>
      </c>
      <c r="P206" s="4">
        <f t="shared" si="29"/>
        <v>94.869</v>
      </c>
      <c r="Q206" s="6">
        <f t="shared" si="40"/>
        <v>0</v>
      </c>
      <c r="R206" s="4">
        <f t="shared" si="30"/>
        <v>94.869</v>
      </c>
      <c r="S206" s="6">
        <f t="shared" si="40"/>
        <v>0</v>
      </c>
      <c r="T206" s="4">
        <f t="shared" si="26"/>
        <v>94.869</v>
      </c>
      <c r="U206" s="6">
        <f t="shared" si="40"/>
        <v>0</v>
      </c>
      <c r="V206" s="4">
        <f t="shared" si="25"/>
        <v>94.869</v>
      </c>
      <c r="W206" s="6">
        <f t="shared" si="40"/>
        <v>0</v>
      </c>
      <c r="X206" s="4">
        <f t="shared" si="23"/>
        <v>94.869</v>
      </c>
      <c r="Y206" s="6">
        <f t="shared" si="40"/>
        <v>0</v>
      </c>
      <c r="Z206" s="4">
        <f t="shared" si="24"/>
        <v>94.869</v>
      </c>
      <c r="AA206" s="4">
        <f t="shared" si="40"/>
        <v>94.869</v>
      </c>
      <c r="AB206" s="25">
        <f t="shared" si="41"/>
        <v>100</v>
      </c>
    </row>
    <row r="207" spans="1:28" ht="38.25">
      <c r="A207" s="5" t="s">
        <v>149</v>
      </c>
      <c r="B207" s="2" t="s">
        <v>152</v>
      </c>
      <c r="C207" s="2"/>
      <c r="D207" s="4">
        <v>66.152000000000001</v>
      </c>
      <c r="E207" s="6">
        <f t="shared" si="39"/>
        <v>13.93</v>
      </c>
      <c r="F207" s="4">
        <f t="shared" si="27"/>
        <v>80.081999999999994</v>
      </c>
      <c r="G207" s="6">
        <f t="shared" si="39"/>
        <v>0</v>
      </c>
      <c r="H207" s="4">
        <v>80.081999999999994</v>
      </c>
      <c r="I207" s="6">
        <f t="shared" si="40"/>
        <v>14.787000000000001</v>
      </c>
      <c r="J207" s="4">
        <f t="shared" si="32"/>
        <v>94.869</v>
      </c>
      <c r="K207" s="6">
        <f t="shared" si="40"/>
        <v>0</v>
      </c>
      <c r="L207" s="4">
        <f t="shared" si="31"/>
        <v>94.869</v>
      </c>
      <c r="M207" s="6">
        <f t="shared" si="40"/>
        <v>0</v>
      </c>
      <c r="N207" s="4">
        <f t="shared" si="28"/>
        <v>94.869</v>
      </c>
      <c r="O207" s="6">
        <f t="shared" si="40"/>
        <v>0</v>
      </c>
      <c r="P207" s="4">
        <f t="shared" si="29"/>
        <v>94.869</v>
      </c>
      <c r="Q207" s="6">
        <f t="shared" si="40"/>
        <v>0</v>
      </c>
      <c r="R207" s="4">
        <f t="shared" si="30"/>
        <v>94.869</v>
      </c>
      <c r="S207" s="6">
        <f t="shared" si="40"/>
        <v>0</v>
      </c>
      <c r="T207" s="4">
        <f t="shared" si="26"/>
        <v>94.869</v>
      </c>
      <c r="U207" s="6">
        <f t="shared" si="40"/>
        <v>0</v>
      </c>
      <c r="V207" s="4">
        <f t="shared" si="25"/>
        <v>94.869</v>
      </c>
      <c r="W207" s="6">
        <f t="shared" si="40"/>
        <v>0</v>
      </c>
      <c r="X207" s="4">
        <f t="shared" si="23"/>
        <v>94.869</v>
      </c>
      <c r="Y207" s="6">
        <f t="shared" si="40"/>
        <v>0</v>
      </c>
      <c r="Z207" s="4">
        <f t="shared" si="24"/>
        <v>94.869</v>
      </c>
      <c r="AA207" s="4">
        <f t="shared" si="40"/>
        <v>94.869</v>
      </c>
      <c r="AB207" s="25">
        <f t="shared" si="41"/>
        <v>100</v>
      </c>
    </row>
    <row r="208" spans="1:28" ht="25.5">
      <c r="A208" s="5" t="s">
        <v>33</v>
      </c>
      <c r="B208" s="2" t="s">
        <v>152</v>
      </c>
      <c r="C208" s="2">
        <v>800</v>
      </c>
      <c r="D208" s="4">
        <v>66.152000000000001</v>
      </c>
      <c r="E208" s="6">
        <v>13.93</v>
      </c>
      <c r="F208" s="4">
        <f t="shared" si="27"/>
        <v>80.081999999999994</v>
      </c>
      <c r="G208" s="6"/>
      <c r="H208" s="4">
        <v>80.081999999999994</v>
      </c>
      <c r="I208" s="6">
        <v>14.787000000000001</v>
      </c>
      <c r="J208" s="4">
        <f t="shared" si="32"/>
        <v>94.869</v>
      </c>
      <c r="K208" s="6"/>
      <c r="L208" s="4">
        <f t="shared" si="31"/>
        <v>94.869</v>
      </c>
      <c r="M208" s="6"/>
      <c r="N208" s="4">
        <f t="shared" si="28"/>
        <v>94.869</v>
      </c>
      <c r="O208" s="6"/>
      <c r="P208" s="4">
        <f t="shared" si="29"/>
        <v>94.869</v>
      </c>
      <c r="Q208" s="6"/>
      <c r="R208" s="4">
        <f t="shared" si="30"/>
        <v>94.869</v>
      </c>
      <c r="S208" s="6"/>
      <c r="T208" s="4">
        <f t="shared" si="26"/>
        <v>94.869</v>
      </c>
      <c r="U208" s="6"/>
      <c r="V208" s="4">
        <f t="shared" si="25"/>
        <v>94.869</v>
      </c>
      <c r="W208" s="6"/>
      <c r="X208" s="4">
        <f t="shared" si="23"/>
        <v>94.869</v>
      </c>
      <c r="Y208" s="6"/>
      <c r="Z208" s="4">
        <f t="shared" si="24"/>
        <v>94.869</v>
      </c>
      <c r="AA208" s="4">
        <v>94.869</v>
      </c>
      <c r="AB208" s="25">
        <f t="shared" si="41"/>
        <v>100</v>
      </c>
    </row>
    <row r="209" spans="1:28" ht="38.25">
      <c r="A209" s="10" t="s">
        <v>371</v>
      </c>
      <c r="B209" s="9" t="s">
        <v>373</v>
      </c>
      <c r="C209" s="2"/>
      <c r="D209" s="4">
        <v>230.81</v>
      </c>
      <c r="E209" s="6">
        <f t="shared" ref="E209:G211" si="42">E210</f>
        <v>0</v>
      </c>
      <c r="F209" s="4">
        <f t="shared" si="27"/>
        <v>230.81</v>
      </c>
      <c r="G209" s="6">
        <f t="shared" si="42"/>
        <v>0</v>
      </c>
      <c r="H209" s="4">
        <v>230.81</v>
      </c>
      <c r="I209" s="6">
        <f t="shared" ref="I209:AA211" si="43">I210</f>
        <v>0</v>
      </c>
      <c r="J209" s="4">
        <f t="shared" si="32"/>
        <v>230.81</v>
      </c>
      <c r="K209" s="6">
        <f t="shared" si="43"/>
        <v>0</v>
      </c>
      <c r="L209" s="4">
        <f t="shared" si="31"/>
        <v>230.81</v>
      </c>
      <c r="M209" s="6">
        <f t="shared" si="43"/>
        <v>0</v>
      </c>
      <c r="N209" s="4">
        <f t="shared" si="28"/>
        <v>230.81</v>
      </c>
      <c r="O209" s="6">
        <f t="shared" si="43"/>
        <v>0</v>
      </c>
      <c r="P209" s="4">
        <f t="shared" si="29"/>
        <v>230.81</v>
      </c>
      <c r="Q209" s="6">
        <f t="shared" si="43"/>
        <v>0</v>
      </c>
      <c r="R209" s="4">
        <f t="shared" si="30"/>
        <v>230.81</v>
      </c>
      <c r="S209" s="6">
        <f t="shared" si="43"/>
        <v>0</v>
      </c>
      <c r="T209" s="4">
        <f t="shared" si="26"/>
        <v>230.81</v>
      </c>
      <c r="U209" s="6">
        <f t="shared" si="43"/>
        <v>0</v>
      </c>
      <c r="V209" s="4">
        <f t="shared" si="25"/>
        <v>230.81</v>
      </c>
      <c r="W209" s="6">
        <f t="shared" si="43"/>
        <v>0</v>
      </c>
      <c r="X209" s="4">
        <f t="shared" si="23"/>
        <v>230.81</v>
      </c>
      <c r="Y209" s="6">
        <f t="shared" si="43"/>
        <v>-64.402000000000001</v>
      </c>
      <c r="Z209" s="4">
        <f t="shared" si="24"/>
        <v>166.40800000000002</v>
      </c>
      <c r="AA209" s="4">
        <f t="shared" si="43"/>
        <v>166.179</v>
      </c>
      <c r="AB209" s="25">
        <f t="shared" si="41"/>
        <v>99.862386423729617</v>
      </c>
    </row>
    <row r="210" spans="1:28" ht="38.25">
      <c r="A210" s="5" t="s">
        <v>372</v>
      </c>
      <c r="B210" s="2" t="s">
        <v>374</v>
      </c>
      <c r="C210" s="2"/>
      <c r="D210" s="4">
        <v>230.81</v>
      </c>
      <c r="E210" s="6">
        <f t="shared" si="42"/>
        <v>0</v>
      </c>
      <c r="F210" s="4">
        <f t="shared" si="27"/>
        <v>230.81</v>
      </c>
      <c r="G210" s="6">
        <f t="shared" si="42"/>
        <v>0</v>
      </c>
      <c r="H210" s="4">
        <v>230.81</v>
      </c>
      <c r="I210" s="6">
        <f t="shared" si="43"/>
        <v>0</v>
      </c>
      <c r="J210" s="4">
        <f t="shared" si="32"/>
        <v>230.81</v>
      </c>
      <c r="K210" s="6">
        <f t="shared" si="43"/>
        <v>0</v>
      </c>
      <c r="L210" s="4">
        <f t="shared" si="31"/>
        <v>230.81</v>
      </c>
      <c r="M210" s="6">
        <f t="shared" si="43"/>
        <v>0</v>
      </c>
      <c r="N210" s="4">
        <f t="shared" si="28"/>
        <v>230.81</v>
      </c>
      <c r="O210" s="6">
        <f t="shared" si="43"/>
        <v>0</v>
      </c>
      <c r="P210" s="4">
        <f t="shared" si="29"/>
        <v>230.81</v>
      </c>
      <c r="Q210" s="6">
        <f t="shared" si="43"/>
        <v>0</v>
      </c>
      <c r="R210" s="4">
        <f t="shared" si="30"/>
        <v>230.81</v>
      </c>
      <c r="S210" s="6">
        <f t="shared" si="43"/>
        <v>0</v>
      </c>
      <c r="T210" s="4">
        <f t="shared" si="26"/>
        <v>230.81</v>
      </c>
      <c r="U210" s="6">
        <f t="shared" si="43"/>
        <v>0</v>
      </c>
      <c r="V210" s="4">
        <f t="shared" si="25"/>
        <v>230.81</v>
      </c>
      <c r="W210" s="6">
        <f t="shared" si="43"/>
        <v>0</v>
      </c>
      <c r="X210" s="4">
        <f t="shared" si="23"/>
        <v>230.81</v>
      </c>
      <c r="Y210" s="6">
        <f t="shared" si="43"/>
        <v>-64.402000000000001</v>
      </c>
      <c r="Z210" s="4">
        <f t="shared" si="24"/>
        <v>166.40800000000002</v>
      </c>
      <c r="AA210" s="4">
        <f t="shared" si="43"/>
        <v>166.179</v>
      </c>
      <c r="AB210" s="25">
        <f t="shared" si="41"/>
        <v>99.862386423729617</v>
      </c>
    </row>
    <row r="211" spans="1:28" ht="38.25">
      <c r="A211" s="5" t="s">
        <v>208</v>
      </c>
      <c r="B211" s="2" t="s">
        <v>375</v>
      </c>
      <c r="C211" s="2"/>
      <c r="D211" s="4">
        <v>230.81</v>
      </c>
      <c r="E211" s="6">
        <f t="shared" si="42"/>
        <v>0</v>
      </c>
      <c r="F211" s="4">
        <f t="shared" si="27"/>
        <v>230.81</v>
      </c>
      <c r="G211" s="6">
        <f t="shared" si="42"/>
        <v>0</v>
      </c>
      <c r="H211" s="4">
        <v>230.81</v>
      </c>
      <c r="I211" s="6">
        <f t="shared" si="43"/>
        <v>0</v>
      </c>
      <c r="J211" s="4">
        <f t="shared" si="32"/>
        <v>230.81</v>
      </c>
      <c r="K211" s="6">
        <f t="shared" si="43"/>
        <v>0</v>
      </c>
      <c r="L211" s="4">
        <f t="shared" si="31"/>
        <v>230.81</v>
      </c>
      <c r="M211" s="6">
        <f t="shared" si="43"/>
        <v>0</v>
      </c>
      <c r="N211" s="4">
        <f t="shared" si="28"/>
        <v>230.81</v>
      </c>
      <c r="O211" s="6">
        <f t="shared" si="43"/>
        <v>0</v>
      </c>
      <c r="P211" s="4">
        <f t="shared" si="29"/>
        <v>230.81</v>
      </c>
      <c r="Q211" s="6">
        <f t="shared" si="43"/>
        <v>0</v>
      </c>
      <c r="R211" s="4">
        <f t="shared" si="30"/>
        <v>230.81</v>
      </c>
      <c r="S211" s="6">
        <f t="shared" si="43"/>
        <v>0</v>
      </c>
      <c r="T211" s="4">
        <f t="shared" si="26"/>
        <v>230.81</v>
      </c>
      <c r="U211" s="6">
        <f t="shared" si="43"/>
        <v>0</v>
      </c>
      <c r="V211" s="4">
        <f t="shared" si="25"/>
        <v>230.81</v>
      </c>
      <c r="W211" s="6">
        <f t="shared" si="43"/>
        <v>0</v>
      </c>
      <c r="X211" s="4">
        <f t="shared" si="23"/>
        <v>230.81</v>
      </c>
      <c r="Y211" s="6">
        <f t="shared" si="43"/>
        <v>-64.402000000000001</v>
      </c>
      <c r="Z211" s="4">
        <f t="shared" si="24"/>
        <v>166.40800000000002</v>
      </c>
      <c r="AA211" s="4">
        <f t="shared" si="43"/>
        <v>166.179</v>
      </c>
      <c r="AB211" s="25">
        <f t="shared" si="41"/>
        <v>99.862386423729617</v>
      </c>
    </row>
    <row r="212" spans="1:28" ht="38.25">
      <c r="A212" s="5" t="s">
        <v>34</v>
      </c>
      <c r="B212" s="2" t="s">
        <v>375</v>
      </c>
      <c r="C212" s="2">
        <v>200</v>
      </c>
      <c r="D212" s="4">
        <v>230.81</v>
      </c>
      <c r="E212" s="6"/>
      <c r="F212" s="4">
        <f t="shared" si="27"/>
        <v>230.81</v>
      </c>
      <c r="G212" s="6"/>
      <c r="H212" s="4">
        <v>230.81</v>
      </c>
      <c r="I212" s="6"/>
      <c r="J212" s="4">
        <f t="shared" si="32"/>
        <v>230.81</v>
      </c>
      <c r="K212" s="6"/>
      <c r="L212" s="4">
        <f t="shared" si="31"/>
        <v>230.81</v>
      </c>
      <c r="M212" s="6"/>
      <c r="N212" s="4">
        <f t="shared" si="28"/>
        <v>230.81</v>
      </c>
      <c r="O212" s="6"/>
      <c r="P212" s="4">
        <f t="shared" si="29"/>
        <v>230.81</v>
      </c>
      <c r="Q212" s="6"/>
      <c r="R212" s="4">
        <f t="shared" si="30"/>
        <v>230.81</v>
      </c>
      <c r="S212" s="6"/>
      <c r="T212" s="4">
        <f t="shared" si="26"/>
        <v>230.81</v>
      </c>
      <c r="U212" s="6"/>
      <c r="V212" s="4">
        <f t="shared" si="25"/>
        <v>230.81</v>
      </c>
      <c r="W212" s="6"/>
      <c r="X212" s="4">
        <f t="shared" si="23"/>
        <v>230.81</v>
      </c>
      <c r="Y212" s="6">
        <v>-64.402000000000001</v>
      </c>
      <c r="Z212" s="4">
        <f t="shared" si="24"/>
        <v>166.40800000000002</v>
      </c>
      <c r="AA212" s="4">
        <v>166.179</v>
      </c>
      <c r="AB212" s="25">
        <f t="shared" si="41"/>
        <v>99.862386423729617</v>
      </c>
    </row>
    <row r="213" spans="1:28" ht="63">
      <c r="A213" s="8" t="s">
        <v>4</v>
      </c>
      <c r="B213" s="9" t="s">
        <v>158</v>
      </c>
      <c r="C213" s="2"/>
      <c r="D213" s="4">
        <v>15058.093750000002</v>
      </c>
      <c r="E213" s="6">
        <f>E214+E251+E279+E284+E294+E235+E311</f>
        <v>1345.8696500000001</v>
      </c>
      <c r="F213" s="4">
        <f t="shared" si="27"/>
        <v>16403.963400000001</v>
      </c>
      <c r="G213" s="6">
        <f>G214+G251+G279+G284+G294+G235+G311</f>
        <v>0</v>
      </c>
      <c r="H213" s="4">
        <v>27988.08208</v>
      </c>
      <c r="I213" s="6">
        <f>I214+I251+I279+I284+I294+I235+I311+I315</f>
        <v>5599</v>
      </c>
      <c r="J213" s="4">
        <f t="shared" si="32"/>
        <v>33587.08208</v>
      </c>
      <c r="K213" s="6">
        <f>K214+K251+K279+K284+K294+K235+K311+K315+K319</f>
        <v>2414.8972599999997</v>
      </c>
      <c r="L213" s="4">
        <f t="shared" si="31"/>
        <v>36001.979339999998</v>
      </c>
      <c r="M213" s="6">
        <f>M214+M251+M279+M284+M294+M235+M311+M315+M319</f>
        <v>1497.5039999999999</v>
      </c>
      <c r="N213" s="4">
        <f t="shared" si="28"/>
        <v>37499.483339999999</v>
      </c>
      <c r="O213" s="6">
        <f>O214+O251+O279+O284+O294+O235+O311+O315+O319</f>
        <v>129.00559999999999</v>
      </c>
      <c r="P213" s="4">
        <f t="shared" si="29"/>
        <v>37628.488939999996</v>
      </c>
      <c r="Q213" s="6">
        <f>Q214+Q251+Q279+Q284+Q294+Q235+Q311+Q315+Q319</f>
        <v>2992.6111300000002</v>
      </c>
      <c r="R213" s="4">
        <f t="shared" si="30"/>
        <v>40621.100069999993</v>
      </c>
      <c r="S213" s="6">
        <f>S214+S251+S279+S284+S294+S235+S311+S315+S319</f>
        <v>489.66267999999997</v>
      </c>
      <c r="T213" s="4">
        <f t="shared" si="26"/>
        <v>41110.762749999994</v>
      </c>
      <c r="U213" s="6">
        <f>U214+U251+U279+U284+U294+U235+U311+U315+U319</f>
        <v>1138.86259</v>
      </c>
      <c r="V213" s="4">
        <f t="shared" si="25"/>
        <v>42249.625339999991</v>
      </c>
      <c r="W213" s="6">
        <f>W214+W251+W279+W284+W294+W235+W311+W315+W319</f>
        <v>-7.9240000000000004</v>
      </c>
      <c r="X213" s="4">
        <f t="shared" ref="X213:X276" si="44">V213+W213</f>
        <v>42241.701339999992</v>
      </c>
      <c r="Y213" s="6">
        <f>Y214+Y251+Y279+Y284+Y294+Y235+Y311+Y315+Y319</f>
        <v>-928.18553999999995</v>
      </c>
      <c r="Z213" s="4">
        <f t="shared" ref="Z213:Z276" si="45">X213+Y213</f>
        <v>41313.515799999994</v>
      </c>
      <c r="AA213" s="4">
        <f>AA214+AA251+AA279+AA284+AA294+AA235+AA311+AA315+AA319</f>
        <v>41313.515800000001</v>
      </c>
      <c r="AB213" s="25">
        <f t="shared" si="41"/>
        <v>100.00000000000003</v>
      </c>
    </row>
    <row r="214" spans="1:28" ht="38.25">
      <c r="A214" s="10" t="s">
        <v>153</v>
      </c>
      <c r="B214" s="9" t="s">
        <v>159</v>
      </c>
      <c r="C214" s="2"/>
      <c r="D214" s="4">
        <v>7809.4727800000001</v>
      </c>
      <c r="E214" s="6">
        <f>E215+E224+E229+E232</f>
        <v>0</v>
      </c>
      <c r="F214" s="4">
        <f t="shared" si="27"/>
        <v>7809.4727800000001</v>
      </c>
      <c r="G214" s="6">
        <f>G215+G224+G229+G232</f>
        <v>0</v>
      </c>
      <c r="H214" s="4">
        <v>11681.797630000001</v>
      </c>
      <c r="I214" s="6">
        <f>I215+I224+I229+I232</f>
        <v>0</v>
      </c>
      <c r="J214" s="4">
        <f t="shared" si="32"/>
        <v>11681.797630000001</v>
      </c>
      <c r="K214" s="6">
        <f>K215+K224+K229+K232</f>
        <v>0</v>
      </c>
      <c r="L214" s="4">
        <f t="shared" si="31"/>
        <v>11681.797630000001</v>
      </c>
      <c r="M214" s="6">
        <f>M215+M224+M229+M232</f>
        <v>0</v>
      </c>
      <c r="N214" s="4">
        <f t="shared" si="28"/>
        <v>11681.797630000001</v>
      </c>
      <c r="O214" s="6">
        <f>O215+O224+O229+O232</f>
        <v>0</v>
      </c>
      <c r="P214" s="4">
        <f t="shared" si="29"/>
        <v>11681.797630000001</v>
      </c>
      <c r="Q214" s="6">
        <f>Q215+Q224+Q229+Q232</f>
        <v>0</v>
      </c>
      <c r="R214" s="4">
        <f t="shared" si="30"/>
        <v>11681.797630000001</v>
      </c>
      <c r="S214" s="6">
        <f>S215+S224+S229+S232</f>
        <v>127.77</v>
      </c>
      <c r="T214" s="4">
        <f t="shared" si="26"/>
        <v>11809.567630000001</v>
      </c>
      <c r="U214" s="6">
        <f>U215+U224+U229+U232</f>
        <v>390.44</v>
      </c>
      <c r="V214" s="4">
        <f t="shared" si="25"/>
        <v>12200.007630000002</v>
      </c>
      <c r="W214" s="6">
        <f>W215+W224+W229+W232</f>
        <v>0</v>
      </c>
      <c r="X214" s="4">
        <f t="shared" si="44"/>
        <v>12200.007630000002</v>
      </c>
      <c r="Y214" s="6">
        <f>Y215+Y224+Y229+Y232</f>
        <v>228.70305999999999</v>
      </c>
      <c r="Z214" s="4">
        <f t="shared" si="45"/>
        <v>12428.710690000002</v>
      </c>
      <c r="AA214" s="4">
        <f>AA215+AA224+AA229+AA232</f>
        <v>12428.71069</v>
      </c>
      <c r="AB214" s="25">
        <f t="shared" si="41"/>
        <v>99.999999999999986</v>
      </c>
    </row>
    <row r="215" spans="1:28" ht="38.25">
      <c r="A215" s="5" t="s">
        <v>154</v>
      </c>
      <c r="B215" s="2" t="s">
        <v>160</v>
      </c>
      <c r="C215" s="2"/>
      <c r="D215" s="4">
        <v>7809.4727800000001</v>
      </c>
      <c r="E215" s="6">
        <f>E216+E218+E222</f>
        <v>0</v>
      </c>
      <c r="F215" s="4">
        <f t="shared" si="27"/>
        <v>7809.4727800000001</v>
      </c>
      <c r="G215" s="6">
        <f>G216+G218+G222</f>
        <v>0</v>
      </c>
      <c r="H215" s="4">
        <v>10929.680830000001</v>
      </c>
      <c r="I215" s="6">
        <f>I216+I218+I222+I220</f>
        <v>0</v>
      </c>
      <c r="J215" s="4">
        <f t="shared" si="32"/>
        <v>10929.680830000001</v>
      </c>
      <c r="K215" s="6">
        <f>K216+K218+K222+K220</f>
        <v>0</v>
      </c>
      <c r="L215" s="4">
        <f t="shared" si="31"/>
        <v>10929.680830000001</v>
      </c>
      <c r="M215" s="6">
        <f>M216+M218+M222+M220</f>
        <v>0</v>
      </c>
      <c r="N215" s="4">
        <f t="shared" si="28"/>
        <v>10929.680830000001</v>
      </c>
      <c r="O215" s="6">
        <f>O216+O218+O222+O220</f>
        <v>0</v>
      </c>
      <c r="P215" s="4">
        <f t="shared" si="29"/>
        <v>10929.680830000001</v>
      </c>
      <c r="Q215" s="6">
        <f>Q216+Q218+Q222+Q220</f>
        <v>0</v>
      </c>
      <c r="R215" s="4">
        <f t="shared" si="30"/>
        <v>10929.680830000001</v>
      </c>
      <c r="S215" s="6">
        <f>S216+S218+S222+S220</f>
        <v>127.77</v>
      </c>
      <c r="T215" s="4">
        <f t="shared" si="26"/>
        <v>11057.450830000002</v>
      </c>
      <c r="U215" s="6">
        <f>U216+U218+U222+U220</f>
        <v>149.00800000000001</v>
      </c>
      <c r="V215" s="4">
        <f t="shared" ref="V215:V280" si="46">T215+U215</f>
        <v>11206.458830000001</v>
      </c>
      <c r="W215" s="6">
        <f>W216+W218+W222+W220</f>
        <v>0</v>
      </c>
      <c r="X215" s="4">
        <f t="shared" si="44"/>
        <v>11206.458830000001</v>
      </c>
      <c r="Y215" s="6">
        <f>Y216+Y218+Y222+Y220</f>
        <v>228.70305999999999</v>
      </c>
      <c r="Z215" s="4">
        <f t="shared" si="45"/>
        <v>11435.161890000001</v>
      </c>
      <c r="AA215" s="4">
        <f>AA216+AA218+AA222+AA220</f>
        <v>11435.161889999999</v>
      </c>
      <c r="AB215" s="25">
        <f t="shared" si="41"/>
        <v>99.999999999999986</v>
      </c>
    </row>
    <row r="216" spans="1:28" ht="42" customHeight="1">
      <c r="A216" s="5" t="s">
        <v>155</v>
      </c>
      <c r="B216" s="2" t="s">
        <v>161</v>
      </c>
      <c r="C216" s="2"/>
      <c r="D216" s="4">
        <v>7739.4727800000001</v>
      </c>
      <c r="E216" s="6">
        <f>E217</f>
        <v>0</v>
      </c>
      <c r="F216" s="4">
        <f t="shared" si="27"/>
        <v>7739.4727800000001</v>
      </c>
      <c r="G216" s="6">
        <f>G217</f>
        <v>0</v>
      </c>
      <c r="H216" s="4">
        <v>9509.5408299999999</v>
      </c>
      <c r="I216" s="6">
        <f>I217</f>
        <v>0</v>
      </c>
      <c r="J216" s="4">
        <f t="shared" si="32"/>
        <v>9509.5408299999999</v>
      </c>
      <c r="K216" s="6">
        <f>K217</f>
        <v>0</v>
      </c>
      <c r="L216" s="4">
        <f t="shared" si="31"/>
        <v>9509.5408299999999</v>
      </c>
      <c r="M216" s="6">
        <f>M217</f>
        <v>0</v>
      </c>
      <c r="N216" s="4">
        <f t="shared" si="28"/>
        <v>9509.5408299999999</v>
      </c>
      <c r="O216" s="6">
        <f>O217</f>
        <v>0</v>
      </c>
      <c r="P216" s="4">
        <f t="shared" si="29"/>
        <v>9509.5408299999999</v>
      </c>
      <c r="Q216" s="6">
        <f>Q217</f>
        <v>0</v>
      </c>
      <c r="R216" s="4">
        <f t="shared" si="30"/>
        <v>9509.5408299999999</v>
      </c>
      <c r="S216" s="6">
        <f>S217</f>
        <v>127.77</v>
      </c>
      <c r="T216" s="4">
        <f t="shared" si="26"/>
        <v>9637.3108300000004</v>
      </c>
      <c r="U216" s="6">
        <f>U217</f>
        <v>149.00800000000001</v>
      </c>
      <c r="V216" s="4">
        <f t="shared" si="46"/>
        <v>9786.3188300000002</v>
      </c>
      <c r="W216" s="6">
        <f>W217</f>
        <v>0</v>
      </c>
      <c r="X216" s="4">
        <f t="shared" si="44"/>
        <v>9786.3188300000002</v>
      </c>
      <c r="Y216" s="6">
        <f>Y217</f>
        <v>228.70305999999999</v>
      </c>
      <c r="Z216" s="4">
        <f t="shared" si="45"/>
        <v>10015.02189</v>
      </c>
      <c r="AA216" s="4">
        <f>AA217</f>
        <v>10015.02189</v>
      </c>
      <c r="AB216" s="25">
        <f t="shared" si="41"/>
        <v>100</v>
      </c>
    </row>
    <row r="217" spans="1:28" ht="38.25">
      <c r="A217" s="5" t="s">
        <v>62</v>
      </c>
      <c r="B217" s="2" t="s">
        <v>161</v>
      </c>
      <c r="C217" s="2">
        <v>600</v>
      </c>
      <c r="D217" s="4">
        <v>7739.4727800000001</v>
      </c>
      <c r="E217" s="6"/>
      <c r="F217" s="4">
        <f t="shared" si="27"/>
        <v>7739.4727800000001</v>
      </c>
      <c r="G217" s="6"/>
      <c r="H217" s="4">
        <v>9509.5408299999999</v>
      </c>
      <c r="I217" s="6"/>
      <c r="J217" s="4">
        <f t="shared" si="32"/>
        <v>9509.5408299999999</v>
      </c>
      <c r="K217" s="6"/>
      <c r="L217" s="4">
        <f t="shared" si="31"/>
        <v>9509.5408299999999</v>
      </c>
      <c r="M217" s="6"/>
      <c r="N217" s="4">
        <f t="shared" si="28"/>
        <v>9509.5408299999999</v>
      </c>
      <c r="O217" s="6"/>
      <c r="P217" s="4">
        <f t="shared" si="29"/>
        <v>9509.5408299999999</v>
      </c>
      <c r="Q217" s="6"/>
      <c r="R217" s="4">
        <f t="shared" si="30"/>
        <v>9509.5408299999999</v>
      </c>
      <c r="S217" s="6">
        <v>127.77</v>
      </c>
      <c r="T217" s="4">
        <f t="shared" si="26"/>
        <v>9637.3108300000004</v>
      </c>
      <c r="U217" s="6">
        <v>149.00800000000001</v>
      </c>
      <c r="V217" s="4">
        <f t="shared" si="46"/>
        <v>9786.3188300000002</v>
      </c>
      <c r="W217" s="6"/>
      <c r="X217" s="4">
        <f t="shared" si="44"/>
        <v>9786.3188300000002</v>
      </c>
      <c r="Y217" s="6">
        <v>228.70305999999999</v>
      </c>
      <c r="Z217" s="4">
        <f t="shared" si="45"/>
        <v>10015.02189</v>
      </c>
      <c r="AA217" s="4">
        <v>10015.02189</v>
      </c>
      <c r="AB217" s="25">
        <f t="shared" si="41"/>
        <v>100</v>
      </c>
    </row>
    <row r="218" spans="1:28" ht="63.75">
      <c r="A218" s="5" t="s">
        <v>156</v>
      </c>
      <c r="B218" s="12" t="s">
        <v>162</v>
      </c>
      <c r="C218" s="2"/>
      <c r="D218" s="4">
        <v>70</v>
      </c>
      <c r="E218" s="6">
        <f>E219</f>
        <v>0</v>
      </c>
      <c r="F218" s="4">
        <f t="shared" si="27"/>
        <v>70</v>
      </c>
      <c r="G218" s="6">
        <f>G219</f>
        <v>0</v>
      </c>
      <c r="H218" s="4">
        <v>70</v>
      </c>
      <c r="I218" s="6">
        <f>I219</f>
        <v>-70</v>
      </c>
      <c r="J218" s="4">
        <f t="shared" si="32"/>
        <v>0</v>
      </c>
      <c r="K218" s="6">
        <f>K219</f>
        <v>0</v>
      </c>
      <c r="L218" s="4">
        <f t="shared" si="31"/>
        <v>0</v>
      </c>
      <c r="M218" s="6">
        <f>M219</f>
        <v>0</v>
      </c>
      <c r="N218" s="4">
        <f t="shared" si="28"/>
        <v>0</v>
      </c>
      <c r="O218" s="6">
        <f>O219</f>
        <v>0</v>
      </c>
      <c r="P218" s="4">
        <f t="shared" si="29"/>
        <v>0</v>
      </c>
      <c r="Q218" s="6">
        <f>Q219</f>
        <v>0</v>
      </c>
      <c r="R218" s="4">
        <f t="shared" si="30"/>
        <v>0</v>
      </c>
      <c r="S218" s="6">
        <f>S219</f>
        <v>0</v>
      </c>
      <c r="T218" s="4">
        <f t="shared" ref="T218:T283" si="47">R218+S218</f>
        <v>0</v>
      </c>
      <c r="U218" s="6">
        <f>U219</f>
        <v>0</v>
      </c>
      <c r="V218" s="4">
        <f t="shared" si="46"/>
        <v>0</v>
      </c>
      <c r="W218" s="6">
        <f>W219</f>
        <v>0</v>
      </c>
      <c r="X218" s="4">
        <f t="shared" si="44"/>
        <v>0</v>
      </c>
      <c r="Y218" s="6">
        <f>Y219</f>
        <v>0</v>
      </c>
      <c r="Z218" s="4">
        <f t="shared" si="45"/>
        <v>0</v>
      </c>
      <c r="AA218" s="4">
        <f>AA219</f>
        <v>0</v>
      </c>
      <c r="AB218" s="25">
        <v>0</v>
      </c>
    </row>
    <row r="219" spans="1:28" ht="38.25">
      <c r="A219" s="5" t="s">
        <v>62</v>
      </c>
      <c r="B219" s="12" t="s">
        <v>162</v>
      </c>
      <c r="C219" s="2">
        <v>600</v>
      </c>
      <c r="D219" s="4">
        <v>70</v>
      </c>
      <c r="E219" s="6"/>
      <c r="F219" s="4">
        <f t="shared" si="27"/>
        <v>70</v>
      </c>
      <c r="G219" s="6"/>
      <c r="H219" s="4">
        <v>70</v>
      </c>
      <c r="I219" s="6">
        <v>-70</v>
      </c>
      <c r="J219" s="4">
        <f t="shared" si="32"/>
        <v>0</v>
      </c>
      <c r="K219" s="6"/>
      <c r="L219" s="4">
        <f t="shared" si="31"/>
        <v>0</v>
      </c>
      <c r="M219" s="6"/>
      <c r="N219" s="4">
        <f t="shared" si="28"/>
        <v>0</v>
      </c>
      <c r="O219" s="6"/>
      <c r="P219" s="4">
        <f t="shared" si="29"/>
        <v>0</v>
      </c>
      <c r="Q219" s="6"/>
      <c r="R219" s="4">
        <f t="shared" si="30"/>
        <v>0</v>
      </c>
      <c r="S219" s="6"/>
      <c r="T219" s="4">
        <f t="shared" si="47"/>
        <v>0</v>
      </c>
      <c r="U219" s="6"/>
      <c r="V219" s="4">
        <f t="shared" si="46"/>
        <v>0</v>
      </c>
      <c r="W219" s="6"/>
      <c r="X219" s="4">
        <f t="shared" si="44"/>
        <v>0</v>
      </c>
      <c r="Y219" s="6"/>
      <c r="Z219" s="4">
        <f t="shared" si="45"/>
        <v>0</v>
      </c>
      <c r="AA219" s="4">
        <v>0</v>
      </c>
      <c r="AB219" s="25">
        <v>0</v>
      </c>
    </row>
    <row r="220" spans="1:28" ht="63.75">
      <c r="A220" s="5" t="s">
        <v>156</v>
      </c>
      <c r="B220" s="12" t="s">
        <v>655</v>
      </c>
      <c r="C220" s="2"/>
      <c r="D220" s="4"/>
      <c r="E220" s="6"/>
      <c r="F220" s="4"/>
      <c r="G220" s="6"/>
      <c r="H220" s="4">
        <v>0</v>
      </c>
      <c r="I220" s="6">
        <f>I221</f>
        <v>70</v>
      </c>
      <c r="J220" s="4">
        <f t="shared" si="32"/>
        <v>70</v>
      </c>
      <c r="K220" s="6">
        <f>K221</f>
        <v>0</v>
      </c>
      <c r="L220" s="4">
        <f t="shared" si="31"/>
        <v>70</v>
      </c>
      <c r="M220" s="6">
        <f>M221</f>
        <v>0</v>
      </c>
      <c r="N220" s="4">
        <f t="shared" si="28"/>
        <v>70</v>
      </c>
      <c r="O220" s="6">
        <f>O221</f>
        <v>0</v>
      </c>
      <c r="P220" s="4">
        <f t="shared" si="29"/>
        <v>70</v>
      </c>
      <c r="Q220" s="6">
        <f>Q221</f>
        <v>0</v>
      </c>
      <c r="R220" s="4">
        <f t="shared" si="30"/>
        <v>70</v>
      </c>
      <c r="S220" s="6">
        <f>S221</f>
        <v>0</v>
      </c>
      <c r="T220" s="4">
        <f t="shared" si="47"/>
        <v>70</v>
      </c>
      <c r="U220" s="6">
        <f>U221</f>
        <v>0</v>
      </c>
      <c r="V220" s="4">
        <f t="shared" si="46"/>
        <v>70</v>
      </c>
      <c r="W220" s="6">
        <f>W221</f>
        <v>0</v>
      </c>
      <c r="X220" s="4">
        <f t="shared" si="44"/>
        <v>70</v>
      </c>
      <c r="Y220" s="6">
        <f>Y221</f>
        <v>0</v>
      </c>
      <c r="Z220" s="4">
        <f t="shared" si="45"/>
        <v>70</v>
      </c>
      <c r="AA220" s="4">
        <f>AA221</f>
        <v>70</v>
      </c>
      <c r="AB220" s="25">
        <f t="shared" si="41"/>
        <v>100</v>
      </c>
    </row>
    <row r="221" spans="1:28" ht="38.25">
      <c r="A221" s="5" t="s">
        <v>62</v>
      </c>
      <c r="B221" s="12" t="s">
        <v>655</v>
      </c>
      <c r="C221" s="2">
        <v>600</v>
      </c>
      <c r="D221" s="4"/>
      <c r="E221" s="6"/>
      <c r="F221" s="4"/>
      <c r="G221" s="6"/>
      <c r="H221" s="4">
        <v>0</v>
      </c>
      <c r="I221" s="6">
        <v>70</v>
      </c>
      <c r="J221" s="4">
        <f t="shared" si="32"/>
        <v>70</v>
      </c>
      <c r="K221" s="6"/>
      <c r="L221" s="4">
        <f t="shared" si="31"/>
        <v>70</v>
      </c>
      <c r="M221" s="6"/>
      <c r="N221" s="4">
        <f t="shared" si="28"/>
        <v>70</v>
      </c>
      <c r="O221" s="6"/>
      <c r="P221" s="4">
        <f t="shared" si="29"/>
        <v>70</v>
      </c>
      <c r="Q221" s="6"/>
      <c r="R221" s="4">
        <f t="shared" si="30"/>
        <v>70</v>
      </c>
      <c r="S221" s="6"/>
      <c r="T221" s="4">
        <f t="shared" si="47"/>
        <v>70</v>
      </c>
      <c r="U221" s="6"/>
      <c r="V221" s="4">
        <f t="shared" si="46"/>
        <v>70</v>
      </c>
      <c r="W221" s="6"/>
      <c r="X221" s="4">
        <f t="shared" si="44"/>
        <v>70</v>
      </c>
      <c r="Y221" s="6"/>
      <c r="Z221" s="4">
        <f t="shared" si="45"/>
        <v>70</v>
      </c>
      <c r="AA221" s="4">
        <v>70</v>
      </c>
      <c r="AB221" s="25">
        <f t="shared" si="41"/>
        <v>100</v>
      </c>
    </row>
    <row r="222" spans="1:28" ht="76.5">
      <c r="A222" s="5" t="s">
        <v>157</v>
      </c>
      <c r="B222" s="12" t="s">
        <v>163</v>
      </c>
      <c r="C222" s="2"/>
      <c r="D222" s="4">
        <v>0</v>
      </c>
      <c r="E222" s="6">
        <f>E223</f>
        <v>0</v>
      </c>
      <c r="F222" s="4">
        <f t="shared" si="27"/>
        <v>0</v>
      </c>
      <c r="G222" s="6">
        <f>G223</f>
        <v>0</v>
      </c>
      <c r="H222" s="4">
        <v>1350.1399999999999</v>
      </c>
      <c r="I222" s="6">
        <f>I223</f>
        <v>0</v>
      </c>
      <c r="J222" s="4">
        <f t="shared" si="32"/>
        <v>1350.1399999999999</v>
      </c>
      <c r="K222" s="6">
        <f>K223</f>
        <v>0</v>
      </c>
      <c r="L222" s="4">
        <f t="shared" si="31"/>
        <v>1350.1399999999999</v>
      </c>
      <c r="M222" s="6">
        <f>M223</f>
        <v>0</v>
      </c>
      <c r="N222" s="4">
        <f t="shared" si="28"/>
        <v>1350.1399999999999</v>
      </c>
      <c r="O222" s="6">
        <f>O223</f>
        <v>0</v>
      </c>
      <c r="P222" s="4">
        <f t="shared" si="29"/>
        <v>1350.1399999999999</v>
      </c>
      <c r="Q222" s="6">
        <f>Q223</f>
        <v>0</v>
      </c>
      <c r="R222" s="4">
        <f t="shared" si="30"/>
        <v>1350.1399999999999</v>
      </c>
      <c r="S222" s="6">
        <f>S223</f>
        <v>0</v>
      </c>
      <c r="T222" s="4">
        <f t="shared" si="47"/>
        <v>1350.1399999999999</v>
      </c>
      <c r="U222" s="6">
        <f>U223</f>
        <v>0</v>
      </c>
      <c r="V222" s="4">
        <f t="shared" si="46"/>
        <v>1350.1399999999999</v>
      </c>
      <c r="W222" s="6">
        <f>W223</f>
        <v>0</v>
      </c>
      <c r="X222" s="4">
        <f t="shared" si="44"/>
        <v>1350.1399999999999</v>
      </c>
      <c r="Y222" s="6">
        <f>Y223</f>
        <v>0</v>
      </c>
      <c r="Z222" s="4">
        <f t="shared" si="45"/>
        <v>1350.1399999999999</v>
      </c>
      <c r="AA222" s="4">
        <f>AA223</f>
        <v>1350.14</v>
      </c>
      <c r="AB222" s="25">
        <f t="shared" si="41"/>
        <v>100.00000000000003</v>
      </c>
    </row>
    <row r="223" spans="1:28" ht="38.25">
      <c r="A223" s="5" t="s">
        <v>62</v>
      </c>
      <c r="B223" s="12" t="s">
        <v>163</v>
      </c>
      <c r="C223" s="2">
        <v>600</v>
      </c>
      <c r="D223" s="4">
        <v>0</v>
      </c>
      <c r="E223" s="6"/>
      <c r="F223" s="4">
        <f t="shared" si="27"/>
        <v>0</v>
      </c>
      <c r="G223" s="6"/>
      <c r="H223" s="4">
        <v>1350.1399999999999</v>
      </c>
      <c r="I223" s="6"/>
      <c r="J223" s="4">
        <f t="shared" si="32"/>
        <v>1350.1399999999999</v>
      </c>
      <c r="K223" s="6"/>
      <c r="L223" s="4">
        <f t="shared" si="31"/>
        <v>1350.1399999999999</v>
      </c>
      <c r="M223" s="6"/>
      <c r="N223" s="4">
        <f t="shared" si="28"/>
        <v>1350.1399999999999</v>
      </c>
      <c r="O223" s="6"/>
      <c r="P223" s="4">
        <f t="shared" si="29"/>
        <v>1350.1399999999999</v>
      </c>
      <c r="Q223" s="6"/>
      <c r="R223" s="4">
        <f t="shared" si="30"/>
        <v>1350.1399999999999</v>
      </c>
      <c r="S223" s="6"/>
      <c r="T223" s="4">
        <f t="shared" si="47"/>
        <v>1350.1399999999999</v>
      </c>
      <c r="U223" s="6"/>
      <c r="V223" s="4">
        <f t="shared" si="46"/>
        <v>1350.1399999999999</v>
      </c>
      <c r="W223" s="6"/>
      <c r="X223" s="4">
        <f t="shared" si="44"/>
        <v>1350.1399999999999</v>
      </c>
      <c r="Y223" s="6"/>
      <c r="Z223" s="4">
        <f t="shared" si="45"/>
        <v>1350.1399999999999</v>
      </c>
      <c r="AA223" s="4">
        <v>1350.14</v>
      </c>
      <c r="AB223" s="25">
        <f t="shared" si="41"/>
        <v>100.00000000000003</v>
      </c>
    </row>
    <row r="224" spans="1:28" ht="38.25">
      <c r="A224" s="5" t="s">
        <v>164</v>
      </c>
      <c r="B224" s="2" t="s">
        <v>166</v>
      </c>
      <c r="C224" s="2"/>
      <c r="D224" s="4">
        <v>0</v>
      </c>
      <c r="E224" s="6">
        <f>E227</f>
        <v>0</v>
      </c>
      <c r="F224" s="4">
        <f t="shared" si="27"/>
        <v>0</v>
      </c>
      <c r="G224" s="6">
        <f>G227</f>
        <v>0</v>
      </c>
      <c r="H224" s="4">
        <v>0</v>
      </c>
      <c r="I224" s="6">
        <f>I227+I225</f>
        <v>0</v>
      </c>
      <c r="J224" s="4">
        <f t="shared" si="32"/>
        <v>0</v>
      </c>
      <c r="K224" s="6">
        <f>K227+K225</f>
        <v>0</v>
      </c>
      <c r="L224" s="4">
        <f t="shared" si="31"/>
        <v>0</v>
      </c>
      <c r="M224" s="6">
        <f>M227+M225</f>
        <v>0</v>
      </c>
      <c r="N224" s="4">
        <f t="shared" si="28"/>
        <v>0</v>
      </c>
      <c r="O224" s="6">
        <f>O227+O225</f>
        <v>0</v>
      </c>
      <c r="P224" s="4">
        <f t="shared" si="29"/>
        <v>0</v>
      </c>
      <c r="Q224" s="6">
        <f>Q227+Q225</f>
        <v>0</v>
      </c>
      <c r="R224" s="4">
        <f t="shared" si="30"/>
        <v>0</v>
      </c>
      <c r="S224" s="6">
        <f>S227+S225</f>
        <v>0</v>
      </c>
      <c r="T224" s="4">
        <f t="shared" si="47"/>
        <v>0</v>
      </c>
      <c r="U224" s="6">
        <f>U227+U225</f>
        <v>152.239</v>
      </c>
      <c r="V224" s="4">
        <f t="shared" si="46"/>
        <v>152.239</v>
      </c>
      <c r="W224" s="6">
        <f>W227+W225</f>
        <v>0</v>
      </c>
      <c r="X224" s="4">
        <f t="shared" si="44"/>
        <v>152.239</v>
      </c>
      <c r="Y224" s="6">
        <f>Y227+Y225</f>
        <v>0</v>
      </c>
      <c r="Z224" s="4">
        <f t="shared" si="45"/>
        <v>152.239</v>
      </c>
      <c r="AA224" s="4">
        <f>AA227+AA225</f>
        <v>152.239</v>
      </c>
      <c r="AB224" s="25">
        <f t="shared" si="41"/>
        <v>100</v>
      </c>
    </row>
    <row r="225" spans="1:28" ht="29.25" customHeight="1">
      <c r="A225" s="5" t="s">
        <v>165</v>
      </c>
      <c r="B225" s="2" t="s">
        <v>646</v>
      </c>
      <c r="C225" s="7"/>
      <c r="D225" s="4"/>
      <c r="E225" s="6"/>
      <c r="F225" s="4"/>
      <c r="G225" s="6"/>
      <c r="H225" s="4">
        <v>0</v>
      </c>
      <c r="I225" s="6">
        <f>I226</f>
        <v>0</v>
      </c>
      <c r="J225" s="4">
        <f t="shared" si="32"/>
        <v>0</v>
      </c>
      <c r="K225" s="6">
        <f>K226</f>
        <v>0</v>
      </c>
      <c r="L225" s="4">
        <f t="shared" si="31"/>
        <v>0</v>
      </c>
      <c r="M225" s="6">
        <f>M226</f>
        <v>0</v>
      </c>
      <c r="N225" s="4">
        <f t="shared" ref="N225:N290" si="48">L225+M225</f>
        <v>0</v>
      </c>
      <c r="O225" s="6">
        <f>O226</f>
        <v>0</v>
      </c>
      <c r="P225" s="4">
        <f t="shared" ref="P225:P290" si="49">N225+O225</f>
        <v>0</v>
      </c>
      <c r="Q225" s="6">
        <f>Q226</f>
        <v>0</v>
      </c>
      <c r="R225" s="4">
        <f t="shared" ref="R225:R290" si="50">P225+Q225</f>
        <v>0</v>
      </c>
      <c r="S225" s="6">
        <f>S226</f>
        <v>0</v>
      </c>
      <c r="T225" s="4">
        <f t="shared" si="47"/>
        <v>0</v>
      </c>
      <c r="U225" s="6">
        <f>U226</f>
        <v>152.239</v>
      </c>
      <c r="V225" s="4">
        <f t="shared" si="46"/>
        <v>152.239</v>
      </c>
      <c r="W225" s="6">
        <f>W226</f>
        <v>0</v>
      </c>
      <c r="X225" s="4">
        <f t="shared" si="44"/>
        <v>152.239</v>
      </c>
      <c r="Y225" s="6">
        <f>Y226</f>
        <v>0</v>
      </c>
      <c r="Z225" s="4">
        <f t="shared" si="45"/>
        <v>152.239</v>
      </c>
      <c r="AA225" s="4">
        <f>AA226</f>
        <v>152.239</v>
      </c>
      <c r="AB225" s="25">
        <f t="shared" si="41"/>
        <v>100</v>
      </c>
    </row>
    <row r="226" spans="1:28" ht="43.5" customHeight="1">
      <c r="A226" s="5" t="s">
        <v>62</v>
      </c>
      <c r="B226" s="2" t="s">
        <v>646</v>
      </c>
      <c r="C226" s="7">
        <v>600</v>
      </c>
      <c r="D226" s="4"/>
      <c r="E226" s="6"/>
      <c r="F226" s="4"/>
      <c r="G226" s="6"/>
      <c r="H226" s="4">
        <v>0</v>
      </c>
      <c r="I226" s="6"/>
      <c r="J226" s="4">
        <f t="shared" si="32"/>
        <v>0</v>
      </c>
      <c r="K226" s="6"/>
      <c r="L226" s="4">
        <f t="shared" si="31"/>
        <v>0</v>
      </c>
      <c r="M226" s="6"/>
      <c r="N226" s="4">
        <f t="shared" si="48"/>
        <v>0</v>
      </c>
      <c r="O226" s="6"/>
      <c r="P226" s="4">
        <f t="shared" si="49"/>
        <v>0</v>
      </c>
      <c r="Q226" s="6"/>
      <c r="R226" s="4">
        <f t="shared" si="50"/>
        <v>0</v>
      </c>
      <c r="S226" s="6"/>
      <c r="T226" s="4">
        <f t="shared" si="47"/>
        <v>0</v>
      </c>
      <c r="U226" s="6">
        <v>152.239</v>
      </c>
      <c r="V226" s="4">
        <f t="shared" si="46"/>
        <v>152.239</v>
      </c>
      <c r="W226" s="6"/>
      <c r="X226" s="4">
        <f t="shared" si="44"/>
        <v>152.239</v>
      </c>
      <c r="Y226" s="6"/>
      <c r="Z226" s="4">
        <f t="shared" si="45"/>
        <v>152.239</v>
      </c>
      <c r="AA226" s="4">
        <v>152.239</v>
      </c>
      <c r="AB226" s="25">
        <f t="shared" si="41"/>
        <v>100</v>
      </c>
    </row>
    <row r="227" spans="1:28" ht="25.5">
      <c r="A227" s="5" t="s">
        <v>165</v>
      </c>
      <c r="B227" s="2" t="s">
        <v>438</v>
      </c>
      <c r="C227" s="2"/>
      <c r="D227" s="4">
        <v>0</v>
      </c>
      <c r="E227" s="6">
        <f>E228</f>
        <v>0</v>
      </c>
      <c r="F227" s="4">
        <f t="shared" si="27"/>
        <v>0</v>
      </c>
      <c r="G227" s="6">
        <f>G228</f>
        <v>0</v>
      </c>
      <c r="H227" s="4">
        <v>0</v>
      </c>
      <c r="I227" s="6">
        <f>I228</f>
        <v>0</v>
      </c>
      <c r="J227" s="4">
        <f t="shared" si="32"/>
        <v>0</v>
      </c>
      <c r="K227" s="6">
        <f>K228</f>
        <v>0</v>
      </c>
      <c r="L227" s="4">
        <f t="shared" si="31"/>
        <v>0</v>
      </c>
      <c r="M227" s="6">
        <f>M228</f>
        <v>0</v>
      </c>
      <c r="N227" s="4">
        <f t="shared" si="48"/>
        <v>0</v>
      </c>
      <c r="O227" s="6">
        <f>O228</f>
        <v>0</v>
      </c>
      <c r="P227" s="4">
        <f t="shared" si="49"/>
        <v>0</v>
      </c>
      <c r="Q227" s="6">
        <f>Q228</f>
        <v>0</v>
      </c>
      <c r="R227" s="4">
        <f t="shared" si="50"/>
        <v>0</v>
      </c>
      <c r="S227" s="6">
        <f>S228</f>
        <v>0</v>
      </c>
      <c r="T227" s="4">
        <f t="shared" si="47"/>
        <v>0</v>
      </c>
      <c r="U227" s="6">
        <f>U228</f>
        <v>0</v>
      </c>
      <c r="V227" s="4">
        <f t="shared" si="46"/>
        <v>0</v>
      </c>
      <c r="W227" s="6">
        <f>W228</f>
        <v>0</v>
      </c>
      <c r="X227" s="4">
        <f t="shared" si="44"/>
        <v>0</v>
      </c>
      <c r="Y227" s="6">
        <f>Y228</f>
        <v>0</v>
      </c>
      <c r="Z227" s="4">
        <f t="shared" si="45"/>
        <v>0</v>
      </c>
      <c r="AA227" s="4">
        <f>AA228</f>
        <v>0</v>
      </c>
      <c r="AB227" s="25">
        <v>0</v>
      </c>
    </row>
    <row r="228" spans="1:28" ht="38.25">
      <c r="A228" s="5" t="s">
        <v>62</v>
      </c>
      <c r="B228" s="2" t="s">
        <v>438</v>
      </c>
      <c r="C228" s="2">
        <v>600</v>
      </c>
      <c r="D228" s="4">
        <v>0</v>
      </c>
      <c r="E228" s="6"/>
      <c r="F228" s="4">
        <f t="shared" si="27"/>
        <v>0</v>
      </c>
      <c r="G228" s="6"/>
      <c r="H228" s="4">
        <v>0</v>
      </c>
      <c r="I228" s="6"/>
      <c r="J228" s="4">
        <f t="shared" si="32"/>
        <v>0</v>
      </c>
      <c r="K228" s="6"/>
      <c r="L228" s="4">
        <f t="shared" ref="L228:L295" si="51">J228+K228</f>
        <v>0</v>
      </c>
      <c r="M228" s="6"/>
      <c r="N228" s="4">
        <f t="shared" si="48"/>
        <v>0</v>
      </c>
      <c r="O228" s="6"/>
      <c r="P228" s="4">
        <f t="shared" si="49"/>
        <v>0</v>
      </c>
      <c r="Q228" s="6"/>
      <c r="R228" s="4">
        <f t="shared" si="50"/>
        <v>0</v>
      </c>
      <c r="S228" s="6"/>
      <c r="T228" s="4">
        <f t="shared" si="47"/>
        <v>0</v>
      </c>
      <c r="U228" s="6"/>
      <c r="V228" s="4">
        <f t="shared" si="46"/>
        <v>0</v>
      </c>
      <c r="W228" s="6"/>
      <c r="X228" s="4">
        <f t="shared" si="44"/>
        <v>0</v>
      </c>
      <c r="Y228" s="6"/>
      <c r="Z228" s="4">
        <f t="shared" si="45"/>
        <v>0</v>
      </c>
      <c r="AA228" s="4">
        <v>0</v>
      </c>
      <c r="AB228" s="25">
        <v>0</v>
      </c>
    </row>
    <row r="229" spans="1:28" ht="102">
      <c r="A229" s="5" t="s">
        <v>167</v>
      </c>
      <c r="B229" s="2" t="s">
        <v>169</v>
      </c>
      <c r="C229" s="2"/>
      <c r="D229" s="4">
        <v>0</v>
      </c>
      <c r="E229" s="6">
        <f>E230</f>
        <v>0</v>
      </c>
      <c r="F229" s="4">
        <f t="shared" si="27"/>
        <v>0</v>
      </c>
      <c r="G229" s="6">
        <f>G230</f>
        <v>0</v>
      </c>
      <c r="H229" s="4">
        <v>752.11680000000001</v>
      </c>
      <c r="I229" s="6">
        <f>I230</f>
        <v>0</v>
      </c>
      <c r="J229" s="4">
        <f t="shared" si="32"/>
        <v>752.11680000000001</v>
      </c>
      <c r="K229" s="6">
        <f>K230</f>
        <v>0</v>
      </c>
      <c r="L229" s="4">
        <f t="shared" si="51"/>
        <v>752.11680000000001</v>
      </c>
      <c r="M229" s="6">
        <f>M230</f>
        <v>0</v>
      </c>
      <c r="N229" s="4">
        <f t="shared" si="48"/>
        <v>752.11680000000001</v>
      </c>
      <c r="O229" s="6">
        <f>O230</f>
        <v>0</v>
      </c>
      <c r="P229" s="4">
        <f t="shared" si="49"/>
        <v>752.11680000000001</v>
      </c>
      <c r="Q229" s="6">
        <f>Q230</f>
        <v>0</v>
      </c>
      <c r="R229" s="4">
        <f t="shared" si="50"/>
        <v>752.11680000000001</v>
      </c>
      <c r="S229" s="6">
        <f>S230</f>
        <v>0</v>
      </c>
      <c r="T229" s="4">
        <f t="shared" si="47"/>
        <v>752.11680000000001</v>
      </c>
      <c r="U229" s="6">
        <f>U230</f>
        <v>89.192999999999998</v>
      </c>
      <c r="V229" s="4">
        <f t="shared" si="46"/>
        <v>841.3098</v>
      </c>
      <c r="W229" s="6">
        <f>W230</f>
        <v>0</v>
      </c>
      <c r="X229" s="4">
        <f t="shared" si="44"/>
        <v>841.3098</v>
      </c>
      <c r="Y229" s="6">
        <f>Y230</f>
        <v>0</v>
      </c>
      <c r="Z229" s="4">
        <f t="shared" si="45"/>
        <v>841.3098</v>
      </c>
      <c r="AA229" s="4">
        <f>AA230</f>
        <v>841.3098</v>
      </c>
      <c r="AB229" s="25">
        <f t="shared" si="41"/>
        <v>100</v>
      </c>
    </row>
    <row r="230" spans="1:28" ht="89.25">
      <c r="A230" s="5" t="s">
        <v>168</v>
      </c>
      <c r="B230" s="2" t="s">
        <v>170</v>
      </c>
      <c r="C230" s="2"/>
      <c r="D230" s="4">
        <v>0</v>
      </c>
      <c r="E230" s="6">
        <f>E231</f>
        <v>0</v>
      </c>
      <c r="F230" s="4">
        <f t="shared" si="27"/>
        <v>0</v>
      </c>
      <c r="G230" s="6">
        <f>G231</f>
        <v>0</v>
      </c>
      <c r="H230" s="4">
        <v>752.11680000000001</v>
      </c>
      <c r="I230" s="6">
        <f>I231</f>
        <v>0</v>
      </c>
      <c r="J230" s="4">
        <f t="shared" si="32"/>
        <v>752.11680000000001</v>
      </c>
      <c r="K230" s="6">
        <f>K231</f>
        <v>0</v>
      </c>
      <c r="L230" s="4">
        <f t="shared" si="51"/>
        <v>752.11680000000001</v>
      </c>
      <c r="M230" s="6">
        <f>M231</f>
        <v>0</v>
      </c>
      <c r="N230" s="4">
        <f t="shared" si="48"/>
        <v>752.11680000000001</v>
      </c>
      <c r="O230" s="6">
        <f>O231</f>
        <v>0</v>
      </c>
      <c r="P230" s="4">
        <f t="shared" si="49"/>
        <v>752.11680000000001</v>
      </c>
      <c r="Q230" s="6">
        <f>Q231</f>
        <v>0</v>
      </c>
      <c r="R230" s="4">
        <f t="shared" si="50"/>
        <v>752.11680000000001</v>
      </c>
      <c r="S230" s="6">
        <f>S231</f>
        <v>0</v>
      </c>
      <c r="T230" s="4">
        <f t="shared" si="47"/>
        <v>752.11680000000001</v>
      </c>
      <c r="U230" s="6">
        <f>U231</f>
        <v>89.192999999999998</v>
      </c>
      <c r="V230" s="4">
        <f t="shared" si="46"/>
        <v>841.3098</v>
      </c>
      <c r="W230" s="6">
        <f>W231</f>
        <v>0</v>
      </c>
      <c r="X230" s="4">
        <f t="shared" si="44"/>
        <v>841.3098</v>
      </c>
      <c r="Y230" s="6">
        <f>Y231</f>
        <v>0</v>
      </c>
      <c r="Z230" s="4">
        <f t="shared" si="45"/>
        <v>841.3098</v>
      </c>
      <c r="AA230" s="4">
        <f>AA231</f>
        <v>841.3098</v>
      </c>
      <c r="AB230" s="25">
        <f t="shared" si="41"/>
        <v>100</v>
      </c>
    </row>
    <row r="231" spans="1:28" ht="38.25">
      <c r="A231" s="5" t="s">
        <v>62</v>
      </c>
      <c r="B231" s="2" t="s">
        <v>170</v>
      </c>
      <c r="C231" s="2">
        <v>600</v>
      </c>
      <c r="D231" s="4">
        <v>0</v>
      </c>
      <c r="E231" s="6"/>
      <c r="F231" s="4">
        <f t="shared" si="27"/>
        <v>0</v>
      </c>
      <c r="G231" s="6"/>
      <c r="H231" s="4">
        <v>752.11680000000001</v>
      </c>
      <c r="I231" s="6">
        <v>0</v>
      </c>
      <c r="J231" s="4">
        <f t="shared" si="32"/>
        <v>752.11680000000001</v>
      </c>
      <c r="K231" s="6">
        <v>0</v>
      </c>
      <c r="L231" s="4">
        <f t="shared" si="51"/>
        <v>752.11680000000001</v>
      </c>
      <c r="M231" s="6">
        <v>0</v>
      </c>
      <c r="N231" s="4">
        <f t="shared" si="48"/>
        <v>752.11680000000001</v>
      </c>
      <c r="O231" s="6">
        <v>0</v>
      </c>
      <c r="P231" s="4">
        <f t="shared" si="49"/>
        <v>752.11680000000001</v>
      </c>
      <c r="Q231" s="6">
        <v>0</v>
      </c>
      <c r="R231" s="4">
        <f t="shared" si="50"/>
        <v>752.11680000000001</v>
      </c>
      <c r="S231" s="6">
        <v>0</v>
      </c>
      <c r="T231" s="4">
        <f t="shared" si="47"/>
        <v>752.11680000000001</v>
      </c>
      <c r="U231" s="6">
        <v>89.192999999999998</v>
      </c>
      <c r="V231" s="4">
        <f t="shared" si="46"/>
        <v>841.3098</v>
      </c>
      <c r="W231" s="6"/>
      <c r="X231" s="4">
        <f t="shared" si="44"/>
        <v>841.3098</v>
      </c>
      <c r="Y231" s="6"/>
      <c r="Z231" s="4">
        <f t="shared" si="45"/>
        <v>841.3098</v>
      </c>
      <c r="AA231" s="4">
        <v>841.3098</v>
      </c>
      <c r="AB231" s="25">
        <f t="shared" si="41"/>
        <v>100</v>
      </c>
    </row>
    <row r="232" spans="1:28" ht="38.25">
      <c r="A232" s="5" t="s">
        <v>171</v>
      </c>
      <c r="B232" s="2" t="s">
        <v>173</v>
      </c>
      <c r="C232" s="2"/>
      <c r="D232" s="4">
        <v>0</v>
      </c>
      <c r="E232" s="6">
        <f>E233</f>
        <v>0</v>
      </c>
      <c r="F232" s="4">
        <f t="shared" si="27"/>
        <v>0</v>
      </c>
      <c r="G232" s="6">
        <f>G233</f>
        <v>0</v>
      </c>
      <c r="H232" s="4">
        <v>0</v>
      </c>
      <c r="I232" s="6">
        <f>I233</f>
        <v>0</v>
      </c>
      <c r="J232" s="4">
        <f t="shared" si="32"/>
        <v>0</v>
      </c>
      <c r="K232" s="6">
        <f>K233</f>
        <v>0</v>
      </c>
      <c r="L232" s="4">
        <f t="shared" si="51"/>
        <v>0</v>
      </c>
      <c r="M232" s="6">
        <f>M233</f>
        <v>0</v>
      </c>
      <c r="N232" s="4">
        <f t="shared" si="48"/>
        <v>0</v>
      </c>
      <c r="O232" s="6">
        <f>O233</f>
        <v>0</v>
      </c>
      <c r="P232" s="4">
        <f t="shared" si="49"/>
        <v>0</v>
      </c>
      <c r="Q232" s="6">
        <f>Q233</f>
        <v>0</v>
      </c>
      <c r="R232" s="4">
        <f t="shared" si="50"/>
        <v>0</v>
      </c>
      <c r="S232" s="6">
        <f>S233</f>
        <v>0</v>
      </c>
      <c r="T232" s="4">
        <f t="shared" si="47"/>
        <v>0</v>
      </c>
      <c r="U232" s="6">
        <f>U233</f>
        <v>0</v>
      </c>
      <c r="V232" s="4">
        <f t="shared" si="46"/>
        <v>0</v>
      </c>
      <c r="W232" s="6">
        <f>W233</f>
        <v>0</v>
      </c>
      <c r="X232" s="4">
        <f t="shared" si="44"/>
        <v>0</v>
      </c>
      <c r="Y232" s="6">
        <f>Y233</f>
        <v>0</v>
      </c>
      <c r="Z232" s="4">
        <f t="shared" si="45"/>
        <v>0</v>
      </c>
      <c r="AA232" s="4">
        <f>AA233</f>
        <v>0</v>
      </c>
      <c r="AB232" s="25">
        <v>0</v>
      </c>
    </row>
    <row r="233" spans="1:28" ht="25.5">
      <c r="A233" s="5" t="s">
        <v>172</v>
      </c>
      <c r="B233" s="2" t="s">
        <v>174</v>
      </c>
      <c r="C233" s="2"/>
      <c r="D233" s="4">
        <v>0</v>
      </c>
      <c r="E233" s="6">
        <f>E234</f>
        <v>0</v>
      </c>
      <c r="F233" s="4">
        <f t="shared" si="27"/>
        <v>0</v>
      </c>
      <c r="G233" s="6">
        <f>G234</f>
        <v>0</v>
      </c>
      <c r="H233" s="4">
        <v>0</v>
      </c>
      <c r="I233" s="6">
        <f>I234</f>
        <v>0</v>
      </c>
      <c r="J233" s="4">
        <f t="shared" si="32"/>
        <v>0</v>
      </c>
      <c r="K233" s="6">
        <f>K234</f>
        <v>0</v>
      </c>
      <c r="L233" s="4">
        <f t="shared" si="51"/>
        <v>0</v>
      </c>
      <c r="M233" s="6">
        <f>M234</f>
        <v>0</v>
      </c>
      <c r="N233" s="4">
        <f t="shared" si="48"/>
        <v>0</v>
      </c>
      <c r="O233" s="6">
        <f>O234</f>
        <v>0</v>
      </c>
      <c r="P233" s="4">
        <f t="shared" si="49"/>
        <v>0</v>
      </c>
      <c r="Q233" s="6">
        <f>Q234</f>
        <v>0</v>
      </c>
      <c r="R233" s="4">
        <f t="shared" si="50"/>
        <v>0</v>
      </c>
      <c r="S233" s="6">
        <f>S234</f>
        <v>0</v>
      </c>
      <c r="T233" s="4">
        <f t="shared" si="47"/>
        <v>0</v>
      </c>
      <c r="U233" s="6">
        <f>U234</f>
        <v>0</v>
      </c>
      <c r="V233" s="4">
        <f t="shared" si="46"/>
        <v>0</v>
      </c>
      <c r="W233" s="6">
        <f>W234</f>
        <v>0</v>
      </c>
      <c r="X233" s="4">
        <f t="shared" si="44"/>
        <v>0</v>
      </c>
      <c r="Y233" s="6">
        <f>Y234</f>
        <v>0</v>
      </c>
      <c r="Z233" s="4">
        <f t="shared" si="45"/>
        <v>0</v>
      </c>
      <c r="AA233" s="4">
        <f>AA234</f>
        <v>0</v>
      </c>
      <c r="AB233" s="25">
        <v>0</v>
      </c>
    </row>
    <row r="234" spans="1:28" ht="38.25">
      <c r="A234" s="5" t="s">
        <v>62</v>
      </c>
      <c r="B234" s="2" t="s">
        <v>174</v>
      </c>
      <c r="C234" s="2">
        <v>600</v>
      </c>
      <c r="D234" s="4">
        <v>0</v>
      </c>
      <c r="E234" s="6"/>
      <c r="F234" s="4">
        <f t="shared" ref="F234:F327" si="52">D234+E234</f>
        <v>0</v>
      </c>
      <c r="G234" s="6"/>
      <c r="H234" s="4">
        <v>0</v>
      </c>
      <c r="I234" s="6"/>
      <c r="J234" s="4">
        <f t="shared" si="32"/>
        <v>0</v>
      </c>
      <c r="K234" s="6"/>
      <c r="L234" s="4">
        <f t="shared" si="51"/>
        <v>0</v>
      </c>
      <c r="M234" s="6"/>
      <c r="N234" s="4">
        <f t="shared" si="48"/>
        <v>0</v>
      </c>
      <c r="O234" s="6"/>
      <c r="P234" s="4">
        <f t="shared" si="49"/>
        <v>0</v>
      </c>
      <c r="Q234" s="6"/>
      <c r="R234" s="4">
        <f t="shared" si="50"/>
        <v>0</v>
      </c>
      <c r="S234" s="6"/>
      <c r="T234" s="4">
        <f t="shared" si="47"/>
        <v>0</v>
      </c>
      <c r="U234" s="6"/>
      <c r="V234" s="4">
        <f t="shared" si="46"/>
        <v>0</v>
      </c>
      <c r="W234" s="6"/>
      <c r="X234" s="4">
        <f t="shared" si="44"/>
        <v>0</v>
      </c>
      <c r="Y234" s="6"/>
      <c r="Z234" s="4">
        <f t="shared" si="45"/>
        <v>0</v>
      </c>
      <c r="AA234" s="4">
        <v>0</v>
      </c>
      <c r="AB234" s="25">
        <v>0</v>
      </c>
    </row>
    <row r="235" spans="1:28" ht="25.5">
      <c r="A235" s="10" t="s">
        <v>525</v>
      </c>
      <c r="B235" s="9" t="s">
        <v>526</v>
      </c>
      <c r="C235" s="2"/>
      <c r="D235" s="4">
        <v>0</v>
      </c>
      <c r="E235" s="6">
        <f>E236+E241</f>
        <v>0</v>
      </c>
      <c r="F235" s="4">
        <f t="shared" si="52"/>
        <v>0</v>
      </c>
      <c r="G235" s="6">
        <f>G236+G241</f>
        <v>0</v>
      </c>
      <c r="H235" s="4">
        <v>2138.94</v>
      </c>
      <c r="I235" s="6">
        <f>I236+I241+I244</f>
        <v>0</v>
      </c>
      <c r="J235" s="4">
        <f t="shared" ref="J235:J311" si="53">H235+I235</f>
        <v>2138.94</v>
      </c>
      <c r="K235" s="6">
        <f>K236+K241+K244</f>
        <v>1471</v>
      </c>
      <c r="L235" s="4">
        <f t="shared" si="51"/>
        <v>3609.94</v>
      </c>
      <c r="M235" s="6">
        <f>M236+M241+M244</f>
        <v>0</v>
      </c>
      <c r="N235" s="4">
        <f t="shared" si="48"/>
        <v>3609.94</v>
      </c>
      <c r="O235" s="6">
        <f>O236+O241+O244</f>
        <v>0</v>
      </c>
      <c r="P235" s="4">
        <f t="shared" si="49"/>
        <v>3609.94</v>
      </c>
      <c r="Q235" s="6">
        <f>Q236+Q241+Q244</f>
        <v>192.643</v>
      </c>
      <c r="R235" s="4">
        <f t="shared" si="50"/>
        <v>3802.5830000000001</v>
      </c>
      <c r="S235" s="6">
        <f>S236+S241+S244</f>
        <v>216.83600000000001</v>
      </c>
      <c r="T235" s="4">
        <f t="shared" si="47"/>
        <v>4019.4189999999999</v>
      </c>
      <c r="U235" s="6">
        <f>U236+U241+U244</f>
        <v>109.18048</v>
      </c>
      <c r="V235" s="4">
        <f t="shared" si="46"/>
        <v>4128.5994799999999</v>
      </c>
      <c r="W235" s="6">
        <f>W236+W241+W244</f>
        <v>0</v>
      </c>
      <c r="X235" s="4">
        <f t="shared" si="44"/>
        <v>4128.5994799999999</v>
      </c>
      <c r="Y235" s="6">
        <f>Y236+Y241+Y244</f>
        <v>0</v>
      </c>
      <c r="Z235" s="4">
        <f t="shared" si="45"/>
        <v>4128.5994799999999</v>
      </c>
      <c r="AA235" s="4">
        <f>AA236+AA241+AA244</f>
        <v>4128.5994799999999</v>
      </c>
      <c r="AB235" s="25">
        <f t="shared" si="41"/>
        <v>100</v>
      </c>
    </row>
    <row r="236" spans="1:28" ht="25.5">
      <c r="A236" s="5" t="s">
        <v>527</v>
      </c>
      <c r="B236" s="2" t="s">
        <v>528</v>
      </c>
      <c r="C236" s="2"/>
      <c r="D236" s="4">
        <v>0</v>
      </c>
      <c r="E236" s="6">
        <f>E237+E239</f>
        <v>0</v>
      </c>
      <c r="F236" s="4">
        <f t="shared" si="52"/>
        <v>0</v>
      </c>
      <c r="G236" s="6">
        <f>G237+G239</f>
        <v>0</v>
      </c>
      <c r="H236" s="4">
        <v>1612.624</v>
      </c>
      <c r="I236" s="6">
        <f>I237+I239</f>
        <v>0</v>
      </c>
      <c r="J236" s="4">
        <f t="shared" si="53"/>
        <v>1612.624</v>
      </c>
      <c r="K236" s="6">
        <f>K237+K239</f>
        <v>0</v>
      </c>
      <c r="L236" s="4">
        <f t="shared" si="51"/>
        <v>1612.624</v>
      </c>
      <c r="M236" s="6">
        <f>M237+M239</f>
        <v>0</v>
      </c>
      <c r="N236" s="4">
        <f t="shared" si="48"/>
        <v>1612.624</v>
      </c>
      <c r="O236" s="6">
        <f>O237+O239</f>
        <v>0</v>
      </c>
      <c r="P236" s="4">
        <f t="shared" si="49"/>
        <v>1612.624</v>
      </c>
      <c r="Q236" s="6">
        <f>Q237+Q239</f>
        <v>192.643</v>
      </c>
      <c r="R236" s="4">
        <f t="shared" si="50"/>
        <v>1805.2670000000001</v>
      </c>
      <c r="S236" s="6">
        <f>S237+S239</f>
        <v>216.83600000000001</v>
      </c>
      <c r="T236" s="4">
        <f t="shared" si="47"/>
        <v>2022.1030000000001</v>
      </c>
      <c r="U236" s="6">
        <f>U237+U239</f>
        <v>72.370480000000001</v>
      </c>
      <c r="V236" s="4">
        <f t="shared" si="46"/>
        <v>2094.4734800000001</v>
      </c>
      <c r="W236" s="6">
        <f>W237+W239</f>
        <v>0</v>
      </c>
      <c r="X236" s="4">
        <f t="shared" si="44"/>
        <v>2094.4734800000001</v>
      </c>
      <c r="Y236" s="6">
        <f>Y237+Y239</f>
        <v>0</v>
      </c>
      <c r="Z236" s="4">
        <f t="shared" si="45"/>
        <v>2094.4734800000001</v>
      </c>
      <c r="AA236" s="4">
        <f>AA237+AA239</f>
        <v>2094.4734800000001</v>
      </c>
      <c r="AB236" s="25">
        <f t="shared" si="41"/>
        <v>100</v>
      </c>
    </row>
    <row r="237" spans="1:28" ht="15.75">
      <c r="A237" s="5" t="s">
        <v>529</v>
      </c>
      <c r="B237" s="2" t="s">
        <v>530</v>
      </c>
      <c r="C237" s="2"/>
      <c r="D237" s="4">
        <v>0</v>
      </c>
      <c r="E237" s="6">
        <f>E238</f>
        <v>0</v>
      </c>
      <c r="F237" s="4">
        <f t="shared" si="52"/>
        <v>0</v>
      </c>
      <c r="G237" s="6">
        <f>G238</f>
        <v>0</v>
      </c>
      <c r="H237" s="4">
        <v>1500.124</v>
      </c>
      <c r="I237" s="6">
        <f>I238</f>
        <v>0</v>
      </c>
      <c r="J237" s="4">
        <f t="shared" si="53"/>
        <v>1500.124</v>
      </c>
      <c r="K237" s="6">
        <f>K238</f>
        <v>0</v>
      </c>
      <c r="L237" s="4">
        <f t="shared" si="51"/>
        <v>1500.124</v>
      </c>
      <c r="M237" s="6">
        <f>M238</f>
        <v>0</v>
      </c>
      <c r="N237" s="4">
        <f t="shared" si="48"/>
        <v>1500.124</v>
      </c>
      <c r="O237" s="6">
        <f>O238</f>
        <v>0</v>
      </c>
      <c r="P237" s="4">
        <f t="shared" si="49"/>
        <v>1500.124</v>
      </c>
      <c r="Q237" s="6">
        <f>Q238</f>
        <v>192.643</v>
      </c>
      <c r="R237" s="4">
        <f t="shared" si="50"/>
        <v>1692.7670000000001</v>
      </c>
      <c r="S237" s="6">
        <f>S238</f>
        <v>216.83600000000001</v>
      </c>
      <c r="T237" s="4">
        <f t="shared" si="47"/>
        <v>1909.6030000000001</v>
      </c>
      <c r="U237" s="6">
        <f>U238</f>
        <v>72.370480000000001</v>
      </c>
      <c r="V237" s="4">
        <f t="shared" si="46"/>
        <v>1981.9734800000001</v>
      </c>
      <c r="W237" s="6">
        <f>W238</f>
        <v>0</v>
      </c>
      <c r="X237" s="4">
        <f t="shared" si="44"/>
        <v>1981.9734800000001</v>
      </c>
      <c r="Y237" s="6">
        <f>Y238</f>
        <v>0</v>
      </c>
      <c r="Z237" s="4">
        <f t="shared" si="45"/>
        <v>1981.9734800000001</v>
      </c>
      <c r="AA237" s="4">
        <f>AA238</f>
        <v>1981.9734800000001</v>
      </c>
      <c r="AB237" s="25">
        <f t="shared" si="41"/>
        <v>100</v>
      </c>
    </row>
    <row r="238" spans="1:28" ht="38.25">
      <c r="A238" s="5" t="s">
        <v>62</v>
      </c>
      <c r="B238" s="2" t="s">
        <v>530</v>
      </c>
      <c r="C238" s="2">
        <v>600</v>
      </c>
      <c r="D238" s="4">
        <v>0</v>
      </c>
      <c r="E238" s="6"/>
      <c r="F238" s="4">
        <f t="shared" si="52"/>
        <v>0</v>
      </c>
      <c r="G238" s="6"/>
      <c r="H238" s="4">
        <v>1500.124</v>
      </c>
      <c r="I238" s="6"/>
      <c r="J238" s="4">
        <f t="shared" si="53"/>
        <v>1500.124</v>
      </c>
      <c r="K238" s="6"/>
      <c r="L238" s="4">
        <f t="shared" si="51"/>
        <v>1500.124</v>
      </c>
      <c r="M238" s="6"/>
      <c r="N238" s="4">
        <f t="shared" si="48"/>
        <v>1500.124</v>
      </c>
      <c r="O238" s="6"/>
      <c r="P238" s="4">
        <f t="shared" si="49"/>
        <v>1500.124</v>
      </c>
      <c r="Q238" s="6">
        <v>192.643</v>
      </c>
      <c r="R238" s="4">
        <f t="shared" si="50"/>
        <v>1692.7670000000001</v>
      </c>
      <c r="S238" s="6">
        <v>216.83600000000001</v>
      </c>
      <c r="T238" s="4">
        <f t="shared" si="47"/>
        <v>1909.6030000000001</v>
      </c>
      <c r="U238" s="6">
        <v>72.370480000000001</v>
      </c>
      <c r="V238" s="4">
        <f t="shared" si="46"/>
        <v>1981.9734800000001</v>
      </c>
      <c r="W238" s="6"/>
      <c r="X238" s="4">
        <f t="shared" si="44"/>
        <v>1981.9734800000001</v>
      </c>
      <c r="Y238" s="6"/>
      <c r="Z238" s="4">
        <f t="shared" si="45"/>
        <v>1981.9734800000001</v>
      </c>
      <c r="AA238" s="4">
        <v>1981.9734800000001</v>
      </c>
      <c r="AB238" s="25">
        <f t="shared" si="41"/>
        <v>100</v>
      </c>
    </row>
    <row r="239" spans="1:28" ht="76.5">
      <c r="A239" s="5" t="s">
        <v>157</v>
      </c>
      <c r="B239" s="2" t="s">
        <v>578</v>
      </c>
      <c r="C239" s="2"/>
      <c r="D239" s="4">
        <v>0</v>
      </c>
      <c r="E239" s="6">
        <f>E240</f>
        <v>0</v>
      </c>
      <c r="F239" s="4">
        <f t="shared" si="52"/>
        <v>0</v>
      </c>
      <c r="G239" s="6">
        <f>G240</f>
        <v>0</v>
      </c>
      <c r="H239" s="4">
        <v>112.5</v>
      </c>
      <c r="I239" s="6">
        <f>I240</f>
        <v>0</v>
      </c>
      <c r="J239" s="4">
        <f t="shared" si="53"/>
        <v>112.5</v>
      </c>
      <c r="K239" s="6">
        <f>K240</f>
        <v>0</v>
      </c>
      <c r="L239" s="4">
        <f t="shared" si="51"/>
        <v>112.5</v>
      </c>
      <c r="M239" s="6">
        <f>M240</f>
        <v>0</v>
      </c>
      <c r="N239" s="4">
        <f t="shared" si="48"/>
        <v>112.5</v>
      </c>
      <c r="O239" s="6">
        <f>O240</f>
        <v>0</v>
      </c>
      <c r="P239" s="4">
        <f t="shared" si="49"/>
        <v>112.5</v>
      </c>
      <c r="Q239" s="6">
        <f>Q240</f>
        <v>0</v>
      </c>
      <c r="R239" s="4">
        <f t="shared" si="50"/>
        <v>112.5</v>
      </c>
      <c r="S239" s="6">
        <f>S240</f>
        <v>0</v>
      </c>
      <c r="T239" s="4">
        <f t="shared" si="47"/>
        <v>112.5</v>
      </c>
      <c r="U239" s="6">
        <f>U240</f>
        <v>0</v>
      </c>
      <c r="V239" s="4">
        <f t="shared" si="46"/>
        <v>112.5</v>
      </c>
      <c r="W239" s="6">
        <f>W240</f>
        <v>0</v>
      </c>
      <c r="X239" s="4">
        <f t="shared" si="44"/>
        <v>112.5</v>
      </c>
      <c r="Y239" s="6">
        <f>Y240</f>
        <v>0</v>
      </c>
      <c r="Z239" s="4">
        <f t="shared" si="45"/>
        <v>112.5</v>
      </c>
      <c r="AA239" s="4">
        <f>AA240</f>
        <v>112.5</v>
      </c>
      <c r="AB239" s="25">
        <f t="shared" si="41"/>
        <v>100</v>
      </c>
    </row>
    <row r="240" spans="1:28" ht="38.25">
      <c r="A240" s="5" t="s">
        <v>62</v>
      </c>
      <c r="B240" s="2" t="s">
        <v>578</v>
      </c>
      <c r="C240" s="2">
        <v>600</v>
      </c>
      <c r="D240" s="4">
        <v>0</v>
      </c>
      <c r="E240" s="6"/>
      <c r="F240" s="4">
        <f t="shared" si="52"/>
        <v>0</v>
      </c>
      <c r="G240" s="6"/>
      <c r="H240" s="4">
        <v>112.5</v>
      </c>
      <c r="I240" s="6"/>
      <c r="J240" s="4">
        <f t="shared" si="53"/>
        <v>112.5</v>
      </c>
      <c r="K240" s="6"/>
      <c r="L240" s="4">
        <f t="shared" si="51"/>
        <v>112.5</v>
      </c>
      <c r="M240" s="6"/>
      <c r="N240" s="4">
        <f t="shared" si="48"/>
        <v>112.5</v>
      </c>
      <c r="O240" s="6"/>
      <c r="P240" s="4">
        <f t="shared" si="49"/>
        <v>112.5</v>
      </c>
      <c r="Q240" s="6"/>
      <c r="R240" s="4">
        <f t="shared" si="50"/>
        <v>112.5</v>
      </c>
      <c r="S240" s="6"/>
      <c r="T240" s="4">
        <f t="shared" si="47"/>
        <v>112.5</v>
      </c>
      <c r="U240" s="6"/>
      <c r="V240" s="4">
        <f t="shared" si="46"/>
        <v>112.5</v>
      </c>
      <c r="W240" s="6"/>
      <c r="X240" s="4">
        <f t="shared" si="44"/>
        <v>112.5</v>
      </c>
      <c r="Y240" s="6"/>
      <c r="Z240" s="4">
        <f t="shared" si="45"/>
        <v>112.5</v>
      </c>
      <c r="AA240" s="4">
        <v>112.5</v>
      </c>
      <c r="AB240" s="25">
        <f t="shared" si="41"/>
        <v>100</v>
      </c>
    </row>
    <row r="241" spans="1:28" ht="102">
      <c r="A241" s="5" t="s">
        <v>167</v>
      </c>
      <c r="B241" s="2" t="s">
        <v>582</v>
      </c>
      <c r="C241" s="2"/>
      <c r="D241" s="4">
        <v>0</v>
      </c>
      <c r="E241" s="6">
        <f>E242</f>
        <v>0</v>
      </c>
      <c r="F241" s="4">
        <f t="shared" si="52"/>
        <v>0</v>
      </c>
      <c r="G241" s="6">
        <f>G242</f>
        <v>0</v>
      </c>
      <c r="H241" s="4">
        <v>0</v>
      </c>
      <c r="I241" s="6">
        <f>I242</f>
        <v>0</v>
      </c>
      <c r="J241" s="4">
        <f t="shared" si="53"/>
        <v>0</v>
      </c>
      <c r="K241" s="6">
        <f>K242</f>
        <v>1471</v>
      </c>
      <c r="L241" s="4">
        <f t="shared" si="51"/>
        <v>1471</v>
      </c>
      <c r="M241" s="6">
        <f>M242</f>
        <v>0</v>
      </c>
      <c r="N241" s="4">
        <f t="shared" si="48"/>
        <v>1471</v>
      </c>
      <c r="O241" s="6">
        <f>O242</f>
        <v>0</v>
      </c>
      <c r="P241" s="4">
        <f t="shared" si="49"/>
        <v>1471</v>
      </c>
      <c r="Q241" s="6">
        <f>Q242</f>
        <v>0</v>
      </c>
      <c r="R241" s="4">
        <f t="shared" si="50"/>
        <v>1471</v>
      </c>
      <c r="S241" s="6">
        <f>S242</f>
        <v>0</v>
      </c>
      <c r="T241" s="4">
        <f t="shared" si="47"/>
        <v>1471</v>
      </c>
      <c r="U241" s="6">
        <f>U242</f>
        <v>0</v>
      </c>
      <c r="V241" s="4">
        <f t="shared" si="46"/>
        <v>1471</v>
      </c>
      <c r="W241" s="6">
        <f>W242</f>
        <v>0</v>
      </c>
      <c r="X241" s="4">
        <f t="shared" si="44"/>
        <v>1471</v>
      </c>
      <c r="Y241" s="6">
        <f>Y242</f>
        <v>0</v>
      </c>
      <c r="Z241" s="4">
        <f t="shared" si="45"/>
        <v>1471</v>
      </c>
      <c r="AA241" s="4">
        <f>AA242</f>
        <v>1471</v>
      </c>
      <c r="AB241" s="25">
        <f t="shared" si="41"/>
        <v>100</v>
      </c>
    </row>
    <row r="242" spans="1:28" ht="89.25">
      <c r="A242" s="5" t="s">
        <v>168</v>
      </c>
      <c r="B242" s="2" t="s">
        <v>583</v>
      </c>
      <c r="C242" s="2"/>
      <c r="D242" s="4">
        <v>0</v>
      </c>
      <c r="E242" s="6">
        <f>E243</f>
        <v>0</v>
      </c>
      <c r="F242" s="4">
        <f t="shared" si="52"/>
        <v>0</v>
      </c>
      <c r="G242" s="6">
        <f>G243</f>
        <v>0</v>
      </c>
      <c r="H242" s="4">
        <v>0</v>
      </c>
      <c r="I242" s="6">
        <f>I243</f>
        <v>0</v>
      </c>
      <c r="J242" s="4">
        <f t="shared" si="53"/>
        <v>0</v>
      </c>
      <c r="K242" s="6">
        <f>K243</f>
        <v>1471</v>
      </c>
      <c r="L242" s="4">
        <f t="shared" si="51"/>
        <v>1471</v>
      </c>
      <c r="M242" s="6">
        <f>M243</f>
        <v>0</v>
      </c>
      <c r="N242" s="4">
        <f t="shared" si="48"/>
        <v>1471</v>
      </c>
      <c r="O242" s="6">
        <f>O243</f>
        <v>0</v>
      </c>
      <c r="P242" s="4">
        <f t="shared" si="49"/>
        <v>1471</v>
      </c>
      <c r="Q242" s="6">
        <f>Q243</f>
        <v>0</v>
      </c>
      <c r="R242" s="4">
        <f t="shared" si="50"/>
        <v>1471</v>
      </c>
      <c r="S242" s="6">
        <f>S243</f>
        <v>0</v>
      </c>
      <c r="T242" s="4">
        <f t="shared" si="47"/>
        <v>1471</v>
      </c>
      <c r="U242" s="6">
        <f>U243</f>
        <v>0</v>
      </c>
      <c r="V242" s="4">
        <f t="shared" si="46"/>
        <v>1471</v>
      </c>
      <c r="W242" s="6">
        <f>W243</f>
        <v>0</v>
      </c>
      <c r="X242" s="4">
        <f t="shared" si="44"/>
        <v>1471</v>
      </c>
      <c r="Y242" s="6">
        <f>Y243</f>
        <v>0</v>
      </c>
      <c r="Z242" s="4">
        <f t="shared" si="45"/>
        <v>1471</v>
      </c>
      <c r="AA242" s="4">
        <f>AA243</f>
        <v>1471</v>
      </c>
      <c r="AB242" s="25">
        <f t="shared" si="41"/>
        <v>100</v>
      </c>
    </row>
    <row r="243" spans="1:28" ht="38.25">
      <c r="A243" s="5" t="s">
        <v>62</v>
      </c>
      <c r="B243" s="2" t="s">
        <v>583</v>
      </c>
      <c r="C243" s="2">
        <v>600</v>
      </c>
      <c r="D243" s="4">
        <v>0</v>
      </c>
      <c r="E243" s="6"/>
      <c r="F243" s="4">
        <f t="shared" si="52"/>
        <v>0</v>
      </c>
      <c r="G243" s="6"/>
      <c r="H243" s="4">
        <v>0</v>
      </c>
      <c r="I243" s="6"/>
      <c r="J243" s="4">
        <f t="shared" si="53"/>
        <v>0</v>
      </c>
      <c r="K243" s="6">
        <v>1471</v>
      </c>
      <c r="L243" s="4">
        <f t="shared" si="51"/>
        <v>1471</v>
      </c>
      <c r="M243" s="6"/>
      <c r="N243" s="4">
        <f t="shared" si="48"/>
        <v>1471</v>
      </c>
      <c r="O243" s="6"/>
      <c r="P243" s="4">
        <f t="shared" si="49"/>
        <v>1471</v>
      </c>
      <c r="Q243" s="6"/>
      <c r="R243" s="4">
        <f t="shared" si="50"/>
        <v>1471</v>
      </c>
      <c r="S243" s="6"/>
      <c r="T243" s="4">
        <f t="shared" si="47"/>
        <v>1471</v>
      </c>
      <c r="U243" s="6"/>
      <c r="V243" s="4">
        <f t="shared" si="46"/>
        <v>1471</v>
      </c>
      <c r="W243" s="6"/>
      <c r="X243" s="4">
        <f t="shared" si="44"/>
        <v>1471</v>
      </c>
      <c r="Y243" s="6"/>
      <c r="Z243" s="4">
        <f t="shared" si="45"/>
        <v>1471</v>
      </c>
      <c r="AA243" s="4">
        <v>1471</v>
      </c>
      <c r="AB243" s="25">
        <f t="shared" si="41"/>
        <v>100</v>
      </c>
    </row>
    <row r="244" spans="1:28" ht="44.25" customHeight="1">
      <c r="A244" s="5" t="s">
        <v>642</v>
      </c>
      <c r="B244" s="2" t="s">
        <v>641</v>
      </c>
      <c r="C244" s="2"/>
      <c r="D244" s="4"/>
      <c r="E244" s="6"/>
      <c r="F244" s="4"/>
      <c r="G244" s="6"/>
      <c r="H244" s="4">
        <v>526.31600000000003</v>
      </c>
      <c r="I244" s="6">
        <f>I245+I249</f>
        <v>0</v>
      </c>
      <c r="J244" s="4">
        <f t="shared" si="53"/>
        <v>526.31600000000003</v>
      </c>
      <c r="K244" s="6">
        <f>K245+K249</f>
        <v>0</v>
      </c>
      <c r="L244" s="4">
        <f t="shared" si="51"/>
        <v>526.31600000000003</v>
      </c>
      <c r="M244" s="6">
        <f>M245+M249</f>
        <v>0</v>
      </c>
      <c r="N244" s="4">
        <f t="shared" si="48"/>
        <v>526.31600000000003</v>
      </c>
      <c r="O244" s="6">
        <f>O245+O249</f>
        <v>0</v>
      </c>
      <c r="P244" s="4">
        <f t="shared" si="49"/>
        <v>526.31600000000003</v>
      </c>
      <c r="Q244" s="6">
        <f>Q245+Q249</f>
        <v>0</v>
      </c>
      <c r="R244" s="4">
        <f t="shared" si="50"/>
        <v>526.31600000000003</v>
      </c>
      <c r="S244" s="6">
        <f>S245+S249</f>
        <v>0</v>
      </c>
      <c r="T244" s="4">
        <f t="shared" si="47"/>
        <v>526.31600000000003</v>
      </c>
      <c r="U244" s="6">
        <f>U245+U249+U247</f>
        <v>36.81</v>
      </c>
      <c r="V244" s="4">
        <f t="shared" si="46"/>
        <v>563.12599999999998</v>
      </c>
      <c r="W244" s="6">
        <f>W245+W249+W247</f>
        <v>0</v>
      </c>
      <c r="X244" s="4">
        <f t="shared" si="44"/>
        <v>563.12599999999998</v>
      </c>
      <c r="Y244" s="6">
        <f>Y245+Y249+Y247</f>
        <v>0</v>
      </c>
      <c r="Z244" s="4">
        <f t="shared" si="45"/>
        <v>563.12599999999998</v>
      </c>
      <c r="AA244" s="4">
        <f>AA245+AA249+AA247</f>
        <v>563.12599999999998</v>
      </c>
      <c r="AB244" s="25">
        <f t="shared" si="41"/>
        <v>100</v>
      </c>
    </row>
    <row r="245" spans="1:28" ht="54" customHeight="1">
      <c r="A245" s="5" t="s">
        <v>190</v>
      </c>
      <c r="B245" s="2" t="s">
        <v>643</v>
      </c>
      <c r="C245" s="2"/>
      <c r="D245" s="4"/>
      <c r="E245" s="6"/>
      <c r="F245" s="4"/>
      <c r="G245" s="6"/>
      <c r="H245" s="4">
        <v>526.31600000000003</v>
      </c>
      <c r="I245" s="6">
        <f>I246</f>
        <v>-526.31600000000003</v>
      </c>
      <c r="J245" s="4">
        <f t="shared" si="53"/>
        <v>0</v>
      </c>
      <c r="K245" s="6">
        <f>K246</f>
        <v>0</v>
      </c>
      <c r="L245" s="4">
        <f t="shared" si="51"/>
        <v>0</v>
      </c>
      <c r="M245" s="6">
        <f>M246</f>
        <v>0</v>
      </c>
      <c r="N245" s="4">
        <f t="shared" si="48"/>
        <v>0</v>
      </c>
      <c r="O245" s="6">
        <f>O246</f>
        <v>0</v>
      </c>
      <c r="P245" s="4">
        <f t="shared" si="49"/>
        <v>0</v>
      </c>
      <c r="Q245" s="6">
        <f>Q246</f>
        <v>0</v>
      </c>
      <c r="R245" s="4">
        <f t="shared" si="50"/>
        <v>0</v>
      </c>
      <c r="S245" s="6">
        <f>S246</f>
        <v>0</v>
      </c>
      <c r="T245" s="4">
        <f t="shared" si="47"/>
        <v>0</v>
      </c>
      <c r="U245" s="6">
        <f>U246</f>
        <v>0</v>
      </c>
      <c r="V245" s="4">
        <f t="shared" si="46"/>
        <v>0</v>
      </c>
      <c r="W245" s="6">
        <f>W246</f>
        <v>0</v>
      </c>
      <c r="X245" s="4">
        <f t="shared" si="44"/>
        <v>0</v>
      </c>
      <c r="Y245" s="6">
        <f>Y246</f>
        <v>0</v>
      </c>
      <c r="Z245" s="4">
        <f t="shared" si="45"/>
        <v>0</v>
      </c>
      <c r="AA245" s="4">
        <f>AA246</f>
        <v>0</v>
      </c>
      <c r="AB245" s="25">
        <v>0</v>
      </c>
    </row>
    <row r="246" spans="1:28" ht="42" customHeight="1">
      <c r="A246" s="5" t="s">
        <v>62</v>
      </c>
      <c r="B246" s="2" t="s">
        <v>643</v>
      </c>
      <c r="C246" s="2">
        <v>600</v>
      </c>
      <c r="D246" s="4"/>
      <c r="E246" s="6"/>
      <c r="F246" s="4"/>
      <c r="G246" s="6"/>
      <c r="H246" s="4">
        <v>526.31600000000003</v>
      </c>
      <c r="I246" s="6">
        <v>-526.31600000000003</v>
      </c>
      <c r="J246" s="4">
        <f t="shared" si="53"/>
        <v>0</v>
      </c>
      <c r="K246" s="6"/>
      <c r="L246" s="4">
        <f t="shared" si="51"/>
        <v>0</v>
      </c>
      <c r="M246" s="6"/>
      <c r="N246" s="4">
        <f t="shared" si="48"/>
        <v>0</v>
      </c>
      <c r="O246" s="6"/>
      <c r="P246" s="4">
        <f t="shared" si="49"/>
        <v>0</v>
      </c>
      <c r="Q246" s="6"/>
      <c r="R246" s="4">
        <f t="shared" si="50"/>
        <v>0</v>
      </c>
      <c r="S246" s="6"/>
      <c r="T246" s="4">
        <f t="shared" si="47"/>
        <v>0</v>
      </c>
      <c r="U246" s="6"/>
      <c r="V246" s="4">
        <f t="shared" si="46"/>
        <v>0</v>
      </c>
      <c r="W246" s="6"/>
      <c r="X246" s="4">
        <f t="shared" si="44"/>
        <v>0</v>
      </c>
      <c r="Y246" s="6"/>
      <c r="Z246" s="4">
        <f t="shared" si="45"/>
        <v>0</v>
      </c>
      <c r="AA246" s="4">
        <v>0</v>
      </c>
      <c r="AB246" s="25">
        <v>0</v>
      </c>
    </row>
    <row r="247" spans="1:28" ht="33" customHeight="1">
      <c r="A247" s="5" t="s">
        <v>165</v>
      </c>
      <c r="B247" s="2" t="s">
        <v>762</v>
      </c>
      <c r="C247" s="2"/>
      <c r="D247" s="4"/>
      <c r="E247" s="6"/>
      <c r="F247" s="4"/>
      <c r="G247" s="6"/>
      <c r="H247" s="4"/>
      <c r="I247" s="6"/>
      <c r="J247" s="4"/>
      <c r="K247" s="6"/>
      <c r="L247" s="4"/>
      <c r="M247" s="6"/>
      <c r="N247" s="4"/>
      <c r="O247" s="6"/>
      <c r="P247" s="4"/>
      <c r="Q247" s="6"/>
      <c r="R247" s="4"/>
      <c r="S247" s="6"/>
      <c r="T247" s="4">
        <f t="shared" si="47"/>
        <v>0</v>
      </c>
      <c r="U247" s="6">
        <f>U248</f>
        <v>36.81</v>
      </c>
      <c r="V247" s="4">
        <f t="shared" si="46"/>
        <v>36.81</v>
      </c>
      <c r="W247" s="6">
        <f>W248</f>
        <v>0</v>
      </c>
      <c r="X247" s="4">
        <f t="shared" si="44"/>
        <v>36.81</v>
      </c>
      <c r="Y247" s="6">
        <f>Y248</f>
        <v>0</v>
      </c>
      <c r="Z247" s="4">
        <f t="shared" si="45"/>
        <v>36.81</v>
      </c>
      <c r="AA247" s="4">
        <f>AA248</f>
        <v>36.81</v>
      </c>
      <c r="AB247" s="25">
        <f t="shared" si="41"/>
        <v>100</v>
      </c>
    </row>
    <row r="248" spans="1:28" ht="42" customHeight="1">
      <c r="A248" s="5" t="s">
        <v>62</v>
      </c>
      <c r="B248" s="2" t="s">
        <v>762</v>
      </c>
      <c r="C248" s="2">
        <v>600</v>
      </c>
      <c r="D248" s="4"/>
      <c r="E248" s="6"/>
      <c r="F248" s="4"/>
      <c r="G248" s="6"/>
      <c r="H248" s="4"/>
      <c r="I248" s="6"/>
      <c r="J248" s="4"/>
      <c r="K248" s="6"/>
      <c r="L248" s="4"/>
      <c r="M248" s="6"/>
      <c r="N248" s="4"/>
      <c r="O248" s="6"/>
      <c r="P248" s="4"/>
      <c r="Q248" s="6"/>
      <c r="R248" s="4"/>
      <c r="S248" s="6"/>
      <c r="T248" s="4">
        <f t="shared" si="47"/>
        <v>0</v>
      </c>
      <c r="U248" s="6">
        <v>36.81</v>
      </c>
      <c r="V248" s="4">
        <f t="shared" si="46"/>
        <v>36.81</v>
      </c>
      <c r="W248" s="6"/>
      <c r="X248" s="4">
        <f t="shared" si="44"/>
        <v>36.81</v>
      </c>
      <c r="Y248" s="6"/>
      <c r="Z248" s="4">
        <f t="shared" si="45"/>
        <v>36.81</v>
      </c>
      <c r="AA248" s="4">
        <v>36.81</v>
      </c>
      <c r="AB248" s="25">
        <f t="shared" si="41"/>
        <v>100</v>
      </c>
    </row>
    <row r="249" spans="1:28" ht="42" customHeight="1">
      <c r="A249" s="5" t="s">
        <v>650</v>
      </c>
      <c r="B249" s="2" t="s">
        <v>651</v>
      </c>
      <c r="C249" s="2"/>
      <c r="D249" s="4"/>
      <c r="E249" s="6"/>
      <c r="F249" s="4"/>
      <c r="G249" s="6"/>
      <c r="H249" s="4">
        <v>0</v>
      </c>
      <c r="I249" s="6">
        <f>I250</f>
        <v>526.31600000000003</v>
      </c>
      <c r="J249" s="4">
        <f t="shared" si="53"/>
        <v>526.31600000000003</v>
      </c>
      <c r="K249" s="6">
        <f>K250</f>
        <v>0</v>
      </c>
      <c r="L249" s="4">
        <f t="shared" si="51"/>
        <v>526.31600000000003</v>
      </c>
      <c r="M249" s="6">
        <f>M250</f>
        <v>0</v>
      </c>
      <c r="N249" s="4">
        <f t="shared" si="48"/>
        <v>526.31600000000003</v>
      </c>
      <c r="O249" s="6">
        <f>O250</f>
        <v>0</v>
      </c>
      <c r="P249" s="4">
        <f t="shared" si="49"/>
        <v>526.31600000000003</v>
      </c>
      <c r="Q249" s="6">
        <f>Q250</f>
        <v>0</v>
      </c>
      <c r="R249" s="4">
        <f t="shared" si="50"/>
        <v>526.31600000000003</v>
      </c>
      <c r="S249" s="6">
        <f>S250</f>
        <v>0</v>
      </c>
      <c r="T249" s="4">
        <f t="shared" si="47"/>
        <v>526.31600000000003</v>
      </c>
      <c r="U249" s="6">
        <f>U250</f>
        <v>0</v>
      </c>
      <c r="V249" s="4">
        <f t="shared" si="46"/>
        <v>526.31600000000003</v>
      </c>
      <c r="W249" s="6">
        <f>W250</f>
        <v>0</v>
      </c>
      <c r="X249" s="4">
        <f t="shared" si="44"/>
        <v>526.31600000000003</v>
      </c>
      <c r="Y249" s="6">
        <f>Y250</f>
        <v>0</v>
      </c>
      <c r="Z249" s="4">
        <f t="shared" si="45"/>
        <v>526.31600000000003</v>
      </c>
      <c r="AA249" s="4">
        <f>AA250</f>
        <v>526.31600000000003</v>
      </c>
      <c r="AB249" s="25">
        <f t="shared" si="41"/>
        <v>100</v>
      </c>
    </row>
    <row r="250" spans="1:28" ht="42" customHeight="1">
      <c r="A250" s="5" t="s">
        <v>62</v>
      </c>
      <c r="B250" s="2" t="s">
        <v>651</v>
      </c>
      <c r="C250" s="2">
        <v>600</v>
      </c>
      <c r="D250" s="4"/>
      <c r="E250" s="6"/>
      <c r="F250" s="4"/>
      <c r="G250" s="6"/>
      <c r="H250" s="4">
        <v>0</v>
      </c>
      <c r="I250" s="6">
        <v>526.31600000000003</v>
      </c>
      <c r="J250" s="4">
        <f t="shared" si="53"/>
        <v>526.31600000000003</v>
      </c>
      <c r="K250" s="6"/>
      <c r="L250" s="4">
        <f t="shared" si="51"/>
        <v>526.31600000000003</v>
      </c>
      <c r="M250" s="6"/>
      <c r="N250" s="4">
        <f t="shared" si="48"/>
        <v>526.31600000000003</v>
      </c>
      <c r="O250" s="6"/>
      <c r="P250" s="4">
        <f t="shared" si="49"/>
        <v>526.31600000000003</v>
      </c>
      <c r="Q250" s="6"/>
      <c r="R250" s="4">
        <f t="shared" si="50"/>
        <v>526.31600000000003</v>
      </c>
      <c r="S250" s="6"/>
      <c r="T250" s="4">
        <f t="shared" si="47"/>
        <v>526.31600000000003</v>
      </c>
      <c r="U250" s="6"/>
      <c r="V250" s="4">
        <f t="shared" si="46"/>
        <v>526.31600000000003</v>
      </c>
      <c r="W250" s="6"/>
      <c r="X250" s="4">
        <f t="shared" si="44"/>
        <v>526.31600000000003</v>
      </c>
      <c r="Y250" s="6"/>
      <c r="Z250" s="4">
        <f t="shared" si="45"/>
        <v>526.31600000000003</v>
      </c>
      <c r="AA250" s="4">
        <v>526.31600000000003</v>
      </c>
      <c r="AB250" s="25">
        <f t="shared" si="41"/>
        <v>100</v>
      </c>
    </row>
    <row r="251" spans="1:28" ht="25.5">
      <c r="A251" s="10" t="s">
        <v>344</v>
      </c>
      <c r="B251" s="9" t="s">
        <v>177</v>
      </c>
      <c r="C251" s="2"/>
      <c r="D251" s="4">
        <v>2662.1073900000001</v>
      </c>
      <c r="E251" s="6">
        <f>E252+E265+E268+E271</f>
        <v>0</v>
      </c>
      <c r="F251" s="4">
        <f t="shared" si="52"/>
        <v>2662.1073900000001</v>
      </c>
      <c r="G251" s="6">
        <f>G252+G265+G268+G271</f>
        <v>0</v>
      </c>
      <c r="H251" s="4">
        <v>4060.8445600000005</v>
      </c>
      <c r="I251" s="6">
        <f>I252+I265+I268+I271+I276</f>
        <v>5599</v>
      </c>
      <c r="J251" s="4">
        <f t="shared" si="53"/>
        <v>9659.8445600000014</v>
      </c>
      <c r="K251" s="6">
        <f>K252+K265+K268+K271+K276</f>
        <v>7.7633700000000001</v>
      </c>
      <c r="L251" s="4">
        <f t="shared" si="51"/>
        <v>9667.6079300000019</v>
      </c>
      <c r="M251" s="6">
        <f>M252+M265+M268+M271+M276</f>
        <v>297.50400000000002</v>
      </c>
      <c r="N251" s="4">
        <f t="shared" si="48"/>
        <v>9965.1119300000028</v>
      </c>
      <c r="O251" s="6">
        <f>O252+O265+O268+O271+O276</f>
        <v>0</v>
      </c>
      <c r="P251" s="4">
        <f t="shared" si="49"/>
        <v>9965.1119300000028</v>
      </c>
      <c r="Q251" s="6">
        <f>Q252+Q265+Q268+Q271+Q276</f>
        <v>596.00234</v>
      </c>
      <c r="R251" s="4">
        <f t="shared" si="50"/>
        <v>10561.114270000002</v>
      </c>
      <c r="S251" s="6">
        <f>S252+S265+S268+S271+S276</f>
        <v>18.989000000000001</v>
      </c>
      <c r="T251" s="4">
        <f t="shared" si="47"/>
        <v>10580.103270000001</v>
      </c>
      <c r="U251" s="6">
        <f>U252+U265+U268+U271+U276</f>
        <v>639.24211000000003</v>
      </c>
      <c r="V251" s="4">
        <f t="shared" si="46"/>
        <v>11219.345380000001</v>
      </c>
      <c r="W251" s="6">
        <f>W252+W265+W268+W271+W276</f>
        <v>0</v>
      </c>
      <c r="X251" s="4">
        <f t="shared" si="44"/>
        <v>11219.345380000001</v>
      </c>
      <c r="Y251" s="6">
        <f>Y252+Y265+Y268+Y271+Y276</f>
        <v>0</v>
      </c>
      <c r="Z251" s="4">
        <f t="shared" si="45"/>
        <v>11219.345380000001</v>
      </c>
      <c r="AA251" s="4">
        <f>AA252+AA265+AA268+AA271+AA276</f>
        <v>11219.345379999999</v>
      </c>
      <c r="AB251" s="25">
        <f t="shared" si="41"/>
        <v>99.999999999999986</v>
      </c>
    </row>
    <row r="252" spans="1:28" ht="51">
      <c r="A252" s="5" t="s">
        <v>175</v>
      </c>
      <c r="B252" s="2" t="s">
        <v>178</v>
      </c>
      <c r="C252" s="2"/>
      <c r="D252" s="4">
        <v>2662.1073900000001</v>
      </c>
      <c r="E252" s="6">
        <f>E253+E255+E259+E263</f>
        <v>0</v>
      </c>
      <c r="F252" s="4">
        <f t="shared" si="52"/>
        <v>2662.1073900000001</v>
      </c>
      <c r="G252" s="6">
        <f>G253+G255+G259+G263</f>
        <v>0</v>
      </c>
      <c r="H252" s="4">
        <v>3940.8445600000005</v>
      </c>
      <c r="I252" s="6">
        <f>I253+I255+I259+I263+I261</f>
        <v>0</v>
      </c>
      <c r="J252" s="4">
        <f t="shared" si="53"/>
        <v>3940.8445600000005</v>
      </c>
      <c r="K252" s="6">
        <f>K253+K255+K259+K263+K261+K257</f>
        <v>7.7633700000000001</v>
      </c>
      <c r="L252" s="4">
        <f t="shared" si="51"/>
        <v>3948.6079300000006</v>
      </c>
      <c r="M252" s="6">
        <f>M253+M255+M259+M263+M261+M257</f>
        <v>147.50399999999999</v>
      </c>
      <c r="N252" s="4">
        <f t="shared" si="48"/>
        <v>4096.1119300000009</v>
      </c>
      <c r="O252" s="6">
        <f>O253+O255+O259+O263+O261+O257</f>
        <v>0</v>
      </c>
      <c r="P252" s="4">
        <f t="shared" si="49"/>
        <v>4096.1119300000009</v>
      </c>
      <c r="Q252" s="6">
        <f>Q253+Q255+Q259+Q263+Q261+Q257</f>
        <v>0</v>
      </c>
      <c r="R252" s="4">
        <f t="shared" si="50"/>
        <v>4096.1119300000009</v>
      </c>
      <c r="S252" s="6">
        <f>S253+S255+S259+S263+S261+S257</f>
        <v>18.989000000000001</v>
      </c>
      <c r="T252" s="4">
        <f t="shared" si="47"/>
        <v>4115.1009300000005</v>
      </c>
      <c r="U252" s="6">
        <f>U253+U255+U259+U263+U261+U257</f>
        <v>639.24211000000003</v>
      </c>
      <c r="V252" s="4">
        <f t="shared" si="46"/>
        <v>4754.3430400000007</v>
      </c>
      <c r="W252" s="6">
        <f>W253+W255+W259+W263+W261+W257</f>
        <v>0</v>
      </c>
      <c r="X252" s="4">
        <f t="shared" si="44"/>
        <v>4754.3430400000007</v>
      </c>
      <c r="Y252" s="6">
        <f>Y253+Y255+Y259+Y263+Y261+Y257</f>
        <v>0</v>
      </c>
      <c r="Z252" s="4">
        <f t="shared" si="45"/>
        <v>4754.3430400000007</v>
      </c>
      <c r="AA252" s="4">
        <f>AA253+AA255+AA259+AA263+AA261+AA257</f>
        <v>4754.3430399999997</v>
      </c>
      <c r="AB252" s="25">
        <f t="shared" si="41"/>
        <v>99.999999999999972</v>
      </c>
    </row>
    <row r="253" spans="1:28" ht="38.25">
      <c r="A253" s="5" t="s">
        <v>176</v>
      </c>
      <c r="B253" s="2" t="s">
        <v>179</v>
      </c>
      <c r="C253" s="2"/>
      <c r="D253" s="4">
        <v>2336.4423899999997</v>
      </c>
      <c r="E253" s="6">
        <f>E254</f>
        <v>0</v>
      </c>
      <c r="F253" s="4">
        <f t="shared" si="52"/>
        <v>2336.4423899999997</v>
      </c>
      <c r="G253" s="6">
        <f>G254</f>
        <v>0</v>
      </c>
      <c r="H253" s="4">
        <v>2490.0495599999999</v>
      </c>
      <c r="I253" s="6">
        <f>I254</f>
        <v>0</v>
      </c>
      <c r="J253" s="4">
        <f t="shared" si="53"/>
        <v>2490.0495599999999</v>
      </c>
      <c r="K253" s="6">
        <f>K254</f>
        <v>0</v>
      </c>
      <c r="L253" s="4">
        <f t="shared" si="51"/>
        <v>2490.0495599999999</v>
      </c>
      <c r="M253" s="6">
        <f>M254</f>
        <v>0</v>
      </c>
      <c r="N253" s="4">
        <f t="shared" si="48"/>
        <v>2490.0495599999999</v>
      </c>
      <c r="O253" s="6">
        <f>O254</f>
        <v>0</v>
      </c>
      <c r="P253" s="4">
        <f t="shared" si="49"/>
        <v>2490.0495599999999</v>
      </c>
      <c r="Q253" s="6">
        <f>Q254</f>
        <v>0</v>
      </c>
      <c r="R253" s="4">
        <f t="shared" si="50"/>
        <v>2490.0495599999999</v>
      </c>
      <c r="S253" s="6">
        <f>S254</f>
        <v>18.989000000000001</v>
      </c>
      <c r="T253" s="4">
        <f t="shared" si="47"/>
        <v>2509.03856</v>
      </c>
      <c r="U253" s="6">
        <f>U254</f>
        <v>639.24211000000003</v>
      </c>
      <c r="V253" s="4">
        <f t="shared" si="46"/>
        <v>3148.2806700000001</v>
      </c>
      <c r="W253" s="6">
        <f>W254</f>
        <v>0</v>
      </c>
      <c r="X253" s="4">
        <f t="shared" si="44"/>
        <v>3148.2806700000001</v>
      </c>
      <c r="Y253" s="6">
        <f>Y254</f>
        <v>0</v>
      </c>
      <c r="Z253" s="4">
        <f t="shared" si="45"/>
        <v>3148.2806700000001</v>
      </c>
      <c r="AA253" s="4">
        <f>AA254</f>
        <v>3148.2806700000001</v>
      </c>
      <c r="AB253" s="25">
        <f t="shared" si="41"/>
        <v>100</v>
      </c>
    </row>
    <row r="254" spans="1:28" ht="38.25">
      <c r="A254" s="5" t="s">
        <v>62</v>
      </c>
      <c r="B254" s="2" t="s">
        <v>179</v>
      </c>
      <c r="C254" s="2">
        <v>600</v>
      </c>
      <c r="D254" s="4">
        <v>2336.4423899999997</v>
      </c>
      <c r="E254" s="6"/>
      <c r="F254" s="4">
        <f t="shared" si="52"/>
        <v>2336.4423899999997</v>
      </c>
      <c r="G254" s="6"/>
      <c r="H254" s="4">
        <v>2490.0495599999999</v>
      </c>
      <c r="I254" s="6"/>
      <c r="J254" s="4">
        <f t="shared" si="53"/>
        <v>2490.0495599999999</v>
      </c>
      <c r="K254" s="6"/>
      <c r="L254" s="4">
        <f t="shared" si="51"/>
        <v>2490.0495599999999</v>
      </c>
      <c r="M254" s="6"/>
      <c r="N254" s="4">
        <f t="shared" si="48"/>
        <v>2490.0495599999999</v>
      </c>
      <c r="O254" s="6"/>
      <c r="P254" s="4">
        <f t="shared" si="49"/>
        <v>2490.0495599999999</v>
      </c>
      <c r="Q254" s="6"/>
      <c r="R254" s="4">
        <f t="shared" si="50"/>
        <v>2490.0495599999999</v>
      </c>
      <c r="S254" s="6">
        <v>18.989000000000001</v>
      </c>
      <c r="T254" s="4">
        <f t="shared" si="47"/>
        <v>2509.03856</v>
      </c>
      <c r="U254" s="6">
        <v>639.24211000000003</v>
      </c>
      <c r="V254" s="4">
        <f t="shared" si="46"/>
        <v>3148.2806700000001</v>
      </c>
      <c r="W254" s="6"/>
      <c r="X254" s="4">
        <f t="shared" si="44"/>
        <v>3148.2806700000001</v>
      </c>
      <c r="Y254" s="6"/>
      <c r="Z254" s="4">
        <f t="shared" si="45"/>
        <v>3148.2806700000001</v>
      </c>
      <c r="AA254" s="4">
        <v>3148.2806700000001</v>
      </c>
      <c r="AB254" s="25">
        <f t="shared" si="41"/>
        <v>100</v>
      </c>
    </row>
    <row r="255" spans="1:28" ht="25.5">
      <c r="A255" s="5" t="s">
        <v>364</v>
      </c>
      <c r="B255" s="12" t="s">
        <v>619</v>
      </c>
      <c r="C255" s="2"/>
      <c r="D255" s="4">
        <v>225.66499999999999</v>
      </c>
      <c r="E255" s="6">
        <f>E256</f>
        <v>0</v>
      </c>
      <c r="F255" s="4">
        <f t="shared" si="52"/>
        <v>225.66499999999999</v>
      </c>
      <c r="G255" s="6">
        <f>G256</f>
        <v>0</v>
      </c>
      <c r="H255" s="4">
        <v>0.66499999999999915</v>
      </c>
      <c r="I255" s="6">
        <f>I256</f>
        <v>0</v>
      </c>
      <c r="J255" s="4">
        <f t="shared" si="53"/>
        <v>0.66499999999999915</v>
      </c>
      <c r="K255" s="6">
        <f>K256</f>
        <v>0</v>
      </c>
      <c r="L255" s="4">
        <f t="shared" si="51"/>
        <v>0.66499999999999915</v>
      </c>
      <c r="M255" s="6">
        <f>M256</f>
        <v>0</v>
      </c>
      <c r="N255" s="4">
        <f t="shared" si="48"/>
        <v>0.66499999999999915</v>
      </c>
      <c r="O255" s="6">
        <f>O256</f>
        <v>0</v>
      </c>
      <c r="P255" s="4">
        <f t="shared" si="49"/>
        <v>0.66499999999999915</v>
      </c>
      <c r="Q255" s="6">
        <f>Q256</f>
        <v>0</v>
      </c>
      <c r="R255" s="4">
        <f t="shared" si="50"/>
        <v>0.66499999999999915</v>
      </c>
      <c r="S255" s="6">
        <f>S256</f>
        <v>0</v>
      </c>
      <c r="T255" s="4">
        <f t="shared" si="47"/>
        <v>0.66499999999999915</v>
      </c>
      <c r="U255" s="6">
        <f>U256</f>
        <v>0</v>
      </c>
      <c r="V255" s="4">
        <f t="shared" si="46"/>
        <v>0.66499999999999915</v>
      </c>
      <c r="W255" s="6">
        <f>W256</f>
        <v>0</v>
      </c>
      <c r="X255" s="4">
        <f t="shared" si="44"/>
        <v>0.66499999999999915</v>
      </c>
      <c r="Y255" s="6">
        <f>Y256</f>
        <v>0</v>
      </c>
      <c r="Z255" s="4">
        <f t="shared" si="45"/>
        <v>0.66499999999999915</v>
      </c>
      <c r="AA255" s="4">
        <f>AA256</f>
        <v>0.66500000000000004</v>
      </c>
      <c r="AB255" s="25">
        <f t="shared" si="41"/>
        <v>100.00000000000013</v>
      </c>
    </row>
    <row r="256" spans="1:28" ht="38.25">
      <c r="A256" s="5" t="s">
        <v>62</v>
      </c>
      <c r="B256" s="12" t="s">
        <v>619</v>
      </c>
      <c r="C256" s="2">
        <v>600</v>
      </c>
      <c r="D256" s="4">
        <v>225.66499999999999</v>
      </c>
      <c r="E256" s="6"/>
      <c r="F256" s="4">
        <f t="shared" si="52"/>
        <v>225.66499999999999</v>
      </c>
      <c r="G256" s="6"/>
      <c r="H256" s="4">
        <v>0.66499999999999915</v>
      </c>
      <c r="I256" s="6"/>
      <c r="J256" s="4">
        <f t="shared" si="53"/>
        <v>0.66499999999999915</v>
      </c>
      <c r="K256" s="6"/>
      <c r="L256" s="4">
        <f t="shared" si="51"/>
        <v>0.66499999999999915</v>
      </c>
      <c r="M256" s="6"/>
      <c r="N256" s="4">
        <f t="shared" si="48"/>
        <v>0.66499999999999915</v>
      </c>
      <c r="O256" s="6"/>
      <c r="P256" s="4">
        <f t="shared" si="49"/>
        <v>0.66499999999999915</v>
      </c>
      <c r="Q256" s="6"/>
      <c r="R256" s="4">
        <f t="shared" si="50"/>
        <v>0.66499999999999915</v>
      </c>
      <c r="S256" s="6"/>
      <c r="T256" s="4">
        <f t="shared" si="47"/>
        <v>0.66499999999999915</v>
      </c>
      <c r="U256" s="6"/>
      <c r="V256" s="4">
        <f t="shared" si="46"/>
        <v>0.66499999999999915</v>
      </c>
      <c r="W256" s="6"/>
      <c r="X256" s="4">
        <f t="shared" si="44"/>
        <v>0.66499999999999915</v>
      </c>
      <c r="Y256" s="6"/>
      <c r="Z256" s="4">
        <f t="shared" si="45"/>
        <v>0.66499999999999915</v>
      </c>
      <c r="AA256" s="4">
        <v>0.66500000000000004</v>
      </c>
      <c r="AB256" s="25">
        <f t="shared" si="41"/>
        <v>100.00000000000013</v>
      </c>
    </row>
    <row r="257" spans="1:28" ht="63.75">
      <c r="A257" s="5" t="s">
        <v>713</v>
      </c>
      <c r="B257" s="12" t="s">
        <v>697</v>
      </c>
      <c r="C257" s="2"/>
      <c r="D257" s="4"/>
      <c r="E257" s="6"/>
      <c r="F257" s="4"/>
      <c r="G257" s="6"/>
      <c r="H257" s="4"/>
      <c r="I257" s="6"/>
      <c r="J257" s="4">
        <f t="shared" si="53"/>
        <v>0</v>
      </c>
      <c r="K257" s="6">
        <f>K258</f>
        <v>7.7633700000000001</v>
      </c>
      <c r="L257" s="4">
        <f t="shared" si="51"/>
        <v>7.7633700000000001</v>
      </c>
      <c r="M257" s="6">
        <f>M258</f>
        <v>147.50399999999999</v>
      </c>
      <c r="N257" s="4">
        <f t="shared" si="48"/>
        <v>155.26737</v>
      </c>
      <c r="O257" s="6">
        <f>O258</f>
        <v>0</v>
      </c>
      <c r="P257" s="4">
        <f t="shared" si="49"/>
        <v>155.26737</v>
      </c>
      <c r="Q257" s="6">
        <f>Q258</f>
        <v>0</v>
      </c>
      <c r="R257" s="4">
        <f t="shared" si="50"/>
        <v>155.26737</v>
      </c>
      <c r="S257" s="6">
        <f>S258</f>
        <v>0</v>
      </c>
      <c r="T257" s="4">
        <f t="shared" si="47"/>
        <v>155.26737</v>
      </c>
      <c r="U257" s="6">
        <f>U258</f>
        <v>0</v>
      </c>
      <c r="V257" s="4">
        <f t="shared" si="46"/>
        <v>155.26737</v>
      </c>
      <c r="W257" s="6">
        <f>W258</f>
        <v>0</v>
      </c>
      <c r="X257" s="4">
        <f t="shared" si="44"/>
        <v>155.26737</v>
      </c>
      <c r="Y257" s="6">
        <f>Y258</f>
        <v>0</v>
      </c>
      <c r="Z257" s="4">
        <f t="shared" si="45"/>
        <v>155.26737</v>
      </c>
      <c r="AA257" s="4">
        <f>AA258</f>
        <v>155.26737</v>
      </c>
      <c r="AB257" s="25">
        <f t="shared" si="41"/>
        <v>100</v>
      </c>
    </row>
    <row r="258" spans="1:28" ht="38.25">
      <c r="A258" s="5" t="s">
        <v>62</v>
      </c>
      <c r="B258" s="12" t="s">
        <v>697</v>
      </c>
      <c r="C258" s="2">
        <v>600</v>
      </c>
      <c r="D258" s="4"/>
      <c r="E258" s="6"/>
      <c r="F258" s="4"/>
      <c r="G258" s="6"/>
      <c r="H258" s="4"/>
      <c r="I258" s="6"/>
      <c r="J258" s="4">
        <f t="shared" si="53"/>
        <v>0</v>
      </c>
      <c r="K258" s="6">
        <v>7.7633700000000001</v>
      </c>
      <c r="L258" s="4">
        <f t="shared" si="51"/>
        <v>7.7633700000000001</v>
      </c>
      <c r="M258" s="6">
        <v>147.50399999999999</v>
      </c>
      <c r="N258" s="4">
        <f t="shared" si="48"/>
        <v>155.26737</v>
      </c>
      <c r="O258" s="6"/>
      <c r="P258" s="4">
        <f t="shared" si="49"/>
        <v>155.26737</v>
      </c>
      <c r="Q258" s="6"/>
      <c r="R258" s="4">
        <f t="shared" si="50"/>
        <v>155.26737</v>
      </c>
      <c r="S258" s="6"/>
      <c r="T258" s="4">
        <f t="shared" si="47"/>
        <v>155.26737</v>
      </c>
      <c r="U258" s="6"/>
      <c r="V258" s="4">
        <f t="shared" si="46"/>
        <v>155.26737</v>
      </c>
      <c r="W258" s="6"/>
      <c r="X258" s="4">
        <f t="shared" si="44"/>
        <v>155.26737</v>
      </c>
      <c r="Y258" s="6"/>
      <c r="Z258" s="4">
        <f t="shared" si="45"/>
        <v>155.26737</v>
      </c>
      <c r="AA258" s="4">
        <v>155.26737</v>
      </c>
      <c r="AB258" s="25">
        <f t="shared" si="41"/>
        <v>100</v>
      </c>
    </row>
    <row r="259" spans="1:28" ht="63.75">
      <c r="A259" s="5" t="s">
        <v>180</v>
      </c>
      <c r="B259" s="12" t="s">
        <v>181</v>
      </c>
      <c r="C259" s="2"/>
      <c r="D259" s="4">
        <v>100</v>
      </c>
      <c r="E259" s="6">
        <f>E260</f>
        <v>0</v>
      </c>
      <c r="F259" s="4">
        <f t="shared" si="52"/>
        <v>100</v>
      </c>
      <c r="G259" s="6">
        <f>G260</f>
        <v>0</v>
      </c>
      <c r="H259" s="4">
        <v>100</v>
      </c>
      <c r="I259" s="6">
        <f>I260</f>
        <v>-100</v>
      </c>
      <c r="J259" s="4">
        <f t="shared" si="53"/>
        <v>0</v>
      </c>
      <c r="K259" s="6">
        <f>K260</f>
        <v>0</v>
      </c>
      <c r="L259" s="4">
        <f t="shared" si="51"/>
        <v>0</v>
      </c>
      <c r="M259" s="6">
        <f>M260</f>
        <v>0</v>
      </c>
      <c r="N259" s="4">
        <f t="shared" si="48"/>
        <v>0</v>
      </c>
      <c r="O259" s="6">
        <f>O260</f>
        <v>0</v>
      </c>
      <c r="P259" s="4">
        <f t="shared" si="49"/>
        <v>0</v>
      </c>
      <c r="Q259" s="6">
        <f>Q260</f>
        <v>0</v>
      </c>
      <c r="R259" s="4">
        <f t="shared" si="50"/>
        <v>0</v>
      </c>
      <c r="S259" s="6">
        <f>S260</f>
        <v>0</v>
      </c>
      <c r="T259" s="4">
        <f t="shared" si="47"/>
        <v>0</v>
      </c>
      <c r="U259" s="6">
        <f>U260</f>
        <v>0</v>
      </c>
      <c r="V259" s="4">
        <f t="shared" si="46"/>
        <v>0</v>
      </c>
      <c r="W259" s="6">
        <f>W260</f>
        <v>0</v>
      </c>
      <c r="X259" s="4">
        <f t="shared" si="44"/>
        <v>0</v>
      </c>
      <c r="Y259" s="6">
        <f>Y260</f>
        <v>0</v>
      </c>
      <c r="Z259" s="4">
        <f t="shared" si="45"/>
        <v>0</v>
      </c>
      <c r="AA259" s="4">
        <f>AA260</f>
        <v>0</v>
      </c>
      <c r="AB259" s="25">
        <v>0</v>
      </c>
    </row>
    <row r="260" spans="1:28" ht="38.25">
      <c r="A260" s="5" t="s">
        <v>62</v>
      </c>
      <c r="B260" s="12" t="s">
        <v>181</v>
      </c>
      <c r="C260" s="2">
        <v>600</v>
      </c>
      <c r="D260" s="4">
        <v>100</v>
      </c>
      <c r="E260" s="6"/>
      <c r="F260" s="4">
        <f t="shared" si="52"/>
        <v>100</v>
      </c>
      <c r="G260" s="6"/>
      <c r="H260" s="4">
        <v>100</v>
      </c>
      <c r="I260" s="6">
        <v>-100</v>
      </c>
      <c r="J260" s="4">
        <f t="shared" si="53"/>
        <v>0</v>
      </c>
      <c r="K260" s="6"/>
      <c r="L260" s="4">
        <f t="shared" si="51"/>
        <v>0</v>
      </c>
      <c r="M260" s="6"/>
      <c r="N260" s="4">
        <f t="shared" si="48"/>
        <v>0</v>
      </c>
      <c r="O260" s="6"/>
      <c r="P260" s="4">
        <f t="shared" si="49"/>
        <v>0</v>
      </c>
      <c r="Q260" s="6"/>
      <c r="R260" s="4">
        <f t="shared" si="50"/>
        <v>0</v>
      </c>
      <c r="S260" s="6"/>
      <c r="T260" s="4">
        <f t="shared" si="47"/>
        <v>0</v>
      </c>
      <c r="U260" s="6"/>
      <c r="V260" s="4">
        <f t="shared" si="46"/>
        <v>0</v>
      </c>
      <c r="W260" s="6"/>
      <c r="X260" s="4">
        <f t="shared" si="44"/>
        <v>0</v>
      </c>
      <c r="Y260" s="6"/>
      <c r="Z260" s="4">
        <f t="shared" si="45"/>
        <v>0</v>
      </c>
      <c r="AA260" s="4">
        <v>0</v>
      </c>
      <c r="AB260" s="25">
        <v>0</v>
      </c>
    </row>
    <row r="261" spans="1:28" ht="63.75">
      <c r="A261" s="5" t="s">
        <v>180</v>
      </c>
      <c r="B261" s="12" t="s">
        <v>656</v>
      </c>
      <c r="C261" s="2"/>
      <c r="D261" s="4"/>
      <c r="E261" s="6"/>
      <c r="F261" s="4"/>
      <c r="G261" s="6"/>
      <c r="H261" s="4">
        <v>0</v>
      </c>
      <c r="I261" s="6">
        <f>I262</f>
        <v>100</v>
      </c>
      <c r="J261" s="4">
        <f t="shared" si="53"/>
        <v>100</v>
      </c>
      <c r="K261" s="6">
        <f>K262</f>
        <v>0</v>
      </c>
      <c r="L261" s="4">
        <f t="shared" si="51"/>
        <v>100</v>
      </c>
      <c r="M261" s="6">
        <f>M262</f>
        <v>0</v>
      </c>
      <c r="N261" s="4">
        <f t="shared" si="48"/>
        <v>100</v>
      </c>
      <c r="O261" s="6">
        <f>O262</f>
        <v>0</v>
      </c>
      <c r="P261" s="4">
        <f t="shared" si="49"/>
        <v>100</v>
      </c>
      <c r="Q261" s="6">
        <f>Q262</f>
        <v>0</v>
      </c>
      <c r="R261" s="4">
        <f t="shared" si="50"/>
        <v>100</v>
      </c>
      <c r="S261" s="6">
        <f>S262</f>
        <v>0</v>
      </c>
      <c r="T261" s="4">
        <f t="shared" si="47"/>
        <v>100</v>
      </c>
      <c r="U261" s="6">
        <f>U262</f>
        <v>0</v>
      </c>
      <c r="V261" s="4">
        <f t="shared" si="46"/>
        <v>100</v>
      </c>
      <c r="W261" s="6">
        <f>W262</f>
        <v>0</v>
      </c>
      <c r="X261" s="4">
        <f t="shared" si="44"/>
        <v>100</v>
      </c>
      <c r="Y261" s="6">
        <f>Y262</f>
        <v>0</v>
      </c>
      <c r="Z261" s="4">
        <f t="shared" si="45"/>
        <v>100</v>
      </c>
      <c r="AA261" s="4">
        <f>AA262</f>
        <v>100</v>
      </c>
      <c r="AB261" s="25">
        <f t="shared" si="41"/>
        <v>100</v>
      </c>
    </row>
    <row r="262" spans="1:28" ht="38.25">
      <c r="A262" s="5" t="s">
        <v>62</v>
      </c>
      <c r="B262" s="12" t="s">
        <v>656</v>
      </c>
      <c r="C262" s="2">
        <v>600</v>
      </c>
      <c r="D262" s="4"/>
      <c r="E262" s="6"/>
      <c r="F262" s="4"/>
      <c r="G262" s="6"/>
      <c r="H262" s="4">
        <v>0</v>
      </c>
      <c r="I262" s="6">
        <v>100</v>
      </c>
      <c r="J262" s="4">
        <f t="shared" si="53"/>
        <v>100</v>
      </c>
      <c r="K262" s="6"/>
      <c r="L262" s="4">
        <f t="shared" si="51"/>
        <v>100</v>
      </c>
      <c r="M262" s="6"/>
      <c r="N262" s="4">
        <f t="shared" si="48"/>
        <v>100</v>
      </c>
      <c r="O262" s="6"/>
      <c r="P262" s="4">
        <f t="shared" si="49"/>
        <v>100</v>
      </c>
      <c r="Q262" s="6"/>
      <c r="R262" s="4">
        <f t="shared" si="50"/>
        <v>100</v>
      </c>
      <c r="S262" s="6"/>
      <c r="T262" s="4">
        <f t="shared" si="47"/>
        <v>100</v>
      </c>
      <c r="U262" s="6"/>
      <c r="V262" s="4">
        <f t="shared" si="46"/>
        <v>100</v>
      </c>
      <c r="W262" s="6"/>
      <c r="X262" s="4">
        <f t="shared" si="44"/>
        <v>100</v>
      </c>
      <c r="Y262" s="6"/>
      <c r="Z262" s="4">
        <f t="shared" si="45"/>
        <v>100</v>
      </c>
      <c r="AA262" s="4">
        <v>100</v>
      </c>
      <c r="AB262" s="25">
        <f t="shared" si="41"/>
        <v>100</v>
      </c>
    </row>
    <row r="263" spans="1:28" ht="76.5">
      <c r="A263" s="5" t="s">
        <v>157</v>
      </c>
      <c r="B263" s="2" t="s">
        <v>182</v>
      </c>
      <c r="C263" s="2"/>
      <c r="D263" s="4">
        <v>0</v>
      </c>
      <c r="E263" s="6">
        <f>E264</f>
        <v>0</v>
      </c>
      <c r="F263" s="4">
        <f t="shared" si="52"/>
        <v>0</v>
      </c>
      <c r="G263" s="6">
        <f>G264</f>
        <v>0</v>
      </c>
      <c r="H263" s="4">
        <v>1350.13</v>
      </c>
      <c r="I263" s="6">
        <f>I264</f>
        <v>0</v>
      </c>
      <c r="J263" s="4">
        <f t="shared" si="53"/>
        <v>1350.13</v>
      </c>
      <c r="K263" s="6">
        <f>K264</f>
        <v>0</v>
      </c>
      <c r="L263" s="4">
        <f t="shared" si="51"/>
        <v>1350.13</v>
      </c>
      <c r="M263" s="6">
        <f>M264</f>
        <v>0</v>
      </c>
      <c r="N263" s="4">
        <f t="shared" si="48"/>
        <v>1350.13</v>
      </c>
      <c r="O263" s="6">
        <f>O264</f>
        <v>0</v>
      </c>
      <c r="P263" s="4">
        <f t="shared" si="49"/>
        <v>1350.13</v>
      </c>
      <c r="Q263" s="6">
        <f>Q264</f>
        <v>0</v>
      </c>
      <c r="R263" s="4">
        <f t="shared" si="50"/>
        <v>1350.13</v>
      </c>
      <c r="S263" s="6">
        <f>S264</f>
        <v>0</v>
      </c>
      <c r="T263" s="4">
        <f t="shared" si="47"/>
        <v>1350.13</v>
      </c>
      <c r="U263" s="6">
        <f>U264</f>
        <v>0</v>
      </c>
      <c r="V263" s="4">
        <f t="shared" si="46"/>
        <v>1350.13</v>
      </c>
      <c r="W263" s="6">
        <f>W264</f>
        <v>0</v>
      </c>
      <c r="X263" s="4">
        <f t="shared" si="44"/>
        <v>1350.13</v>
      </c>
      <c r="Y263" s="6">
        <f>Y264</f>
        <v>0</v>
      </c>
      <c r="Z263" s="4">
        <f t="shared" si="45"/>
        <v>1350.13</v>
      </c>
      <c r="AA263" s="4">
        <f>AA264</f>
        <v>1350.13</v>
      </c>
      <c r="AB263" s="25">
        <f t="shared" si="41"/>
        <v>100</v>
      </c>
    </row>
    <row r="264" spans="1:28" ht="38.25">
      <c r="A264" s="5" t="s">
        <v>62</v>
      </c>
      <c r="B264" s="2" t="s">
        <v>182</v>
      </c>
      <c r="C264" s="2">
        <v>600</v>
      </c>
      <c r="D264" s="4">
        <v>0</v>
      </c>
      <c r="E264" s="6"/>
      <c r="F264" s="4">
        <f t="shared" si="52"/>
        <v>0</v>
      </c>
      <c r="G264" s="6"/>
      <c r="H264" s="4">
        <v>1350.13</v>
      </c>
      <c r="I264" s="6"/>
      <c r="J264" s="4">
        <f t="shared" si="53"/>
        <v>1350.13</v>
      </c>
      <c r="K264" s="6"/>
      <c r="L264" s="4">
        <f t="shared" si="51"/>
        <v>1350.13</v>
      </c>
      <c r="M264" s="6"/>
      <c r="N264" s="4">
        <f t="shared" si="48"/>
        <v>1350.13</v>
      </c>
      <c r="O264" s="6"/>
      <c r="P264" s="4">
        <f t="shared" si="49"/>
        <v>1350.13</v>
      </c>
      <c r="Q264" s="6"/>
      <c r="R264" s="4">
        <f t="shared" si="50"/>
        <v>1350.13</v>
      </c>
      <c r="S264" s="6"/>
      <c r="T264" s="4">
        <f t="shared" si="47"/>
        <v>1350.13</v>
      </c>
      <c r="U264" s="6"/>
      <c r="V264" s="4">
        <f t="shared" si="46"/>
        <v>1350.13</v>
      </c>
      <c r="W264" s="6"/>
      <c r="X264" s="4">
        <f t="shared" si="44"/>
        <v>1350.13</v>
      </c>
      <c r="Y264" s="6"/>
      <c r="Z264" s="4">
        <f t="shared" si="45"/>
        <v>1350.13</v>
      </c>
      <c r="AA264" s="4">
        <v>1350.13</v>
      </c>
      <c r="AB264" s="25">
        <f t="shared" si="41"/>
        <v>100</v>
      </c>
    </row>
    <row r="265" spans="1:28" ht="102">
      <c r="A265" s="5" t="s">
        <v>183</v>
      </c>
      <c r="B265" s="2" t="s">
        <v>184</v>
      </c>
      <c r="C265" s="2"/>
      <c r="D265" s="4">
        <v>0</v>
      </c>
      <c r="E265" s="6">
        <f>E266</f>
        <v>0</v>
      </c>
      <c r="F265" s="4">
        <f t="shared" si="52"/>
        <v>0</v>
      </c>
      <c r="G265" s="6">
        <f>G266</f>
        <v>0</v>
      </c>
      <c r="H265" s="4">
        <v>120</v>
      </c>
      <c r="I265" s="6">
        <f>I266</f>
        <v>599</v>
      </c>
      <c r="J265" s="4">
        <f t="shared" si="53"/>
        <v>719</v>
      </c>
      <c r="K265" s="6">
        <f>K266</f>
        <v>0</v>
      </c>
      <c r="L265" s="4">
        <f t="shared" si="51"/>
        <v>719</v>
      </c>
      <c r="M265" s="6">
        <f>M266</f>
        <v>150</v>
      </c>
      <c r="N265" s="4">
        <f t="shared" si="48"/>
        <v>869</v>
      </c>
      <c r="O265" s="6">
        <f>O266</f>
        <v>0</v>
      </c>
      <c r="P265" s="4">
        <f t="shared" si="49"/>
        <v>869</v>
      </c>
      <c r="Q265" s="6">
        <f>Q266</f>
        <v>379.10234000000003</v>
      </c>
      <c r="R265" s="4">
        <f t="shared" si="50"/>
        <v>1248.1023399999999</v>
      </c>
      <c r="S265" s="6">
        <f>S266</f>
        <v>0</v>
      </c>
      <c r="T265" s="4">
        <f t="shared" si="47"/>
        <v>1248.1023399999999</v>
      </c>
      <c r="U265" s="6">
        <f>U266</f>
        <v>0</v>
      </c>
      <c r="V265" s="4">
        <f t="shared" si="46"/>
        <v>1248.1023399999999</v>
      </c>
      <c r="W265" s="6">
        <f>W266</f>
        <v>0</v>
      </c>
      <c r="X265" s="4">
        <f t="shared" si="44"/>
        <v>1248.1023399999999</v>
      </c>
      <c r="Y265" s="6">
        <f>Y266</f>
        <v>0</v>
      </c>
      <c r="Z265" s="4">
        <f t="shared" si="45"/>
        <v>1248.1023399999999</v>
      </c>
      <c r="AA265" s="4">
        <f>AA266</f>
        <v>1248.1023399999999</v>
      </c>
      <c r="AB265" s="25">
        <f t="shared" si="41"/>
        <v>100</v>
      </c>
    </row>
    <row r="266" spans="1:28" ht="89.25">
      <c r="A266" s="5" t="s">
        <v>168</v>
      </c>
      <c r="B266" s="2" t="s">
        <v>185</v>
      </c>
      <c r="C266" s="2"/>
      <c r="D266" s="4">
        <v>0</v>
      </c>
      <c r="E266" s="6">
        <f>E267</f>
        <v>0</v>
      </c>
      <c r="F266" s="4">
        <f t="shared" si="52"/>
        <v>0</v>
      </c>
      <c r="G266" s="6">
        <f>G267</f>
        <v>0</v>
      </c>
      <c r="H266" s="4">
        <v>120</v>
      </c>
      <c r="I266" s="6">
        <f>I267</f>
        <v>599</v>
      </c>
      <c r="J266" s="4">
        <f t="shared" si="53"/>
        <v>719</v>
      </c>
      <c r="K266" s="6">
        <f>K267</f>
        <v>0</v>
      </c>
      <c r="L266" s="4">
        <f t="shared" si="51"/>
        <v>719</v>
      </c>
      <c r="M266" s="6">
        <f>M267</f>
        <v>150</v>
      </c>
      <c r="N266" s="4">
        <f t="shared" si="48"/>
        <v>869</v>
      </c>
      <c r="O266" s="6">
        <f>O267</f>
        <v>0</v>
      </c>
      <c r="P266" s="4">
        <f t="shared" si="49"/>
        <v>869</v>
      </c>
      <c r="Q266" s="6">
        <f>Q267</f>
        <v>379.10234000000003</v>
      </c>
      <c r="R266" s="4">
        <f t="shared" si="50"/>
        <v>1248.1023399999999</v>
      </c>
      <c r="S266" s="6">
        <f>S267</f>
        <v>0</v>
      </c>
      <c r="T266" s="4">
        <f t="shared" si="47"/>
        <v>1248.1023399999999</v>
      </c>
      <c r="U266" s="6">
        <f>U267</f>
        <v>0</v>
      </c>
      <c r="V266" s="4">
        <f t="shared" si="46"/>
        <v>1248.1023399999999</v>
      </c>
      <c r="W266" s="6">
        <f>W267</f>
        <v>0</v>
      </c>
      <c r="X266" s="4">
        <f t="shared" si="44"/>
        <v>1248.1023399999999</v>
      </c>
      <c r="Y266" s="6">
        <f>Y267</f>
        <v>0</v>
      </c>
      <c r="Z266" s="4">
        <f t="shared" si="45"/>
        <v>1248.1023399999999</v>
      </c>
      <c r="AA266" s="4">
        <f>AA267</f>
        <v>1248.1023399999999</v>
      </c>
      <c r="AB266" s="25">
        <f t="shared" si="41"/>
        <v>100</v>
      </c>
    </row>
    <row r="267" spans="1:28" ht="38.25">
      <c r="A267" s="5" t="s">
        <v>62</v>
      </c>
      <c r="B267" s="2" t="s">
        <v>185</v>
      </c>
      <c r="C267" s="2">
        <v>600</v>
      </c>
      <c r="D267" s="4">
        <v>0</v>
      </c>
      <c r="E267" s="6"/>
      <c r="F267" s="4">
        <f t="shared" si="52"/>
        <v>0</v>
      </c>
      <c r="G267" s="6"/>
      <c r="H267" s="4">
        <v>120</v>
      </c>
      <c r="I267" s="6">
        <v>599</v>
      </c>
      <c r="J267" s="4">
        <f t="shared" si="53"/>
        <v>719</v>
      </c>
      <c r="K267" s="6"/>
      <c r="L267" s="4">
        <f t="shared" si="51"/>
        <v>719</v>
      </c>
      <c r="M267" s="6">
        <v>150</v>
      </c>
      <c r="N267" s="4">
        <f t="shared" si="48"/>
        <v>869</v>
      </c>
      <c r="O267" s="6"/>
      <c r="P267" s="4">
        <f t="shared" si="49"/>
        <v>869</v>
      </c>
      <c r="Q267" s="6">
        <v>379.10234000000003</v>
      </c>
      <c r="R267" s="4">
        <f t="shared" si="50"/>
        <v>1248.1023399999999</v>
      </c>
      <c r="S267" s="6"/>
      <c r="T267" s="4">
        <f t="shared" si="47"/>
        <v>1248.1023399999999</v>
      </c>
      <c r="U267" s="6"/>
      <c r="V267" s="4">
        <f t="shared" si="46"/>
        <v>1248.1023399999999</v>
      </c>
      <c r="W267" s="6"/>
      <c r="X267" s="4">
        <f t="shared" si="44"/>
        <v>1248.1023399999999</v>
      </c>
      <c r="Y267" s="6"/>
      <c r="Z267" s="4">
        <f t="shared" si="45"/>
        <v>1248.1023399999999</v>
      </c>
      <c r="AA267" s="4">
        <v>1248.1023399999999</v>
      </c>
      <c r="AB267" s="25">
        <f t="shared" si="41"/>
        <v>100</v>
      </c>
    </row>
    <row r="268" spans="1:28" ht="38.25">
      <c r="A268" s="5" t="s">
        <v>171</v>
      </c>
      <c r="B268" s="2" t="s">
        <v>186</v>
      </c>
      <c r="C268" s="2"/>
      <c r="D268" s="4">
        <v>0</v>
      </c>
      <c r="E268" s="6">
        <f>E269</f>
        <v>0</v>
      </c>
      <c r="F268" s="4">
        <f t="shared" si="52"/>
        <v>0</v>
      </c>
      <c r="G268" s="6">
        <f>G269</f>
        <v>0</v>
      </c>
      <c r="H268" s="4">
        <v>0</v>
      </c>
      <c r="I268" s="6">
        <f>I269</f>
        <v>0</v>
      </c>
      <c r="J268" s="4">
        <f t="shared" si="53"/>
        <v>0</v>
      </c>
      <c r="K268" s="6">
        <f>K269</f>
        <v>0</v>
      </c>
      <c r="L268" s="4">
        <f t="shared" si="51"/>
        <v>0</v>
      </c>
      <c r="M268" s="6">
        <f>M269</f>
        <v>0</v>
      </c>
      <c r="N268" s="4">
        <f t="shared" si="48"/>
        <v>0</v>
      </c>
      <c r="O268" s="6">
        <f>O269</f>
        <v>0</v>
      </c>
      <c r="P268" s="4">
        <f t="shared" si="49"/>
        <v>0</v>
      </c>
      <c r="Q268" s="6">
        <f>Q269</f>
        <v>0</v>
      </c>
      <c r="R268" s="4">
        <f t="shared" si="50"/>
        <v>0</v>
      </c>
      <c r="S268" s="6">
        <f>S269</f>
        <v>0</v>
      </c>
      <c r="T268" s="4">
        <f t="shared" si="47"/>
        <v>0</v>
      </c>
      <c r="U268" s="6">
        <f>U269</f>
        <v>0</v>
      </c>
      <c r="V268" s="4">
        <f t="shared" si="46"/>
        <v>0</v>
      </c>
      <c r="W268" s="6">
        <f>W269</f>
        <v>0</v>
      </c>
      <c r="X268" s="4">
        <f t="shared" si="44"/>
        <v>0</v>
      </c>
      <c r="Y268" s="6">
        <f>Y269</f>
        <v>0</v>
      </c>
      <c r="Z268" s="4">
        <f t="shared" si="45"/>
        <v>0</v>
      </c>
      <c r="AA268" s="4">
        <f>AA269</f>
        <v>0</v>
      </c>
      <c r="AB268" s="25">
        <v>0</v>
      </c>
    </row>
    <row r="269" spans="1:28" ht="25.5">
      <c r="A269" s="5" t="s">
        <v>172</v>
      </c>
      <c r="B269" s="2" t="s">
        <v>187</v>
      </c>
      <c r="C269" s="2"/>
      <c r="D269" s="4">
        <v>0</v>
      </c>
      <c r="E269" s="6">
        <f>E270</f>
        <v>0</v>
      </c>
      <c r="F269" s="4">
        <f t="shared" si="52"/>
        <v>0</v>
      </c>
      <c r="G269" s="6">
        <f>G270</f>
        <v>0</v>
      </c>
      <c r="H269" s="4">
        <v>0</v>
      </c>
      <c r="I269" s="6">
        <f>I270</f>
        <v>0</v>
      </c>
      <c r="J269" s="4">
        <f t="shared" si="53"/>
        <v>0</v>
      </c>
      <c r="K269" s="6">
        <f>K270</f>
        <v>0</v>
      </c>
      <c r="L269" s="4">
        <f t="shared" si="51"/>
        <v>0</v>
      </c>
      <c r="M269" s="6">
        <f>M270</f>
        <v>0</v>
      </c>
      <c r="N269" s="4">
        <f t="shared" si="48"/>
        <v>0</v>
      </c>
      <c r="O269" s="6">
        <f>O270</f>
        <v>0</v>
      </c>
      <c r="P269" s="4">
        <f t="shared" si="49"/>
        <v>0</v>
      </c>
      <c r="Q269" s="6">
        <f>Q270</f>
        <v>0</v>
      </c>
      <c r="R269" s="4">
        <f t="shared" si="50"/>
        <v>0</v>
      </c>
      <c r="S269" s="6">
        <f>S270</f>
        <v>0</v>
      </c>
      <c r="T269" s="4">
        <f t="shared" si="47"/>
        <v>0</v>
      </c>
      <c r="U269" s="6">
        <f>U270</f>
        <v>0</v>
      </c>
      <c r="V269" s="4">
        <f t="shared" si="46"/>
        <v>0</v>
      </c>
      <c r="W269" s="6">
        <f>W270</f>
        <v>0</v>
      </c>
      <c r="X269" s="4">
        <f t="shared" si="44"/>
        <v>0</v>
      </c>
      <c r="Y269" s="6">
        <f>Y270</f>
        <v>0</v>
      </c>
      <c r="Z269" s="4">
        <f t="shared" si="45"/>
        <v>0</v>
      </c>
      <c r="AA269" s="4">
        <f>AA270</f>
        <v>0</v>
      </c>
      <c r="AB269" s="25">
        <v>0</v>
      </c>
    </row>
    <row r="270" spans="1:28" ht="38.25">
      <c r="A270" s="5" t="s">
        <v>62</v>
      </c>
      <c r="B270" s="2" t="s">
        <v>187</v>
      </c>
      <c r="C270" s="2">
        <v>600</v>
      </c>
      <c r="D270" s="4">
        <v>0</v>
      </c>
      <c r="E270" s="6"/>
      <c r="F270" s="4">
        <f t="shared" si="52"/>
        <v>0</v>
      </c>
      <c r="G270" s="6"/>
      <c r="H270" s="4">
        <v>0</v>
      </c>
      <c r="I270" s="6"/>
      <c r="J270" s="4">
        <f t="shared" si="53"/>
        <v>0</v>
      </c>
      <c r="K270" s="6"/>
      <c r="L270" s="4">
        <f t="shared" si="51"/>
        <v>0</v>
      </c>
      <c r="M270" s="6"/>
      <c r="N270" s="4">
        <f t="shared" si="48"/>
        <v>0</v>
      </c>
      <c r="O270" s="6"/>
      <c r="P270" s="4">
        <f t="shared" si="49"/>
        <v>0</v>
      </c>
      <c r="Q270" s="6"/>
      <c r="R270" s="4">
        <f t="shared" si="50"/>
        <v>0</v>
      </c>
      <c r="S270" s="6"/>
      <c r="T270" s="4">
        <f t="shared" si="47"/>
        <v>0</v>
      </c>
      <c r="U270" s="6"/>
      <c r="V270" s="4">
        <f t="shared" si="46"/>
        <v>0</v>
      </c>
      <c r="W270" s="6"/>
      <c r="X270" s="4">
        <f t="shared" si="44"/>
        <v>0</v>
      </c>
      <c r="Y270" s="6"/>
      <c r="Z270" s="4">
        <f t="shared" si="45"/>
        <v>0</v>
      </c>
      <c r="AA270" s="4">
        <v>0</v>
      </c>
      <c r="AB270" s="25">
        <v>0</v>
      </c>
    </row>
    <row r="271" spans="1:28" ht="38.25">
      <c r="A271" s="5" t="s">
        <v>164</v>
      </c>
      <c r="B271" s="2" t="s">
        <v>188</v>
      </c>
      <c r="C271" s="2"/>
      <c r="D271" s="4">
        <v>0</v>
      </c>
      <c r="E271" s="6">
        <f>E272+E274</f>
        <v>0</v>
      </c>
      <c r="F271" s="4">
        <f t="shared" si="52"/>
        <v>0</v>
      </c>
      <c r="G271" s="6">
        <f>G272+G274</f>
        <v>0</v>
      </c>
      <c r="H271" s="4">
        <v>0</v>
      </c>
      <c r="I271" s="6">
        <f>I272+I274</f>
        <v>0</v>
      </c>
      <c r="J271" s="4">
        <f t="shared" si="53"/>
        <v>0</v>
      </c>
      <c r="K271" s="6">
        <f>K272+K274</f>
        <v>0</v>
      </c>
      <c r="L271" s="4">
        <f t="shared" si="51"/>
        <v>0</v>
      </c>
      <c r="M271" s="6">
        <f>M272+M274</f>
        <v>0</v>
      </c>
      <c r="N271" s="4">
        <f t="shared" si="48"/>
        <v>0</v>
      </c>
      <c r="O271" s="6">
        <f>O272+O274</f>
        <v>0</v>
      </c>
      <c r="P271" s="4">
        <f t="shared" si="49"/>
        <v>0</v>
      </c>
      <c r="Q271" s="6">
        <f>Q272+Q274</f>
        <v>216.9</v>
      </c>
      <c r="R271" s="4">
        <f t="shared" si="50"/>
        <v>216.9</v>
      </c>
      <c r="S271" s="6">
        <f>S272+S274</f>
        <v>0</v>
      </c>
      <c r="T271" s="4">
        <f t="shared" si="47"/>
        <v>216.9</v>
      </c>
      <c r="U271" s="6">
        <f>U272+U274</f>
        <v>0</v>
      </c>
      <c r="V271" s="4">
        <f t="shared" si="46"/>
        <v>216.9</v>
      </c>
      <c r="W271" s="6">
        <f>W272+W274</f>
        <v>0</v>
      </c>
      <c r="X271" s="4">
        <f t="shared" si="44"/>
        <v>216.9</v>
      </c>
      <c r="Y271" s="6">
        <f>Y272+Y274</f>
        <v>0</v>
      </c>
      <c r="Z271" s="4">
        <f t="shared" si="45"/>
        <v>216.9</v>
      </c>
      <c r="AA271" s="4">
        <f>AA272+AA274</f>
        <v>216.9</v>
      </c>
      <c r="AB271" s="25">
        <f t="shared" ref="AB271:AB332" si="54">AA271/Z271*100</f>
        <v>100</v>
      </c>
    </row>
    <row r="272" spans="1:28" ht="25.5">
      <c r="A272" s="5" t="s">
        <v>165</v>
      </c>
      <c r="B272" s="2" t="s">
        <v>189</v>
      </c>
      <c r="C272" s="2"/>
      <c r="D272" s="4">
        <v>0</v>
      </c>
      <c r="E272" s="6">
        <f>E273</f>
        <v>0</v>
      </c>
      <c r="F272" s="4">
        <f t="shared" si="52"/>
        <v>0</v>
      </c>
      <c r="G272" s="6">
        <f>G273</f>
        <v>0</v>
      </c>
      <c r="H272" s="4">
        <v>0</v>
      </c>
      <c r="I272" s="6">
        <f>I273</f>
        <v>0</v>
      </c>
      <c r="J272" s="4">
        <f t="shared" si="53"/>
        <v>0</v>
      </c>
      <c r="K272" s="6">
        <f>K273</f>
        <v>0</v>
      </c>
      <c r="L272" s="4">
        <f t="shared" si="51"/>
        <v>0</v>
      </c>
      <c r="M272" s="6">
        <f>M273</f>
        <v>0</v>
      </c>
      <c r="N272" s="4">
        <f t="shared" si="48"/>
        <v>0</v>
      </c>
      <c r="O272" s="6">
        <f>O273</f>
        <v>0</v>
      </c>
      <c r="P272" s="4">
        <f t="shared" si="49"/>
        <v>0</v>
      </c>
      <c r="Q272" s="6">
        <f>Q273</f>
        <v>216.9</v>
      </c>
      <c r="R272" s="4">
        <f t="shared" si="50"/>
        <v>216.9</v>
      </c>
      <c r="S272" s="6">
        <f>S273</f>
        <v>0</v>
      </c>
      <c r="T272" s="4">
        <f t="shared" si="47"/>
        <v>216.9</v>
      </c>
      <c r="U272" s="6">
        <f>U273</f>
        <v>0</v>
      </c>
      <c r="V272" s="4">
        <f t="shared" si="46"/>
        <v>216.9</v>
      </c>
      <c r="W272" s="6">
        <f>W273</f>
        <v>0</v>
      </c>
      <c r="X272" s="4">
        <f t="shared" si="44"/>
        <v>216.9</v>
      </c>
      <c r="Y272" s="6">
        <f>Y273</f>
        <v>0</v>
      </c>
      <c r="Z272" s="4">
        <f t="shared" si="45"/>
        <v>216.9</v>
      </c>
      <c r="AA272" s="4">
        <f>AA273</f>
        <v>216.9</v>
      </c>
      <c r="AB272" s="25">
        <f t="shared" si="54"/>
        <v>100</v>
      </c>
    </row>
    <row r="273" spans="1:28" ht="38.25">
      <c r="A273" s="5" t="s">
        <v>62</v>
      </c>
      <c r="B273" s="2" t="s">
        <v>189</v>
      </c>
      <c r="C273" s="2">
        <v>600</v>
      </c>
      <c r="D273" s="4">
        <v>0</v>
      </c>
      <c r="E273" s="6"/>
      <c r="F273" s="4">
        <f t="shared" si="52"/>
        <v>0</v>
      </c>
      <c r="G273" s="6"/>
      <c r="H273" s="4">
        <v>0</v>
      </c>
      <c r="I273" s="6"/>
      <c r="J273" s="4">
        <f t="shared" si="53"/>
        <v>0</v>
      </c>
      <c r="K273" s="6"/>
      <c r="L273" s="4">
        <f t="shared" si="51"/>
        <v>0</v>
      </c>
      <c r="M273" s="6"/>
      <c r="N273" s="4">
        <f t="shared" si="48"/>
        <v>0</v>
      </c>
      <c r="O273" s="6"/>
      <c r="P273" s="4">
        <f t="shared" si="49"/>
        <v>0</v>
      </c>
      <c r="Q273" s="6">
        <v>216.9</v>
      </c>
      <c r="R273" s="4">
        <f t="shared" si="50"/>
        <v>216.9</v>
      </c>
      <c r="S273" s="6"/>
      <c r="T273" s="4">
        <f t="shared" si="47"/>
        <v>216.9</v>
      </c>
      <c r="U273" s="6"/>
      <c r="V273" s="4">
        <f t="shared" si="46"/>
        <v>216.9</v>
      </c>
      <c r="W273" s="6"/>
      <c r="X273" s="4">
        <f t="shared" si="44"/>
        <v>216.9</v>
      </c>
      <c r="Y273" s="6"/>
      <c r="Z273" s="4">
        <f t="shared" si="45"/>
        <v>216.9</v>
      </c>
      <c r="AA273" s="4">
        <v>216.9</v>
      </c>
      <c r="AB273" s="25">
        <f t="shared" si="54"/>
        <v>100</v>
      </c>
    </row>
    <row r="274" spans="1:28" ht="51">
      <c r="A274" s="5" t="s">
        <v>190</v>
      </c>
      <c r="B274" s="12" t="s">
        <v>191</v>
      </c>
      <c r="C274" s="2"/>
      <c r="D274" s="4">
        <v>0</v>
      </c>
      <c r="E274" s="6">
        <f>E275</f>
        <v>0</v>
      </c>
      <c r="F274" s="4">
        <f t="shared" si="52"/>
        <v>0</v>
      </c>
      <c r="G274" s="6">
        <f>G275</f>
        <v>0</v>
      </c>
      <c r="H274" s="4">
        <v>0</v>
      </c>
      <c r="I274" s="6">
        <f>I275</f>
        <v>0</v>
      </c>
      <c r="J274" s="4">
        <f t="shared" si="53"/>
        <v>0</v>
      </c>
      <c r="K274" s="6">
        <f>K275</f>
        <v>0</v>
      </c>
      <c r="L274" s="4">
        <f t="shared" si="51"/>
        <v>0</v>
      </c>
      <c r="M274" s="6">
        <f>M275</f>
        <v>0</v>
      </c>
      <c r="N274" s="4">
        <f t="shared" si="48"/>
        <v>0</v>
      </c>
      <c r="O274" s="6">
        <f>O275</f>
        <v>0</v>
      </c>
      <c r="P274" s="4">
        <f t="shared" si="49"/>
        <v>0</v>
      </c>
      <c r="Q274" s="6">
        <f>Q275</f>
        <v>0</v>
      </c>
      <c r="R274" s="4">
        <f t="shared" si="50"/>
        <v>0</v>
      </c>
      <c r="S274" s="6">
        <f>S275</f>
        <v>0</v>
      </c>
      <c r="T274" s="4">
        <f t="shared" si="47"/>
        <v>0</v>
      </c>
      <c r="U274" s="6">
        <f>U275</f>
        <v>0</v>
      </c>
      <c r="V274" s="4">
        <f t="shared" si="46"/>
        <v>0</v>
      </c>
      <c r="W274" s="6">
        <f>W275</f>
        <v>0</v>
      </c>
      <c r="X274" s="4">
        <f t="shared" si="44"/>
        <v>0</v>
      </c>
      <c r="Y274" s="6">
        <f>Y275</f>
        <v>0</v>
      </c>
      <c r="Z274" s="4">
        <f t="shared" si="45"/>
        <v>0</v>
      </c>
      <c r="AA274" s="4">
        <f>AA275</f>
        <v>0</v>
      </c>
      <c r="AB274" s="25">
        <v>0</v>
      </c>
    </row>
    <row r="275" spans="1:28" ht="38.25">
      <c r="A275" s="5" t="s">
        <v>62</v>
      </c>
      <c r="B275" s="12" t="s">
        <v>191</v>
      </c>
      <c r="C275" s="2">
        <v>600</v>
      </c>
      <c r="D275" s="4">
        <v>0</v>
      </c>
      <c r="E275" s="6"/>
      <c r="F275" s="4">
        <f t="shared" si="52"/>
        <v>0</v>
      </c>
      <c r="G275" s="6"/>
      <c r="H275" s="4">
        <v>0</v>
      </c>
      <c r="I275" s="6"/>
      <c r="J275" s="4">
        <f t="shared" si="53"/>
        <v>0</v>
      </c>
      <c r="K275" s="6"/>
      <c r="L275" s="4">
        <f t="shared" si="51"/>
        <v>0</v>
      </c>
      <c r="M275" s="6"/>
      <c r="N275" s="4">
        <f t="shared" si="48"/>
        <v>0</v>
      </c>
      <c r="O275" s="6"/>
      <c r="P275" s="4">
        <f t="shared" si="49"/>
        <v>0</v>
      </c>
      <c r="Q275" s="6"/>
      <c r="R275" s="4">
        <f t="shared" si="50"/>
        <v>0</v>
      </c>
      <c r="S275" s="6"/>
      <c r="T275" s="4">
        <f t="shared" si="47"/>
        <v>0</v>
      </c>
      <c r="U275" s="6"/>
      <c r="V275" s="4">
        <f t="shared" si="46"/>
        <v>0</v>
      </c>
      <c r="W275" s="6"/>
      <c r="X275" s="4">
        <f t="shared" si="44"/>
        <v>0</v>
      </c>
      <c r="Y275" s="6"/>
      <c r="Z275" s="4">
        <f t="shared" si="45"/>
        <v>0</v>
      </c>
      <c r="AA275" s="4">
        <v>0</v>
      </c>
      <c r="AB275" s="25">
        <v>0</v>
      </c>
    </row>
    <row r="276" spans="1:28" ht="25.5">
      <c r="A276" s="5" t="s">
        <v>666</v>
      </c>
      <c r="B276" s="2" t="s">
        <v>668</v>
      </c>
      <c r="C276" s="2"/>
      <c r="D276" s="4"/>
      <c r="E276" s="6"/>
      <c r="F276" s="4"/>
      <c r="G276" s="6"/>
      <c r="H276" s="4">
        <v>0</v>
      </c>
      <c r="I276" s="6">
        <f>I277</f>
        <v>5000</v>
      </c>
      <c r="J276" s="4">
        <f t="shared" si="53"/>
        <v>5000</v>
      </c>
      <c r="K276" s="6">
        <f>K277</f>
        <v>0</v>
      </c>
      <c r="L276" s="4">
        <f t="shared" si="51"/>
        <v>5000</v>
      </c>
      <c r="M276" s="6">
        <f>M277</f>
        <v>0</v>
      </c>
      <c r="N276" s="4">
        <f t="shared" si="48"/>
        <v>5000</v>
      </c>
      <c r="O276" s="6">
        <f>O277</f>
        <v>0</v>
      </c>
      <c r="P276" s="4">
        <f t="shared" si="49"/>
        <v>5000</v>
      </c>
      <c r="Q276" s="6">
        <f>Q277</f>
        <v>0</v>
      </c>
      <c r="R276" s="4">
        <f t="shared" si="50"/>
        <v>5000</v>
      </c>
      <c r="S276" s="6">
        <f>S277</f>
        <v>0</v>
      </c>
      <c r="T276" s="4">
        <f t="shared" si="47"/>
        <v>5000</v>
      </c>
      <c r="U276" s="6">
        <f>U277</f>
        <v>0</v>
      </c>
      <c r="V276" s="4">
        <f t="shared" si="46"/>
        <v>5000</v>
      </c>
      <c r="W276" s="6">
        <f>W277</f>
        <v>0</v>
      </c>
      <c r="X276" s="4">
        <f t="shared" si="44"/>
        <v>5000</v>
      </c>
      <c r="Y276" s="6">
        <f>Y277</f>
        <v>0</v>
      </c>
      <c r="Z276" s="4">
        <f t="shared" si="45"/>
        <v>5000</v>
      </c>
      <c r="AA276" s="4">
        <f>AA277</f>
        <v>5000</v>
      </c>
      <c r="AB276" s="25">
        <f t="shared" si="54"/>
        <v>100</v>
      </c>
    </row>
    <row r="277" spans="1:28" ht="25.5">
      <c r="A277" s="5" t="s">
        <v>667</v>
      </c>
      <c r="B277" s="12" t="s">
        <v>669</v>
      </c>
      <c r="C277" s="2"/>
      <c r="D277" s="4"/>
      <c r="E277" s="6"/>
      <c r="F277" s="4"/>
      <c r="G277" s="6"/>
      <c r="H277" s="4">
        <v>0</v>
      </c>
      <c r="I277" s="6">
        <f>I278</f>
        <v>5000</v>
      </c>
      <c r="J277" s="4">
        <f t="shared" si="53"/>
        <v>5000</v>
      </c>
      <c r="K277" s="6">
        <f>K278</f>
        <v>0</v>
      </c>
      <c r="L277" s="4">
        <f t="shared" si="51"/>
        <v>5000</v>
      </c>
      <c r="M277" s="6">
        <f>M278</f>
        <v>0</v>
      </c>
      <c r="N277" s="4">
        <f t="shared" si="48"/>
        <v>5000</v>
      </c>
      <c r="O277" s="6">
        <f>O278</f>
        <v>0</v>
      </c>
      <c r="P277" s="4">
        <f t="shared" si="49"/>
        <v>5000</v>
      </c>
      <c r="Q277" s="6">
        <f>Q278</f>
        <v>0</v>
      </c>
      <c r="R277" s="4">
        <f t="shared" si="50"/>
        <v>5000</v>
      </c>
      <c r="S277" s="6">
        <f>S278</f>
        <v>0</v>
      </c>
      <c r="T277" s="4">
        <f t="shared" si="47"/>
        <v>5000</v>
      </c>
      <c r="U277" s="6">
        <f>U278</f>
        <v>0</v>
      </c>
      <c r="V277" s="4">
        <f t="shared" si="46"/>
        <v>5000</v>
      </c>
      <c r="W277" s="6">
        <f>W278</f>
        <v>0</v>
      </c>
      <c r="X277" s="4">
        <f t="shared" ref="X277:X340" si="55">V277+W277</f>
        <v>5000</v>
      </c>
      <c r="Y277" s="6">
        <f>Y278</f>
        <v>0</v>
      </c>
      <c r="Z277" s="4">
        <f t="shared" ref="Z277:Z340" si="56">X277+Y277</f>
        <v>5000</v>
      </c>
      <c r="AA277" s="4">
        <f>AA278</f>
        <v>5000</v>
      </c>
      <c r="AB277" s="25">
        <f t="shared" si="54"/>
        <v>100</v>
      </c>
    </row>
    <row r="278" spans="1:28" ht="38.25">
      <c r="A278" s="5" t="s">
        <v>62</v>
      </c>
      <c r="B278" s="12" t="s">
        <v>669</v>
      </c>
      <c r="C278" s="2">
        <v>600</v>
      </c>
      <c r="D278" s="4"/>
      <c r="E278" s="6"/>
      <c r="F278" s="4"/>
      <c r="G278" s="6"/>
      <c r="H278" s="4">
        <v>0</v>
      </c>
      <c r="I278" s="6">
        <v>5000</v>
      </c>
      <c r="J278" s="4">
        <f t="shared" si="53"/>
        <v>5000</v>
      </c>
      <c r="K278" s="6"/>
      <c r="L278" s="4">
        <f t="shared" si="51"/>
        <v>5000</v>
      </c>
      <c r="M278" s="6"/>
      <c r="N278" s="4">
        <f t="shared" si="48"/>
        <v>5000</v>
      </c>
      <c r="O278" s="6"/>
      <c r="P278" s="4">
        <f t="shared" si="49"/>
        <v>5000</v>
      </c>
      <c r="Q278" s="6"/>
      <c r="R278" s="4">
        <f t="shared" si="50"/>
        <v>5000</v>
      </c>
      <c r="S278" s="6"/>
      <c r="T278" s="4">
        <f t="shared" si="47"/>
        <v>5000</v>
      </c>
      <c r="U278" s="6"/>
      <c r="V278" s="4">
        <f t="shared" si="46"/>
        <v>5000</v>
      </c>
      <c r="W278" s="6"/>
      <c r="X278" s="4">
        <f t="shared" si="55"/>
        <v>5000</v>
      </c>
      <c r="Y278" s="6"/>
      <c r="Z278" s="4">
        <f t="shared" si="56"/>
        <v>5000</v>
      </c>
      <c r="AA278" s="4">
        <v>5000</v>
      </c>
      <c r="AB278" s="25">
        <f t="shared" si="54"/>
        <v>100</v>
      </c>
    </row>
    <row r="279" spans="1:28" ht="38.25">
      <c r="A279" s="10" t="s">
        <v>192</v>
      </c>
      <c r="B279" s="9" t="s">
        <v>195</v>
      </c>
      <c r="C279" s="2"/>
      <c r="D279" s="4">
        <v>127.50968</v>
      </c>
      <c r="E279" s="6">
        <f>E280</f>
        <v>225</v>
      </c>
      <c r="F279" s="4">
        <f t="shared" si="52"/>
        <v>352.50968</v>
      </c>
      <c r="G279" s="6">
        <f>G280</f>
        <v>0</v>
      </c>
      <c r="H279" s="4">
        <v>352.50968</v>
      </c>
      <c r="I279" s="6">
        <f>I280</f>
        <v>0</v>
      </c>
      <c r="J279" s="4">
        <f t="shared" si="53"/>
        <v>352.50968</v>
      </c>
      <c r="K279" s="6">
        <f>K280</f>
        <v>-57.763370000000002</v>
      </c>
      <c r="L279" s="4">
        <f t="shared" si="51"/>
        <v>294.74630999999999</v>
      </c>
      <c r="M279" s="6">
        <f>M280</f>
        <v>0</v>
      </c>
      <c r="N279" s="4">
        <f t="shared" si="48"/>
        <v>294.74630999999999</v>
      </c>
      <c r="O279" s="6">
        <f>O280</f>
        <v>0</v>
      </c>
      <c r="P279" s="4">
        <f t="shared" si="49"/>
        <v>294.74630999999999</v>
      </c>
      <c r="Q279" s="6">
        <f>Q280</f>
        <v>700</v>
      </c>
      <c r="R279" s="4">
        <f t="shared" si="50"/>
        <v>994.74630999999999</v>
      </c>
      <c r="S279" s="6">
        <f>S280</f>
        <v>0</v>
      </c>
      <c r="T279" s="4">
        <f t="shared" si="47"/>
        <v>994.74630999999999</v>
      </c>
      <c r="U279" s="6">
        <f>U280</f>
        <v>0</v>
      </c>
      <c r="V279" s="4">
        <f t="shared" si="46"/>
        <v>994.74630999999999</v>
      </c>
      <c r="W279" s="6">
        <f>W280</f>
        <v>0</v>
      </c>
      <c r="X279" s="4">
        <f t="shared" si="55"/>
        <v>994.74630999999999</v>
      </c>
      <c r="Y279" s="6">
        <f>Y280</f>
        <v>0</v>
      </c>
      <c r="Z279" s="4">
        <f t="shared" si="56"/>
        <v>994.74630999999999</v>
      </c>
      <c r="AA279" s="4">
        <f>AA280</f>
        <v>994.74630999999999</v>
      </c>
      <c r="AB279" s="25">
        <f t="shared" si="54"/>
        <v>100</v>
      </c>
    </row>
    <row r="280" spans="1:28" ht="51">
      <c r="A280" s="5" t="s">
        <v>193</v>
      </c>
      <c r="B280" s="2" t="s">
        <v>196</v>
      </c>
      <c r="C280" s="2"/>
      <c r="D280" s="4">
        <v>127.50968</v>
      </c>
      <c r="E280" s="6">
        <f>E281</f>
        <v>225</v>
      </c>
      <c r="F280" s="4">
        <f t="shared" si="52"/>
        <v>352.50968</v>
      </c>
      <c r="G280" s="6">
        <f>G281</f>
        <v>0</v>
      </c>
      <c r="H280" s="4">
        <v>352.50968</v>
      </c>
      <c r="I280" s="6">
        <f>I281</f>
        <v>0</v>
      </c>
      <c r="J280" s="4">
        <f t="shared" si="53"/>
        <v>352.50968</v>
      </c>
      <c r="K280" s="6">
        <f>K281</f>
        <v>-57.763370000000002</v>
      </c>
      <c r="L280" s="4">
        <f t="shared" si="51"/>
        <v>294.74630999999999</v>
      </c>
      <c r="M280" s="6">
        <f>M281</f>
        <v>0</v>
      </c>
      <c r="N280" s="4">
        <f t="shared" si="48"/>
        <v>294.74630999999999</v>
      </c>
      <c r="O280" s="6">
        <f>O281</f>
        <v>0</v>
      </c>
      <c r="P280" s="4">
        <f t="shared" si="49"/>
        <v>294.74630999999999</v>
      </c>
      <c r="Q280" s="6">
        <f>Q281</f>
        <v>700</v>
      </c>
      <c r="R280" s="4">
        <f t="shared" si="50"/>
        <v>994.74630999999999</v>
      </c>
      <c r="S280" s="6">
        <f>S281</f>
        <v>0</v>
      </c>
      <c r="T280" s="4">
        <f t="shared" si="47"/>
        <v>994.74630999999999</v>
      </c>
      <c r="U280" s="6">
        <f>U281</f>
        <v>0</v>
      </c>
      <c r="V280" s="4">
        <f t="shared" si="46"/>
        <v>994.74630999999999</v>
      </c>
      <c r="W280" s="6">
        <f>W281</f>
        <v>0</v>
      </c>
      <c r="X280" s="4">
        <f t="shared" si="55"/>
        <v>994.74630999999999</v>
      </c>
      <c r="Y280" s="6">
        <f>Y281</f>
        <v>0</v>
      </c>
      <c r="Z280" s="4">
        <f t="shared" si="56"/>
        <v>994.74630999999999</v>
      </c>
      <c r="AA280" s="4">
        <f>AA281</f>
        <v>994.74630999999999</v>
      </c>
      <c r="AB280" s="25">
        <f t="shared" si="54"/>
        <v>100</v>
      </c>
    </row>
    <row r="281" spans="1:28" ht="38.25">
      <c r="A281" s="5" t="s">
        <v>194</v>
      </c>
      <c r="B281" s="2" t="s">
        <v>197</v>
      </c>
      <c r="C281" s="2"/>
      <c r="D281" s="4">
        <v>127.50968</v>
      </c>
      <c r="E281" s="6">
        <f>E282+E283</f>
        <v>225</v>
      </c>
      <c r="F281" s="4">
        <f t="shared" si="52"/>
        <v>352.50968</v>
      </c>
      <c r="G281" s="6">
        <f>G282+G283</f>
        <v>0</v>
      </c>
      <c r="H281" s="4">
        <v>352.50968</v>
      </c>
      <c r="I281" s="6">
        <f>I282+I283</f>
        <v>0</v>
      </c>
      <c r="J281" s="4">
        <f t="shared" si="53"/>
        <v>352.50968</v>
      </c>
      <c r="K281" s="6">
        <f>K282+K283</f>
        <v>-57.763370000000002</v>
      </c>
      <c r="L281" s="4">
        <f t="shared" si="51"/>
        <v>294.74630999999999</v>
      </c>
      <c r="M281" s="6">
        <f>M282+M283</f>
        <v>0</v>
      </c>
      <c r="N281" s="4">
        <f t="shared" si="48"/>
        <v>294.74630999999999</v>
      </c>
      <c r="O281" s="6">
        <f>O282+O283</f>
        <v>0</v>
      </c>
      <c r="P281" s="4">
        <f t="shared" si="49"/>
        <v>294.74630999999999</v>
      </c>
      <c r="Q281" s="6">
        <f>Q282+Q283</f>
        <v>700</v>
      </c>
      <c r="R281" s="4">
        <f t="shared" si="50"/>
        <v>994.74630999999999</v>
      </c>
      <c r="S281" s="6">
        <f>S282+S283</f>
        <v>0</v>
      </c>
      <c r="T281" s="4">
        <f t="shared" si="47"/>
        <v>994.74630999999999</v>
      </c>
      <c r="U281" s="6">
        <f>U282+U283</f>
        <v>0</v>
      </c>
      <c r="V281" s="4">
        <f t="shared" ref="V281:V344" si="57">T281+U281</f>
        <v>994.74630999999999</v>
      </c>
      <c r="W281" s="6">
        <f>W282+W283</f>
        <v>0</v>
      </c>
      <c r="X281" s="4">
        <f t="shared" si="55"/>
        <v>994.74630999999999</v>
      </c>
      <c r="Y281" s="6">
        <f>Y282+Y283</f>
        <v>0</v>
      </c>
      <c r="Z281" s="4">
        <f t="shared" si="56"/>
        <v>994.74630999999999</v>
      </c>
      <c r="AA281" s="4">
        <f>AA282+AA283</f>
        <v>994.74630999999999</v>
      </c>
      <c r="AB281" s="25">
        <f t="shared" si="54"/>
        <v>100</v>
      </c>
    </row>
    <row r="282" spans="1:28" ht="38.25">
      <c r="A282" s="5" t="s">
        <v>34</v>
      </c>
      <c r="B282" s="2" t="s">
        <v>197</v>
      </c>
      <c r="C282" s="2">
        <v>200</v>
      </c>
      <c r="D282" s="4">
        <v>84.415999999999997</v>
      </c>
      <c r="E282" s="6">
        <v>225</v>
      </c>
      <c r="F282" s="4">
        <f t="shared" si="52"/>
        <v>309.416</v>
      </c>
      <c r="G282" s="6"/>
      <c r="H282" s="4">
        <v>309.416</v>
      </c>
      <c r="I282" s="6"/>
      <c r="J282" s="4">
        <f t="shared" si="53"/>
        <v>309.416</v>
      </c>
      <c r="K282" s="6">
        <v>-57.763370000000002</v>
      </c>
      <c r="L282" s="4">
        <f t="shared" si="51"/>
        <v>251.65262999999999</v>
      </c>
      <c r="M282" s="6"/>
      <c r="N282" s="4">
        <f t="shared" si="48"/>
        <v>251.65262999999999</v>
      </c>
      <c r="O282" s="6"/>
      <c r="P282" s="4">
        <f t="shared" si="49"/>
        <v>251.65262999999999</v>
      </c>
      <c r="Q282" s="6">
        <v>700</v>
      </c>
      <c r="R282" s="4">
        <f t="shared" si="50"/>
        <v>951.65263000000004</v>
      </c>
      <c r="S282" s="6"/>
      <c r="T282" s="4">
        <f t="shared" si="47"/>
        <v>951.65263000000004</v>
      </c>
      <c r="U282" s="6"/>
      <c r="V282" s="4">
        <f t="shared" si="57"/>
        <v>951.65263000000004</v>
      </c>
      <c r="W282" s="6"/>
      <c r="X282" s="4">
        <f t="shared" si="55"/>
        <v>951.65263000000004</v>
      </c>
      <c r="Y282" s="6"/>
      <c r="Z282" s="4">
        <f t="shared" si="56"/>
        <v>951.65263000000004</v>
      </c>
      <c r="AA282" s="4">
        <v>951.65263000000004</v>
      </c>
      <c r="AB282" s="25">
        <f t="shared" si="54"/>
        <v>100</v>
      </c>
    </row>
    <row r="283" spans="1:28" ht="38.25">
      <c r="A283" s="5" t="s">
        <v>62</v>
      </c>
      <c r="B283" s="2" t="s">
        <v>197</v>
      </c>
      <c r="C283" s="2">
        <v>600</v>
      </c>
      <c r="D283" s="4">
        <v>43.093679999999999</v>
      </c>
      <c r="E283" s="6"/>
      <c r="F283" s="4">
        <f t="shared" si="52"/>
        <v>43.093679999999999</v>
      </c>
      <c r="G283" s="6"/>
      <c r="H283" s="4">
        <v>43.093679999999999</v>
      </c>
      <c r="I283" s="6"/>
      <c r="J283" s="4">
        <f t="shared" si="53"/>
        <v>43.093679999999999</v>
      </c>
      <c r="K283" s="6"/>
      <c r="L283" s="4">
        <f t="shared" si="51"/>
        <v>43.093679999999999</v>
      </c>
      <c r="M283" s="6"/>
      <c r="N283" s="4">
        <f t="shared" si="48"/>
        <v>43.093679999999999</v>
      </c>
      <c r="O283" s="6"/>
      <c r="P283" s="4">
        <f t="shared" si="49"/>
        <v>43.093679999999999</v>
      </c>
      <c r="Q283" s="6"/>
      <c r="R283" s="4">
        <f t="shared" si="50"/>
        <v>43.093679999999999</v>
      </c>
      <c r="S283" s="6"/>
      <c r="T283" s="4">
        <f t="shared" si="47"/>
        <v>43.093679999999999</v>
      </c>
      <c r="U283" s="6"/>
      <c r="V283" s="4">
        <f t="shared" si="57"/>
        <v>43.093679999999999</v>
      </c>
      <c r="W283" s="6"/>
      <c r="X283" s="4">
        <f t="shared" si="55"/>
        <v>43.093679999999999</v>
      </c>
      <c r="Y283" s="6"/>
      <c r="Z283" s="4">
        <f t="shared" si="56"/>
        <v>43.093679999999999</v>
      </c>
      <c r="AA283" s="4">
        <v>43.093679999999999</v>
      </c>
      <c r="AB283" s="25">
        <f t="shared" si="54"/>
        <v>100</v>
      </c>
    </row>
    <row r="284" spans="1:28" ht="52.5" customHeight="1">
      <c r="A284" s="10" t="s">
        <v>198</v>
      </c>
      <c r="B284" s="9" t="s">
        <v>201</v>
      </c>
      <c r="C284" s="2"/>
      <c r="D284" s="4">
        <v>830.85853999999995</v>
      </c>
      <c r="E284" s="6">
        <f>E285+E288</f>
        <v>631.44516999999996</v>
      </c>
      <c r="F284" s="4">
        <f t="shared" si="52"/>
        <v>1462.3037099999999</v>
      </c>
      <c r="G284" s="6">
        <f>G285+G288</f>
        <v>0</v>
      </c>
      <c r="H284" s="4">
        <v>1751.73957</v>
      </c>
      <c r="I284" s="6">
        <f>I285+I288+I291</f>
        <v>0</v>
      </c>
      <c r="J284" s="4">
        <f t="shared" si="53"/>
        <v>1751.73957</v>
      </c>
      <c r="K284" s="6">
        <f>K285+K288+K291</f>
        <v>0</v>
      </c>
      <c r="L284" s="4">
        <f t="shared" si="51"/>
        <v>1751.73957</v>
      </c>
      <c r="M284" s="6">
        <f>M285+M288+M291</f>
        <v>0</v>
      </c>
      <c r="N284" s="4">
        <f t="shared" si="48"/>
        <v>1751.73957</v>
      </c>
      <c r="O284" s="6">
        <f>O285+O288+O291</f>
        <v>0</v>
      </c>
      <c r="P284" s="4">
        <f t="shared" si="49"/>
        <v>1751.73957</v>
      </c>
      <c r="Q284" s="6">
        <f>Q285+Q288+Q291</f>
        <v>3.9657900000000001</v>
      </c>
      <c r="R284" s="4">
        <f t="shared" si="50"/>
        <v>1755.7053599999999</v>
      </c>
      <c r="S284" s="6">
        <f>S285+S288+S291</f>
        <v>65.45402</v>
      </c>
      <c r="T284" s="4">
        <f t="shared" ref="T284:T347" si="58">R284+S284</f>
        <v>1821.1593799999998</v>
      </c>
      <c r="U284" s="6">
        <f>U285+U288+U291</f>
        <v>0</v>
      </c>
      <c r="V284" s="4">
        <f t="shared" si="57"/>
        <v>1821.1593799999998</v>
      </c>
      <c r="W284" s="6">
        <f>W285+W288+W291</f>
        <v>0</v>
      </c>
      <c r="X284" s="4">
        <f t="shared" si="55"/>
        <v>1821.1593799999998</v>
      </c>
      <c r="Y284" s="6">
        <f>Y285+Y288+Y291</f>
        <v>0</v>
      </c>
      <c r="Z284" s="4">
        <f t="shared" si="56"/>
        <v>1821.1593799999998</v>
      </c>
      <c r="AA284" s="4">
        <f>AA285+AA288+AA291</f>
        <v>1821.1593800000001</v>
      </c>
      <c r="AB284" s="25">
        <f t="shared" si="54"/>
        <v>100.00000000000003</v>
      </c>
    </row>
    <row r="285" spans="1:28" ht="38.25">
      <c r="A285" s="5" t="s">
        <v>199</v>
      </c>
      <c r="B285" s="2" t="s">
        <v>202</v>
      </c>
      <c r="C285" s="2"/>
      <c r="D285" s="4">
        <v>830.85853999999995</v>
      </c>
      <c r="E285" s="6">
        <f>E286</f>
        <v>631.44516999999996</v>
      </c>
      <c r="F285" s="4">
        <f t="shared" si="52"/>
        <v>1462.3037099999999</v>
      </c>
      <c r="G285" s="6">
        <f>G286</f>
        <v>0</v>
      </c>
      <c r="H285" s="4">
        <v>1751.73957</v>
      </c>
      <c r="I285" s="6">
        <f>I286</f>
        <v>0</v>
      </c>
      <c r="J285" s="4">
        <f t="shared" si="53"/>
        <v>1751.73957</v>
      </c>
      <c r="K285" s="6">
        <f>K286</f>
        <v>0</v>
      </c>
      <c r="L285" s="4">
        <f t="shared" si="51"/>
        <v>1751.73957</v>
      </c>
      <c r="M285" s="6">
        <f>M286</f>
        <v>0</v>
      </c>
      <c r="N285" s="4">
        <f t="shared" si="48"/>
        <v>1751.73957</v>
      </c>
      <c r="O285" s="6">
        <f>O286</f>
        <v>0</v>
      </c>
      <c r="P285" s="4">
        <f t="shared" si="49"/>
        <v>1751.73957</v>
      </c>
      <c r="Q285" s="6">
        <f>Q286</f>
        <v>3.9657900000000001</v>
      </c>
      <c r="R285" s="4">
        <f t="shared" si="50"/>
        <v>1755.7053599999999</v>
      </c>
      <c r="S285" s="6">
        <f>S286</f>
        <v>65.45402</v>
      </c>
      <c r="T285" s="4">
        <f t="shared" si="58"/>
        <v>1821.1593799999998</v>
      </c>
      <c r="U285" s="6">
        <f>U286</f>
        <v>0</v>
      </c>
      <c r="V285" s="4">
        <f t="shared" si="57"/>
        <v>1821.1593799999998</v>
      </c>
      <c r="W285" s="6">
        <f>W286</f>
        <v>0</v>
      </c>
      <c r="X285" s="4">
        <f t="shared" si="55"/>
        <v>1821.1593799999998</v>
      </c>
      <c r="Y285" s="6">
        <f>Y286</f>
        <v>0</v>
      </c>
      <c r="Z285" s="4">
        <f t="shared" si="56"/>
        <v>1821.1593799999998</v>
      </c>
      <c r="AA285" s="4">
        <f>AA286</f>
        <v>1821.1593800000001</v>
      </c>
      <c r="AB285" s="25">
        <f t="shared" si="54"/>
        <v>100.00000000000003</v>
      </c>
    </row>
    <row r="286" spans="1:28" ht="25.5">
      <c r="A286" s="5" t="s">
        <v>200</v>
      </c>
      <c r="B286" s="2" t="s">
        <v>203</v>
      </c>
      <c r="C286" s="2"/>
      <c r="D286" s="4">
        <v>830.85853999999995</v>
      </c>
      <c r="E286" s="6">
        <f>E287</f>
        <v>631.44516999999996</v>
      </c>
      <c r="F286" s="4">
        <f t="shared" si="52"/>
        <v>1462.3037099999999</v>
      </c>
      <c r="G286" s="6">
        <f>G287</f>
        <v>0</v>
      </c>
      <c r="H286" s="4">
        <v>1751.73957</v>
      </c>
      <c r="I286" s="6">
        <f>I287</f>
        <v>0</v>
      </c>
      <c r="J286" s="4">
        <f t="shared" si="53"/>
        <v>1751.73957</v>
      </c>
      <c r="K286" s="6">
        <f>K287</f>
        <v>0</v>
      </c>
      <c r="L286" s="4">
        <f t="shared" si="51"/>
        <v>1751.73957</v>
      </c>
      <c r="M286" s="6">
        <f>M287</f>
        <v>0</v>
      </c>
      <c r="N286" s="4">
        <f t="shared" si="48"/>
        <v>1751.73957</v>
      </c>
      <c r="O286" s="6">
        <f>O287</f>
        <v>0</v>
      </c>
      <c r="P286" s="4">
        <f t="shared" si="49"/>
        <v>1751.73957</v>
      </c>
      <c r="Q286" s="6">
        <f>Q287</f>
        <v>3.9657900000000001</v>
      </c>
      <c r="R286" s="4">
        <f t="shared" si="50"/>
        <v>1755.7053599999999</v>
      </c>
      <c r="S286" s="6">
        <f>S287</f>
        <v>65.45402</v>
      </c>
      <c r="T286" s="4">
        <f t="shared" si="58"/>
        <v>1821.1593799999998</v>
      </c>
      <c r="U286" s="6">
        <f>U287</f>
        <v>0</v>
      </c>
      <c r="V286" s="4">
        <f t="shared" si="57"/>
        <v>1821.1593799999998</v>
      </c>
      <c r="W286" s="6">
        <f>W287</f>
        <v>0</v>
      </c>
      <c r="X286" s="4">
        <f t="shared" si="55"/>
        <v>1821.1593799999998</v>
      </c>
      <c r="Y286" s="6">
        <f>Y287</f>
        <v>0</v>
      </c>
      <c r="Z286" s="4">
        <f t="shared" si="56"/>
        <v>1821.1593799999998</v>
      </c>
      <c r="AA286" s="4">
        <f>AA287</f>
        <v>1821.1593800000001</v>
      </c>
      <c r="AB286" s="25">
        <f t="shared" si="54"/>
        <v>100.00000000000003</v>
      </c>
    </row>
    <row r="287" spans="1:28" ht="38.25">
      <c r="A287" s="5" t="s">
        <v>62</v>
      </c>
      <c r="B287" s="2" t="s">
        <v>203</v>
      </c>
      <c r="C287" s="2">
        <v>600</v>
      </c>
      <c r="D287" s="4">
        <v>830.85853999999995</v>
      </c>
      <c r="E287" s="6">
        <v>631.44516999999996</v>
      </c>
      <c r="F287" s="4">
        <f t="shared" si="52"/>
        <v>1462.3037099999999</v>
      </c>
      <c r="G287" s="6"/>
      <c r="H287" s="4">
        <v>1751.73957</v>
      </c>
      <c r="I287" s="6"/>
      <c r="J287" s="4">
        <f t="shared" si="53"/>
        <v>1751.73957</v>
      </c>
      <c r="K287" s="6"/>
      <c r="L287" s="4">
        <f t="shared" si="51"/>
        <v>1751.73957</v>
      </c>
      <c r="M287" s="6"/>
      <c r="N287" s="4">
        <f t="shared" si="48"/>
        <v>1751.73957</v>
      </c>
      <c r="O287" s="6"/>
      <c r="P287" s="4">
        <f t="shared" si="49"/>
        <v>1751.73957</v>
      </c>
      <c r="Q287" s="6">
        <v>3.9657900000000001</v>
      </c>
      <c r="R287" s="4">
        <f t="shared" si="50"/>
        <v>1755.7053599999999</v>
      </c>
      <c r="S287" s="6">
        <v>65.45402</v>
      </c>
      <c r="T287" s="4">
        <f t="shared" si="58"/>
        <v>1821.1593799999998</v>
      </c>
      <c r="U287" s="6"/>
      <c r="V287" s="4">
        <f t="shared" si="57"/>
        <v>1821.1593799999998</v>
      </c>
      <c r="W287" s="6"/>
      <c r="X287" s="4">
        <f t="shared" si="55"/>
        <v>1821.1593799999998</v>
      </c>
      <c r="Y287" s="6"/>
      <c r="Z287" s="4">
        <f t="shared" si="56"/>
        <v>1821.1593799999998</v>
      </c>
      <c r="AA287" s="4">
        <v>1821.1593800000001</v>
      </c>
      <c r="AB287" s="25">
        <f t="shared" si="54"/>
        <v>100.00000000000003</v>
      </c>
    </row>
    <row r="288" spans="1:28" ht="38.25">
      <c r="A288" s="5" t="s">
        <v>204</v>
      </c>
      <c r="B288" s="2" t="s">
        <v>206</v>
      </c>
      <c r="C288" s="2"/>
      <c r="D288" s="4">
        <v>0</v>
      </c>
      <c r="E288" s="6">
        <f>E289</f>
        <v>0</v>
      </c>
      <c r="F288" s="4">
        <f t="shared" si="52"/>
        <v>0</v>
      </c>
      <c r="G288" s="6">
        <f>G289</f>
        <v>0</v>
      </c>
      <c r="H288" s="4">
        <v>0</v>
      </c>
      <c r="I288" s="6">
        <f>I289</f>
        <v>0</v>
      </c>
      <c r="J288" s="4">
        <f t="shared" si="53"/>
        <v>0</v>
      </c>
      <c r="K288" s="6">
        <f>K289</f>
        <v>0</v>
      </c>
      <c r="L288" s="4">
        <f t="shared" si="51"/>
        <v>0</v>
      </c>
      <c r="M288" s="6">
        <f>M289</f>
        <v>0</v>
      </c>
      <c r="N288" s="4">
        <f t="shared" si="48"/>
        <v>0</v>
      </c>
      <c r="O288" s="6">
        <f>O289</f>
        <v>0</v>
      </c>
      <c r="P288" s="4">
        <f t="shared" si="49"/>
        <v>0</v>
      </c>
      <c r="Q288" s="6">
        <f>Q289</f>
        <v>0</v>
      </c>
      <c r="R288" s="4">
        <f t="shared" si="50"/>
        <v>0</v>
      </c>
      <c r="S288" s="6">
        <f>S289</f>
        <v>0</v>
      </c>
      <c r="T288" s="4">
        <f t="shared" si="58"/>
        <v>0</v>
      </c>
      <c r="U288" s="6">
        <f>U289</f>
        <v>0</v>
      </c>
      <c r="V288" s="4">
        <f t="shared" si="57"/>
        <v>0</v>
      </c>
      <c r="W288" s="6">
        <f>W289</f>
        <v>0</v>
      </c>
      <c r="X288" s="4">
        <f t="shared" si="55"/>
        <v>0</v>
      </c>
      <c r="Y288" s="6">
        <f>Y289</f>
        <v>0</v>
      </c>
      <c r="Z288" s="4">
        <f t="shared" si="56"/>
        <v>0</v>
      </c>
      <c r="AA288" s="4">
        <f>AA289</f>
        <v>0</v>
      </c>
      <c r="AB288" s="25">
        <v>0</v>
      </c>
    </row>
    <row r="289" spans="1:28" ht="25.5">
      <c r="A289" s="5" t="s">
        <v>205</v>
      </c>
      <c r="B289" s="2" t="s">
        <v>207</v>
      </c>
      <c r="C289" s="2"/>
      <c r="D289" s="4">
        <v>0</v>
      </c>
      <c r="E289" s="6">
        <f>E290</f>
        <v>0</v>
      </c>
      <c r="F289" s="4">
        <f t="shared" si="52"/>
        <v>0</v>
      </c>
      <c r="G289" s="6">
        <f>G290</f>
        <v>0</v>
      </c>
      <c r="H289" s="4">
        <v>0</v>
      </c>
      <c r="I289" s="6">
        <f>I290</f>
        <v>0</v>
      </c>
      <c r="J289" s="4">
        <f t="shared" si="53"/>
        <v>0</v>
      </c>
      <c r="K289" s="6">
        <f>K290</f>
        <v>0</v>
      </c>
      <c r="L289" s="4">
        <f t="shared" si="51"/>
        <v>0</v>
      </c>
      <c r="M289" s="6">
        <f>M290</f>
        <v>0</v>
      </c>
      <c r="N289" s="4">
        <f t="shared" si="48"/>
        <v>0</v>
      </c>
      <c r="O289" s="6">
        <f>O290</f>
        <v>0</v>
      </c>
      <c r="P289" s="4">
        <f t="shared" si="49"/>
        <v>0</v>
      </c>
      <c r="Q289" s="6">
        <f>Q290</f>
        <v>0</v>
      </c>
      <c r="R289" s="4">
        <f t="shared" si="50"/>
        <v>0</v>
      </c>
      <c r="S289" s="6">
        <f>S290</f>
        <v>0</v>
      </c>
      <c r="T289" s="4">
        <f t="shared" si="58"/>
        <v>0</v>
      </c>
      <c r="U289" s="6">
        <f>U290</f>
        <v>0</v>
      </c>
      <c r="V289" s="4">
        <f t="shared" si="57"/>
        <v>0</v>
      </c>
      <c r="W289" s="6">
        <f>W290</f>
        <v>0</v>
      </c>
      <c r="X289" s="4">
        <f t="shared" si="55"/>
        <v>0</v>
      </c>
      <c r="Y289" s="6">
        <f>Y290</f>
        <v>0</v>
      </c>
      <c r="Z289" s="4">
        <f t="shared" si="56"/>
        <v>0</v>
      </c>
      <c r="AA289" s="4">
        <f>AA290</f>
        <v>0</v>
      </c>
      <c r="AB289" s="25">
        <v>0</v>
      </c>
    </row>
    <row r="290" spans="1:28" ht="38.25">
      <c r="A290" s="5" t="s">
        <v>62</v>
      </c>
      <c r="B290" s="2" t="s">
        <v>207</v>
      </c>
      <c r="C290" s="2">
        <v>600</v>
      </c>
      <c r="D290" s="4">
        <v>0</v>
      </c>
      <c r="E290" s="6"/>
      <c r="F290" s="4">
        <f t="shared" si="52"/>
        <v>0</v>
      </c>
      <c r="G290" s="6"/>
      <c r="H290" s="4">
        <v>0</v>
      </c>
      <c r="I290" s="6"/>
      <c r="J290" s="4">
        <f t="shared" si="53"/>
        <v>0</v>
      </c>
      <c r="K290" s="6"/>
      <c r="L290" s="4">
        <f t="shared" si="51"/>
        <v>0</v>
      </c>
      <c r="M290" s="6"/>
      <c r="N290" s="4">
        <f t="shared" si="48"/>
        <v>0</v>
      </c>
      <c r="O290" s="6"/>
      <c r="P290" s="4">
        <f t="shared" si="49"/>
        <v>0</v>
      </c>
      <c r="Q290" s="6"/>
      <c r="R290" s="4">
        <f t="shared" si="50"/>
        <v>0</v>
      </c>
      <c r="S290" s="6"/>
      <c r="T290" s="4">
        <f t="shared" si="58"/>
        <v>0</v>
      </c>
      <c r="U290" s="6"/>
      <c r="V290" s="4">
        <f t="shared" si="57"/>
        <v>0</v>
      </c>
      <c r="W290" s="6"/>
      <c r="X290" s="4">
        <f t="shared" si="55"/>
        <v>0</v>
      </c>
      <c r="Y290" s="6"/>
      <c r="Z290" s="4">
        <f t="shared" si="56"/>
        <v>0</v>
      </c>
      <c r="AA290" s="4">
        <v>0</v>
      </c>
      <c r="AB290" s="25">
        <v>0</v>
      </c>
    </row>
    <row r="291" spans="1:28" ht="46.5" customHeight="1">
      <c r="A291" s="13" t="s">
        <v>642</v>
      </c>
      <c r="B291" s="2" t="s">
        <v>644</v>
      </c>
      <c r="C291" s="7"/>
      <c r="D291" s="4"/>
      <c r="E291" s="6"/>
      <c r="F291" s="4"/>
      <c r="G291" s="6"/>
      <c r="H291" s="4">
        <v>0</v>
      </c>
      <c r="I291" s="6">
        <f>I292</f>
        <v>0</v>
      </c>
      <c r="J291" s="4">
        <f t="shared" si="53"/>
        <v>0</v>
      </c>
      <c r="K291" s="6">
        <f>K292</f>
        <v>0</v>
      </c>
      <c r="L291" s="4">
        <f t="shared" si="51"/>
        <v>0</v>
      </c>
      <c r="M291" s="6">
        <f>M292</f>
        <v>0</v>
      </c>
      <c r="N291" s="4">
        <f t="shared" ref="N291:N354" si="59">L291+M291</f>
        <v>0</v>
      </c>
      <c r="O291" s="6">
        <f>O292</f>
        <v>0</v>
      </c>
      <c r="P291" s="4">
        <f t="shared" ref="P291:P354" si="60">N291+O291</f>
        <v>0</v>
      </c>
      <c r="Q291" s="6">
        <f>Q292</f>
        <v>0</v>
      </c>
      <c r="R291" s="4">
        <f t="shared" ref="R291:R354" si="61">P291+Q291</f>
        <v>0</v>
      </c>
      <c r="S291" s="6">
        <f>S292</f>
        <v>0</v>
      </c>
      <c r="T291" s="4">
        <f t="shared" si="58"/>
        <v>0</v>
      </c>
      <c r="U291" s="6">
        <f>U292</f>
        <v>0</v>
      </c>
      <c r="V291" s="4">
        <f t="shared" si="57"/>
        <v>0</v>
      </c>
      <c r="W291" s="6">
        <f>W292</f>
        <v>0</v>
      </c>
      <c r="X291" s="4">
        <f t="shared" si="55"/>
        <v>0</v>
      </c>
      <c r="Y291" s="6">
        <f>Y292</f>
        <v>0</v>
      </c>
      <c r="Z291" s="4">
        <f t="shared" si="56"/>
        <v>0</v>
      </c>
      <c r="AA291" s="4">
        <f>AA292</f>
        <v>0</v>
      </c>
      <c r="AB291" s="25">
        <v>0</v>
      </c>
    </row>
    <row r="292" spans="1:28" ht="32.25" customHeight="1">
      <c r="A292" s="13" t="s">
        <v>165</v>
      </c>
      <c r="B292" s="2" t="s">
        <v>645</v>
      </c>
      <c r="C292" s="7"/>
      <c r="D292" s="4"/>
      <c r="E292" s="6"/>
      <c r="F292" s="4"/>
      <c r="G292" s="6"/>
      <c r="H292" s="4">
        <v>0</v>
      </c>
      <c r="I292" s="6">
        <f>I293</f>
        <v>0</v>
      </c>
      <c r="J292" s="4">
        <f t="shared" si="53"/>
        <v>0</v>
      </c>
      <c r="K292" s="6">
        <f>K293</f>
        <v>0</v>
      </c>
      <c r="L292" s="4">
        <f t="shared" si="51"/>
        <v>0</v>
      </c>
      <c r="M292" s="6">
        <f>M293</f>
        <v>0</v>
      </c>
      <c r="N292" s="4">
        <f t="shared" si="59"/>
        <v>0</v>
      </c>
      <c r="O292" s="6">
        <f>O293</f>
        <v>0</v>
      </c>
      <c r="P292" s="4">
        <f t="shared" si="60"/>
        <v>0</v>
      </c>
      <c r="Q292" s="6">
        <f>Q293</f>
        <v>0</v>
      </c>
      <c r="R292" s="4">
        <f t="shared" si="61"/>
        <v>0</v>
      </c>
      <c r="S292" s="6">
        <f>S293</f>
        <v>0</v>
      </c>
      <c r="T292" s="4">
        <f t="shared" si="58"/>
        <v>0</v>
      </c>
      <c r="U292" s="6">
        <f>U293</f>
        <v>0</v>
      </c>
      <c r="V292" s="4">
        <f t="shared" si="57"/>
        <v>0</v>
      </c>
      <c r="W292" s="6">
        <f>W293</f>
        <v>0</v>
      </c>
      <c r="X292" s="4">
        <f t="shared" si="55"/>
        <v>0</v>
      </c>
      <c r="Y292" s="6">
        <f>Y293</f>
        <v>0</v>
      </c>
      <c r="Z292" s="4">
        <f t="shared" si="56"/>
        <v>0</v>
      </c>
      <c r="AA292" s="4">
        <f>AA293</f>
        <v>0</v>
      </c>
      <c r="AB292" s="25">
        <v>0</v>
      </c>
    </row>
    <row r="293" spans="1:28" ht="38.25">
      <c r="A293" s="13" t="s">
        <v>62</v>
      </c>
      <c r="B293" s="2" t="s">
        <v>645</v>
      </c>
      <c r="C293" s="7">
        <v>600</v>
      </c>
      <c r="D293" s="4"/>
      <c r="E293" s="6"/>
      <c r="F293" s="4"/>
      <c r="G293" s="6"/>
      <c r="H293" s="4">
        <v>0</v>
      </c>
      <c r="I293" s="6"/>
      <c r="J293" s="4">
        <f t="shared" si="53"/>
        <v>0</v>
      </c>
      <c r="K293" s="6"/>
      <c r="L293" s="4">
        <f t="shared" si="51"/>
        <v>0</v>
      </c>
      <c r="M293" s="6"/>
      <c r="N293" s="4">
        <f t="shared" si="59"/>
        <v>0</v>
      </c>
      <c r="O293" s="6"/>
      <c r="P293" s="4">
        <f t="shared" si="60"/>
        <v>0</v>
      </c>
      <c r="Q293" s="6"/>
      <c r="R293" s="4">
        <f t="shared" si="61"/>
        <v>0</v>
      </c>
      <c r="S293" s="6"/>
      <c r="T293" s="4">
        <f t="shared" si="58"/>
        <v>0</v>
      </c>
      <c r="U293" s="6"/>
      <c r="V293" s="4">
        <f t="shared" si="57"/>
        <v>0</v>
      </c>
      <c r="W293" s="6"/>
      <c r="X293" s="4">
        <f t="shared" si="55"/>
        <v>0</v>
      </c>
      <c r="Y293" s="6"/>
      <c r="Z293" s="4">
        <f t="shared" si="56"/>
        <v>0</v>
      </c>
      <c r="AA293" s="4">
        <v>0</v>
      </c>
      <c r="AB293" s="25">
        <v>0</v>
      </c>
    </row>
    <row r="294" spans="1:28" ht="41.25" customHeight="1">
      <c r="A294" s="10" t="s">
        <v>365</v>
      </c>
      <c r="B294" s="9" t="s">
        <v>366</v>
      </c>
      <c r="C294" s="2"/>
      <c r="D294" s="4">
        <v>3628.1453600000004</v>
      </c>
      <c r="E294" s="6">
        <f>E295+E308</f>
        <v>489.42448000000002</v>
      </c>
      <c r="F294" s="4">
        <f t="shared" si="52"/>
        <v>4117.5698400000001</v>
      </c>
      <c r="G294" s="6">
        <f>G295+G308</f>
        <v>0</v>
      </c>
      <c r="H294" s="4">
        <v>7667.1108000000004</v>
      </c>
      <c r="I294" s="6">
        <f>I295+I308</f>
        <v>0</v>
      </c>
      <c r="J294" s="4">
        <f t="shared" si="53"/>
        <v>7667.1108000000004</v>
      </c>
      <c r="K294" s="6">
        <f>K295+K308</f>
        <v>343.89726000000002</v>
      </c>
      <c r="L294" s="4">
        <f t="shared" si="51"/>
        <v>8011.0080600000001</v>
      </c>
      <c r="M294" s="6">
        <f>M295+M308</f>
        <v>0</v>
      </c>
      <c r="N294" s="4">
        <f t="shared" si="59"/>
        <v>8011.0080600000001</v>
      </c>
      <c r="O294" s="6">
        <f>O295+O308</f>
        <v>0</v>
      </c>
      <c r="P294" s="4">
        <f t="shared" si="60"/>
        <v>8011.0080600000001</v>
      </c>
      <c r="Q294" s="6">
        <f>Q295+Q308</f>
        <v>0</v>
      </c>
      <c r="R294" s="4">
        <f t="shared" si="61"/>
        <v>8011.0080600000001</v>
      </c>
      <c r="S294" s="6">
        <f>S295+S308</f>
        <v>60.613660000000003</v>
      </c>
      <c r="T294" s="4">
        <f t="shared" si="58"/>
        <v>8071.6217200000001</v>
      </c>
      <c r="U294" s="6">
        <f>U295+U308</f>
        <v>0</v>
      </c>
      <c r="V294" s="4">
        <f t="shared" si="57"/>
        <v>8071.6217200000001</v>
      </c>
      <c r="W294" s="6">
        <f>W295+W308</f>
        <v>0</v>
      </c>
      <c r="X294" s="4">
        <f t="shared" si="55"/>
        <v>8071.6217200000001</v>
      </c>
      <c r="Y294" s="6">
        <f>Y295+Y308</f>
        <v>0</v>
      </c>
      <c r="Z294" s="4">
        <f t="shared" si="56"/>
        <v>8071.6217200000001</v>
      </c>
      <c r="AA294" s="4">
        <f>AA295+AA308</f>
        <v>8071.6217200000001</v>
      </c>
      <c r="AB294" s="25">
        <f t="shared" si="54"/>
        <v>100</v>
      </c>
    </row>
    <row r="295" spans="1:28" ht="38.25">
      <c r="A295" s="10" t="s">
        <v>367</v>
      </c>
      <c r="B295" s="9" t="s">
        <v>368</v>
      </c>
      <c r="C295" s="2"/>
      <c r="D295" s="4">
        <v>3628.1453600000004</v>
      </c>
      <c r="E295" s="6">
        <f>E296+E298+E302+E304+E306</f>
        <v>489.42448000000002</v>
      </c>
      <c r="F295" s="4">
        <f t="shared" si="52"/>
        <v>4117.5698400000001</v>
      </c>
      <c r="G295" s="6">
        <f>G296+G298+G302+G304+G306</f>
        <v>0</v>
      </c>
      <c r="H295" s="4">
        <v>7667.1108000000004</v>
      </c>
      <c r="I295" s="6">
        <f>I296+I298+I302+I304+I306+I300</f>
        <v>0</v>
      </c>
      <c r="J295" s="4">
        <f t="shared" si="53"/>
        <v>7667.1108000000004</v>
      </c>
      <c r="K295" s="6">
        <f>K296+K298+K302+K304+K306+K300</f>
        <v>343.89726000000002</v>
      </c>
      <c r="L295" s="4">
        <f t="shared" si="51"/>
        <v>8011.0080600000001</v>
      </c>
      <c r="M295" s="6">
        <f>M296+M298+M302+M304+M306+M300</f>
        <v>0</v>
      </c>
      <c r="N295" s="4">
        <f t="shared" si="59"/>
        <v>8011.0080600000001</v>
      </c>
      <c r="O295" s="6">
        <f>O296+O298+O302+O304+O306+O300</f>
        <v>0</v>
      </c>
      <c r="P295" s="4">
        <f t="shared" si="60"/>
        <v>8011.0080600000001</v>
      </c>
      <c r="Q295" s="6">
        <f>Q296+Q298+Q302+Q304+Q306+Q300</f>
        <v>0</v>
      </c>
      <c r="R295" s="4">
        <f t="shared" si="61"/>
        <v>8011.0080600000001</v>
      </c>
      <c r="S295" s="6">
        <f>S296+S298+S302+S304+S306+S300</f>
        <v>60.613660000000003</v>
      </c>
      <c r="T295" s="4">
        <f t="shared" si="58"/>
        <v>8071.6217200000001</v>
      </c>
      <c r="U295" s="6">
        <f>U296+U298+U302+U304+U306+U300</f>
        <v>0</v>
      </c>
      <c r="V295" s="4">
        <f t="shared" si="57"/>
        <v>8071.6217200000001</v>
      </c>
      <c r="W295" s="6">
        <f>W296+W298+W302+W304+W306+W300</f>
        <v>0</v>
      </c>
      <c r="X295" s="4">
        <f t="shared" si="55"/>
        <v>8071.6217200000001</v>
      </c>
      <c r="Y295" s="6">
        <f>Y296+Y298+Y302+Y304+Y306+Y300</f>
        <v>0</v>
      </c>
      <c r="Z295" s="4">
        <f t="shared" si="56"/>
        <v>8071.6217200000001</v>
      </c>
      <c r="AA295" s="4">
        <f>AA296+AA298+AA302+AA304+AA306+AA300</f>
        <v>8071.6217200000001</v>
      </c>
      <c r="AB295" s="25">
        <f t="shared" si="54"/>
        <v>100</v>
      </c>
    </row>
    <row r="296" spans="1:28" ht="25.5">
      <c r="A296" s="5" t="s">
        <v>262</v>
      </c>
      <c r="B296" s="2" t="s">
        <v>369</v>
      </c>
      <c r="C296" s="2"/>
      <c r="D296" s="4">
        <v>3428.14536</v>
      </c>
      <c r="E296" s="6">
        <f>E297</f>
        <v>489.42448000000002</v>
      </c>
      <c r="F296" s="4">
        <f t="shared" si="52"/>
        <v>3917.5698400000001</v>
      </c>
      <c r="G296" s="6">
        <f>G297</f>
        <v>0</v>
      </c>
      <c r="H296" s="4">
        <v>5422.4708000000001</v>
      </c>
      <c r="I296" s="6">
        <f>I297</f>
        <v>0</v>
      </c>
      <c r="J296" s="4">
        <f t="shared" si="53"/>
        <v>5422.4708000000001</v>
      </c>
      <c r="K296" s="6">
        <f>K297</f>
        <v>343.89726000000002</v>
      </c>
      <c r="L296" s="4">
        <f t="shared" ref="L296:L366" si="62">J296+K296</f>
        <v>5766.3680599999998</v>
      </c>
      <c r="M296" s="6">
        <f>M297</f>
        <v>0</v>
      </c>
      <c r="N296" s="4">
        <f t="shared" si="59"/>
        <v>5766.3680599999998</v>
      </c>
      <c r="O296" s="6">
        <f>O297</f>
        <v>0</v>
      </c>
      <c r="P296" s="4">
        <f t="shared" si="60"/>
        <v>5766.3680599999998</v>
      </c>
      <c r="Q296" s="6">
        <f>Q297</f>
        <v>0</v>
      </c>
      <c r="R296" s="4">
        <f t="shared" si="61"/>
        <v>5766.3680599999998</v>
      </c>
      <c r="S296" s="6">
        <f>S297</f>
        <v>60.613660000000003</v>
      </c>
      <c r="T296" s="4">
        <f t="shared" si="58"/>
        <v>5826.9817199999998</v>
      </c>
      <c r="U296" s="6">
        <f>U297</f>
        <v>0</v>
      </c>
      <c r="V296" s="4">
        <f t="shared" si="57"/>
        <v>5826.9817199999998</v>
      </c>
      <c r="W296" s="6">
        <f>W297</f>
        <v>0</v>
      </c>
      <c r="X296" s="4">
        <f t="shared" si="55"/>
        <v>5826.9817199999998</v>
      </c>
      <c r="Y296" s="6">
        <f>Y297</f>
        <v>0</v>
      </c>
      <c r="Z296" s="4">
        <f t="shared" si="56"/>
        <v>5826.9817199999998</v>
      </c>
      <c r="AA296" s="4">
        <f>AA297</f>
        <v>5826.9817199999998</v>
      </c>
      <c r="AB296" s="25">
        <f t="shared" si="54"/>
        <v>100</v>
      </c>
    </row>
    <row r="297" spans="1:28" ht="38.25">
      <c r="A297" s="5" t="s">
        <v>62</v>
      </c>
      <c r="B297" s="2" t="s">
        <v>369</v>
      </c>
      <c r="C297" s="2">
        <v>600</v>
      </c>
      <c r="D297" s="4">
        <v>3428.14536</v>
      </c>
      <c r="E297" s="6">
        <v>489.42448000000002</v>
      </c>
      <c r="F297" s="4">
        <f t="shared" si="52"/>
        <v>3917.5698400000001</v>
      </c>
      <c r="G297" s="6"/>
      <c r="H297" s="4">
        <v>5422.4708000000001</v>
      </c>
      <c r="I297" s="6"/>
      <c r="J297" s="4">
        <f t="shared" si="53"/>
        <v>5422.4708000000001</v>
      </c>
      <c r="K297" s="6">
        <v>343.89726000000002</v>
      </c>
      <c r="L297" s="4">
        <f t="shared" si="62"/>
        <v>5766.3680599999998</v>
      </c>
      <c r="M297" s="6"/>
      <c r="N297" s="4">
        <f t="shared" si="59"/>
        <v>5766.3680599999998</v>
      </c>
      <c r="O297" s="6"/>
      <c r="P297" s="4">
        <f t="shared" si="60"/>
        <v>5766.3680599999998</v>
      </c>
      <c r="Q297" s="6"/>
      <c r="R297" s="4">
        <f t="shared" si="61"/>
        <v>5766.3680599999998</v>
      </c>
      <c r="S297" s="6">
        <v>60.613660000000003</v>
      </c>
      <c r="T297" s="4">
        <f t="shared" si="58"/>
        <v>5826.9817199999998</v>
      </c>
      <c r="U297" s="6"/>
      <c r="V297" s="4">
        <f t="shared" si="57"/>
        <v>5826.9817199999998</v>
      </c>
      <c r="W297" s="6"/>
      <c r="X297" s="4">
        <f t="shared" si="55"/>
        <v>5826.9817199999998</v>
      </c>
      <c r="Y297" s="6"/>
      <c r="Z297" s="4">
        <f t="shared" si="56"/>
        <v>5826.9817199999998</v>
      </c>
      <c r="AA297" s="4">
        <v>5826.9817199999998</v>
      </c>
      <c r="AB297" s="25">
        <f t="shared" si="54"/>
        <v>100</v>
      </c>
    </row>
    <row r="298" spans="1:28" ht="76.5">
      <c r="A298" s="5" t="s">
        <v>269</v>
      </c>
      <c r="B298" s="12" t="s">
        <v>370</v>
      </c>
      <c r="C298" s="2"/>
      <c r="D298" s="4">
        <v>200</v>
      </c>
      <c r="E298" s="6">
        <f>E299</f>
        <v>0</v>
      </c>
      <c r="F298" s="4">
        <f t="shared" si="52"/>
        <v>200</v>
      </c>
      <c r="G298" s="6">
        <f>G299</f>
        <v>0</v>
      </c>
      <c r="H298" s="4">
        <v>200</v>
      </c>
      <c r="I298" s="6">
        <f>I299</f>
        <v>-200</v>
      </c>
      <c r="J298" s="4">
        <f t="shared" si="53"/>
        <v>0</v>
      </c>
      <c r="K298" s="6">
        <f>K299</f>
        <v>0</v>
      </c>
      <c r="L298" s="4">
        <f t="shared" si="62"/>
        <v>0</v>
      </c>
      <c r="M298" s="6">
        <f>M299</f>
        <v>0</v>
      </c>
      <c r="N298" s="4">
        <f t="shared" si="59"/>
        <v>0</v>
      </c>
      <c r="O298" s="6">
        <f>O299</f>
        <v>0</v>
      </c>
      <c r="P298" s="4">
        <f t="shared" si="60"/>
        <v>0</v>
      </c>
      <c r="Q298" s="6">
        <f>Q299</f>
        <v>0</v>
      </c>
      <c r="R298" s="4">
        <f t="shared" si="61"/>
        <v>0</v>
      </c>
      <c r="S298" s="6">
        <f>S299</f>
        <v>0</v>
      </c>
      <c r="T298" s="4">
        <f t="shared" si="58"/>
        <v>0</v>
      </c>
      <c r="U298" s="6">
        <f>U299</f>
        <v>0</v>
      </c>
      <c r="V298" s="4">
        <f t="shared" si="57"/>
        <v>0</v>
      </c>
      <c r="W298" s="6">
        <f>W299</f>
        <v>0</v>
      </c>
      <c r="X298" s="4">
        <f t="shared" si="55"/>
        <v>0</v>
      </c>
      <c r="Y298" s="6">
        <f>Y299</f>
        <v>0</v>
      </c>
      <c r="Z298" s="4">
        <f t="shared" si="56"/>
        <v>0</v>
      </c>
      <c r="AA298" s="4">
        <f>AA299</f>
        <v>0</v>
      </c>
      <c r="AB298" s="25">
        <v>0</v>
      </c>
    </row>
    <row r="299" spans="1:28" ht="38.25">
      <c r="A299" s="5" t="s">
        <v>62</v>
      </c>
      <c r="B299" s="12" t="s">
        <v>370</v>
      </c>
      <c r="C299" s="2">
        <v>600</v>
      </c>
      <c r="D299" s="4">
        <v>200</v>
      </c>
      <c r="E299" s="6"/>
      <c r="F299" s="4">
        <f t="shared" si="52"/>
        <v>200</v>
      </c>
      <c r="G299" s="6"/>
      <c r="H299" s="4">
        <v>200</v>
      </c>
      <c r="I299" s="6">
        <v>-200</v>
      </c>
      <c r="J299" s="4">
        <f t="shared" si="53"/>
        <v>0</v>
      </c>
      <c r="K299" s="6"/>
      <c r="L299" s="4">
        <f t="shared" si="62"/>
        <v>0</v>
      </c>
      <c r="M299" s="6"/>
      <c r="N299" s="4">
        <f t="shared" si="59"/>
        <v>0</v>
      </c>
      <c r="O299" s="6"/>
      <c r="P299" s="4">
        <f t="shared" si="60"/>
        <v>0</v>
      </c>
      <c r="Q299" s="6"/>
      <c r="R299" s="4">
        <f t="shared" si="61"/>
        <v>0</v>
      </c>
      <c r="S299" s="6"/>
      <c r="T299" s="4">
        <f t="shared" si="58"/>
        <v>0</v>
      </c>
      <c r="U299" s="6"/>
      <c r="V299" s="4">
        <f t="shared" si="57"/>
        <v>0</v>
      </c>
      <c r="W299" s="6"/>
      <c r="X299" s="4">
        <f t="shared" si="55"/>
        <v>0</v>
      </c>
      <c r="Y299" s="6"/>
      <c r="Z299" s="4">
        <f t="shared" si="56"/>
        <v>0</v>
      </c>
      <c r="AA299" s="4">
        <v>0</v>
      </c>
      <c r="AB299" s="25">
        <v>0</v>
      </c>
    </row>
    <row r="300" spans="1:28" ht="76.5">
      <c r="A300" s="5" t="s">
        <v>269</v>
      </c>
      <c r="B300" s="12" t="s">
        <v>654</v>
      </c>
      <c r="C300" s="2"/>
      <c r="D300" s="4"/>
      <c r="E300" s="6"/>
      <c r="F300" s="4"/>
      <c r="G300" s="6"/>
      <c r="H300" s="4">
        <v>0</v>
      </c>
      <c r="I300" s="6">
        <f>I301</f>
        <v>200</v>
      </c>
      <c r="J300" s="4">
        <f t="shared" si="53"/>
        <v>200</v>
      </c>
      <c r="K300" s="6">
        <f>K301</f>
        <v>0</v>
      </c>
      <c r="L300" s="4">
        <f t="shared" si="62"/>
        <v>200</v>
      </c>
      <c r="M300" s="6">
        <f>M301</f>
        <v>0</v>
      </c>
      <c r="N300" s="4">
        <f t="shared" si="59"/>
        <v>200</v>
      </c>
      <c r="O300" s="6">
        <f>O301</f>
        <v>0</v>
      </c>
      <c r="P300" s="4">
        <f t="shared" si="60"/>
        <v>200</v>
      </c>
      <c r="Q300" s="6">
        <f>Q301</f>
        <v>0</v>
      </c>
      <c r="R300" s="4">
        <f t="shared" si="61"/>
        <v>200</v>
      </c>
      <c r="S300" s="6">
        <f>S301</f>
        <v>0</v>
      </c>
      <c r="T300" s="4">
        <f t="shared" si="58"/>
        <v>200</v>
      </c>
      <c r="U300" s="6">
        <f>U301</f>
        <v>0</v>
      </c>
      <c r="V300" s="4">
        <f t="shared" si="57"/>
        <v>200</v>
      </c>
      <c r="W300" s="6">
        <f>W301</f>
        <v>0</v>
      </c>
      <c r="X300" s="4">
        <f t="shared" si="55"/>
        <v>200</v>
      </c>
      <c r="Y300" s="6">
        <f>Y301</f>
        <v>0</v>
      </c>
      <c r="Z300" s="4">
        <f t="shared" si="56"/>
        <v>200</v>
      </c>
      <c r="AA300" s="4">
        <f>AA301</f>
        <v>200</v>
      </c>
      <c r="AB300" s="25">
        <f t="shared" si="54"/>
        <v>100</v>
      </c>
    </row>
    <row r="301" spans="1:28" ht="38.25">
      <c r="A301" s="5" t="s">
        <v>62</v>
      </c>
      <c r="B301" s="12" t="s">
        <v>654</v>
      </c>
      <c r="C301" s="2">
        <v>600</v>
      </c>
      <c r="D301" s="4"/>
      <c r="E301" s="6"/>
      <c r="F301" s="4"/>
      <c r="G301" s="6"/>
      <c r="H301" s="4">
        <v>0</v>
      </c>
      <c r="I301" s="6">
        <v>200</v>
      </c>
      <c r="J301" s="4">
        <f t="shared" si="53"/>
        <v>200</v>
      </c>
      <c r="K301" s="6"/>
      <c r="L301" s="4">
        <f t="shared" si="62"/>
        <v>200</v>
      </c>
      <c r="M301" s="6"/>
      <c r="N301" s="4">
        <f t="shared" si="59"/>
        <v>200</v>
      </c>
      <c r="O301" s="6"/>
      <c r="P301" s="4">
        <f t="shared" si="60"/>
        <v>200</v>
      </c>
      <c r="Q301" s="6"/>
      <c r="R301" s="4">
        <f t="shared" si="61"/>
        <v>200</v>
      </c>
      <c r="S301" s="6"/>
      <c r="T301" s="4">
        <f t="shared" si="58"/>
        <v>200</v>
      </c>
      <c r="U301" s="6"/>
      <c r="V301" s="4">
        <f t="shared" si="57"/>
        <v>200</v>
      </c>
      <c r="W301" s="6"/>
      <c r="X301" s="4">
        <f t="shared" si="55"/>
        <v>200</v>
      </c>
      <c r="Y301" s="6"/>
      <c r="Z301" s="4">
        <f t="shared" si="56"/>
        <v>200</v>
      </c>
      <c r="AA301" s="4">
        <v>200</v>
      </c>
      <c r="AB301" s="25">
        <f t="shared" si="54"/>
        <v>100</v>
      </c>
    </row>
    <row r="302" spans="1:28" ht="89.25">
      <c r="A302" s="5" t="s">
        <v>674</v>
      </c>
      <c r="B302" s="12" t="s">
        <v>415</v>
      </c>
      <c r="C302" s="2"/>
      <c r="D302" s="4">
        <v>0</v>
      </c>
      <c r="E302" s="6">
        <f>E303</f>
        <v>0</v>
      </c>
      <c r="F302" s="4">
        <f t="shared" si="52"/>
        <v>0</v>
      </c>
      <c r="G302" s="6">
        <f>G303</f>
        <v>0</v>
      </c>
      <c r="H302" s="4">
        <v>2044.64</v>
      </c>
      <c r="I302" s="6">
        <f>I303</f>
        <v>0</v>
      </c>
      <c r="J302" s="4">
        <f t="shared" si="53"/>
        <v>2044.64</v>
      </c>
      <c r="K302" s="6">
        <f>K303</f>
        <v>0</v>
      </c>
      <c r="L302" s="4">
        <f t="shared" si="62"/>
        <v>2044.64</v>
      </c>
      <c r="M302" s="6">
        <f>M303</f>
        <v>0</v>
      </c>
      <c r="N302" s="4">
        <f t="shared" si="59"/>
        <v>2044.64</v>
      </c>
      <c r="O302" s="6">
        <f>O303</f>
        <v>0</v>
      </c>
      <c r="P302" s="4">
        <f t="shared" si="60"/>
        <v>2044.64</v>
      </c>
      <c r="Q302" s="6">
        <f>Q303</f>
        <v>0</v>
      </c>
      <c r="R302" s="4">
        <f t="shared" si="61"/>
        <v>2044.64</v>
      </c>
      <c r="S302" s="6">
        <f>S303</f>
        <v>0</v>
      </c>
      <c r="T302" s="4">
        <f t="shared" si="58"/>
        <v>2044.64</v>
      </c>
      <c r="U302" s="6">
        <f>U303</f>
        <v>0</v>
      </c>
      <c r="V302" s="4">
        <f t="shared" si="57"/>
        <v>2044.64</v>
      </c>
      <c r="W302" s="6">
        <f>W303</f>
        <v>0</v>
      </c>
      <c r="X302" s="4">
        <f t="shared" si="55"/>
        <v>2044.64</v>
      </c>
      <c r="Y302" s="6">
        <f>Y303</f>
        <v>0</v>
      </c>
      <c r="Z302" s="4">
        <f t="shared" si="56"/>
        <v>2044.64</v>
      </c>
      <c r="AA302" s="4">
        <f>AA303</f>
        <v>2044.64</v>
      </c>
      <c r="AB302" s="25">
        <f t="shared" si="54"/>
        <v>100</v>
      </c>
    </row>
    <row r="303" spans="1:28" ht="38.25">
      <c r="A303" s="5" t="s">
        <v>62</v>
      </c>
      <c r="B303" s="12" t="s">
        <v>415</v>
      </c>
      <c r="C303" s="2">
        <v>600</v>
      </c>
      <c r="D303" s="4">
        <v>0</v>
      </c>
      <c r="E303" s="6"/>
      <c r="F303" s="4">
        <f t="shared" si="52"/>
        <v>0</v>
      </c>
      <c r="G303" s="6"/>
      <c r="H303" s="4">
        <v>2044.64</v>
      </c>
      <c r="I303" s="6"/>
      <c r="J303" s="4">
        <f t="shared" si="53"/>
        <v>2044.64</v>
      </c>
      <c r="K303" s="6"/>
      <c r="L303" s="4">
        <f t="shared" si="62"/>
        <v>2044.64</v>
      </c>
      <c r="M303" s="6"/>
      <c r="N303" s="4">
        <f t="shared" si="59"/>
        <v>2044.64</v>
      </c>
      <c r="O303" s="6"/>
      <c r="P303" s="4">
        <f t="shared" si="60"/>
        <v>2044.64</v>
      </c>
      <c r="Q303" s="6"/>
      <c r="R303" s="4">
        <f t="shared" si="61"/>
        <v>2044.64</v>
      </c>
      <c r="S303" s="6"/>
      <c r="T303" s="4">
        <f t="shared" si="58"/>
        <v>2044.64</v>
      </c>
      <c r="U303" s="6"/>
      <c r="V303" s="4">
        <f t="shared" si="57"/>
        <v>2044.64</v>
      </c>
      <c r="W303" s="6"/>
      <c r="X303" s="4">
        <f t="shared" si="55"/>
        <v>2044.64</v>
      </c>
      <c r="Y303" s="6"/>
      <c r="Z303" s="4">
        <f t="shared" si="56"/>
        <v>2044.64</v>
      </c>
      <c r="AA303" s="4">
        <v>2044.64</v>
      </c>
      <c r="AB303" s="25">
        <f t="shared" si="54"/>
        <v>100</v>
      </c>
    </row>
    <row r="304" spans="1:28" ht="51">
      <c r="A304" s="5" t="s">
        <v>416</v>
      </c>
      <c r="B304" s="12" t="s">
        <v>435</v>
      </c>
      <c r="C304" s="2"/>
      <c r="D304" s="4">
        <v>0</v>
      </c>
      <c r="E304" s="6">
        <f>E305</f>
        <v>0</v>
      </c>
      <c r="F304" s="4">
        <f t="shared" si="52"/>
        <v>0</v>
      </c>
      <c r="G304" s="6">
        <f>G305</f>
        <v>0</v>
      </c>
      <c r="H304" s="4">
        <v>0</v>
      </c>
      <c r="I304" s="6">
        <f>I305</f>
        <v>0</v>
      </c>
      <c r="J304" s="4">
        <f t="shared" si="53"/>
        <v>0</v>
      </c>
      <c r="K304" s="6">
        <f>K305</f>
        <v>0</v>
      </c>
      <c r="L304" s="4">
        <f t="shared" si="62"/>
        <v>0</v>
      </c>
      <c r="M304" s="6">
        <f>M305</f>
        <v>0</v>
      </c>
      <c r="N304" s="4">
        <f t="shared" si="59"/>
        <v>0</v>
      </c>
      <c r="O304" s="6">
        <f>O305</f>
        <v>0</v>
      </c>
      <c r="P304" s="4">
        <f t="shared" si="60"/>
        <v>0</v>
      </c>
      <c r="Q304" s="6">
        <f>Q305</f>
        <v>0</v>
      </c>
      <c r="R304" s="4">
        <f t="shared" si="61"/>
        <v>0</v>
      </c>
      <c r="S304" s="6">
        <f>S305</f>
        <v>0</v>
      </c>
      <c r="T304" s="4">
        <f t="shared" si="58"/>
        <v>0</v>
      </c>
      <c r="U304" s="6">
        <f>U305</f>
        <v>0</v>
      </c>
      <c r="V304" s="4">
        <f t="shared" si="57"/>
        <v>0</v>
      </c>
      <c r="W304" s="6">
        <f>W305</f>
        <v>0</v>
      </c>
      <c r="X304" s="4">
        <f t="shared" si="55"/>
        <v>0</v>
      </c>
      <c r="Y304" s="6">
        <f>Y305</f>
        <v>0</v>
      </c>
      <c r="Z304" s="4">
        <f t="shared" si="56"/>
        <v>0</v>
      </c>
      <c r="AA304" s="4">
        <f>AA305</f>
        <v>0</v>
      </c>
      <c r="AB304" s="25">
        <v>0</v>
      </c>
    </row>
    <row r="305" spans="1:28" ht="38.25">
      <c r="A305" s="5" t="s">
        <v>62</v>
      </c>
      <c r="B305" s="12" t="s">
        <v>435</v>
      </c>
      <c r="C305" s="2">
        <v>600</v>
      </c>
      <c r="D305" s="4">
        <v>0</v>
      </c>
      <c r="E305" s="6"/>
      <c r="F305" s="4">
        <f t="shared" si="52"/>
        <v>0</v>
      </c>
      <c r="G305" s="6"/>
      <c r="H305" s="4">
        <v>0</v>
      </c>
      <c r="I305" s="6"/>
      <c r="J305" s="4">
        <f t="shared" si="53"/>
        <v>0</v>
      </c>
      <c r="K305" s="6"/>
      <c r="L305" s="4">
        <f t="shared" si="62"/>
        <v>0</v>
      </c>
      <c r="M305" s="6"/>
      <c r="N305" s="4">
        <f t="shared" si="59"/>
        <v>0</v>
      </c>
      <c r="O305" s="6"/>
      <c r="P305" s="4">
        <f t="shared" si="60"/>
        <v>0</v>
      </c>
      <c r="Q305" s="6"/>
      <c r="R305" s="4">
        <f t="shared" si="61"/>
        <v>0</v>
      </c>
      <c r="S305" s="6"/>
      <c r="T305" s="4">
        <f t="shared" si="58"/>
        <v>0</v>
      </c>
      <c r="U305" s="6"/>
      <c r="V305" s="4">
        <f t="shared" si="57"/>
        <v>0</v>
      </c>
      <c r="W305" s="6"/>
      <c r="X305" s="4">
        <f t="shared" si="55"/>
        <v>0</v>
      </c>
      <c r="Y305" s="6"/>
      <c r="Z305" s="4">
        <f t="shared" si="56"/>
        <v>0</v>
      </c>
      <c r="AA305" s="4">
        <v>0</v>
      </c>
      <c r="AB305" s="25">
        <v>0</v>
      </c>
    </row>
    <row r="306" spans="1:28" ht="114.75">
      <c r="A306" s="5" t="s">
        <v>462</v>
      </c>
      <c r="B306" s="2" t="s">
        <v>463</v>
      </c>
      <c r="C306" s="2"/>
      <c r="D306" s="4">
        <v>0</v>
      </c>
      <c r="E306" s="6">
        <f>E307</f>
        <v>0</v>
      </c>
      <c r="F306" s="4">
        <f t="shared" si="52"/>
        <v>0</v>
      </c>
      <c r="G306" s="6">
        <f>G307</f>
        <v>0</v>
      </c>
      <c r="H306" s="4">
        <v>0</v>
      </c>
      <c r="I306" s="6">
        <f>I307</f>
        <v>0</v>
      </c>
      <c r="J306" s="4">
        <f t="shared" si="53"/>
        <v>0</v>
      </c>
      <c r="K306" s="6">
        <f>K307</f>
        <v>0</v>
      </c>
      <c r="L306" s="4">
        <f t="shared" si="62"/>
        <v>0</v>
      </c>
      <c r="M306" s="6">
        <f>M307</f>
        <v>0</v>
      </c>
      <c r="N306" s="4">
        <f t="shared" si="59"/>
        <v>0</v>
      </c>
      <c r="O306" s="6">
        <f>O307</f>
        <v>0</v>
      </c>
      <c r="P306" s="4">
        <f t="shared" si="60"/>
        <v>0</v>
      </c>
      <c r="Q306" s="6">
        <f>Q307</f>
        <v>0</v>
      </c>
      <c r="R306" s="4">
        <f t="shared" si="61"/>
        <v>0</v>
      </c>
      <c r="S306" s="6">
        <f>S307</f>
        <v>0</v>
      </c>
      <c r="T306" s="4">
        <f t="shared" si="58"/>
        <v>0</v>
      </c>
      <c r="U306" s="6">
        <f>U307</f>
        <v>0</v>
      </c>
      <c r="V306" s="4">
        <f t="shared" si="57"/>
        <v>0</v>
      </c>
      <c r="W306" s="6">
        <f>W307</f>
        <v>0</v>
      </c>
      <c r="X306" s="4">
        <f t="shared" si="55"/>
        <v>0</v>
      </c>
      <c r="Y306" s="6">
        <f>Y307</f>
        <v>0</v>
      </c>
      <c r="Z306" s="4">
        <f t="shared" si="56"/>
        <v>0</v>
      </c>
      <c r="AA306" s="4">
        <f>AA307</f>
        <v>0</v>
      </c>
      <c r="AB306" s="25">
        <v>0</v>
      </c>
    </row>
    <row r="307" spans="1:28" ht="38.25">
      <c r="A307" s="5" t="s">
        <v>62</v>
      </c>
      <c r="B307" s="2" t="s">
        <v>463</v>
      </c>
      <c r="C307" s="2">
        <v>600</v>
      </c>
      <c r="D307" s="4">
        <v>0</v>
      </c>
      <c r="E307" s="6"/>
      <c r="F307" s="4">
        <f t="shared" si="52"/>
        <v>0</v>
      </c>
      <c r="G307" s="6"/>
      <c r="H307" s="4">
        <v>0</v>
      </c>
      <c r="I307" s="6"/>
      <c r="J307" s="4">
        <f t="shared" si="53"/>
        <v>0</v>
      </c>
      <c r="K307" s="6"/>
      <c r="L307" s="4">
        <f t="shared" si="62"/>
        <v>0</v>
      </c>
      <c r="M307" s="6"/>
      <c r="N307" s="4">
        <f t="shared" si="59"/>
        <v>0</v>
      </c>
      <c r="O307" s="6"/>
      <c r="P307" s="4">
        <f t="shared" si="60"/>
        <v>0</v>
      </c>
      <c r="Q307" s="6"/>
      <c r="R307" s="4">
        <f t="shared" si="61"/>
        <v>0</v>
      </c>
      <c r="S307" s="6"/>
      <c r="T307" s="4">
        <f t="shared" si="58"/>
        <v>0</v>
      </c>
      <c r="U307" s="6"/>
      <c r="V307" s="4">
        <f t="shared" si="57"/>
        <v>0</v>
      </c>
      <c r="W307" s="6"/>
      <c r="X307" s="4">
        <f t="shared" si="55"/>
        <v>0</v>
      </c>
      <c r="Y307" s="6"/>
      <c r="Z307" s="4">
        <f t="shared" si="56"/>
        <v>0</v>
      </c>
      <c r="AA307" s="4">
        <v>0</v>
      </c>
      <c r="AB307" s="25">
        <v>0</v>
      </c>
    </row>
    <row r="308" spans="1:28" ht="102">
      <c r="A308" s="5" t="s">
        <v>540</v>
      </c>
      <c r="B308" s="2" t="s">
        <v>541</v>
      </c>
      <c r="C308" s="2"/>
      <c r="D308" s="4">
        <v>0</v>
      </c>
      <c r="E308" s="6">
        <f>E309</f>
        <v>0</v>
      </c>
      <c r="F308" s="4">
        <f t="shared" si="52"/>
        <v>0</v>
      </c>
      <c r="G308" s="6">
        <f>G309</f>
        <v>0</v>
      </c>
      <c r="H308" s="4">
        <v>0</v>
      </c>
      <c r="I308" s="6">
        <f>I309</f>
        <v>0</v>
      </c>
      <c r="J308" s="4">
        <f t="shared" si="53"/>
        <v>0</v>
      </c>
      <c r="K308" s="6">
        <f>K309</f>
        <v>0</v>
      </c>
      <c r="L308" s="4">
        <f t="shared" si="62"/>
        <v>0</v>
      </c>
      <c r="M308" s="6">
        <f>M309</f>
        <v>0</v>
      </c>
      <c r="N308" s="4">
        <f t="shared" si="59"/>
        <v>0</v>
      </c>
      <c r="O308" s="6">
        <f>O309</f>
        <v>0</v>
      </c>
      <c r="P308" s="4">
        <f t="shared" si="60"/>
        <v>0</v>
      </c>
      <c r="Q308" s="6">
        <f>Q309</f>
        <v>0</v>
      </c>
      <c r="R308" s="4">
        <f t="shared" si="61"/>
        <v>0</v>
      </c>
      <c r="S308" s="6">
        <f>S309</f>
        <v>0</v>
      </c>
      <c r="T308" s="4">
        <f t="shared" si="58"/>
        <v>0</v>
      </c>
      <c r="U308" s="6">
        <f>U309</f>
        <v>0</v>
      </c>
      <c r="V308" s="4">
        <f t="shared" si="57"/>
        <v>0</v>
      </c>
      <c r="W308" s="6">
        <f>W309</f>
        <v>0</v>
      </c>
      <c r="X308" s="4">
        <f t="shared" si="55"/>
        <v>0</v>
      </c>
      <c r="Y308" s="6">
        <f>Y309</f>
        <v>0</v>
      </c>
      <c r="Z308" s="4">
        <f t="shared" si="56"/>
        <v>0</v>
      </c>
      <c r="AA308" s="4">
        <f>AA309</f>
        <v>0</v>
      </c>
      <c r="AB308" s="25">
        <v>0</v>
      </c>
    </row>
    <row r="309" spans="1:28" ht="89.25">
      <c r="A309" s="5" t="s">
        <v>542</v>
      </c>
      <c r="B309" s="2" t="s">
        <v>543</v>
      </c>
      <c r="C309" s="2"/>
      <c r="D309" s="4">
        <v>0</v>
      </c>
      <c r="E309" s="6">
        <f>E310</f>
        <v>0</v>
      </c>
      <c r="F309" s="4">
        <f t="shared" si="52"/>
        <v>0</v>
      </c>
      <c r="G309" s="6">
        <f>G310</f>
        <v>0</v>
      </c>
      <c r="H309" s="4">
        <v>0</v>
      </c>
      <c r="I309" s="6">
        <f>I310</f>
        <v>0</v>
      </c>
      <c r="J309" s="4">
        <f t="shared" si="53"/>
        <v>0</v>
      </c>
      <c r="K309" s="6">
        <f>K310</f>
        <v>0</v>
      </c>
      <c r="L309" s="4">
        <f t="shared" si="62"/>
        <v>0</v>
      </c>
      <c r="M309" s="6">
        <f>M310</f>
        <v>0</v>
      </c>
      <c r="N309" s="4">
        <f t="shared" si="59"/>
        <v>0</v>
      </c>
      <c r="O309" s="6">
        <f>O310</f>
        <v>0</v>
      </c>
      <c r="P309" s="4">
        <f t="shared" si="60"/>
        <v>0</v>
      </c>
      <c r="Q309" s="6">
        <f>Q310</f>
        <v>0</v>
      </c>
      <c r="R309" s="4">
        <f t="shared" si="61"/>
        <v>0</v>
      </c>
      <c r="S309" s="6">
        <f>S310</f>
        <v>0</v>
      </c>
      <c r="T309" s="4">
        <f t="shared" si="58"/>
        <v>0</v>
      </c>
      <c r="U309" s="6">
        <f>U310</f>
        <v>0</v>
      </c>
      <c r="V309" s="4">
        <f t="shared" si="57"/>
        <v>0</v>
      </c>
      <c r="W309" s="6">
        <f>W310</f>
        <v>0</v>
      </c>
      <c r="X309" s="4">
        <f t="shared" si="55"/>
        <v>0</v>
      </c>
      <c r="Y309" s="6">
        <f>Y310</f>
        <v>0</v>
      </c>
      <c r="Z309" s="4">
        <f t="shared" si="56"/>
        <v>0</v>
      </c>
      <c r="AA309" s="4">
        <f>AA310</f>
        <v>0</v>
      </c>
      <c r="AB309" s="25">
        <v>0</v>
      </c>
    </row>
    <row r="310" spans="1:28" ht="38.25">
      <c r="A310" s="5" t="s">
        <v>62</v>
      </c>
      <c r="B310" s="2" t="s">
        <v>543</v>
      </c>
      <c r="C310" s="2">
        <v>600</v>
      </c>
      <c r="D310" s="4">
        <v>0</v>
      </c>
      <c r="E310" s="6"/>
      <c r="F310" s="4">
        <f t="shared" si="52"/>
        <v>0</v>
      </c>
      <c r="G310" s="6"/>
      <c r="H310" s="4">
        <v>0</v>
      </c>
      <c r="I310" s="6"/>
      <c r="J310" s="4">
        <f t="shared" si="53"/>
        <v>0</v>
      </c>
      <c r="K310" s="6"/>
      <c r="L310" s="4">
        <f t="shared" si="62"/>
        <v>0</v>
      </c>
      <c r="M310" s="6"/>
      <c r="N310" s="4">
        <f t="shared" si="59"/>
        <v>0</v>
      </c>
      <c r="O310" s="6"/>
      <c r="P310" s="4">
        <f t="shared" si="60"/>
        <v>0</v>
      </c>
      <c r="Q310" s="6"/>
      <c r="R310" s="4">
        <f t="shared" si="61"/>
        <v>0</v>
      </c>
      <c r="S310" s="6"/>
      <c r="T310" s="4">
        <f t="shared" si="58"/>
        <v>0</v>
      </c>
      <c r="U310" s="6"/>
      <c r="V310" s="4">
        <f t="shared" si="57"/>
        <v>0</v>
      </c>
      <c r="W310" s="6"/>
      <c r="X310" s="4">
        <f t="shared" si="55"/>
        <v>0</v>
      </c>
      <c r="Y310" s="6"/>
      <c r="Z310" s="4">
        <f t="shared" si="56"/>
        <v>0</v>
      </c>
      <c r="AA310" s="4">
        <v>0</v>
      </c>
      <c r="AB310" s="25">
        <v>0</v>
      </c>
    </row>
    <row r="311" spans="1:28" ht="25.5">
      <c r="A311" s="10" t="s">
        <v>534</v>
      </c>
      <c r="B311" s="9" t="s">
        <v>535</v>
      </c>
      <c r="C311" s="2"/>
      <c r="D311" s="4">
        <v>0</v>
      </c>
      <c r="E311" s="6">
        <f>E312</f>
        <v>0</v>
      </c>
      <c r="F311" s="4">
        <f t="shared" si="52"/>
        <v>0</v>
      </c>
      <c r="G311" s="6">
        <f>G312</f>
        <v>0</v>
      </c>
      <c r="H311" s="4">
        <v>0</v>
      </c>
      <c r="I311" s="6">
        <f>I312</f>
        <v>0</v>
      </c>
      <c r="J311" s="4">
        <f t="shared" si="53"/>
        <v>0</v>
      </c>
      <c r="K311" s="6">
        <f>K312</f>
        <v>0</v>
      </c>
      <c r="L311" s="4">
        <f t="shared" si="62"/>
        <v>0</v>
      </c>
      <c r="M311" s="6">
        <f>M312</f>
        <v>0</v>
      </c>
      <c r="N311" s="4">
        <f t="shared" si="59"/>
        <v>0</v>
      </c>
      <c r="O311" s="6">
        <f>O312</f>
        <v>0</v>
      </c>
      <c r="P311" s="4">
        <f t="shared" si="60"/>
        <v>0</v>
      </c>
      <c r="Q311" s="6">
        <f>Q312</f>
        <v>0</v>
      </c>
      <c r="R311" s="4">
        <f t="shared" si="61"/>
        <v>0</v>
      </c>
      <c r="S311" s="6">
        <f>S312</f>
        <v>0</v>
      </c>
      <c r="T311" s="4">
        <f t="shared" si="58"/>
        <v>0</v>
      </c>
      <c r="U311" s="6">
        <f>U312</f>
        <v>0</v>
      </c>
      <c r="V311" s="4">
        <f t="shared" si="57"/>
        <v>0</v>
      </c>
      <c r="W311" s="6">
        <f>W312</f>
        <v>0</v>
      </c>
      <c r="X311" s="4">
        <f t="shared" si="55"/>
        <v>0</v>
      </c>
      <c r="Y311" s="6">
        <f>Y312</f>
        <v>0</v>
      </c>
      <c r="Z311" s="4">
        <f t="shared" si="56"/>
        <v>0</v>
      </c>
      <c r="AA311" s="4">
        <f>AA312</f>
        <v>0</v>
      </c>
      <c r="AB311" s="25">
        <v>0</v>
      </c>
    </row>
    <row r="312" spans="1:28" ht="25.5">
      <c r="A312" s="5" t="s">
        <v>536</v>
      </c>
      <c r="B312" s="9" t="s">
        <v>537</v>
      </c>
      <c r="C312" s="2"/>
      <c r="D312" s="4">
        <v>0</v>
      </c>
      <c r="E312" s="6">
        <f>E313</f>
        <v>0</v>
      </c>
      <c r="F312" s="4">
        <f t="shared" si="52"/>
        <v>0</v>
      </c>
      <c r="G312" s="6">
        <f>G313</f>
        <v>0</v>
      </c>
      <c r="H312" s="4">
        <v>0</v>
      </c>
      <c r="I312" s="6">
        <f>I313</f>
        <v>0</v>
      </c>
      <c r="J312" s="4">
        <f t="shared" ref="J312:J388" si="63">H312+I312</f>
        <v>0</v>
      </c>
      <c r="K312" s="6">
        <f>K313</f>
        <v>0</v>
      </c>
      <c r="L312" s="4">
        <f t="shared" si="62"/>
        <v>0</v>
      </c>
      <c r="M312" s="6">
        <f>M313</f>
        <v>0</v>
      </c>
      <c r="N312" s="4">
        <f t="shared" si="59"/>
        <v>0</v>
      </c>
      <c r="O312" s="6">
        <f>O313</f>
        <v>0</v>
      </c>
      <c r="P312" s="4">
        <f t="shared" si="60"/>
        <v>0</v>
      </c>
      <c r="Q312" s="6">
        <f>Q313</f>
        <v>0</v>
      </c>
      <c r="R312" s="4">
        <f t="shared" si="61"/>
        <v>0</v>
      </c>
      <c r="S312" s="6">
        <f>S313</f>
        <v>0</v>
      </c>
      <c r="T312" s="4">
        <f t="shared" si="58"/>
        <v>0</v>
      </c>
      <c r="U312" s="6">
        <f>U313</f>
        <v>0</v>
      </c>
      <c r="V312" s="4">
        <f t="shared" si="57"/>
        <v>0</v>
      </c>
      <c r="W312" s="6">
        <f>W313</f>
        <v>0</v>
      </c>
      <c r="X312" s="4">
        <f t="shared" si="55"/>
        <v>0</v>
      </c>
      <c r="Y312" s="6">
        <f>Y313</f>
        <v>0</v>
      </c>
      <c r="Z312" s="4">
        <f t="shared" si="56"/>
        <v>0</v>
      </c>
      <c r="AA312" s="4">
        <f>AA313</f>
        <v>0</v>
      </c>
      <c r="AB312" s="25">
        <v>0</v>
      </c>
    </row>
    <row r="313" spans="1:28" ht="15.75">
      <c r="A313" s="5" t="s">
        <v>538</v>
      </c>
      <c r="B313" s="2" t="s">
        <v>539</v>
      </c>
      <c r="C313" s="2"/>
      <c r="D313" s="4">
        <v>0</v>
      </c>
      <c r="E313" s="6">
        <f>E314</f>
        <v>0</v>
      </c>
      <c r="F313" s="4">
        <f t="shared" si="52"/>
        <v>0</v>
      </c>
      <c r="G313" s="6">
        <f>G314</f>
        <v>0</v>
      </c>
      <c r="H313" s="4">
        <v>0</v>
      </c>
      <c r="I313" s="6">
        <f>I314</f>
        <v>0</v>
      </c>
      <c r="J313" s="4">
        <f t="shared" si="63"/>
        <v>0</v>
      </c>
      <c r="K313" s="6">
        <f>K314</f>
        <v>0</v>
      </c>
      <c r="L313" s="4">
        <f t="shared" si="62"/>
        <v>0</v>
      </c>
      <c r="M313" s="6">
        <f>M314</f>
        <v>0</v>
      </c>
      <c r="N313" s="4">
        <f t="shared" si="59"/>
        <v>0</v>
      </c>
      <c r="O313" s="6">
        <f>O314</f>
        <v>0</v>
      </c>
      <c r="P313" s="4">
        <f t="shared" si="60"/>
        <v>0</v>
      </c>
      <c r="Q313" s="6">
        <f>Q314</f>
        <v>0</v>
      </c>
      <c r="R313" s="4">
        <f t="shared" si="61"/>
        <v>0</v>
      </c>
      <c r="S313" s="6">
        <f>S314</f>
        <v>0</v>
      </c>
      <c r="T313" s="4">
        <f t="shared" si="58"/>
        <v>0</v>
      </c>
      <c r="U313" s="6">
        <f>U314</f>
        <v>0</v>
      </c>
      <c r="V313" s="4">
        <f t="shared" si="57"/>
        <v>0</v>
      </c>
      <c r="W313" s="6">
        <f>W314</f>
        <v>0</v>
      </c>
      <c r="X313" s="4">
        <f t="shared" si="55"/>
        <v>0</v>
      </c>
      <c r="Y313" s="6">
        <f>Y314</f>
        <v>0</v>
      </c>
      <c r="Z313" s="4">
        <f t="shared" si="56"/>
        <v>0</v>
      </c>
      <c r="AA313" s="4">
        <f>AA314</f>
        <v>0</v>
      </c>
      <c r="AB313" s="25">
        <v>0</v>
      </c>
    </row>
    <row r="314" spans="1:28" ht="38.25">
      <c r="A314" s="5" t="s">
        <v>62</v>
      </c>
      <c r="B314" s="2" t="s">
        <v>539</v>
      </c>
      <c r="C314" s="2">
        <v>600</v>
      </c>
      <c r="D314" s="4">
        <v>0</v>
      </c>
      <c r="E314" s="6"/>
      <c r="F314" s="4">
        <f t="shared" si="52"/>
        <v>0</v>
      </c>
      <c r="G314" s="6"/>
      <c r="H314" s="4">
        <v>0</v>
      </c>
      <c r="I314" s="6"/>
      <c r="J314" s="4">
        <f t="shared" si="63"/>
        <v>0</v>
      </c>
      <c r="K314" s="6"/>
      <c r="L314" s="4">
        <f t="shared" si="62"/>
        <v>0</v>
      </c>
      <c r="M314" s="6"/>
      <c r="N314" s="4">
        <f t="shared" si="59"/>
        <v>0</v>
      </c>
      <c r="O314" s="6"/>
      <c r="P314" s="4">
        <f t="shared" si="60"/>
        <v>0</v>
      </c>
      <c r="Q314" s="6"/>
      <c r="R314" s="4">
        <f t="shared" si="61"/>
        <v>0</v>
      </c>
      <c r="S314" s="6"/>
      <c r="T314" s="4">
        <f t="shared" si="58"/>
        <v>0</v>
      </c>
      <c r="U314" s="6"/>
      <c r="V314" s="4">
        <f t="shared" si="57"/>
        <v>0</v>
      </c>
      <c r="W314" s="6"/>
      <c r="X314" s="4">
        <f t="shared" si="55"/>
        <v>0</v>
      </c>
      <c r="Y314" s="6"/>
      <c r="Z314" s="4">
        <f t="shared" si="56"/>
        <v>0</v>
      </c>
      <c r="AA314" s="4">
        <v>0</v>
      </c>
      <c r="AB314" s="25">
        <v>0</v>
      </c>
    </row>
    <row r="315" spans="1:28" ht="42" customHeight="1">
      <c r="A315" s="10" t="s">
        <v>629</v>
      </c>
      <c r="B315" s="9" t="s">
        <v>638</v>
      </c>
      <c r="C315" s="2"/>
      <c r="D315" s="4"/>
      <c r="E315" s="6"/>
      <c r="F315" s="4"/>
      <c r="G315" s="6"/>
      <c r="H315" s="4">
        <v>335.13983999999999</v>
      </c>
      <c r="I315" s="6">
        <f>I316</f>
        <v>0</v>
      </c>
      <c r="J315" s="4">
        <f t="shared" si="63"/>
        <v>335.13983999999999</v>
      </c>
      <c r="K315" s="6">
        <f>K316</f>
        <v>0</v>
      </c>
      <c r="L315" s="4">
        <f t="shared" si="62"/>
        <v>335.13983999999999</v>
      </c>
      <c r="M315" s="6">
        <f>M316</f>
        <v>0</v>
      </c>
      <c r="N315" s="4">
        <f t="shared" si="59"/>
        <v>335.13983999999999</v>
      </c>
      <c r="O315" s="6">
        <f>O316</f>
        <v>0</v>
      </c>
      <c r="P315" s="4">
        <f t="shared" si="60"/>
        <v>335.13983999999999</v>
      </c>
      <c r="Q315" s="6">
        <f>Q316</f>
        <v>0</v>
      </c>
      <c r="R315" s="4">
        <f t="shared" si="61"/>
        <v>335.13983999999999</v>
      </c>
      <c r="S315" s="6">
        <f>S316</f>
        <v>0</v>
      </c>
      <c r="T315" s="4">
        <f t="shared" si="58"/>
        <v>335.13983999999999</v>
      </c>
      <c r="U315" s="6">
        <f>U316</f>
        <v>0</v>
      </c>
      <c r="V315" s="4">
        <f t="shared" si="57"/>
        <v>335.13983999999999</v>
      </c>
      <c r="W315" s="6">
        <f>W316</f>
        <v>-7.9240000000000004</v>
      </c>
      <c r="X315" s="4">
        <f t="shared" si="55"/>
        <v>327.21584000000001</v>
      </c>
      <c r="Y315" s="6">
        <f>Y316</f>
        <v>-6.883</v>
      </c>
      <c r="Z315" s="4">
        <f t="shared" si="56"/>
        <v>320.33284000000003</v>
      </c>
      <c r="AA315" s="4">
        <f>AA316</f>
        <v>320.33283999999998</v>
      </c>
      <c r="AB315" s="25">
        <f t="shared" si="54"/>
        <v>99.999999999999972</v>
      </c>
    </row>
    <row r="316" spans="1:28" ht="38.25">
      <c r="A316" s="5" t="s">
        <v>631</v>
      </c>
      <c r="B316" s="2" t="s">
        <v>639</v>
      </c>
      <c r="C316" s="2"/>
      <c r="D316" s="4"/>
      <c r="E316" s="6"/>
      <c r="F316" s="4"/>
      <c r="G316" s="6"/>
      <c r="H316" s="4">
        <v>335.13983999999999</v>
      </c>
      <c r="I316" s="6">
        <f>I317</f>
        <v>0</v>
      </c>
      <c r="J316" s="4">
        <f t="shared" si="63"/>
        <v>335.13983999999999</v>
      </c>
      <c r="K316" s="6">
        <f>K317</f>
        <v>0</v>
      </c>
      <c r="L316" s="4">
        <f t="shared" si="62"/>
        <v>335.13983999999999</v>
      </c>
      <c r="M316" s="6">
        <f>M317</f>
        <v>0</v>
      </c>
      <c r="N316" s="4">
        <f t="shared" si="59"/>
        <v>335.13983999999999</v>
      </c>
      <c r="O316" s="6">
        <f>O317</f>
        <v>0</v>
      </c>
      <c r="P316" s="4">
        <f t="shared" si="60"/>
        <v>335.13983999999999</v>
      </c>
      <c r="Q316" s="6">
        <f>Q317</f>
        <v>0</v>
      </c>
      <c r="R316" s="4">
        <f t="shared" si="61"/>
        <v>335.13983999999999</v>
      </c>
      <c r="S316" s="6">
        <f>S317</f>
        <v>0</v>
      </c>
      <c r="T316" s="4">
        <f t="shared" si="58"/>
        <v>335.13983999999999</v>
      </c>
      <c r="U316" s="6">
        <f>U317</f>
        <v>0</v>
      </c>
      <c r="V316" s="4">
        <f t="shared" si="57"/>
        <v>335.13983999999999</v>
      </c>
      <c r="W316" s="6">
        <f>W317</f>
        <v>-7.9240000000000004</v>
      </c>
      <c r="X316" s="4">
        <f t="shared" si="55"/>
        <v>327.21584000000001</v>
      </c>
      <c r="Y316" s="6">
        <f>Y317</f>
        <v>-6.883</v>
      </c>
      <c r="Z316" s="4">
        <f t="shared" si="56"/>
        <v>320.33284000000003</v>
      </c>
      <c r="AA316" s="4">
        <f>AA317</f>
        <v>320.33283999999998</v>
      </c>
      <c r="AB316" s="25">
        <f t="shared" si="54"/>
        <v>99.999999999999972</v>
      </c>
    </row>
    <row r="317" spans="1:28" ht="30.75" customHeight="1">
      <c r="A317" s="5" t="s">
        <v>632</v>
      </c>
      <c r="B317" s="2" t="s">
        <v>640</v>
      </c>
      <c r="C317" s="2"/>
      <c r="D317" s="4"/>
      <c r="E317" s="6"/>
      <c r="F317" s="4"/>
      <c r="G317" s="6"/>
      <c r="H317" s="4">
        <v>335.13983999999999</v>
      </c>
      <c r="I317" s="6">
        <f>I318</f>
        <v>0</v>
      </c>
      <c r="J317" s="4">
        <f t="shared" si="63"/>
        <v>335.13983999999999</v>
      </c>
      <c r="K317" s="6">
        <f>K318</f>
        <v>0</v>
      </c>
      <c r="L317" s="4">
        <f t="shared" si="62"/>
        <v>335.13983999999999</v>
      </c>
      <c r="M317" s="6">
        <f>M318</f>
        <v>0</v>
      </c>
      <c r="N317" s="4">
        <f t="shared" si="59"/>
        <v>335.13983999999999</v>
      </c>
      <c r="O317" s="6">
        <f>O318</f>
        <v>0</v>
      </c>
      <c r="P317" s="4">
        <f t="shared" si="60"/>
        <v>335.13983999999999</v>
      </c>
      <c r="Q317" s="6">
        <f>Q318</f>
        <v>0</v>
      </c>
      <c r="R317" s="4">
        <f t="shared" si="61"/>
        <v>335.13983999999999</v>
      </c>
      <c r="S317" s="6">
        <f>S318</f>
        <v>0</v>
      </c>
      <c r="T317" s="4">
        <f t="shared" si="58"/>
        <v>335.13983999999999</v>
      </c>
      <c r="U317" s="6">
        <f>U318</f>
        <v>0</v>
      </c>
      <c r="V317" s="4">
        <f t="shared" si="57"/>
        <v>335.13983999999999</v>
      </c>
      <c r="W317" s="6">
        <f>W318</f>
        <v>-7.9240000000000004</v>
      </c>
      <c r="X317" s="4">
        <f t="shared" si="55"/>
        <v>327.21584000000001</v>
      </c>
      <c r="Y317" s="6">
        <f>Y318</f>
        <v>-6.883</v>
      </c>
      <c r="Z317" s="4">
        <f t="shared" si="56"/>
        <v>320.33284000000003</v>
      </c>
      <c r="AA317" s="4">
        <f>AA318</f>
        <v>320.33283999999998</v>
      </c>
      <c r="AB317" s="25">
        <f t="shared" si="54"/>
        <v>99.999999999999972</v>
      </c>
    </row>
    <row r="318" spans="1:28" ht="38.25">
      <c r="A318" s="5" t="s">
        <v>62</v>
      </c>
      <c r="B318" s="2" t="s">
        <v>640</v>
      </c>
      <c r="C318" s="2">
        <v>600</v>
      </c>
      <c r="D318" s="4"/>
      <c r="E318" s="6"/>
      <c r="F318" s="4"/>
      <c r="G318" s="6"/>
      <c r="H318" s="4">
        <v>335.13983999999999</v>
      </c>
      <c r="I318" s="6"/>
      <c r="J318" s="4">
        <f t="shared" si="63"/>
        <v>335.13983999999999</v>
      </c>
      <c r="K318" s="6"/>
      <c r="L318" s="4">
        <f t="shared" si="62"/>
        <v>335.13983999999999</v>
      </c>
      <c r="M318" s="6"/>
      <c r="N318" s="4">
        <f t="shared" si="59"/>
        <v>335.13983999999999</v>
      </c>
      <c r="O318" s="6"/>
      <c r="P318" s="4">
        <f t="shared" si="60"/>
        <v>335.13983999999999</v>
      </c>
      <c r="Q318" s="6"/>
      <c r="R318" s="4">
        <f t="shared" si="61"/>
        <v>335.13983999999999</v>
      </c>
      <c r="S318" s="6"/>
      <c r="T318" s="4">
        <f t="shared" si="58"/>
        <v>335.13983999999999</v>
      </c>
      <c r="U318" s="6"/>
      <c r="V318" s="4">
        <f t="shared" si="57"/>
        <v>335.13983999999999</v>
      </c>
      <c r="W318" s="6">
        <v>-7.9240000000000004</v>
      </c>
      <c r="X318" s="4">
        <f t="shared" si="55"/>
        <v>327.21584000000001</v>
      </c>
      <c r="Y318" s="6">
        <v>-6.883</v>
      </c>
      <c r="Z318" s="4">
        <f t="shared" si="56"/>
        <v>320.33284000000003</v>
      </c>
      <c r="AA318" s="4">
        <v>320.33283999999998</v>
      </c>
      <c r="AB318" s="25">
        <f t="shared" si="54"/>
        <v>99.999999999999972</v>
      </c>
    </row>
    <row r="319" spans="1:28" ht="30.75" customHeight="1">
      <c r="A319" s="10" t="s">
        <v>698</v>
      </c>
      <c r="B319" s="9" t="s">
        <v>699</v>
      </c>
      <c r="C319" s="2"/>
      <c r="D319" s="4"/>
      <c r="E319" s="6"/>
      <c r="F319" s="4"/>
      <c r="G319" s="6"/>
      <c r="H319" s="4"/>
      <c r="I319" s="6"/>
      <c r="J319" s="4">
        <f t="shared" si="63"/>
        <v>0</v>
      </c>
      <c r="K319" s="6">
        <f>K320+K323</f>
        <v>650</v>
      </c>
      <c r="L319" s="4">
        <f t="shared" si="62"/>
        <v>650</v>
      </c>
      <c r="M319" s="6">
        <f>M320+M323</f>
        <v>1200</v>
      </c>
      <c r="N319" s="4">
        <f t="shared" si="59"/>
        <v>1850</v>
      </c>
      <c r="O319" s="6">
        <f>O320+O323</f>
        <v>129.00559999999999</v>
      </c>
      <c r="P319" s="4">
        <f t="shared" si="60"/>
        <v>1979.0056</v>
      </c>
      <c r="Q319" s="6">
        <f>Q320+Q323</f>
        <v>1500</v>
      </c>
      <c r="R319" s="4">
        <f t="shared" si="61"/>
        <v>3479.0056</v>
      </c>
      <c r="S319" s="6">
        <f>S320+S323</f>
        <v>0</v>
      </c>
      <c r="T319" s="4">
        <f t="shared" si="58"/>
        <v>3479.0056</v>
      </c>
      <c r="U319" s="6">
        <f>U320+U323</f>
        <v>0</v>
      </c>
      <c r="V319" s="4">
        <f t="shared" si="57"/>
        <v>3479.0056</v>
      </c>
      <c r="W319" s="6">
        <f>W320+W323</f>
        <v>0</v>
      </c>
      <c r="X319" s="4">
        <f t="shared" si="55"/>
        <v>3479.0056</v>
      </c>
      <c r="Y319" s="6">
        <f>Y320+Y323</f>
        <v>-1150.0056</v>
      </c>
      <c r="Z319" s="4">
        <f t="shared" si="56"/>
        <v>2329</v>
      </c>
      <c r="AA319" s="4">
        <f>AA320+AA323</f>
        <v>2329</v>
      </c>
      <c r="AB319" s="25">
        <f t="shared" si="54"/>
        <v>100</v>
      </c>
    </row>
    <row r="320" spans="1:28" ht="51">
      <c r="A320" s="5" t="s">
        <v>700</v>
      </c>
      <c r="B320" s="2" t="s">
        <v>701</v>
      </c>
      <c r="C320" s="2"/>
      <c r="D320" s="4"/>
      <c r="E320" s="6"/>
      <c r="F320" s="4"/>
      <c r="G320" s="6"/>
      <c r="H320" s="4"/>
      <c r="I320" s="6"/>
      <c r="J320" s="4">
        <f t="shared" si="63"/>
        <v>0</v>
      </c>
      <c r="K320" s="6">
        <f>K321</f>
        <v>50</v>
      </c>
      <c r="L320" s="4">
        <f t="shared" si="62"/>
        <v>50</v>
      </c>
      <c r="M320" s="6">
        <f>M321</f>
        <v>0</v>
      </c>
      <c r="N320" s="4">
        <f t="shared" si="59"/>
        <v>50</v>
      </c>
      <c r="O320" s="6">
        <f>O321</f>
        <v>0</v>
      </c>
      <c r="P320" s="4">
        <f t="shared" si="60"/>
        <v>50</v>
      </c>
      <c r="Q320" s="6">
        <f>Q321</f>
        <v>0</v>
      </c>
      <c r="R320" s="4">
        <f t="shared" si="61"/>
        <v>50</v>
      </c>
      <c r="S320" s="6">
        <f>S321</f>
        <v>0</v>
      </c>
      <c r="T320" s="4">
        <f t="shared" si="58"/>
        <v>50</v>
      </c>
      <c r="U320" s="6">
        <f>U321</f>
        <v>0</v>
      </c>
      <c r="V320" s="4">
        <f t="shared" si="57"/>
        <v>50</v>
      </c>
      <c r="W320" s="6">
        <f>W321</f>
        <v>0</v>
      </c>
      <c r="X320" s="4">
        <f t="shared" si="55"/>
        <v>50</v>
      </c>
      <c r="Y320" s="6">
        <f>Y321</f>
        <v>0</v>
      </c>
      <c r="Z320" s="4">
        <f t="shared" si="56"/>
        <v>50</v>
      </c>
      <c r="AA320" s="4">
        <f>AA321</f>
        <v>50</v>
      </c>
      <c r="AB320" s="25">
        <f t="shared" si="54"/>
        <v>100</v>
      </c>
    </row>
    <row r="321" spans="1:28" ht="44.25" customHeight="1">
      <c r="A321" s="5" t="s">
        <v>702</v>
      </c>
      <c r="B321" s="2" t="s">
        <v>703</v>
      </c>
      <c r="C321" s="2"/>
      <c r="D321" s="4"/>
      <c r="E321" s="6"/>
      <c r="F321" s="4"/>
      <c r="G321" s="6"/>
      <c r="H321" s="4"/>
      <c r="I321" s="6"/>
      <c r="J321" s="4">
        <f t="shared" si="63"/>
        <v>0</v>
      </c>
      <c r="K321" s="6">
        <f>K322</f>
        <v>50</v>
      </c>
      <c r="L321" s="4">
        <f t="shared" si="62"/>
        <v>50</v>
      </c>
      <c r="M321" s="6">
        <f>M322</f>
        <v>0</v>
      </c>
      <c r="N321" s="4">
        <f t="shared" si="59"/>
        <v>50</v>
      </c>
      <c r="O321" s="6">
        <f>O322</f>
        <v>0</v>
      </c>
      <c r="P321" s="4">
        <f t="shared" si="60"/>
        <v>50</v>
      </c>
      <c r="Q321" s="6">
        <f>Q322</f>
        <v>0</v>
      </c>
      <c r="R321" s="4">
        <f t="shared" si="61"/>
        <v>50</v>
      </c>
      <c r="S321" s="6">
        <f>S322</f>
        <v>0</v>
      </c>
      <c r="T321" s="4">
        <f t="shared" si="58"/>
        <v>50</v>
      </c>
      <c r="U321" s="6">
        <f>U322</f>
        <v>0</v>
      </c>
      <c r="V321" s="4">
        <f t="shared" si="57"/>
        <v>50</v>
      </c>
      <c r="W321" s="6">
        <f>W322</f>
        <v>0</v>
      </c>
      <c r="X321" s="4">
        <f t="shared" si="55"/>
        <v>50</v>
      </c>
      <c r="Y321" s="6">
        <f>Y322</f>
        <v>0</v>
      </c>
      <c r="Z321" s="4">
        <f t="shared" si="56"/>
        <v>50</v>
      </c>
      <c r="AA321" s="4">
        <f>AA322</f>
        <v>50</v>
      </c>
      <c r="AB321" s="25">
        <f t="shared" si="54"/>
        <v>100</v>
      </c>
    </row>
    <row r="322" spans="1:28" ht="38.25">
      <c r="A322" s="5" t="s">
        <v>34</v>
      </c>
      <c r="B322" s="2" t="s">
        <v>703</v>
      </c>
      <c r="C322" s="2">
        <v>200</v>
      </c>
      <c r="D322" s="4"/>
      <c r="E322" s="6"/>
      <c r="F322" s="4"/>
      <c r="G322" s="6"/>
      <c r="H322" s="4"/>
      <c r="I322" s="6"/>
      <c r="J322" s="4">
        <f t="shared" si="63"/>
        <v>0</v>
      </c>
      <c r="K322" s="6">
        <v>50</v>
      </c>
      <c r="L322" s="4">
        <f t="shared" si="62"/>
        <v>50</v>
      </c>
      <c r="M322" s="6"/>
      <c r="N322" s="4">
        <f t="shared" si="59"/>
        <v>50</v>
      </c>
      <c r="O322" s="6"/>
      <c r="P322" s="4">
        <f t="shared" si="60"/>
        <v>50</v>
      </c>
      <c r="Q322" s="6"/>
      <c r="R322" s="4">
        <f t="shared" si="61"/>
        <v>50</v>
      </c>
      <c r="S322" s="6"/>
      <c r="T322" s="4">
        <f t="shared" si="58"/>
        <v>50</v>
      </c>
      <c r="U322" s="6"/>
      <c r="V322" s="4">
        <f t="shared" si="57"/>
        <v>50</v>
      </c>
      <c r="W322" s="6"/>
      <c r="X322" s="4">
        <f t="shared" si="55"/>
        <v>50</v>
      </c>
      <c r="Y322" s="6"/>
      <c r="Z322" s="4">
        <f t="shared" si="56"/>
        <v>50</v>
      </c>
      <c r="AA322" s="4">
        <v>50</v>
      </c>
      <c r="AB322" s="25">
        <f t="shared" si="54"/>
        <v>100</v>
      </c>
    </row>
    <row r="323" spans="1:28" ht="38.25">
      <c r="A323" s="5" t="s">
        <v>704</v>
      </c>
      <c r="B323" s="2" t="s">
        <v>705</v>
      </c>
      <c r="C323" s="2"/>
      <c r="D323" s="4"/>
      <c r="E323" s="6"/>
      <c r="F323" s="4"/>
      <c r="G323" s="6"/>
      <c r="H323" s="4"/>
      <c r="I323" s="6"/>
      <c r="J323" s="4">
        <f t="shared" si="63"/>
        <v>0</v>
      </c>
      <c r="K323" s="6">
        <f>K324</f>
        <v>600</v>
      </c>
      <c r="L323" s="4">
        <f t="shared" si="62"/>
        <v>600</v>
      </c>
      <c r="M323" s="6">
        <f>M324</f>
        <v>1200</v>
      </c>
      <c r="N323" s="4">
        <f t="shared" si="59"/>
        <v>1800</v>
      </c>
      <c r="O323" s="6">
        <f>O324</f>
        <v>129.00559999999999</v>
      </c>
      <c r="P323" s="4">
        <f t="shared" si="60"/>
        <v>1929.0056</v>
      </c>
      <c r="Q323" s="6">
        <f>Q324</f>
        <v>1500</v>
      </c>
      <c r="R323" s="4">
        <f t="shared" si="61"/>
        <v>3429.0056</v>
      </c>
      <c r="S323" s="6">
        <f>S324</f>
        <v>0</v>
      </c>
      <c r="T323" s="4">
        <f t="shared" si="58"/>
        <v>3429.0056</v>
      </c>
      <c r="U323" s="6">
        <f>U324</f>
        <v>0</v>
      </c>
      <c r="V323" s="4">
        <f t="shared" si="57"/>
        <v>3429.0056</v>
      </c>
      <c r="W323" s="6">
        <f>W324</f>
        <v>0</v>
      </c>
      <c r="X323" s="4">
        <f t="shared" si="55"/>
        <v>3429.0056</v>
      </c>
      <c r="Y323" s="6">
        <f>Y324</f>
        <v>-1150.0056</v>
      </c>
      <c r="Z323" s="4">
        <f t="shared" si="56"/>
        <v>2279</v>
      </c>
      <c r="AA323" s="4">
        <f>AA324</f>
        <v>2279</v>
      </c>
      <c r="AB323" s="25">
        <f t="shared" si="54"/>
        <v>100</v>
      </c>
    </row>
    <row r="324" spans="1:28" ht="30" customHeight="1">
      <c r="A324" s="5" t="s">
        <v>706</v>
      </c>
      <c r="B324" s="2" t="s">
        <v>707</v>
      </c>
      <c r="C324" s="2"/>
      <c r="D324" s="4"/>
      <c r="E324" s="6"/>
      <c r="F324" s="4"/>
      <c r="G324" s="6"/>
      <c r="H324" s="4"/>
      <c r="I324" s="6"/>
      <c r="J324" s="4">
        <f t="shared" si="63"/>
        <v>0</v>
      </c>
      <c r="K324" s="6">
        <f>K325</f>
        <v>600</v>
      </c>
      <c r="L324" s="4">
        <f t="shared" si="62"/>
        <v>600</v>
      </c>
      <c r="M324" s="6">
        <f>M325</f>
        <v>1200</v>
      </c>
      <c r="N324" s="4">
        <f t="shared" si="59"/>
        <v>1800</v>
      </c>
      <c r="O324" s="6">
        <f>O325</f>
        <v>129.00559999999999</v>
      </c>
      <c r="P324" s="4">
        <f t="shared" si="60"/>
        <v>1929.0056</v>
      </c>
      <c r="Q324" s="6">
        <f>Q325</f>
        <v>1500</v>
      </c>
      <c r="R324" s="4">
        <f t="shared" si="61"/>
        <v>3429.0056</v>
      </c>
      <c r="S324" s="6">
        <f>S325</f>
        <v>0</v>
      </c>
      <c r="T324" s="4">
        <f t="shared" si="58"/>
        <v>3429.0056</v>
      </c>
      <c r="U324" s="6">
        <f>U325</f>
        <v>0</v>
      </c>
      <c r="V324" s="4">
        <f t="shared" si="57"/>
        <v>3429.0056</v>
      </c>
      <c r="W324" s="6">
        <f>W325</f>
        <v>0</v>
      </c>
      <c r="X324" s="4">
        <f t="shared" si="55"/>
        <v>3429.0056</v>
      </c>
      <c r="Y324" s="6">
        <f>Y325</f>
        <v>-1150.0056</v>
      </c>
      <c r="Z324" s="4">
        <f t="shared" si="56"/>
        <v>2279</v>
      </c>
      <c r="AA324" s="4">
        <f>AA325</f>
        <v>2279</v>
      </c>
      <c r="AB324" s="25">
        <f t="shared" si="54"/>
        <v>100</v>
      </c>
    </row>
    <row r="325" spans="1:28" ht="38.25">
      <c r="A325" s="5" t="s">
        <v>34</v>
      </c>
      <c r="B325" s="2" t="s">
        <v>707</v>
      </c>
      <c r="C325" s="2">
        <v>200</v>
      </c>
      <c r="D325" s="4"/>
      <c r="E325" s="6"/>
      <c r="F325" s="4"/>
      <c r="G325" s="6"/>
      <c r="H325" s="4"/>
      <c r="I325" s="6"/>
      <c r="J325" s="4">
        <f t="shared" si="63"/>
        <v>0</v>
      </c>
      <c r="K325" s="6">
        <v>600</v>
      </c>
      <c r="L325" s="4">
        <f t="shared" si="62"/>
        <v>600</v>
      </c>
      <c r="M325" s="6">
        <v>1200</v>
      </c>
      <c r="N325" s="4">
        <f t="shared" si="59"/>
        <v>1800</v>
      </c>
      <c r="O325" s="6">
        <v>129.00559999999999</v>
      </c>
      <c r="P325" s="4">
        <f t="shared" si="60"/>
        <v>1929.0056</v>
      </c>
      <c r="Q325" s="6">
        <v>1500</v>
      </c>
      <c r="R325" s="4">
        <f t="shared" si="61"/>
        <v>3429.0056</v>
      </c>
      <c r="S325" s="6"/>
      <c r="T325" s="4">
        <f t="shared" si="58"/>
        <v>3429.0056</v>
      </c>
      <c r="U325" s="6"/>
      <c r="V325" s="4">
        <f t="shared" si="57"/>
        <v>3429.0056</v>
      </c>
      <c r="W325" s="6"/>
      <c r="X325" s="4">
        <f t="shared" si="55"/>
        <v>3429.0056</v>
      </c>
      <c r="Y325" s="6">
        <v>-1150.0056</v>
      </c>
      <c r="Z325" s="4">
        <f t="shared" si="56"/>
        <v>2279</v>
      </c>
      <c r="AA325" s="4">
        <v>2279</v>
      </c>
      <c r="AB325" s="25">
        <f t="shared" si="54"/>
        <v>100</v>
      </c>
    </row>
    <row r="326" spans="1:28" ht="84.75" customHeight="1">
      <c r="A326" s="8" t="s">
        <v>5</v>
      </c>
      <c r="B326" s="9" t="s">
        <v>99</v>
      </c>
      <c r="C326" s="2"/>
      <c r="D326" s="4">
        <v>1193</v>
      </c>
      <c r="E326" s="6">
        <f>E327+E341</f>
        <v>0</v>
      </c>
      <c r="F326" s="4">
        <f t="shared" si="52"/>
        <v>1193</v>
      </c>
      <c r="G326" s="6">
        <f>G327+G341</f>
        <v>0</v>
      </c>
      <c r="H326" s="4">
        <v>1318</v>
      </c>
      <c r="I326" s="6">
        <f>I327+I341</f>
        <v>25</v>
      </c>
      <c r="J326" s="4">
        <f t="shared" si="63"/>
        <v>1343</v>
      </c>
      <c r="K326" s="6">
        <f>K327+K341</f>
        <v>0</v>
      </c>
      <c r="L326" s="4">
        <f t="shared" si="62"/>
        <v>1343</v>
      </c>
      <c r="M326" s="6">
        <f>M327+M341</f>
        <v>0</v>
      </c>
      <c r="N326" s="4">
        <f t="shared" si="59"/>
        <v>1343</v>
      </c>
      <c r="O326" s="6">
        <f>O327+O341</f>
        <v>0</v>
      </c>
      <c r="P326" s="4">
        <f t="shared" si="60"/>
        <v>1343</v>
      </c>
      <c r="Q326" s="6">
        <f>Q327+Q341</f>
        <v>0</v>
      </c>
      <c r="R326" s="4">
        <f t="shared" si="61"/>
        <v>1343</v>
      </c>
      <c r="S326" s="6">
        <f>S327+S341</f>
        <v>0</v>
      </c>
      <c r="T326" s="4">
        <f t="shared" si="58"/>
        <v>1343</v>
      </c>
      <c r="U326" s="6">
        <f>U327+U341</f>
        <v>0</v>
      </c>
      <c r="V326" s="4">
        <f t="shared" si="57"/>
        <v>1343</v>
      </c>
      <c r="W326" s="6">
        <f>W327+W341</f>
        <v>0</v>
      </c>
      <c r="X326" s="4">
        <f t="shared" si="55"/>
        <v>1343</v>
      </c>
      <c r="Y326" s="6">
        <f>Y327+Y341</f>
        <v>0</v>
      </c>
      <c r="Z326" s="4">
        <f t="shared" si="56"/>
        <v>1343</v>
      </c>
      <c r="AA326" s="4">
        <f>AA327+AA341</f>
        <v>1343</v>
      </c>
      <c r="AB326" s="25">
        <f t="shared" si="54"/>
        <v>100</v>
      </c>
    </row>
    <row r="327" spans="1:28" ht="66.75" customHeight="1">
      <c r="A327" s="10" t="s">
        <v>100</v>
      </c>
      <c r="B327" s="9" t="s">
        <v>103</v>
      </c>
      <c r="C327" s="2"/>
      <c r="D327" s="4">
        <v>1193</v>
      </c>
      <c r="E327" s="6">
        <f>E328+E332+E337</f>
        <v>0</v>
      </c>
      <c r="F327" s="4">
        <f t="shared" si="52"/>
        <v>1193</v>
      </c>
      <c r="G327" s="6">
        <f>G328+G332+G337</f>
        <v>0</v>
      </c>
      <c r="H327" s="4">
        <v>1318</v>
      </c>
      <c r="I327" s="6">
        <f>I328+I332+I337</f>
        <v>25</v>
      </c>
      <c r="J327" s="4">
        <f t="shared" si="63"/>
        <v>1343</v>
      </c>
      <c r="K327" s="6">
        <f>K328+K332+K337</f>
        <v>0</v>
      </c>
      <c r="L327" s="4">
        <f t="shared" si="62"/>
        <v>1343</v>
      </c>
      <c r="M327" s="6">
        <f>M328+M332+M337</f>
        <v>0</v>
      </c>
      <c r="N327" s="4">
        <f t="shared" si="59"/>
        <v>1343</v>
      </c>
      <c r="O327" s="6">
        <f>O328+O332+O337</f>
        <v>0</v>
      </c>
      <c r="P327" s="4">
        <f t="shared" si="60"/>
        <v>1343</v>
      </c>
      <c r="Q327" s="6">
        <f>Q328+Q332+Q337</f>
        <v>0</v>
      </c>
      <c r="R327" s="4">
        <f t="shared" si="61"/>
        <v>1343</v>
      </c>
      <c r="S327" s="6">
        <f>S328+S332+S337</f>
        <v>0</v>
      </c>
      <c r="T327" s="4">
        <f t="shared" si="58"/>
        <v>1343</v>
      </c>
      <c r="U327" s="6">
        <f>U328+U332+U337</f>
        <v>0</v>
      </c>
      <c r="V327" s="4">
        <f t="shared" si="57"/>
        <v>1343</v>
      </c>
      <c r="W327" s="6">
        <f>W328+W332+W337</f>
        <v>0</v>
      </c>
      <c r="X327" s="4">
        <f t="shared" si="55"/>
        <v>1343</v>
      </c>
      <c r="Y327" s="6">
        <f>Y328+Y332+Y337</f>
        <v>0</v>
      </c>
      <c r="Z327" s="4">
        <f t="shared" si="56"/>
        <v>1343</v>
      </c>
      <c r="AA327" s="4">
        <f>AA328+AA332+AA337</f>
        <v>1343</v>
      </c>
      <c r="AB327" s="25">
        <f t="shared" si="54"/>
        <v>100</v>
      </c>
    </row>
    <row r="328" spans="1:28" ht="51">
      <c r="A328" s="5" t="s">
        <v>101</v>
      </c>
      <c r="B328" s="2" t="s">
        <v>104</v>
      </c>
      <c r="C328" s="2"/>
      <c r="D328" s="4">
        <v>454.05</v>
      </c>
      <c r="E328" s="6">
        <f>E329</f>
        <v>0</v>
      </c>
      <c r="F328" s="4">
        <f t="shared" ref="F328:F405" si="64">D328+E328</f>
        <v>454.05</v>
      </c>
      <c r="G328" s="6">
        <f>G329</f>
        <v>-52.05</v>
      </c>
      <c r="H328" s="4">
        <v>422</v>
      </c>
      <c r="I328" s="6">
        <f>I329</f>
        <v>0</v>
      </c>
      <c r="J328" s="4">
        <f t="shared" si="63"/>
        <v>422</v>
      </c>
      <c r="K328" s="6">
        <f>K329</f>
        <v>0</v>
      </c>
      <c r="L328" s="4">
        <f t="shared" si="62"/>
        <v>422</v>
      </c>
      <c r="M328" s="6">
        <f>M329</f>
        <v>0</v>
      </c>
      <c r="N328" s="4">
        <f t="shared" si="59"/>
        <v>422</v>
      </c>
      <c r="O328" s="6">
        <f>O329</f>
        <v>0</v>
      </c>
      <c r="P328" s="4">
        <f t="shared" si="60"/>
        <v>422</v>
      </c>
      <c r="Q328" s="6">
        <f>Q329</f>
        <v>0</v>
      </c>
      <c r="R328" s="4">
        <f t="shared" si="61"/>
        <v>422</v>
      </c>
      <c r="S328" s="6">
        <f>S329</f>
        <v>0</v>
      </c>
      <c r="T328" s="4">
        <f t="shared" si="58"/>
        <v>422</v>
      </c>
      <c r="U328" s="6">
        <f>U329</f>
        <v>0</v>
      </c>
      <c r="V328" s="4">
        <f t="shared" si="57"/>
        <v>422</v>
      </c>
      <c r="W328" s="6">
        <f>W329</f>
        <v>-61.359000000000002</v>
      </c>
      <c r="X328" s="4">
        <f t="shared" si="55"/>
        <v>360.64100000000002</v>
      </c>
      <c r="Y328" s="6">
        <f>Y329</f>
        <v>0</v>
      </c>
      <c r="Z328" s="4">
        <f t="shared" si="56"/>
        <v>360.64100000000002</v>
      </c>
      <c r="AA328" s="4">
        <f>AA329</f>
        <v>360.64100000000002</v>
      </c>
      <c r="AB328" s="25">
        <f t="shared" si="54"/>
        <v>100</v>
      </c>
    </row>
    <row r="329" spans="1:28" ht="38.25">
      <c r="A329" s="5" t="s">
        <v>102</v>
      </c>
      <c r="B329" s="2" t="s">
        <v>105</v>
      </c>
      <c r="C329" s="2"/>
      <c r="D329" s="4">
        <v>454.05</v>
      </c>
      <c r="E329" s="6">
        <f>E330+E331</f>
        <v>0</v>
      </c>
      <c r="F329" s="4">
        <f t="shared" si="64"/>
        <v>454.05</v>
      </c>
      <c r="G329" s="6">
        <f>G330+G331</f>
        <v>-52.05</v>
      </c>
      <c r="H329" s="4">
        <v>422</v>
      </c>
      <c r="I329" s="6">
        <f>I330+I331</f>
        <v>0</v>
      </c>
      <c r="J329" s="4">
        <f t="shared" si="63"/>
        <v>422</v>
      </c>
      <c r="K329" s="6">
        <f>K330+K331</f>
        <v>0</v>
      </c>
      <c r="L329" s="4">
        <f t="shared" si="62"/>
        <v>422</v>
      </c>
      <c r="M329" s="6">
        <f>M330+M331</f>
        <v>0</v>
      </c>
      <c r="N329" s="4">
        <f t="shared" si="59"/>
        <v>422</v>
      </c>
      <c r="O329" s="6">
        <f>O330+O331</f>
        <v>0</v>
      </c>
      <c r="P329" s="4">
        <f t="shared" si="60"/>
        <v>422</v>
      </c>
      <c r="Q329" s="6">
        <f>Q330+Q331</f>
        <v>0</v>
      </c>
      <c r="R329" s="4">
        <f t="shared" si="61"/>
        <v>422</v>
      </c>
      <c r="S329" s="6">
        <f>S330+S331</f>
        <v>0</v>
      </c>
      <c r="T329" s="4">
        <f t="shared" si="58"/>
        <v>422</v>
      </c>
      <c r="U329" s="6">
        <f>U330+U331</f>
        <v>0</v>
      </c>
      <c r="V329" s="4">
        <f t="shared" si="57"/>
        <v>422</v>
      </c>
      <c r="W329" s="6">
        <f>W330+W331</f>
        <v>-61.359000000000002</v>
      </c>
      <c r="X329" s="4">
        <f t="shared" si="55"/>
        <v>360.64100000000002</v>
      </c>
      <c r="Y329" s="6">
        <f>Y330+Y331</f>
        <v>0</v>
      </c>
      <c r="Z329" s="4">
        <f t="shared" si="56"/>
        <v>360.64100000000002</v>
      </c>
      <c r="AA329" s="4">
        <f>AA330+AA331</f>
        <v>360.64100000000002</v>
      </c>
      <c r="AB329" s="25">
        <f t="shared" si="54"/>
        <v>100</v>
      </c>
    </row>
    <row r="330" spans="1:28" ht="76.5">
      <c r="A330" s="5" t="s">
        <v>106</v>
      </c>
      <c r="B330" s="2" t="s">
        <v>105</v>
      </c>
      <c r="C330" s="2">
        <v>100</v>
      </c>
      <c r="D330" s="4">
        <v>339.05</v>
      </c>
      <c r="E330" s="6"/>
      <c r="F330" s="4">
        <f t="shared" si="64"/>
        <v>339.05</v>
      </c>
      <c r="G330" s="6">
        <v>-69.05</v>
      </c>
      <c r="H330" s="4">
        <v>270</v>
      </c>
      <c r="I330" s="6"/>
      <c r="J330" s="4">
        <f t="shared" si="63"/>
        <v>270</v>
      </c>
      <c r="K330" s="6"/>
      <c r="L330" s="4">
        <f t="shared" si="62"/>
        <v>270</v>
      </c>
      <c r="M330" s="6"/>
      <c r="N330" s="4">
        <f t="shared" si="59"/>
        <v>270</v>
      </c>
      <c r="O330" s="6"/>
      <c r="P330" s="4">
        <f t="shared" si="60"/>
        <v>270</v>
      </c>
      <c r="Q330" s="6"/>
      <c r="R330" s="4">
        <f t="shared" si="61"/>
        <v>270</v>
      </c>
      <c r="S330" s="6"/>
      <c r="T330" s="4">
        <f t="shared" si="58"/>
        <v>270</v>
      </c>
      <c r="U330" s="6"/>
      <c r="V330" s="4">
        <f t="shared" si="57"/>
        <v>270</v>
      </c>
      <c r="W330" s="6"/>
      <c r="X330" s="4">
        <f t="shared" si="55"/>
        <v>270</v>
      </c>
      <c r="Y330" s="6"/>
      <c r="Z330" s="4">
        <f t="shared" si="56"/>
        <v>270</v>
      </c>
      <c r="AA330" s="4">
        <v>270</v>
      </c>
      <c r="AB330" s="25">
        <f t="shared" si="54"/>
        <v>100</v>
      </c>
    </row>
    <row r="331" spans="1:28" ht="38.25">
      <c r="A331" s="5" t="s">
        <v>34</v>
      </c>
      <c r="B331" s="2" t="s">
        <v>105</v>
      </c>
      <c r="C331" s="2">
        <v>200</v>
      </c>
      <c r="D331" s="4">
        <v>115</v>
      </c>
      <c r="E331" s="6"/>
      <c r="F331" s="4">
        <f t="shared" si="64"/>
        <v>115</v>
      </c>
      <c r="G331" s="6">
        <v>17</v>
      </c>
      <c r="H331" s="4">
        <v>152</v>
      </c>
      <c r="I331" s="6"/>
      <c r="J331" s="4">
        <f t="shared" si="63"/>
        <v>152</v>
      </c>
      <c r="K331" s="6"/>
      <c r="L331" s="4">
        <f t="shared" si="62"/>
        <v>152</v>
      </c>
      <c r="M331" s="6"/>
      <c r="N331" s="4">
        <f t="shared" si="59"/>
        <v>152</v>
      </c>
      <c r="O331" s="6"/>
      <c r="P331" s="4">
        <f t="shared" si="60"/>
        <v>152</v>
      </c>
      <c r="Q331" s="6"/>
      <c r="R331" s="4">
        <f t="shared" si="61"/>
        <v>152</v>
      </c>
      <c r="S331" s="6"/>
      <c r="T331" s="4">
        <f t="shared" si="58"/>
        <v>152</v>
      </c>
      <c r="U331" s="6"/>
      <c r="V331" s="4">
        <f t="shared" si="57"/>
        <v>152</v>
      </c>
      <c r="W331" s="6">
        <v>-61.359000000000002</v>
      </c>
      <c r="X331" s="4">
        <f t="shared" si="55"/>
        <v>90.640999999999991</v>
      </c>
      <c r="Y331" s="6"/>
      <c r="Z331" s="4">
        <f t="shared" si="56"/>
        <v>90.640999999999991</v>
      </c>
      <c r="AA331" s="4">
        <v>90.641000000000005</v>
      </c>
      <c r="AB331" s="25">
        <f t="shared" si="54"/>
        <v>100.00000000000003</v>
      </c>
    </row>
    <row r="332" spans="1:28" ht="38.25">
      <c r="A332" s="5" t="s">
        <v>107</v>
      </c>
      <c r="B332" s="2" t="s">
        <v>109</v>
      </c>
      <c r="C332" s="2"/>
      <c r="D332" s="4">
        <v>550</v>
      </c>
      <c r="E332" s="6">
        <f>E333</f>
        <v>0</v>
      </c>
      <c r="F332" s="4">
        <f t="shared" si="64"/>
        <v>550</v>
      </c>
      <c r="G332" s="6">
        <f>G333</f>
        <v>49.05</v>
      </c>
      <c r="H332" s="4">
        <v>704.05</v>
      </c>
      <c r="I332" s="6">
        <f>I333</f>
        <v>25</v>
      </c>
      <c r="J332" s="4">
        <f t="shared" si="63"/>
        <v>729.05</v>
      </c>
      <c r="K332" s="6">
        <f>K333</f>
        <v>0</v>
      </c>
      <c r="L332" s="4">
        <f t="shared" si="62"/>
        <v>729.05</v>
      </c>
      <c r="M332" s="6">
        <f>M333</f>
        <v>0</v>
      </c>
      <c r="N332" s="4">
        <f t="shared" si="59"/>
        <v>729.05</v>
      </c>
      <c r="O332" s="6">
        <f>O333</f>
        <v>0</v>
      </c>
      <c r="P332" s="4">
        <f t="shared" si="60"/>
        <v>729.05</v>
      </c>
      <c r="Q332" s="6">
        <f>Q333</f>
        <v>0</v>
      </c>
      <c r="R332" s="4">
        <f t="shared" si="61"/>
        <v>729.05</v>
      </c>
      <c r="S332" s="6">
        <f>S333</f>
        <v>-0.05</v>
      </c>
      <c r="T332" s="4">
        <f t="shared" si="58"/>
        <v>729</v>
      </c>
      <c r="U332" s="6">
        <f>U333</f>
        <v>0</v>
      </c>
      <c r="V332" s="4">
        <f t="shared" si="57"/>
        <v>729</v>
      </c>
      <c r="W332" s="6">
        <f>W333</f>
        <v>91.358999999999995</v>
      </c>
      <c r="X332" s="4">
        <f t="shared" si="55"/>
        <v>820.35900000000004</v>
      </c>
      <c r="Y332" s="6">
        <f>Y333</f>
        <v>0</v>
      </c>
      <c r="Z332" s="4">
        <f t="shared" si="56"/>
        <v>820.35900000000004</v>
      </c>
      <c r="AA332" s="4">
        <f>AA333</f>
        <v>820.35900000000004</v>
      </c>
      <c r="AB332" s="25">
        <f t="shared" si="54"/>
        <v>100</v>
      </c>
    </row>
    <row r="333" spans="1:28" ht="38.25">
      <c r="A333" s="5" t="s">
        <v>108</v>
      </c>
      <c r="B333" s="2" t="s">
        <v>110</v>
      </c>
      <c r="C333" s="2"/>
      <c r="D333" s="4">
        <v>550</v>
      </c>
      <c r="E333" s="6">
        <f>E334+E335</f>
        <v>0</v>
      </c>
      <c r="F333" s="4">
        <f t="shared" si="64"/>
        <v>550</v>
      </c>
      <c r="G333" s="6">
        <f>G334+G335</f>
        <v>49.05</v>
      </c>
      <c r="H333" s="4">
        <v>704.05</v>
      </c>
      <c r="I333" s="6">
        <f>I334+I335</f>
        <v>25</v>
      </c>
      <c r="J333" s="4">
        <f t="shared" si="63"/>
        <v>729.05</v>
      </c>
      <c r="K333" s="6">
        <f>K334+K335+K336</f>
        <v>0</v>
      </c>
      <c r="L333" s="4">
        <f t="shared" si="62"/>
        <v>729.05</v>
      </c>
      <c r="M333" s="6">
        <f>M334+M335+M336</f>
        <v>0</v>
      </c>
      <c r="N333" s="4">
        <f t="shared" si="59"/>
        <v>729.05</v>
      </c>
      <c r="O333" s="6">
        <f>O334+O335+O336</f>
        <v>0</v>
      </c>
      <c r="P333" s="4">
        <f t="shared" si="60"/>
        <v>729.05</v>
      </c>
      <c r="Q333" s="6">
        <f>Q334+Q335+Q336</f>
        <v>0</v>
      </c>
      <c r="R333" s="4">
        <f t="shared" si="61"/>
        <v>729.05</v>
      </c>
      <c r="S333" s="6">
        <f>S334+S335+S336</f>
        <v>-0.05</v>
      </c>
      <c r="T333" s="4">
        <f t="shared" si="58"/>
        <v>729</v>
      </c>
      <c r="U333" s="6">
        <f>U334+U335+U336</f>
        <v>0</v>
      </c>
      <c r="V333" s="4">
        <f t="shared" si="57"/>
        <v>729</v>
      </c>
      <c r="W333" s="6">
        <f>W334+W335+W336</f>
        <v>91.358999999999995</v>
      </c>
      <c r="X333" s="4">
        <f t="shared" si="55"/>
        <v>820.35900000000004</v>
      </c>
      <c r="Y333" s="6">
        <f>Y334+Y335+Y336</f>
        <v>0</v>
      </c>
      <c r="Z333" s="4">
        <f t="shared" si="56"/>
        <v>820.35900000000004</v>
      </c>
      <c r="AA333" s="4">
        <f>AA334+AA335+AA336</f>
        <v>820.35900000000004</v>
      </c>
      <c r="AB333" s="25">
        <f t="shared" ref="AB333:AB392" si="65">AA333/Z333*100</f>
        <v>100</v>
      </c>
    </row>
    <row r="334" spans="1:28" ht="76.5">
      <c r="A334" s="5" t="s">
        <v>106</v>
      </c>
      <c r="B334" s="2" t="s">
        <v>110</v>
      </c>
      <c r="C334" s="2">
        <v>100</v>
      </c>
      <c r="D334" s="4">
        <v>415</v>
      </c>
      <c r="E334" s="6"/>
      <c r="F334" s="4">
        <f t="shared" si="64"/>
        <v>415</v>
      </c>
      <c r="G334" s="6">
        <v>4.05</v>
      </c>
      <c r="H334" s="4">
        <v>499.05</v>
      </c>
      <c r="I334" s="6"/>
      <c r="J334" s="4">
        <f t="shared" si="63"/>
        <v>499.05</v>
      </c>
      <c r="K334" s="6"/>
      <c r="L334" s="4">
        <f t="shared" si="62"/>
        <v>499.05</v>
      </c>
      <c r="M334" s="6"/>
      <c r="N334" s="4">
        <f t="shared" si="59"/>
        <v>499.05</v>
      </c>
      <c r="O334" s="6"/>
      <c r="P334" s="4">
        <f t="shared" si="60"/>
        <v>499.05</v>
      </c>
      <c r="Q334" s="6"/>
      <c r="R334" s="4">
        <f t="shared" si="61"/>
        <v>499.05</v>
      </c>
      <c r="S334" s="6"/>
      <c r="T334" s="4">
        <f t="shared" si="58"/>
        <v>499.05</v>
      </c>
      <c r="U334" s="6"/>
      <c r="V334" s="4">
        <f t="shared" si="57"/>
        <v>499.05</v>
      </c>
      <c r="W334" s="6">
        <v>75.198999999999998</v>
      </c>
      <c r="X334" s="4">
        <f t="shared" si="55"/>
        <v>574.24900000000002</v>
      </c>
      <c r="Y334" s="6"/>
      <c r="Z334" s="4">
        <f t="shared" si="56"/>
        <v>574.24900000000002</v>
      </c>
      <c r="AA334" s="4">
        <v>574.24900000000002</v>
      </c>
      <c r="AB334" s="25">
        <f t="shared" si="65"/>
        <v>100</v>
      </c>
    </row>
    <row r="335" spans="1:28" ht="38.25">
      <c r="A335" s="5" t="s">
        <v>34</v>
      </c>
      <c r="B335" s="2" t="s">
        <v>110</v>
      </c>
      <c r="C335" s="2">
        <v>200</v>
      </c>
      <c r="D335" s="4">
        <v>135</v>
      </c>
      <c r="E335" s="6"/>
      <c r="F335" s="4">
        <f t="shared" si="64"/>
        <v>135</v>
      </c>
      <c r="G335" s="6">
        <v>45</v>
      </c>
      <c r="H335" s="4">
        <v>205</v>
      </c>
      <c r="I335" s="6">
        <v>25</v>
      </c>
      <c r="J335" s="4">
        <f t="shared" si="63"/>
        <v>230</v>
      </c>
      <c r="K335" s="6">
        <v>-8</v>
      </c>
      <c r="L335" s="4">
        <f t="shared" si="62"/>
        <v>222</v>
      </c>
      <c r="M335" s="6"/>
      <c r="N335" s="4">
        <f t="shared" si="59"/>
        <v>222</v>
      </c>
      <c r="O335" s="6"/>
      <c r="P335" s="4">
        <f t="shared" si="60"/>
        <v>222</v>
      </c>
      <c r="Q335" s="6"/>
      <c r="R335" s="4">
        <f t="shared" si="61"/>
        <v>222</v>
      </c>
      <c r="S335" s="6">
        <v>-0.05</v>
      </c>
      <c r="T335" s="4">
        <f t="shared" si="58"/>
        <v>221.95</v>
      </c>
      <c r="U335" s="6"/>
      <c r="V335" s="4">
        <f t="shared" si="57"/>
        <v>221.95</v>
      </c>
      <c r="W335" s="6">
        <v>16.16</v>
      </c>
      <c r="X335" s="4">
        <f t="shared" si="55"/>
        <v>238.10999999999999</v>
      </c>
      <c r="Y335" s="6"/>
      <c r="Z335" s="4">
        <f t="shared" si="56"/>
        <v>238.10999999999999</v>
      </c>
      <c r="AA335" s="4">
        <v>238.11</v>
      </c>
      <c r="AB335" s="25">
        <f t="shared" si="65"/>
        <v>100.00000000000003</v>
      </c>
    </row>
    <row r="336" spans="1:28" ht="25.5">
      <c r="A336" s="16" t="s">
        <v>33</v>
      </c>
      <c r="B336" s="2" t="s">
        <v>110</v>
      </c>
      <c r="C336" s="2">
        <v>800</v>
      </c>
      <c r="D336" s="4"/>
      <c r="E336" s="6"/>
      <c r="F336" s="4"/>
      <c r="G336" s="6"/>
      <c r="H336" s="4"/>
      <c r="I336" s="6"/>
      <c r="J336" s="4">
        <f t="shared" si="63"/>
        <v>0</v>
      </c>
      <c r="K336" s="6">
        <v>8</v>
      </c>
      <c r="L336" s="4">
        <f t="shared" si="62"/>
        <v>8</v>
      </c>
      <c r="M336" s="6"/>
      <c r="N336" s="4">
        <f t="shared" si="59"/>
        <v>8</v>
      </c>
      <c r="O336" s="6"/>
      <c r="P336" s="4">
        <f t="shared" si="60"/>
        <v>8</v>
      </c>
      <c r="Q336" s="6"/>
      <c r="R336" s="4">
        <f t="shared" si="61"/>
        <v>8</v>
      </c>
      <c r="S336" s="6"/>
      <c r="T336" s="4">
        <f t="shared" si="58"/>
        <v>8</v>
      </c>
      <c r="U336" s="6"/>
      <c r="V336" s="4">
        <f t="shared" si="57"/>
        <v>8</v>
      </c>
      <c r="W336" s="6"/>
      <c r="X336" s="4">
        <f t="shared" si="55"/>
        <v>8</v>
      </c>
      <c r="Y336" s="6"/>
      <c r="Z336" s="4">
        <f t="shared" si="56"/>
        <v>8</v>
      </c>
      <c r="AA336" s="4">
        <v>8</v>
      </c>
      <c r="AB336" s="25">
        <f t="shared" si="65"/>
        <v>100</v>
      </c>
    </row>
    <row r="337" spans="1:28" ht="38.25">
      <c r="A337" s="5" t="s">
        <v>635</v>
      </c>
      <c r="B337" s="2" t="s">
        <v>111</v>
      </c>
      <c r="C337" s="2"/>
      <c r="D337" s="4">
        <v>188.95</v>
      </c>
      <c r="E337" s="6">
        <f>E338</f>
        <v>0</v>
      </c>
      <c r="F337" s="4">
        <f t="shared" si="64"/>
        <v>188.95</v>
      </c>
      <c r="G337" s="6">
        <f>G338</f>
        <v>3</v>
      </c>
      <c r="H337" s="4">
        <v>191.95</v>
      </c>
      <c r="I337" s="6">
        <f>I338</f>
        <v>0</v>
      </c>
      <c r="J337" s="4">
        <f t="shared" si="63"/>
        <v>191.95</v>
      </c>
      <c r="K337" s="6">
        <f>K338</f>
        <v>0</v>
      </c>
      <c r="L337" s="4">
        <f t="shared" si="62"/>
        <v>191.95</v>
      </c>
      <c r="M337" s="6">
        <f>M338</f>
        <v>0</v>
      </c>
      <c r="N337" s="4">
        <f t="shared" si="59"/>
        <v>191.95</v>
      </c>
      <c r="O337" s="6">
        <f>O338</f>
        <v>0</v>
      </c>
      <c r="P337" s="4">
        <f t="shared" si="60"/>
        <v>191.95</v>
      </c>
      <c r="Q337" s="6">
        <f>Q338</f>
        <v>0</v>
      </c>
      <c r="R337" s="4">
        <f t="shared" si="61"/>
        <v>191.95</v>
      </c>
      <c r="S337" s="6">
        <f>S338</f>
        <v>5.0000000000000044E-2</v>
      </c>
      <c r="T337" s="4">
        <f t="shared" si="58"/>
        <v>192</v>
      </c>
      <c r="U337" s="6">
        <f>U338</f>
        <v>0</v>
      </c>
      <c r="V337" s="4">
        <f t="shared" si="57"/>
        <v>192</v>
      </c>
      <c r="W337" s="6">
        <f>W338</f>
        <v>-30</v>
      </c>
      <c r="X337" s="4">
        <f t="shared" si="55"/>
        <v>162</v>
      </c>
      <c r="Y337" s="6">
        <f>Y338</f>
        <v>0</v>
      </c>
      <c r="Z337" s="4">
        <f t="shared" si="56"/>
        <v>162</v>
      </c>
      <c r="AA337" s="4">
        <f>AA338</f>
        <v>162</v>
      </c>
      <c r="AB337" s="25">
        <f t="shared" si="65"/>
        <v>100</v>
      </c>
    </row>
    <row r="338" spans="1:28" ht="25.5">
      <c r="A338" s="5" t="s">
        <v>636</v>
      </c>
      <c r="B338" s="2" t="s">
        <v>112</v>
      </c>
      <c r="C338" s="2"/>
      <c r="D338" s="4">
        <v>188.95</v>
      </c>
      <c r="E338" s="6">
        <f>E339+E340</f>
        <v>0</v>
      </c>
      <c r="F338" s="4">
        <f t="shared" si="64"/>
        <v>188.95</v>
      </c>
      <c r="G338" s="6">
        <f>G339+G340</f>
        <v>3</v>
      </c>
      <c r="H338" s="4">
        <v>191.95</v>
      </c>
      <c r="I338" s="6">
        <f>I339+I340</f>
        <v>0</v>
      </c>
      <c r="J338" s="4">
        <f t="shared" si="63"/>
        <v>191.95</v>
      </c>
      <c r="K338" s="6">
        <f>K339+K340</f>
        <v>0</v>
      </c>
      <c r="L338" s="4">
        <f t="shared" si="62"/>
        <v>191.95</v>
      </c>
      <c r="M338" s="6">
        <f>M339+M340</f>
        <v>0</v>
      </c>
      <c r="N338" s="4">
        <f t="shared" si="59"/>
        <v>191.95</v>
      </c>
      <c r="O338" s="6">
        <f>O339+O340</f>
        <v>0</v>
      </c>
      <c r="P338" s="4">
        <f t="shared" si="60"/>
        <v>191.95</v>
      </c>
      <c r="Q338" s="6">
        <f>Q339+Q340</f>
        <v>0</v>
      </c>
      <c r="R338" s="4">
        <f t="shared" si="61"/>
        <v>191.95</v>
      </c>
      <c r="S338" s="6">
        <f>S339+S340</f>
        <v>5.0000000000000044E-2</v>
      </c>
      <c r="T338" s="4">
        <f t="shared" si="58"/>
        <v>192</v>
      </c>
      <c r="U338" s="6">
        <f>U339+U340</f>
        <v>0</v>
      </c>
      <c r="V338" s="4">
        <f t="shared" si="57"/>
        <v>192</v>
      </c>
      <c r="W338" s="6">
        <f>W339+W340</f>
        <v>-30</v>
      </c>
      <c r="X338" s="4">
        <f t="shared" si="55"/>
        <v>162</v>
      </c>
      <c r="Y338" s="6">
        <f>Y339+Y340</f>
        <v>0</v>
      </c>
      <c r="Z338" s="4">
        <f t="shared" si="56"/>
        <v>162</v>
      </c>
      <c r="AA338" s="4">
        <f>AA339+AA340</f>
        <v>162</v>
      </c>
      <c r="AB338" s="25">
        <f t="shared" si="65"/>
        <v>100</v>
      </c>
    </row>
    <row r="339" spans="1:28" ht="76.5">
      <c r="A339" s="5" t="s">
        <v>106</v>
      </c>
      <c r="B339" s="2" t="s">
        <v>112</v>
      </c>
      <c r="C339" s="2">
        <v>100</v>
      </c>
      <c r="D339" s="4">
        <v>163.95</v>
      </c>
      <c r="E339" s="6"/>
      <c r="F339" s="4">
        <f t="shared" si="64"/>
        <v>163.95</v>
      </c>
      <c r="G339" s="6"/>
      <c r="H339" s="4">
        <v>163.95</v>
      </c>
      <c r="I339" s="6"/>
      <c r="J339" s="4">
        <f t="shared" si="63"/>
        <v>163.95</v>
      </c>
      <c r="K339" s="6"/>
      <c r="L339" s="4">
        <f t="shared" si="62"/>
        <v>163.95</v>
      </c>
      <c r="M339" s="6"/>
      <c r="N339" s="4">
        <f t="shared" si="59"/>
        <v>163.95</v>
      </c>
      <c r="O339" s="6"/>
      <c r="P339" s="4">
        <f t="shared" si="60"/>
        <v>163.95</v>
      </c>
      <c r="Q339" s="6"/>
      <c r="R339" s="4">
        <f t="shared" si="61"/>
        <v>163.95</v>
      </c>
      <c r="S339" s="6">
        <v>-1.95</v>
      </c>
      <c r="T339" s="4">
        <f t="shared" si="58"/>
        <v>162</v>
      </c>
      <c r="U339" s="6"/>
      <c r="V339" s="4">
        <f t="shared" si="57"/>
        <v>162</v>
      </c>
      <c r="W339" s="6"/>
      <c r="X339" s="4">
        <f t="shared" si="55"/>
        <v>162</v>
      </c>
      <c r="Y339" s="6"/>
      <c r="Z339" s="4">
        <f t="shared" si="56"/>
        <v>162</v>
      </c>
      <c r="AA339" s="4">
        <v>162</v>
      </c>
      <c r="AB339" s="25">
        <f t="shared" si="65"/>
        <v>100</v>
      </c>
    </row>
    <row r="340" spans="1:28" ht="38.25" hidden="1">
      <c r="A340" s="5" t="s">
        <v>34</v>
      </c>
      <c r="B340" s="2" t="s">
        <v>112</v>
      </c>
      <c r="C340" s="2">
        <v>200</v>
      </c>
      <c r="D340" s="4">
        <v>25</v>
      </c>
      <c r="E340" s="6"/>
      <c r="F340" s="4">
        <f t="shared" si="64"/>
        <v>25</v>
      </c>
      <c r="G340" s="6">
        <v>3</v>
      </c>
      <c r="H340" s="4">
        <v>28</v>
      </c>
      <c r="I340" s="6"/>
      <c r="J340" s="4">
        <f t="shared" si="63"/>
        <v>28</v>
      </c>
      <c r="K340" s="6"/>
      <c r="L340" s="4">
        <f t="shared" si="62"/>
        <v>28</v>
      </c>
      <c r="M340" s="6"/>
      <c r="N340" s="4">
        <f t="shared" si="59"/>
        <v>28</v>
      </c>
      <c r="O340" s="6"/>
      <c r="P340" s="4">
        <f t="shared" si="60"/>
        <v>28</v>
      </c>
      <c r="Q340" s="6"/>
      <c r="R340" s="4">
        <f t="shared" si="61"/>
        <v>28</v>
      </c>
      <c r="S340" s="6">
        <v>2</v>
      </c>
      <c r="T340" s="4">
        <f t="shared" si="58"/>
        <v>30</v>
      </c>
      <c r="U340" s="6"/>
      <c r="V340" s="4">
        <f t="shared" si="57"/>
        <v>30</v>
      </c>
      <c r="W340" s="6">
        <v>-30</v>
      </c>
      <c r="X340" s="4">
        <f t="shared" si="55"/>
        <v>0</v>
      </c>
      <c r="Y340" s="6"/>
      <c r="Z340" s="4">
        <f t="shared" si="56"/>
        <v>0</v>
      </c>
      <c r="AA340" s="4">
        <v>0</v>
      </c>
      <c r="AB340" s="25">
        <v>0</v>
      </c>
    </row>
    <row r="341" spans="1:28" ht="76.5">
      <c r="A341" s="10" t="s">
        <v>570</v>
      </c>
      <c r="B341" s="9" t="s">
        <v>571</v>
      </c>
      <c r="C341" s="2"/>
      <c r="D341" s="4">
        <v>0</v>
      </c>
      <c r="E341" s="6">
        <f>E342+E345</f>
        <v>0</v>
      </c>
      <c r="F341" s="4">
        <f t="shared" si="64"/>
        <v>0</v>
      </c>
      <c r="G341" s="6">
        <f>G342+G345</f>
        <v>0</v>
      </c>
      <c r="H341" s="4">
        <v>0</v>
      </c>
      <c r="I341" s="6">
        <f>I342+I345</f>
        <v>0</v>
      </c>
      <c r="J341" s="4">
        <f t="shared" si="63"/>
        <v>0</v>
      </c>
      <c r="K341" s="6">
        <f>K342+K345</f>
        <v>0</v>
      </c>
      <c r="L341" s="4">
        <f t="shared" si="62"/>
        <v>0</v>
      </c>
      <c r="M341" s="6">
        <f>M342+M345</f>
        <v>0</v>
      </c>
      <c r="N341" s="4">
        <f t="shared" si="59"/>
        <v>0</v>
      </c>
      <c r="O341" s="6">
        <f>O342+O345</f>
        <v>0</v>
      </c>
      <c r="P341" s="4">
        <f t="shared" si="60"/>
        <v>0</v>
      </c>
      <c r="Q341" s="6">
        <f>Q342+Q345</f>
        <v>0</v>
      </c>
      <c r="R341" s="4">
        <f t="shared" si="61"/>
        <v>0</v>
      </c>
      <c r="S341" s="6">
        <f>S342+S345</f>
        <v>0</v>
      </c>
      <c r="T341" s="4">
        <f t="shared" si="58"/>
        <v>0</v>
      </c>
      <c r="U341" s="6">
        <f>U342+U345</f>
        <v>0</v>
      </c>
      <c r="V341" s="4">
        <f t="shared" si="57"/>
        <v>0</v>
      </c>
      <c r="W341" s="6">
        <f>W342+W345</f>
        <v>0</v>
      </c>
      <c r="X341" s="4">
        <f t="shared" ref="X341:X404" si="66">V341+W341</f>
        <v>0</v>
      </c>
      <c r="Y341" s="6">
        <f>Y342+Y345</f>
        <v>0</v>
      </c>
      <c r="Z341" s="4">
        <f t="shared" ref="Z341:Z404" si="67">X341+Y341</f>
        <v>0</v>
      </c>
      <c r="AA341" s="4">
        <f>AA342+AA345</f>
        <v>0</v>
      </c>
      <c r="AB341" s="25">
        <v>0</v>
      </c>
    </row>
    <row r="342" spans="1:28" ht="89.25">
      <c r="A342" s="5" t="s">
        <v>572</v>
      </c>
      <c r="B342" s="2" t="s">
        <v>573</v>
      </c>
      <c r="C342" s="2"/>
      <c r="D342" s="4">
        <v>0</v>
      </c>
      <c r="E342" s="6">
        <f>E343</f>
        <v>0</v>
      </c>
      <c r="F342" s="4">
        <f t="shared" si="64"/>
        <v>0</v>
      </c>
      <c r="G342" s="6">
        <f>G343</f>
        <v>0</v>
      </c>
      <c r="H342" s="4">
        <v>0</v>
      </c>
      <c r="I342" s="6">
        <f>I343</f>
        <v>0</v>
      </c>
      <c r="J342" s="4">
        <f t="shared" si="63"/>
        <v>0</v>
      </c>
      <c r="K342" s="6">
        <f>K343</f>
        <v>0</v>
      </c>
      <c r="L342" s="4">
        <f t="shared" si="62"/>
        <v>0</v>
      </c>
      <c r="M342" s="6">
        <f>M343</f>
        <v>0</v>
      </c>
      <c r="N342" s="4">
        <f t="shared" si="59"/>
        <v>0</v>
      </c>
      <c r="O342" s="6">
        <f>O343</f>
        <v>0</v>
      </c>
      <c r="P342" s="4">
        <f t="shared" si="60"/>
        <v>0</v>
      </c>
      <c r="Q342" s="6">
        <f>Q343</f>
        <v>0</v>
      </c>
      <c r="R342" s="4">
        <f t="shared" si="61"/>
        <v>0</v>
      </c>
      <c r="S342" s="6">
        <f>S343</f>
        <v>0</v>
      </c>
      <c r="T342" s="4">
        <f t="shared" si="58"/>
        <v>0</v>
      </c>
      <c r="U342" s="6">
        <f>U343</f>
        <v>0</v>
      </c>
      <c r="V342" s="4">
        <f t="shared" si="57"/>
        <v>0</v>
      </c>
      <c r="W342" s="6">
        <f>W343</f>
        <v>0</v>
      </c>
      <c r="X342" s="4">
        <f t="shared" si="66"/>
        <v>0</v>
      </c>
      <c r="Y342" s="6">
        <f>Y343</f>
        <v>0</v>
      </c>
      <c r="Z342" s="4">
        <f t="shared" si="67"/>
        <v>0</v>
      </c>
      <c r="AA342" s="4">
        <f>AA343</f>
        <v>0</v>
      </c>
      <c r="AB342" s="25">
        <v>0</v>
      </c>
    </row>
    <row r="343" spans="1:28" ht="76.5">
      <c r="A343" s="5" t="s">
        <v>574</v>
      </c>
      <c r="B343" s="2" t="s">
        <v>575</v>
      </c>
      <c r="C343" s="2"/>
      <c r="D343" s="4">
        <v>0</v>
      </c>
      <c r="E343" s="6">
        <f>E344</f>
        <v>0</v>
      </c>
      <c r="F343" s="4">
        <f t="shared" si="64"/>
        <v>0</v>
      </c>
      <c r="G343" s="6">
        <f>G344</f>
        <v>0</v>
      </c>
      <c r="H343" s="4">
        <v>0</v>
      </c>
      <c r="I343" s="6">
        <f>I344</f>
        <v>0</v>
      </c>
      <c r="J343" s="4">
        <f t="shared" si="63"/>
        <v>0</v>
      </c>
      <c r="K343" s="6">
        <f>K344</f>
        <v>0</v>
      </c>
      <c r="L343" s="4">
        <f t="shared" si="62"/>
        <v>0</v>
      </c>
      <c r="M343" s="6">
        <f>M344</f>
        <v>0</v>
      </c>
      <c r="N343" s="4">
        <f t="shared" si="59"/>
        <v>0</v>
      </c>
      <c r="O343" s="6">
        <f>O344</f>
        <v>0</v>
      </c>
      <c r="P343" s="4">
        <f t="shared" si="60"/>
        <v>0</v>
      </c>
      <c r="Q343" s="6">
        <f>Q344</f>
        <v>0</v>
      </c>
      <c r="R343" s="4">
        <f t="shared" si="61"/>
        <v>0</v>
      </c>
      <c r="S343" s="6">
        <f>S344</f>
        <v>0</v>
      </c>
      <c r="T343" s="4">
        <f t="shared" si="58"/>
        <v>0</v>
      </c>
      <c r="U343" s="6">
        <f>U344</f>
        <v>0</v>
      </c>
      <c r="V343" s="4">
        <f t="shared" si="57"/>
        <v>0</v>
      </c>
      <c r="W343" s="6">
        <f>W344</f>
        <v>0</v>
      </c>
      <c r="X343" s="4">
        <f t="shared" si="66"/>
        <v>0</v>
      </c>
      <c r="Y343" s="6">
        <f>Y344</f>
        <v>0</v>
      </c>
      <c r="Z343" s="4">
        <f t="shared" si="67"/>
        <v>0</v>
      </c>
      <c r="AA343" s="4">
        <f>AA344</f>
        <v>0</v>
      </c>
      <c r="AB343" s="25">
        <v>0</v>
      </c>
    </row>
    <row r="344" spans="1:28" ht="38.25">
      <c r="A344" s="5" t="s">
        <v>34</v>
      </c>
      <c r="B344" s="2" t="s">
        <v>575</v>
      </c>
      <c r="C344" s="2">
        <v>200</v>
      </c>
      <c r="D344" s="4">
        <v>0</v>
      </c>
      <c r="E344" s="6"/>
      <c r="F344" s="4">
        <f t="shared" si="64"/>
        <v>0</v>
      </c>
      <c r="G344" s="6"/>
      <c r="H344" s="4">
        <v>0</v>
      </c>
      <c r="I344" s="6"/>
      <c r="J344" s="4">
        <f t="shared" si="63"/>
        <v>0</v>
      </c>
      <c r="K344" s="6"/>
      <c r="L344" s="4">
        <f t="shared" si="62"/>
        <v>0</v>
      </c>
      <c r="M344" s="6"/>
      <c r="N344" s="4">
        <f t="shared" si="59"/>
        <v>0</v>
      </c>
      <c r="O344" s="6"/>
      <c r="P344" s="4">
        <f t="shared" si="60"/>
        <v>0</v>
      </c>
      <c r="Q344" s="6"/>
      <c r="R344" s="4">
        <f t="shared" si="61"/>
        <v>0</v>
      </c>
      <c r="S344" s="6"/>
      <c r="T344" s="4">
        <f t="shared" si="58"/>
        <v>0</v>
      </c>
      <c r="U344" s="6"/>
      <c r="V344" s="4">
        <f t="shared" si="57"/>
        <v>0</v>
      </c>
      <c r="W344" s="6"/>
      <c r="X344" s="4">
        <f t="shared" si="66"/>
        <v>0</v>
      </c>
      <c r="Y344" s="6"/>
      <c r="Z344" s="4">
        <f t="shared" si="67"/>
        <v>0</v>
      </c>
      <c r="AA344" s="4">
        <v>0</v>
      </c>
      <c r="AB344" s="25">
        <v>0</v>
      </c>
    </row>
    <row r="345" spans="1:28" ht="38.25">
      <c r="A345" s="5" t="s">
        <v>579</v>
      </c>
      <c r="B345" s="2" t="s">
        <v>576</v>
      </c>
      <c r="C345" s="2"/>
      <c r="D345" s="4">
        <v>0</v>
      </c>
      <c r="E345" s="6">
        <f>E346</f>
        <v>0</v>
      </c>
      <c r="F345" s="4">
        <f t="shared" si="64"/>
        <v>0</v>
      </c>
      <c r="G345" s="6">
        <f>G346</f>
        <v>0</v>
      </c>
      <c r="H345" s="4">
        <v>0</v>
      </c>
      <c r="I345" s="6">
        <f>I346</f>
        <v>0</v>
      </c>
      <c r="J345" s="4">
        <f t="shared" si="63"/>
        <v>0</v>
      </c>
      <c r="K345" s="6">
        <f>K346</f>
        <v>0</v>
      </c>
      <c r="L345" s="4">
        <f t="shared" si="62"/>
        <v>0</v>
      </c>
      <c r="M345" s="6">
        <f>M346</f>
        <v>0</v>
      </c>
      <c r="N345" s="4">
        <f t="shared" si="59"/>
        <v>0</v>
      </c>
      <c r="O345" s="6">
        <f>O346</f>
        <v>0</v>
      </c>
      <c r="P345" s="4">
        <f t="shared" si="60"/>
        <v>0</v>
      </c>
      <c r="Q345" s="6">
        <f>Q346</f>
        <v>0</v>
      </c>
      <c r="R345" s="4">
        <f t="shared" si="61"/>
        <v>0</v>
      </c>
      <c r="S345" s="6">
        <f>S346</f>
        <v>0</v>
      </c>
      <c r="T345" s="4">
        <f t="shared" si="58"/>
        <v>0</v>
      </c>
      <c r="U345" s="6">
        <f>U346</f>
        <v>0</v>
      </c>
      <c r="V345" s="4">
        <f t="shared" ref="V345:V408" si="68">T345+U345</f>
        <v>0</v>
      </c>
      <c r="W345" s="6">
        <f>W346</f>
        <v>0</v>
      </c>
      <c r="X345" s="4">
        <f t="shared" si="66"/>
        <v>0</v>
      </c>
      <c r="Y345" s="6">
        <f>Y346</f>
        <v>0</v>
      </c>
      <c r="Z345" s="4">
        <f t="shared" si="67"/>
        <v>0</v>
      </c>
      <c r="AA345" s="4">
        <f>AA346</f>
        <v>0</v>
      </c>
      <c r="AB345" s="25">
        <v>0</v>
      </c>
    </row>
    <row r="346" spans="1:28" ht="38.25">
      <c r="A346" s="5" t="s">
        <v>580</v>
      </c>
      <c r="B346" s="2" t="s">
        <v>577</v>
      </c>
      <c r="C346" s="2"/>
      <c r="D346" s="4">
        <v>0</v>
      </c>
      <c r="E346" s="6">
        <f>E347</f>
        <v>0</v>
      </c>
      <c r="F346" s="4">
        <f t="shared" si="64"/>
        <v>0</v>
      </c>
      <c r="G346" s="6">
        <f>G347</f>
        <v>0</v>
      </c>
      <c r="H346" s="4">
        <v>0</v>
      </c>
      <c r="I346" s="6">
        <f>I347</f>
        <v>0</v>
      </c>
      <c r="J346" s="4">
        <f t="shared" si="63"/>
        <v>0</v>
      </c>
      <c r="K346" s="6">
        <f>K347</f>
        <v>0</v>
      </c>
      <c r="L346" s="4">
        <f t="shared" si="62"/>
        <v>0</v>
      </c>
      <c r="M346" s="6">
        <f>M347</f>
        <v>0</v>
      </c>
      <c r="N346" s="4">
        <f t="shared" si="59"/>
        <v>0</v>
      </c>
      <c r="O346" s="6">
        <f>O347</f>
        <v>0</v>
      </c>
      <c r="P346" s="4">
        <f t="shared" si="60"/>
        <v>0</v>
      </c>
      <c r="Q346" s="6">
        <f>Q347</f>
        <v>0</v>
      </c>
      <c r="R346" s="4">
        <f t="shared" si="61"/>
        <v>0</v>
      </c>
      <c r="S346" s="6">
        <f>S347</f>
        <v>0</v>
      </c>
      <c r="T346" s="4">
        <f t="shared" si="58"/>
        <v>0</v>
      </c>
      <c r="U346" s="6">
        <f>U347</f>
        <v>0</v>
      </c>
      <c r="V346" s="4">
        <f t="shared" si="68"/>
        <v>0</v>
      </c>
      <c r="W346" s="6">
        <f>W347</f>
        <v>0</v>
      </c>
      <c r="X346" s="4">
        <f t="shared" si="66"/>
        <v>0</v>
      </c>
      <c r="Y346" s="6">
        <f>Y347</f>
        <v>0</v>
      </c>
      <c r="Z346" s="4">
        <f t="shared" si="67"/>
        <v>0</v>
      </c>
      <c r="AA346" s="4">
        <f>AA347</f>
        <v>0</v>
      </c>
      <c r="AB346" s="25">
        <v>0</v>
      </c>
    </row>
    <row r="347" spans="1:28" ht="38.25">
      <c r="A347" s="5" t="s">
        <v>34</v>
      </c>
      <c r="B347" s="2" t="s">
        <v>577</v>
      </c>
      <c r="C347" s="2">
        <v>200</v>
      </c>
      <c r="D347" s="4">
        <v>0</v>
      </c>
      <c r="E347" s="6"/>
      <c r="F347" s="4">
        <f t="shared" si="64"/>
        <v>0</v>
      </c>
      <c r="G347" s="6"/>
      <c r="H347" s="4">
        <v>0</v>
      </c>
      <c r="I347" s="6"/>
      <c r="J347" s="4">
        <f t="shared" si="63"/>
        <v>0</v>
      </c>
      <c r="K347" s="6"/>
      <c r="L347" s="4">
        <f t="shared" si="62"/>
        <v>0</v>
      </c>
      <c r="M347" s="6"/>
      <c r="N347" s="4">
        <f t="shared" si="59"/>
        <v>0</v>
      </c>
      <c r="O347" s="6"/>
      <c r="P347" s="4">
        <f t="shared" si="60"/>
        <v>0</v>
      </c>
      <c r="Q347" s="6"/>
      <c r="R347" s="4">
        <f t="shared" si="61"/>
        <v>0</v>
      </c>
      <c r="S347" s="6"/>
      <c r="T347" s="4">
        <f t="shared" si="58"/>
        <v>0</v>
      </c>
      <c r="U347" s="6"/>
      <c r="V347" s="4">
        <f t="shared" si="68"/>
        <v>0</v>
      </c>
      <c r="W347" s="6"/>
      <c r="X347" s="4">
        <f t="shared" si="66"/>
        <v>0</v>
      </c>
      <c r="Y347" s="6"/>
      <c r="Z347" s="4">
        <f t="shared" si="67"/>
        <v>0</v>
      </c>
      <c r="AA347" s="4">
        <v>0</v>
      </c>
      <c r="AB347" s="25">
        <v>0</v>
      </c>
    </row>
    <row r="348" spans="1:28" ht="110.25">
      <c r="A348" s="8" t="s">
        <v>383</v>
      </c>
      <c r="B348" s="9" t="s">
        <v>97</v>
      </c>
      <c r="C348" s="2"/>
      <c r="D348" s="4">
        <v>27867.361789999999</v>
      </c>
      <c r="E348" s="6">
        <f>E349+E379+E393+E398+E402+E409+E417+E429+E447+E453+E460+E500+E510+E517</f>
        <v>2669.0045099999998</v>
      </c>
      <c r="F348" s="4">
        <f t="shared" si="64"/>
        <v>30536.366299999998</v>
      </c>
      <c r="G348" s="6">
        <f>G349+G379+G393+G398+G402+G409+G417+G429+G447+G453+G460+G500+G510+G517</f>
        <v>0</v>
      </c>
      <c r="H348" s="4">
        <v>167756.04583000002</v>
      </c>
      <c r="I348" s="6">
        <f>I349+I379+I393+I398+I402+I409+I417+I429+I447+I453+I460+I500+I510+I517</f>
        <v>4259.6316900000002</v>
      </c>
      <c r="J348" s="4">
        <f t="shared" si="63"/>
        <v>172015.67752000003</v>
      </c>
      <c r="K348" s="6">
        <f>K349+K379+K393+K398+K402+K409+K417+K429+K447+K453+K460+K500+K510+K517</f>
        <v>3202.2012399999999</v>
      </c>
      <c r="L348" s="4">
        <f t="shared" si="62"/>
        <v>175217.87876000002</v>
      </c>
      <c r="M348" s="6">
        <f>M349+M379+M393+M398+M402+M409+M417+M429+M447+M453+M460+M500+M510+M517</f>
        <v>51625.867230000003</v>
      </c>
      <c r="N348" s="4">
        <f t="shared" si="59"/>
        <v>226843.74599000002</v>
      </c>
      <c r="O348" s="6">
        <f>O349+O379+O393+O398+O402+O409+O417+O429+O447+O453+O460+O500+O510+O517</f>
        <v>3920.05728</v>
      </c>
      <c r="P348" s="4">
        <f t="shared" si="60"/>
        <v>230763.80327000003</v>
      </c>
      <c r="Q348" s="6">
        <f>Q349+Q379+Q393+Q398+Q402+Q409+Q417+Q429+Q447+Q453+Q460+Q500+Q510+Q517</f>
        <v>416.11437000000001</v>
      </c>
      <c r="R348" s="4">
        <f t="shared" si="61"/>
        <v>231179.91764000003</v>
      </c>
      <c r="S348" s="6">
        <f>S349+S379+S393+S398+S402+S409+S417+S429+S447+S453+S460+S500+S510+S517</f>
        <v>30444.519469999999</v>
      </c>
      <c r="T348" s="4">
        <f t="shared" ref="T348:T417" si="69">R348+S348</f>
        <v>261624.43711000003</v>
      </c>
      <c r="U348" s="6">
        <f>U349+U379+U393+U398+U402+U409+U417+U429+U447+U453+U460+U500+U510+U517</f>
        <v>9421.7690000000002</v>
      </c>
      <c r="V348" s="4">
        <f t="shared" si="68"/>
        <v>271046.20611000003</v>
      </c>
      <c r="W348" s="6">
        <f>W349+W379+W393+W398+W402+W409+W417+W429+W447+W453+W460+W500+W510+W517</f>
        <v>2722.2268899999999</v>
      </c>
      <c r="X348" s="4">
        <f t="shared" si="66"/>
        <v>273768.43300000002</v>
      </c>
      <c r="Y348" s="6">
        <f>Y349+Y379+Y393+Y398+Y402+Y409+Y417+Y429+Y447+Y453+Y460+Y500+Y510+Y517</f>
        <v>-297.41814999999997</v>
      </c>
      <c r="Z348" s="4">
        <f t="shared" si="67"/>
        <v>273471.01485000004</v>
      </c>
      <c r="AA348" s="4">
        <f>AA349+AA379+AA393+AA398+AA402+AA409+AA417+AA429+AA447+AA453+AA460+AA500+AA510+AA517</f>
        <v>263175.41336999997</v>
      </c>
      <c r="AB348" s="25">
        <f t="shared" si="65"/>
        <v>96.235212903405042</v>
      </c>
    </row>
    <row r="349" spans="1:28" ht="51">
      <c r="A349" s="10" t="s">
        <v>96</v>
      </c>
      <c r="B349" s="9" t="s">
        <v>98</v>
      </c>
      <c r="C349" s="2"/>
      <c r="D349" s="4">
        <v>2300.4982599999998</v>
      </c>
      <c r="E349" s="6">
        <f>E350+E355+E358+E361+E364+E367+E370</f>
        <v>-371.71825999999999</v>
      </c>
      <c r="F349" s="4">
        <f t="shared" si="64"/>
        <v>1928.7799999999997</v>
      </c>
      <c r="G349" s="6">
        <f>G350+G355+G358+G361+G364+G367+G370</f>
        <v>0</v>
      </c>
      <c r="H349" s="4">
        <v>5428.78</v>
      </c>
      <c r="I349" s="6">
        <f>I350+I355+I358+I361+I364+I367+I370</f>
        <v>1071.2568000000001</v>
      </c>
      <c r="J349" s="4">
        <f t="shared" si="63"/>
        <v>6500.0367999999999</v>
      </c>
      <c r="K349" s="6">
        <f>K350+K355+K358+K361+K364+K367+K370</f>
        <v>0</v>
      </c>
      <c r="L349" s="4">
        <f t="shared" si="62"/>
        <v>6500.0367999999999</v>
      </c>
      <c r="M349" s="6">
        <f>M350+M355+M358+M361+M364+M367+M370</f>
        <v>0</v>
      </c>
      <c r="N349" s="4">
        <f t="shared" si="59"/>
        <v>6500.0367999999999</v>
      </c>
      <c r="O349" s="6">
        <f>O350+O355+O358+O361+O364+O367+O370</f>
        <v>0</v>
      </c>
      <c r="P349" s="4">
        <f t="shared" si="60"/>
        <v>6500.0367999999999</v>
      </c>
      <c r="Q349" s="6">
        <f>Q350+Q355+Q358+Q361+Q364+Q367+Q370</f>
        <v>-800</v>
      </c>
      <c r="R349" s="4">
        <f t="shared" si="61"/>
        <v>5700.0367999999999</v>
      </c>
      <c r="S349" s="6">
        <f>S350+S355+S358+S361+S364+S367+S370+S373+S376</f>
        <v>350</v>
      </c>
      <c r="T349" s="4">
        <f t="shared" si="69"/>
        <v>6050.0367999999999</v>
      </c>
      <c r="U349" s="6">
        <f>U350+U355+U358+U361+U364+U367+U370+U373+U376</f>
        <v>0</v>
      </c>
      <c r="V349" s="4">
        <f t="shared" si="68"/>
        <v>6050.0367999999999</v>
      </c>
      <c r="W349" s="6">
        <f>W350+W355+W358+W361+W364+W367+W370+W373+W376</f>
        <v>60</v>
      </c>
      <c r="X349" s="4">
        <f t="shared" si="66"/>
        <v>6110.0367999999999</v>
      </c>
      <c r="Y349" s="6">
        <f>Y350+Y355+Y358+Y361+Y364+Y367+Y370+Y373+Y376</f>
        <v>-38.616</v>
      </c>
      <c r="Z349" s="4">
        <f t="shared" si="67"/>
        <v>6071.4207999999999</v>
      </c>
      <c r="AA349" s="4">
        <f>AA350+AA355+AA358+AA361+AA364+AA367+AA370+AA373+AA376</f>
        <v>5867.2960000000003</v>
      </c>
      <c r="AB349" s="25">
        <f t="shared" si="65"/>
        <v>96.637940167151655</v>
      </c>
    </row>
    <row r="350" spans="1:28" ht="51">
      <c r="A350" s="5" t="s">
        <v>458</v>
      </c>
      <c r="B350" s="2" t="s">
        <v>459</v>
      </c>
      <c r="C350" s="2"/>
      <c r="D350" s="4">
        <v>2300.4982599999998</v>
      </c>
      <c r="E350" s="6">
        <f>E351+E353</f>
        <v>-371.71825999999999</v>
      </c>
      <c r="F350" s="4">
        <f t="shared" si="64"/>
        <v>1928.7799999999997</v>
      </c>
      <c r="G350" s="6">
        <f>G351+G353</f>
        <v>0</v>
      </c>
      <c r="H350" s="4">
        <v>1928.7799999999997</v>
      </c>
      <c r="I350" s="6">
        <f>I351+I353</f>
        <v>0</v>
      </c>
      <c r="J350" s="4">
        <f t="shared" si="63"/>
        <v>1928.7799999999997</v>
      </c>
      <c r="K350" s="6">
        <f>K351+K353</f>
        <v>0</v>
      </c>
      <c r="L350" s="4">
        <f t="shared" si="62"/>
        <v>1928.7799999999997</v>
      </c>
      <c r="M350" s="6">
        <f>M351+M353</f>
        <v>0</v>
      </c>
      <c r="N350" s="4">
        <f t="shared" si="59"/>
        <v>1928.7799999999997</v>
      </c>
      <c r="O350" s="6">
        <f>O351+O353</f>
        <v>0</v>
      </c>
      <c r="P350" s="4">
        <f t="shared" si="60"/>
        <v>1928.7799999999997</v>
      </c>
      <c r="Q350" s="6">
        <f>Q351+Q353</f>
        <v>0</v>
      </c>
      <c r="R350" s="4">
        <f t="shared" si="61"/>
        <v>1928.7799999999997</v>
      </c>
      <c r="S350" s="6">
        <f>S351+S353</f>
        <v>0</v>
      </c>
      <c r="T350" s="4">
        <f t="shared" si="69"/>
        <v>1928.7799999999997</v>
      </c>
      <c r="U350" s="6">
        <f>U351+U353</f>
        <v>0</v>
      </c>
      <c r="V350" s="4">
        <f t="shared" si="68"/>
        <v>1928.7799999999997</v>
      </c>
      <c r="W350" s="6">
        <f>W351+W353</f>
        <v>0</v>
      </c>
      <c r="X350" s="4">
        <f t="shared" si="66"/>
        <v>1928.7799999999997</v>
      </c>
      <c r="Y350" s="6">
        <f>Y351+Y353</f>
        <v>0</v>
      </c>
      <c r="Z350" s="4">
        <f t="shared" si="67"/>
        <v>1928.7799999999997</v>
      </c>
      <c r="AA350" s="4">
        <f>AA351+AA353</f>
        <v>1724.6551999999999</v>
      </c>
      <c r="AB350" s="25">
        <f t="shared" si="65"/>
        <v>89.416895654247782</v>
      </c>
    </row>
    <row r="351" spans="1:28" ht="15.75">
      <c r="A351" s="5" t="s">
        <v>460</v>
      </c>
      <c r="B351" s="2" t="s">
        <v>461</v>
      </c>
      <c r="C351" s="2"/>
      <c r="D351" s="4">
        <v>0</v>
      </c>
      <c r="E351" s="6">
        <f t="shared" ref="E351:G351" si="70">E352</f>
        <v>0</v>
      </c>
      <c r="F351" s="4">
        <f t="shared" si="64"/>
        <v>0</v>
      </c>
      <c r="G351" s="6">
        <f t="shared" si="70"/>
        <v>0</v>
      </c>
      <c r="H351" s="4">
        <v>0</v>
      </c>
      <c r="I351" s="6">
        <f t="shared" ref="I351:AA351" si="71">I352</f>
        <v>0</v>
      </c>
      <c r="J351" s="4">
        <f t="shared" si="63"/>
        <v>0</v>
      </c>
      <c r="K351" s="6">
        <f t="shared" si="71"/>
        <v>0</v>
      </c>
      <c r="L351" s="4">
        <f t="shared" si="62"/>
        <v>0</v>
      </c>
      <c r="M351" s="6">
        <f t="shared" si="71"/>
        <v>0</v>
      </c>
      <c r="N351" s="4">
        <f t="shared" si="59"/>
        <v>0</v>
      </c>
      <c r="O351" s="6">
        <f t="shared" si="71"/>
        <v>0</v>
      </c>
      <c r="P351" s="4">
        <f t="shared" si="60"/>
        <v>0</v>
      </c>
      <c r="Q351" s="6">
        <f t="shared" si="71"/>
        <v>0</v>
      </c>
      <c r="R351" s="4">
        <f t="shared" si="61"/>
        <v>0</v>
      </c>
      <c r="S351" s="6">
        <f t="shared" si="71"/>
        <v>0</v>
      </c>
      <c r="T351" s="4">
        <f t="shared" si="69"/>
        <v>0</v>
      </c>
      <c r="U351" s="6">
        <f t="shared" si="71"/>
        <v>0</v>
      </c>
      <c r="V351" s="4">
        <f t="shared" si="68"/>
        <v>0</v>
      </c>
      <c r="W351" s="6">
        <f t="shared" si="71"/>
        <v>0</v>
      </c>
      <c r="X351" s="4">
        <f t="shared" si="66"/>
        <v>0</v>
      </c>
      <c r="Y351" s="6">
        <f t="shared" si="71"/>
        <v>0</v>
      </c>
      <c r="Z351" s="4">
        <f t="shared" si="67"/>
        <v>0</v>
      </c>
      <c r="AA351" s="4">
        <f t="shared" si="71"/>
        <v>0</v>
      </c>
      <c r="AB351" s="25">
        <v>0</v>
      </c>
    </row>
    <row r="352" spans="1:28" ht="38.25">
      <c r="A352" s="5" t="s">
        <v>288</v>
      </c>
      <c r="B352" s="2" t="s">
        <v>461</v>
      </c>
      <c r="C352" s="2">
        <v>400</v>
      </c>
      <c r="D352" s="4">
        <v>0</v>
      </c>
      <c r="E352" s="6"/>
      <c r="F352" s="4">
        <f t="shared" si="64"/>
        <v>0</v>
      </c>
      <c r="G352" s="6"/>
      <c r="H352" s="4">
        <v>0</v>
      </c>
      <c r="I352" s="6"/>
      <c r="J352" s="4">
        <f t="shared" si="63"/>
        <v>0</v>
      </c>
      <c r="K352" s="6"/>
      <c r="L352" s="4">
        <f t="shared" si="62"/>
        <v>0</v>
      </c>
      <c r="M352" s="6"/>
      <c r="N352" s="4">
        <f t="shared" si="59"/>
        <v>0</v>
      </c>
      <c r="O352" s="6"/>
      <c r="P352" s="4">
        <f t="shared" si="60"/>
        <v>0</v>
      </c>
      <c r="Q352" s="6"/>
      <c r="R352" s="4">
        <f t="shared" si="61"/>
        <v>0</v>
      </c>
      <c r="S352" s="6"/>
      <c r="T352" s="4">
        <f t="shared" si="69"/>
        <v>0</v>
      </c>
      <c r="U352" s="6"/>
      <c r="V352" s="4">
        <f t="shared" si="68"/>
        <v>0</v>
      </c>
      <c r="W352" s="6"/>
      <c r="X352" s="4">
        <f t="shared" si="66"/>
        <v>0</v>
      </c>
      <c r="Y352" s="6"/>
      <c r="Z352" s="4">
        <f t="shared" si="67"/>
        <v>0</v>
      </c>
      <c r="AA352" s="4">
        <v>0</v>
      </c>
      <c r="AB352" s="25">
        <v>0</v>
      </c>
    </row>
    <row r="353" spans="1:28" ht="102">
      <c r="A353" s="5" t="s">
        <v>515</v>
      </c>
      <c r="B353" s="12" t="s">
        <v>516</v>
      </c>
      <c r="C353" s="2"/>
      <c r="D353" s="4">
        <v>2300.4982599999998</v>
      </c>
      <c r="E353" s="6">
        <f>E354</f>
        <v>-371.71825999999999</v>
      </c>
      <c r="F353" s="4">
        <f t="shared" si="64"/>
        <v>1928.7799999999997</v>
      </c>
      <c r="G353" s="6">
        <f>G354</f>
        <v>0</v>
      </c>
      <c r="H353" s="4">
        <v>1928.7799999999997</v>
      </c>
      <c r="I353" s="6">
        <f>I354</f>
        <v>0</v>
      </c>
      <c r="J353" s="4">
        <f t="shared" si="63"/>
        <v>1928.7799999999997</v>
      </c>
      <c r="K353" s="6">
        <f>K354</f>
        <v>0</v>
      </c>
      <c r="L353" s="4">
        <f t="shared" si="62"/>
        <v>1928.7799999999997</v>
      </c>
      <c r="M353" s="6">
        <f>M354</f>
        <v>0</v>
      </c>
      <c r="N353" s="4">
        <f t="shared" si="59"/>
        <v>1928.7799999999997</v>
      </c>
      <c r="O353" s="6">
        <f>O354</f>
        <v>0</v>
      </c>
      <c r="P353" s="4">
        <f t="shared" si="60"/>
        <v>1928.7799999999997</v>
      </c>
      <c r="Q353" s="6">
        <f>Q354</f>
        <v>0</v>
      </c>
      <c r="R353" s="4">
        <f t="shared" si="61"/>
        <v>1928.7799999999997</v>
      </c>
      <c r="S353" s="6">
        <f>S354</f>
        <v>0</v>
      </c>
      <c r="T353" s="4">
        <f t="shared" si="69"/>
        <v>1928.7799999999997</v>
      </c>
      <c r="U353" s="6">
        <f>U354</f>
        <v>0</v>
      </c>
      <c r="V353" s="4">
        <f t="shared" si="68"/>
        <v>1928.7799999999997</v>
      </c>
      <c r="W353" s="6">
        <f>W354</f>
        <v>0</v>
      </c>
      <c r="X353" s="4">
        <f t="shared" si="66"/>
        <v>1928.7799999999997</v>
      </c>
      <c r="Y353" s="6">
        <f>Y354</f>
        <v>0</v>
      </c>
      <c r="Z353" s="4">
        <f t="shared" si="67"/>
        <v>1928.7799999999997</v>
      </c>
      <c r="AA353" s="4">
        <f>AA354</f>
        <v>1724.6551999999999</v>
      </c>
      <c r="AB353" s="25">
        <f t="shared" si="65"/>
        <v>89.416895654247782</v>
      </c>
    </row>
    <row r="354" spans="1:28" ht="15.75">
      <c r="A354" s="16" t="s">
        <v>209</v>
      </c>
      <c r="B354" s="12" t="s">
        <v>516</v>
      </c>
      <c r="C354" s="2">
        <v>800</v>
      </c>
      <c r="D354" s="4">
        <v>2300.4982599999998</v>
      </c>
      <c r="E354" s="6">
        <v>-371.71825999999999</v>
      </c>
      <c r="F354" s="4">
        <f t="shared" si="64"/>
        <v>1928.7799999999997</v>
      </c>
      <c r="G354" s="6"/>
      <c r="H354" s="4">
        <v>1928.7799999999997</v>
      </c>
      <c r="I354" s="6"/>
      <c r="J354" s="4">
        <f t="shared" si="63"/>
        <v>1928.7799999999997</v>
      </c>
      <c r="K354" s="6"/>
      <c r="L354" s="4">
        <f t="shared" si="62"/>
        <v>1928.7799999999997</v>
      </c>
      <c r="M354" s="6"/>
      <c r="N354" s="4">
        <f t="shared" si="59"/>
        <v>1928.7799999999997</v>
      </c>
      <c r="O354" s="6"/>
      <c r="P354" s="4">
        <f t="shared" si="60"/>
        <v>1928.7799999999997</v>
      </c>
      <c r="Q354" s="6"/>
      <c r="R354" s="4">
        <f t="shared" si="61"/>
        <v>1928.7799999999997</v>
      </c>
      <c r="S354" s="6"/>
      <c r="T354" s="4">
        <f t="shared" si="69"/>
        <v>1928.7799999999997</v>
      </c>
      <c r="U354" s="6"/>
      <c r="V354" s="4">
        <f t="shared" si="68"/>
        <v>1928.7799999999997</v>
      </c>
      <c r="W354" s="6"/>
      <c r="X354" s="4">
        <f t="shared" si="66"/>
        <v>1928.7799999999997</v>
      </c>
      <c r="Y354" s="6"/>
      <c r="Z354" s="4">
        <f t="shared" si="67"/>
        <v>1928.7799999999997</v>
      </c>
      <c r="AA354" s="4">
        <v>1724.6551999999999</v>
      </c>
      <c r="AB354" s="25">
        <f t="shared" si="65"/>
        <v>89.416895654247782</v>
      </c>
    </row>
    <row r="355" spans="1:28" ht="51">
      <c r="A355" s="5" t="s">
        <v>509</v>
      </c>
      <c r="B355" s="2" t="s">
        <v>510</v>
      </c>
      <c r="C355" s="2"/>
      <c r="D355" s="4">
        <v>0</v>
      </c>
      <c r="E355" s="6">
        <f>E356</f>
        <v>0</v>
      </c>
      <c r="F355" s="4">
        <f t="shared" si="64"/>
        <v>0</v>
      </c>
      <c r="G355" s="6">
        <f>G356</f>
        <v>0</v>
      </c>
      <c r="H355" s="4">
        <v>0</v>
      </c>
      <c r="I355" s="6">
        <f>I356</f>
        <v>0</v>
      </c>
      <c r="J355" s="4">
        <f t="shared" si="63"/>
        <v>0</v>
      </c>
      <c r="K355" s="6">
        <f>K356</f>
        <v>0</v>
      </c>
      <c r="L355" s="4">
        <f t="shared" si="62"/>
        <v>0</v>
      </c>
      <c r="M355" s="6">
        <f>M356</f>
        <v>0</v>
      </c>
      <c r="N355" s="4">
        <f t="shared" ref="N355:N424" si="72">L355+M355</f>
        <v>0</v>
      </c>
      <c r="O355" s="6">
        <f>O356</f>
        <v>0</v>
      </c>
      <c r="P355" s="4">
        <f t="shared" ref="P355:P424" si="73">N355+O355</f>
        <v>0</v>
      </c>
      <c r="Q355" s="6">
        <f>Q356</f>
        <v>0</v>
      </c>
      <c r="R355" s="4">
        <f t="shared" ref="R355:R424" si="74">P355+Q355</f>
        <v>0</v>
      </c>
      <c r="S355" s="6">
        <f>S356</f>
        <v>0</v>
      </c>
      <c r="T355" s="4">
        <f t="shared" si="69"/>
        <v>0</v>
      </c>
      <c r="U355" s="6">
        <f>U356</f>
        <v>0</v>
      </c>
      <c r="V355" s="4">
        <f t="shared" si="68"/>
        <v>0</v>
      </c>
      <c r="W355" s="6">
        <f>W356</f>
        <v>0</v>
      </c>
      <c r="X355" s="4">
        <f t="shared" si="66"/>
        <v>0</v>
      </c>
      <c r="Y355" s="6">
        <f>Y356</f>
        <v>0</v>
      </c>
      <c r="Z355" s="4">
        <f t="shared" si="67"/>
        <v>0</v>
      </c>
      <c r="AA355" s="4">
        <f>AA356</f>
        <v>0</v>
      </c>
      <c r="AB355" s="25">
        <v>0</v>
      </c>
    </row>
    <row r="356" spans="1:28" ht="76.5">
      <c r="A356" s="5" t="s">
        <v>511</v>
      </c>
      <c r="B356" s="2" t="s">
        <v>512</v>
      </c>
      <c r="C356" s="2"/>
      <c r="D356" s="4">
        <v>0</v>
      </c>
      <c r="E356" s="6">
        <f>E357</f>
        <v>0</v>
      </c>
      <c r="F356" s="4">
        <f t="shared" si="64"/>
        <v>0</v>
      </c>
      <c r="G356" s="6">
        <f>G357</f>
        <v>0</v>
      </c>
      <c r="H356" s="4">
        <v>0</v>
      </c>
      <c r="I356" s="6">
        <f>I357</f>
        <v>0</v>
      </c>
      <c r="J356" s="4">
        <f t="shared" si="63"/>
        <v>0</v>
      </c>
      <c r="K356" s="6">
        <f>K357</f>
        <v>0</v>
      </c>
      <c r="L356" s="4">
        <f t="shared" si="62"/>
        <v>0</v>
      </c>
      <c r="M356" s="6">
        <f>M357</f>
        <v>0</v>
      </c>
      <c r="N356" s="4">
        <f t="shared" si="72"/>
        <v>0</v>
      </c>
      <c r="O356" s="6">
        <f>O357</f>
        <v>0</v>
      </c>
      <c r="P356" s="4">
        <f t="shared" si="73"/>
        <v>0</v>
      </c>
      <c r="Q356" s="6">
        <f>Q357</f>
        <v>0</v>
      </c>
      <c r="R356" s="4">
        <f t="shared" si="74"/>
        <v>0</v>
      </c>
      <c r="S356" s="6">
        <f>S357</f>
        <v>0</v>
      </c>
      <c r="T356" s="4">
        <f t="shared" si="69"/>
        <v>0</v>
      </c>
      <c r="U356" s="6">
        <f>U357</f>
        <v>0</v>
      </c>
      <c r="V356" s="4">
        <f t="shared" si="68"/>
        <v>0</v>
      </c>
      <c r="W356" s="6">
        <f>W357</f>
        <v>0</v>
      </c>
      <c r="X356" s="4">
        <f t="shared" si="66"/>
        <v>0</v>
      </c>
      <c r="Y356" s="6">
        <f>Y357</f>
        <v>0</v>
      </c>
      <c r="Z356" s="4">
        <f t="shared" si="67"/>
        <v>0</v>
      </c>
      <c r="AA356" s="4">
        <f>AA357</f>
        <v>0</v>
      </c>
      <c r="AB356" s="25">
        <v>0</v>
      </c>
    </row>
    <row r="357" spans="1:28" ht="38.25">
      <c r="A357" s="5" t="s">
        <v>288</v>
      </c>
      <c r="B357" s="2" t="s">
        <v>512</v>
      </c>
      <c r="C357" s="2">
        <v>400</v>
      </c>
      <c r="D357" s="4">
        <v>0</v>
      </c>
      <c r="E357" s="6"/>
      <c r="F357" s="4">
        <f t="shared" si="64"/>
        <v>0</v>
      </c>
      <c r="G357" s="6"/>
      <c r="H357" s="4">
        <v>0</v>
      </c>
      <c r="I357" s="6"/>
      <c r="J357" s="4">
        <f t="shared" si="63"/>
        <v>0</v>
      </c>
      <c r="K357" s="6"/>
      <c r="L357" s="4">
        <f t="shared" si="62"/>
        <v>0</v>
      </c>
      <c r="M357" s="6"/>
      <c r="N357" s="4">
        <f t="shared" si="72"/>
        <v>0</v>
      </c>
      <c r="O357" s="6"/>
      <c r="P357" s="4">
        <f t="shared" si="73"/>
        <v>0</v>
      </c>
      <c r="Q357" s="6"/>
      <c r="R357" s="4">
        <f t="shared" si="74"/>
        <v>0</v>
      </c>
      <c r="S357" s="6"/>
      <c r="T357" s="4">
        <f t="shared" si="69"/>
        <v>0</v>
      </c>
      <c r="U357" s="6"/>
      <c r="V357" s="4">
        <f t="shared" si="68"/>
        <v>0</v>
      </c>
      <c r="W357" s="6"/>
      <c r="X357" s="4">
        <f t="shared" si="66"/>
        <v>0</v>
      </c>
      <c r="Y357" s="6"/>
      <c r="Z357" s="4">
        <f t="shared" si="67"/>
        <v>0</v>
      </c>
      <c r="AA357" s="4">
        <v>0</v>
      </c>
      <c r="AB357" s="25">
        <v>0</v>
      </c>
    </row>
    <row r="358" spans="1:28" ht="51">
      <c r="A358" s="5" t="s">
        <v>554</v>
      </c>
      <c r="B358" s="2" t="s">
        <v>555</v>
      </c>
      <c r="C358" s="2"/>
      <c r="D358" s="4">
        <v>0</v>
      </c>
      <c r="E358" s="6">
        <f>E359</f>
        <v>0</v>
      </c>
      <c r="F358" s="4">
        <f t="shared" si="64"/>
        <v>0</v>
      </c>
      <c r="G358" s="6">
        <f>G359</f>
        <v>0</v>
      </c>
      <c r="H358" s="4">
        <v>0</v>
      </c>
      <c r="I358" s="6">
        <f>I359</f>
        <v>0</v>
      </c>
      <c r="J358" s="4">
        <f t="shared" si="63"/>
        <v>0</v>
      </c>
      <c r="K358" s="6">
        <f>K359</f>
        <v>0</v>
      </c>
      <c r="L358" s="4">
        <f t="shared" si="62"/>
        <v>0</v>
      </c>
      <c r="M358" s="6">
        <f>M359</f>
        <v>0</v>
      </c>
      <c r="N358" s="4">
        <f t="shared" si="72"/>
        <v>0</v>
      </c>
      <c r="O358" s="6">
        <f>O359</f>
        <v>0</v>
      </c>
      <c r="P358" s="4">
        <f t="shared" si="73"/>
        <v>0</v>
      </c>
      <c r="Q358" s="6">
        <f>Q359</f>
        <v>0</v>
      </c>
      <c r="R358" s="4">
        <f t="shared" si="74"/>
        <v>0</v>
      </c>
      <c r="S358" s="6">
        <f>S359</f>
        <v>0</v>
      </c>
      <c r="T358" s="4">
        <f t="shared" si="69"/>
        <v>0</v>
      </c>
      <c r="U358" s="6">
        <f>U359</f>
        <v>0</v>
      </c>
      <c r="V358" s="4">
        <f t="shared" si="68"/>
        <v>0</v>
      </c>
      <c r="W358" s="6">
        <f>W359</f>
        <v>0</v>
      </c>
      <c r="X358" s="4">
        <f t="shared" si="66"/>
        <v>0</v>
      </c>
      <c r="Y358" s="6">
        <f>Y359</f>
        <v>0</v>
      </c>
      <c r="Z358" s="4">
        <f t="shared" si="67"/>
        <v>0</v>
      </c>
      <c r="AA358" s="4">
        <f>AA359</f>
        <v>0</v>
      </c>
      <c r="AB358" s="25">
        <v>0</v>
      </c>
    </row>
    <row r="359" spans="1:28" ht="38.25">
      <c r="A359" s="5" t="s">
        <v>556</v>
      </c>
      <c r="B359" s="2" t="s">
        <v>557</v>
      </c>
      <c r="C359" s="2"/>
      <c r="D359" s="4">
        <v>0</v>
      </c>
      <c r="E359" s="6">
        <f>E360</f>
        <v>0</v>
      </c>
      <c r="F359" s="4">
        <f t="shared" si="64"/>
        <v>0</v>
      </c>
      <c r="G359" s="6">
        <f>G360</f>
        <v>0</v>
      </c>
      <c r="H359" s="4">
        <v>0</v>
      </c>
      <c r="I359" s="6">
        <f>I360</f>
        <v>0</v>
      </c>
      <c r="J359" s="4">
        <f t="shared" si="63"/>
        <v>0</v>
      </c>
      <c r="K359" s="6">
        <f>K360</f>
        <v>0</v>
      </c>
      <c r="L359" s="4">
        <f t="shared" si="62"/>
        <v>0</v>
      </c>
      <c r="M359" s="6">
        <f>M360</f>
        <v>0</v>
      </c>
      <c r="N359" s="4">
        <f t="shared" si="72"/>
        <v>0</v>
      </c>
      <c r="O359" s="6">
        <f>O360</f>
        <v>0</v>
      </c>
      <c r="P359" s="4">
        <f t="shared" si="73"/>
        <v>0</v>
      </c>
      <c r="Q359" s="6">
        <f>Q360</f>
        <v>0</v>
      </c>
      <c r="R359" s="4">
        <f t="shared" si="74"/>
        <v>0</v>
      </c>
      <c r="S359" s="6">
        <f>S360</f>
        <v>0</v>
      </c>
      <c r="T359" s="4">
        <f t="shared" si="69"/>
        <v>0</v>
      </c>
      <c r="U359" s="6">
        <f>U360</f>
        <v>0</v>
      </c>
      <c r="V359" s="4">
        <f t="shared" si="68"/>
        <v>0</v>
      </c>
      <c r="W359" s="6">
        <f>W360</f>
        <v>0</v>
      </c>
      <c r="X359" s="4">
        <f t="shared" si="66"/>
        <v>0</v>
      </c>
      <c r="Y359" s="6">
        <f>Y360</f>
        <v>0</v>
      </c>
      <c r="Z359" s="4">
        <f t="shared" si="67"/>
        <v>0</v>
      </c>
      <c r="AA359" s="4">
        <f>AA360</f>
        <v>0</v>
      </c>
      <c r="AB359" s="25">
        <v>0</v>
      </c>
    </row>
    <row r="360" spans="1:28" ht="38.25">
      <c r="A360" s="5" t="s">
        <v>34</v>
      </c>
      <c r="B360" s="2" t="s">
        <v>557</v>
      </c>
      <c r="C360" s="2">
        <v>200</v>
      </c>
      <c r="D360" s="4">
        <v>0</v>
      </c>
      <c r="E360" s="6"/>
      <c r="F360" s="4">
        <f t="shared" si="64"/>
        <v>0</v>
      </c>
      <c r="G360" s="6"/>
      <c r="H360" s="4">
        <v>0</v>
      </c>
      <c r="I360" s="6"/>
      <c r="J360" s="4">
        <f t="shared" si="63"/>
        <v>0</v>
      </c>
      <c r="K360" s="6"/>
      <c r="L360" s="4">
        <f t="shared" si="62"/>
        <v>0</v>
      </c>
      <c r="M360" s="6"/>
      <c r="N360" s="4">
        <f t="shared" si="72"/>
        <v>0</v>
      </c>
      <c r="O360" s="6"/>
      <c r="P360" s="4">
        <f t="shared" si="73"/>
        <v>0</v>
      </c>
      <c r="Q360" s="6"/>
      <c r="R360" s="4">
        <f t="shared" si="74"/>
        <v>0</v>
      </c>
      <c r="S360" s="6"/>
      <c r="T360" s="4">
        <f t="shared" si="69"/>
        <v>0</v>
      </c>
      <c r="U360" s="6"/>
      <c r="V360" s="4">
        <f t="shared" si="68"/>
        <v>0</v>
      </c>
      <c r="W360" s="6"/>
      <c r="X360" s="4">
        <f t="shared" si="66"/>
        <v>0</v>
      </c>
      <c r="Y360" s="6"/>
      <c r="Z360" s="4">
        <f t="shared" si="67"/>
        <v>0</v>
      </c>
      <c r="AA360" s="4">
        <v>0</v>
      </c>
      <c r="AB360" s="25">
        <v>0</v>
      </c>
    </row>
    <row r="361" spans="1:28" ht="38.25">
      <c r="A361" s="5" t="s">
        <v>584</v>
      </c>
      <c r="B361" s="2" t="s">
        <v>585</v>
      </c>
      <c r="C361" s="2"/>
      <c r="D361" s="4">
        <v>0</v>
      </c>
      <c r="E361" s="6">
        <f>E362</f>
        <v>0</v>
      </c>
      <c r="F361" s="4">
        <f t="shared" si="64"/>
        <v>0</v>
      </c>
      <c r="G361" s="6">
        <f>G362</f>
        <v>0</v>
      </c>
      <c r="H361" s="4">
        <v>0</v>
      </c>
      <c r="I361" s="6">
        <f>I362</f>
        <v>800</v>
      </c>
      <c r="J361" s="4">
        <f t="shared" si="63"/>
        <v>800</v>
      </c>
      <c r="K361" s="6">
        <f>K362</f>
        <v>0</v>
      </c>
      <c r="L361" s="4">
        <f t="shared" si="62"/>
        <v>800</v>
      </c>
      <c r="M361" s="6">
        <f>M362</f>
        <v>0</v>
      </c>
      <c r="N361" s="4">
        <f t="shared" si="72"/>
        <v>800</v>
      </c>
      <c r="O361" s="6">
        <f>O362</f>
        <v>0</v>
      </c>
      <c r="P361" s="4">
        <f t="shared" si="73"/>
        <v>800</v>
      </c>
      <c r="Q361" s="6">
        <f>Q362</f>
        <v>-800</v>
      </c>
      <c r="R361" s="4">
        <f t="shared" si="74"/>
        <v>0</v>
      </c>
      <c r="S361" s="6">
        <f>S362</f>
        <v>0</v>
      </c>
      <c r="T361" s="4">
        <f t="shared" si="69"/>
        <v>0</v>
      </c>
      <c r="U361" s="6">
        <f>U362</f>
        <v>0</v>
      </c>
      <c r="V361" s="4">
        <f t="shared" si="68"/>
        <v>0</v>
      </c>
      <c r="W361" s="6">
        <f>W362</f>
        <v>0</v>
      </c>
      <c r="X361" s="4">
        <f t="shared" si="66"/>
        <v>0</v>
      </c>
      <c r="Y361" s="6">
        <f>Y362</f>
        <v>0</v>
      </c>
      <c r="Z361" s="4">
        <f t="shared" si="67"/>
        <v>0</v>
      </c>
      <c r="AA361" s="4">
        <f>AA362</f>
        <v>0</v>
      </c>
      <c r="AB361" s="25">
        <v>0</v>
      </c>
    </row>
    <row r="362" spans="1:28" ht="25.5">
      <c r="A362" s="5" t="s">
        <v>586</v>
      </c>
      <c r="B362" s="2" t="s">
        <v>587</v>
      </c>
      <c r="C362" s="2"/>
      <c r="D362" s="4">
        <v>0</v>
      </c>
      <c r="E362" s="6">
        <f>E363</f>
        <v>0</v>
      </c>
      <c r="F362" s="4">
        <f t="shared" si="64"/>
        <v>0</v>
      </c>
      <c r="G362" s="6">
        <f>G363</f>
        <v>0</v>
      </c>
      <c r="H362" s="4">
        <v>0</v>
      </c>
      <c r="I362" s="6">
        <f>I363</f>
        <v>800</v>
      </c>
      <c r="J362" s="4">
        <f t="shared" si="63"/>
        <v>800</v>
      </c>
      <c r="K362" s="6">
        <f>K363</f>
        <v>0</v>
      </c>
      <c r="L362" s="4">
        <f t="shared" si="62"/>
        <v>800</v>
      </c>
      <c r="M362" s="6">
        <f>M363</f>
        <v>0</v>
      </c>
      <c r="N362" s="4">
        <f t="shared" si="72"/>
        <v>800</v>
      </c>
      <c r="O362" s="6">
        <f>O363</f>
        <v>0</v>
      </c>
      <c r="P362" s="4">
        <f t="shared" si="73"/>
        <v>800</v>
      </c>
      <c r="Q362" s="6">
        <f>Q363</f>
        <v>-800</v>
      </c>
      <c r="R362" s="4">
        <f t="shared" si="74"/>
        <v>0</v>
      </c>
      <c r="S362" s="6">
        <f>S363</f>
        <v>0</v>
      </c>
      <c r="T362" s="4">
        <f t="shared" si="69"/>
        <v>0</v>
      </c>
      <c r="U362" s="6">
        <f>U363</f>
        <v>0</v>
      </c>
      <c r="V362" s="4">
        <f t="shared" si="68"/>
        <v>0</v>
      </c>
      <c r="W362" s="6">
        <f>W363</f>
        <v>0</v>
      </c>
      <c r="X362" s="4">
        <f t="shared" si="66"/>
        <v>0</v>
      </c>
      <c r="Y362" s="6">
        <f>Y363</f>
        <v>0</v>
      </c>
      <c r="Z362" s="4">
        <f t="shared" si="67"/>
        <v>0</v>
      </c>
      <c r="AA362" s="4">
        <f>AA363</f>
        <v>0</v>
      </c>
      <c r="AB362" s="25">
        <v>0</v>
      </c>
    </row>
    <row r="363" spans="1:28" ht="38.25">
      <c r="A363" s="5" t="s">
        <v>34</v>
      </c>
      <c r="B363" s="2" t="s">
        <v>587</v>
      </c>
      <c r="C363" s="2">
        <v>200</v>
      </c>
      <c r="D363" s="4">
        <v>0</v>
      </c>
      <c r="E363" s="6"/>
      <c r="F363" s="4">
        <f t="shared" si="64"/>
        <v>0</v>
      </c>
      <c r="G363" s="6"/>
      <c r="H363" s="4">
        <v>0</v>
      </c>
      <c r="I363" s="6">
        <v>800</v>
      </c>
      <c r="J363" s="4">
        <f t="shared" si="63"/>
        <v>800</v>
      </c>
      <c r="K363" s="6"/>
      <c r="L363" s="4">
        <f t="shared" si="62"/>
        <v>800</v>
      </c>
      <c r="M363" s="6"/>
      <c r="N363" s="4">
        <f t="shared" si="72"/>
        <v>800</v>
      </c>
      <c r="O363" s="6"/>
      <c r="P363" s="4">
        <f t="shared" si="73"/>
        <v>800</v>
      </c>
      <c r="Q363" s="6">
        <v>-800</v>
      </c>
      <c r="R363" s="4">
        <f t="shared" si="74"/>
        <v>0</v>
      </c>
      <c r="S363" s="6"/>
      <c r="T363" s="4">
        <f t="shared" si="69"/>
        <v>0</v>
      </c>
      <c r="U363" s="6"/>
      <c r="V363" s="4">
        <f t="shared" si="68"/>
        <v>0</v>
      </c>
      <c r="W363" s="6"/>
      <c r="X363" s="4">
        <f t="shared" si="66"/>
        <v>0</v>
      </c>
      <c r="Y363" s="6"/>
      <c r="Z363" s="4">
        <f t="shared" si="67"/>
        <v>0</v>
      </c>
      <c r="AA363" s="4">
        <v>0</v>
      </c>
      <c r="AB363" s="25">
        <v>0</v>
      </c>
    </row>
    <row r="364" spans="1:28" ht="51">
      <c r="A364" s="5" t="s">
        <v>588</v>
      </c>
      <c r="B364" s="2" t="s">
        <v>589</v>
      </c>
      <c r="C364" s="2"/>
      <c r="D364" s="4">
        <v>0</v>
      </c>
      <c r="E364" s="6">
        <f>E365</f>
        <v>0</v>
      </c>
      <c r="F364" s="4">
        <f t="shared" si="64"/>
        <v>0</v>
      </c>
      <c r="G364" s="6">
        <f>G365</f>
        <v>0</v>
      </c>
      <c r="H364" s="4">
        <v>3000</v>
      </c>
      <c r="I364" s="6">
        <f>I365</f>
        <v>0</v>
      </c>
      <c r="J364" s="4">
        <f t="shared" si="63"/>
        <v>3000</v>
      </c>
      <c r="K364" s="6">
        <f>K365</f>
        <v>0</v>
      </c>
      <c r="L364" s="4">
        <f t="shared" si="62"/>
        <v>3000</v>
      </c>
      <c r="M364" s="6">
        <f>M365</f>
        <v>0</v>
      </c>
      <c r="N364" s="4">
        <f t="shared" si="72"/>
        <v>3000</v>
      </c>
      <c r="O364" s="6">
        <f>O365</f>
        <v>0</v>
      </c>
      <c r="P364" s="4">
        <f t="shared" si="73"/>
        <v>3000</v>
      </c>
      <c r="Q364" s="6">
        <f>Q365</f>
        <v>0</v>
      </c>
      <c r="R364" s="4">
        <f t="shared" si="74"/>
        <v>3000</v>
      </c>
      <c r="S364" s="6">
        <f>S365</f>
        <v>0</v>
      </c>
      <c r="T364" s="4">
        <f t="shared" si="69"/>
        <v>3000</v>
      </c>
      <c r="U364" s="6">
        <f>U365</f>
        <v>0</v>
      </c>
      <c r="V364" s="4">
        <f t="shared" si="68"/>
        <v>3000</v>
      </c>
      <c r="W364" s="6">
        <f>W365</f>
        <v>0</v>
      </c>
      <c r="X364" s="4">
        <f t="shared" si="66"/>
        <v>3000</v>
      </c>
      <c r="Y364" s="6">
        <f>Y365</f>
        <v>0</v>
      </c>
      <c r="Z364" s="4">
        <f t="shared" si="67"/>
        <v>3000</v>
      </c>
      <c r="AA364" s="4">
        <f>AA365</f>
        <v>3000</v>
      </c>
      <c r="AB364" s="25">
        <f t="shared" si="65"/>
        <v>100</v>
      </c>
    </row>
    <row r="365" spans="1:28" ht="51">
      <c r="A365" s="5" t="s">
        <v>590</v>
      </c>
      <c r="B365" s="2" t="s">
        <v>591</v>
      </c>
      <c r="C365" s="2"/>
      <c r="D365" s="4">
        <v>0</v>
      </c>
      <c r="E365" s="6">
        <f>E366</f>
        <v>0</v>
      </c>
      <c r="F365" s="4">
        <f t="shared" si="64"/>
        <v>0</v>
      </c>
      <c r="G365" s="6">
        <f>G366</f>
        <v>0</v>
      </c>
      <c r="H365" s="4">
        <v>3000</v>
      </c>
      <c r="I365" s="6">
        <f>I366</f>
        <v>0</v>
      </c>
      <c r="J365" s="4">
        <f t="shared" si="63"/>
        <v>3000</v>
      </c>
      <c r="K365" s="6">
        <f>K366</f>
        <v>0</v>
      </c>
      <c r="L365" s="4">
        <f t="shared" si="62"/>
        <v>3000</v>
      </c>
      <c r="M365" s="6">
        <f>M366</f>
        <v>0</v>
      </c>
      <c r="N365" s="4">
        <f t="shared" si="72"/>
        <v>3000</v>
      </c>
      <c r="O365" s="6">
        <f>O366</f>
        <v>0</v>
      </c>
      <c r="P365" s="4">
        <f t="shared" si="73"/>
        <v>3000</v>
      </c>
      <c r="Q365" s="6">
        <f>Q366</f>
        <v>0</v>
      </c>
      <c r="R365" s="4">
        <f t="shared" si="74"/>
        <v>3000</v>
      </c>
      <c r="S365" s="6">
        <f>S366</f>
        <v>0</v>
      </c>
      <c r="T365" s="4">
        <f t="shared" si="69"/>
        <v>3000</v>
      </c>
      <c r="U365" s="6">
        <f>U366</f>
        <v>0</v>
      </c>
      <c r="V365" s="4">
        <f t="shared" si="68"/>
        <v>3000</v>
      </c>
      <c r="W365" s="6">
        <f>W366</f>
        <v>0</v>
      </c>
      <c r="X365" s="4">
        <f t="shared" si="66"/>
        <v>3000</v>
      </c>
      <c r="Y365" s="6">
        <f>Y366</f>
        <v>0</v>
      </c>
      <c r="Z365" s="4">
        <f t="shared" si="67"/>
        <v>3000</v>
      </c>
      <c r="AA365" s="4">
        <f>AA366</f>
        <v>3000</v>
      </c>
      <c r="AB365" s="25">
        <f t="shared" si="65"/>
        <v>100</v>
      </c>
    </row>
    <row r="366" spans="1:28" ht="15.75">
      <c r="A366" s="5" t="s">
        <v>209</v>
      </c>
      <c r="B366" s="2" t="s">
        <v>591</v>
      </c>
      <c r="C366" s="2">
        <v>800</v>
      </c>
      <c r="D366" s="4">
        <v>0</v>
      </c>
      <c r="E366" s="6"/>
      <c r="F366" s="4">
        <f t="shared" si="64"/>
        <v>0</v>
      </c>
      <c r="G366" s="6"/>
      <c r="H366" s="4">
        <v>3000</v>
      </c>
      <c r="I366" s="6"/>
      <c r="J366" s="4">
        <f t="shared" si="63"/>
        <v>3000</v>
      </c>
      <c r="K366" s="6"/>
      <c r="L366" s="4">
        <f t="shared" si="62"/>
        <v>3000</v>
      </c>
      <c r="M366" s="6"/>
      <c r="N366" s="4">
        <f t="shared" si="72"/>
        <v>3000</v>
      </c>
      <c r="O366" s="6"/>
      <c r="P366" s="4">
        <f t="shared" si="73"/>
        <v>3000</v>
      </c>
      <c r="Q366" s="6"/>
      <c r="R366" s="4">
        <f t="shared" si="74"/>
        <v>3000</v>
      </c>
      <c r="S366" s="6"/>
      <c r="T366" s="4">
        <f t="shared" si="69"/>
        <v>3000</v>
      </c>
      <c r="U366" s="6"/>
      <c r="V366" s="4">
        <f t="shared" si="68"/>
        <v>3000</v>
      </c>
      <c r="W366" s="6"/>
      <c r="X366" s="4">
        <f t="shared" si="66"/>
        <v>3000</v>
      </c>
      <c r="Y366" s="6"/>
      <c r="Z366" s="4">
        <f t="shared" si="67"/>
        <v>3000</v>
      </c>
      <c r="AA366" s="4">
        <v>3000</v>
      </c>
      <c r="AB366" s="25">
        <f t="shared" si="65"/>
        <v>100</v>
      </c>
    </row>
    <row r="367" spans="1:28" ht="25.5">
      <c r="A367" s="5" t="s">
        <v>621</v>
      </c>
      <c r="B367" s="2" t="s">
        <v>622</v>
      </c>
      <c r="C367" s="2"/>
      <c r="D367" s="4">
        <v>0</v>
      </c>
      <c r="E367" s="6">
        <f>E368</f>
        <v>0</v>
      </c>
      <c r="F367" s="4">
        <f t="shared" si="64"/>
        <v>0</v>
      </c>
      <c r="G367" s="6">
        <f>G368</f>
        <v>0</v>
      </c>
      <c r="H367" s="4">
        <v>500</v>
      </c>
      <c r="I367" s="6">
        <f>I368</f>
        <v>271.2568</v>
      </c>
      <c r="J367" s="4">
        <f t="shared" si="63"/>
        <v>771.2568</v>
      </c>
      <c r="K367" s="6">
        <f>K368</f>
        <v>0</v>
      </c>
      <c r="L367" s="4">
        <f t="shared" ref="L367:L438" si="75">J367+K367</f>
        <v>771.2568</v>
      </c>
      <c r="M367" s="6">
        <f>M368</f>
        <v>0</v>
      </c>
      <c r="N367" s="4">
        <f t="shared" si="72"/>
        <v>771.2568</v>
      </c>
      <c r="O367" s="6">
        <f>O368</f>
        <v>0</v>
      </c>
      <c r="P367" s="4">
        <f t="shared" si="73"/>
        <v>771.2568</v>
      </c>
      <c r="Q367" s="6">
        <f>Q368</f>
        <v>0</v>
      </c>
      <c r="R367" s="4">
        <f t="shared" si="74"/>
        <v>771.2568</v>
      </c>
      <c r="S367" s="6">
        <f>S368</f>
        <v>0</v>
      </c>
      <c r="T367" s="4">
        <f t="shared" si="69"/>
        <v>771.2568</v>
      </c>
      <c r="U367" s="6">
        <f>U368</f>
        <v>0</v>
      </c>
      <c r="V367" s="4">
        <f t="shared" si="68"/>
        <v>771.2568</v>
      </c>
      <c r="W367" s="6">
        <f>W368</f>
        <v>0</v>
      </c>
      <c r="X367" s="4">
        <f t="shared" si="66"/>
        <v>771.2568</v>
      </c>
      <c r="Y367" s="6">
        <f>Y368</f>
        <v>0</v>
      </c>
      <c r="Z367" s="4">
        <f t="shared" si="67"/>
        <v>771.2568</v>
      </c>
      <c r="AA367" s="4">
        <f>AA368</f>
        <v>771.2568</v>
      </c>
      <c r="AB367" s="25">
        <f t="shared" si="65"/>
        <v>100</v>
      </c>
    </row>
    <row r="368" spans="1:28" ht="15.75">
      <c r="A368" s="5" t="s">
        <v>623</v>
      </c>
      <c r="B368" s="2" t="s">
        <v>624</v>
      </c>
      <c r="C368" s="2"/>
      <c r="D368" s="4">
        <v>0</v>
      </c>
      <c r="E368" s="6">
        <f>E369</f>
        <v>0</v>
      </c>
      <c r="F368" s="4">
        <f t="shared" si="64"/>
        <v>0</v>
      </c>
      <c r="G368" s="6">
        <f>G369</f>
        <v>0</v>
      </c>
      <c r="H368" s="4">
        <v>500</v>
      </c>
      <c r="I368" s="6">
        <f>I369</f>
        <v>271.2568</v>
      </c>
      <c r="J368" s="4">
        <f t="shared" si="63"/>
        <v>771.2568</v>
      </c>
      <c r="K368" s="6">
        <f>K369</f>
        <v>0</v>
      </c>
      <c r="L368" s="4">
        <f t="shared" si="75"/>
        <v>771.2568</v>
      </c>
      <c r="M368" s="6">
        <f>M369</f>
        <v>0</v>
      </c>
      <c r="N368" s="4">
        <f t="shared" si="72"/>
        <v>771.2568</v>
      </c>
      <c r="O368" s="6">
        <f>O369</f>
        <v>0</v>
      </c>
      <c r="P368" s="4">
        <f t="shared" si="73"/>
        <v>771.2568</v>
      </c>
      <c r="Q368" s="6">
        <f>Q369</f>
        <v>0</v>
      </c>
      <c r="R368" s="4">
        <f t="shared" si="74"/>
        <v>771.2568</v>
      </c>
      <c r="S368" s="6">
        <f>S369</f>
        <v>0</v>
      </c>
      <c r="T368" s="4">
        <f t="shared" si="69"/>
        <v>771.2568</v>
      </c>
      <c r="U368" s="6">
        <f>U369</f>
        <v>0</v>
      </c>
      <c r="V368" s="4">
        <f t="shared" si="68"/>
        <v>771.2568</v>
      </c>
      <c r="W368" s="6">
        <f>W369</f>
        <v>0</v>
      </c>
      <c r="X368" s="4">
        <f t="shared" si="66"/>
        <v>771.2568</v>
      </c>
      <c r="Y368" s="6">
        <f>Y369</f>
        <v>0</v>
      </c>
      <c r="Z368" s="4">
        <f t="shared" si="67"/>
        <v>771.2568</v>
      </c>
      <c r="AA368" s="4">
        <f>AA369</f>
        <v>771.2568</v>
      </c>
      <c r="AB368" s="25">
        <f t="shared" si="65"/>
        <v>100</v>
      </c>
    </row>
    <row r="369" spans="1:28" ht="38.25">
      <c r="A369" s="5" t="s">
        <v>34</v>
      </c>
      <c r="B369" s="2" t="s">
        <v>624</v>
      </c>
      <c r="C369" s="2">
        <v>200</v>
      </c>
      <c r="D369" s="4">
        <v>0</v>
      </c>
      <c r="E369" s="6"/>
      <c r="F369" s="4">
        <f t="shared" si="64"/>
        <v>0</v>
      </c>
      <c r="G369" s="6"/>
      <c r="H369" s="4">
        <v>500</v>
      </c>
      <c r="I369" s="6">
        <v>271.2568</v>
      </c>
      <c r="J369" s="4">
        <f t="shared" si="63"/>
        <v>771.2568</v>
      </c>
      <c r="K369" s="6"/>
      <c r="L369" s="4">
        <f t="shared" si="75"/>
        <v>771.2568</v>
      </c>
      <c r="M369" s="6"/>
      <c r="N369" s="4">
        <f t="shared" si="72"/>
        <v>771.2568</v>
      </c>
      <c r="O369" s="6"/>
      <c r="P369" s="4">
        <f t="shared" si="73"/>
        <v>771.2568</v>
      </c>
      <c r="Q369" s="6"/>
      <c r="R369" s="4">
        <f t="shared" si="74"/>
        <v>771.2568</v>
      </c>
      <c r="S369" s="6"/>
      <c r="T369" s="4">
        <f t="shared" si="69"/>
        <v>771.2568</v>
      </c>
      <c r="U369" s="6"/>
      <c r="V369" s="4">
        <f t="shared" si="68"/>
        <v>771.2568</v>
      </c>
      <c r="W369" s="6"/>
      <c r="X369" s="4">
        <f t="shared" si="66"/>
        <v>771.2568</v>
      </c>
      <c r="Y369" s="6"/>
      <c r="Z369" s="4">
        <f t="shared" si="67"/>
        <v>771.2568</v>
      </c>
      <c r="AA369" s="4">
        <v>771.2568</v>
      </c>
      <c r="AB369" s="25">
        <f t="shared" si="65"/>
        <v>100</v>
      </c>
    </row>
    <row r="370" spans="1:28" ht="38.25">
      <c r="A370" s="5" t="s">
        <v>625</v>
      </c>
      <c r="B370" s="2" t="s">
        <v>627</v>
      </c>
      <c r="C370" s="2"/>
      <c r="D370" s="4">
        <v>0</v>
      </c>
      <c r="E370" s="6">
        <f>E371</f>
        <v>0</v>
      </c>
      <c r="F370" s="4">
        <f t="shared" si="64"/>
        <v>0</v>
      </c>
      <c r="G370" s="6">
        <f>G371</f>
        <v>0</v>
      </c>
      <c r="H370" s="4">
        <v>0</v>
      </c>
      <c r="I370" s="6">
        <f>I371</f>
        <v>0</v>
      </c>
      <c r="J370" s="4">
        <f t="shared" si="63"/>
        <v>0</v>
      </c>
      <c r="K370" s="6">
        <f>K371</f>
        <v>0</v>
      </c>
      <c r="L370" s="4">
        <f t="shared" si="75"/>
        <v>0</v>
      </c>
      <c r="M370" s="6">
        <f>M371</f>
        <v>0</v>
      </c>
      <c r="N370" s="4">
        <f t="shared" si="72"/>
        <v>0</v>
      </c>
      <c r="O370" s="6">
        <f>O371</f>
        <v>0</v>
      </c>
      <c r="P370" s="4">
        <f t="shared" si="73"/>
        <v>0</v>
      </c>
      <c r="Q370" s="6">
        <f>Q371</f>
        <v>0</v>
      </c>
      <c r="R370" s="4">
        <f t="shared" si="74"/>
        <v>0</v>
      </c>
      <c r="S370" s="6">
        <f>S371</f>
        <v>0</v>
      </c>
      <c r="T370" s="4">
        <f t="shared" si="69"/>
        <v>0</v>
      </c>
      <c r="U370" s="6">
        <f>U371</f>
        <v>0</v>
      </c>
      <c r="V370" s="4">
        <f t="shared" si="68"/>
        <v>0</v>
      </c>
      <c r="W370" s="6">
        <f>W371</f>
        <v>0</v>
      </c>
      <c r="X370" s="4">
        <f t="shared" si="66"/>
        <v>0</v>
      </c>
      <c r="Y370" s="6">
        <f>Y371</f>
        <v>0</v>
      </c>
      <c r="Z370" s="4">
        <f t="shared" si="67"/>
        <v>0</v>
      </c>
      <c r="AA370" s="4">
        <f>AA371</f>
        <v>0</v>
      </c>
      <c r="AB370" s="25">
        <v>0</v>
      </c>
    </row>
    <row r="371" spans="1:28" ht="25.5">
      <c r="A371" s="5" t="s">
        <v>626</v>
      </c>
      <c r="B371" s="2" t="s">
        <v>628</v>
      </c>
      <c r="C371" s="2"/>
      <c r="D371" s="4">
        <v>0</v>
      </c>
      <c r="E371" s="6">
        <f>E372</f>
        <v>0</v>
      </c>
      <c r="F371" s="4">
        <f t="shared" si="64"/>
        <v>0</v>
      </c>
      <c r="G371" s="6">
        <f>G372</f>
        <v>0</v>
      </c>
      <c r="H371" s="4">
        <v>0</v>
      </c>
      <c r="I371" s="6">
        <f>I372</f>
        <v>0</v>
      </c>
      <c r="J371" s="4">
        <f t="shared" si="63"/>
        <v>0</v>
      </c>
      <c r="K371" s="6">
        <f>K372</f>
        <v>0</v>
      </c>
      <c r="L371" s="4">
        <f t="shared" si="75"/>
        <v>0</v>
      </c>
      <c r="M371" s="6">
        <f>M372</f>
        <v>0</v>
      </c>
      <c r="N371" s="4">
        <f t="shared" si="72"/>
        <v>0</v>
      </c>
      <c r="O371" s="6">
        <f>O372</f>
        <v>0</v>
      </c>
      <c r="P371" s="4">
        <f t="shared" si="73"/>
        <v>0</v>
      </c>
      <c r="Q371" s="6">
        <f>Q372</f>
        <v>0</v>
      </c>
      <c r="R371" s="4">
        <f t="shared" si="74"/>
        <v>0</v>
      </c>
      <c r="S371" s="6">
        <f>S372</f>
        <v>0</v>
      </c>
      <c r="T371" s="4">
        <f t="shared" si="69"/>
        <v>0</v>
      </c>
      <c r="U371" s="6">
        <f>U372</f>
        <v>0</v>
      </c>
      <c r="V371" s="4">
        <f t="shared" si="68"/>
        <v>0</v>
      </c>
      <c r="W371" s="6">
        <f>W372</f>
        <v>0</v>
      </c>
      <c r="X371" s="4">
        <f t="shared" si="66"/>
        <v>0</v>
      </c>
      <c r="Y371" s="6">
        <f>Y372</f>
        <v>0</v>
      </c>
      <c r="Z371" s="4">
        <f t="shared" si="67"/>
        <v>0</v>
      </c>
      <c r="AA371" s="4">
        <f>AA372</f>
        <v>0</v>
      </c>
      <c r="AB371" s="25">
        <v>0</v>
      </c>
    </row>
    <row r="372" spans="1:28" ht="38.25">
      <c r="A372" s="5" t="s">
        <v>34</v>
      </c>
      <c r="B372" s="2" t="s">
        <v>628</v>
      </c>
      <c r="C372" s="2">
        <v>200</v>
      </c>
      <c r="D372" s="4">
        <v>0</v>
      </c>
      <c r="E372" s="6"/>
      <c r="F372" s="4">
        <f t="shared" si="64"/>
        <v>0</v>
      </c>
      <c r="G372" s="6"/>
      <c r="H372" s="4">
        <v>0</v>
      </c>
      <c r="I372" s="6"/>
      <c r="J372" s="4">
        <f t="shared" si="63"/>
        <v>0</v>
      </c>
      <c r="K372" s="6"/>
      <c r="L372" s="4">
        <f t="shared" si="75"/>
        <v>0</v>
      </c>
      <c r="M372" s="6"/>
      <c r="N372" s="4">
        <f t="shared" si="72"/>
        <v>0</v>
      </c>
      <c r="O372" s="6"/>
      <c r="P372" s="4">
        <f t="shared" si="73"/>
        <v>0</v>
      </c>
      <c r="Q372" s="6"/>
      <c r="R372" s="4">
        <f t="shared" si="74"/>
        <v>0</v>
      </c>
      <c r="S372" s="6"/>
      <c r="T372" s="4">
        <f t="shared" si="69"/>
        <v>0</v>
      </c>
      <c r="U372" s="6"/>
      <c r="V372" s="4">
        <f t="shared" si="68"/>
        <v>0</v>
      </c>
      <c r="W372" s="6"/>
      <c r="X372" s="4">
        <f t="shared" si="66"/>
        <v>0</v>
      </c>
      <c r="Y372" s="6"/>
      <c r="Z372" s="4">
        <f t="shared" si="67"/>
        <v>0</v>
      </c>
      <c r="AA372" s="4">
        <v>0</v>
      </c>
      <c r="AB372" s="25">
        <v>0</v>
      </c>
    </row>
    <row r="373" spans="1:28" ht="76.5">
      <c r="A373" s="5" t="s">
        <v>740</v>
      </c>
      <c r="B373" s="2" t="s">
        <v>739</v>
      </c>
      <c r="C373" s="2"/>
      <c r="D373" s="4"/>
      <c r="E373" s="6"/>
      <c r="F373" s="4"/>
      <c r="G373" s="6"/>
      <c r="H373" s="4"/>
      <c r="I373" s="6"/>
      <c r="J373" s="4"/>
      <c r="K373" s="6"/>
      <c r="L373" s="4"/>
      <c r="M373" s="6"/>
      <c r="N373" s="4"/>
      <c r="O373" s="6"/>
      <c r="P373" s="4"/>
      <c r="Q373" s="6"/>
      <c r="R373" s="4">
        <f t="shared" si="74"/>
        <v>0</v>
      </c>
      <c r="S373" s="6">
        <f>S374</f>
        <v>350</v>
      </c>
      <c r="T373" s="4">
        <f t="shared" si="69"/>
        <v>350</v>
      </c>
      <c r="U373" s="6">
        <f>U374</f>
        <v>0</v>
      </c>
      <c r="V373" s="4">
        <f t="shared" si="68"/>
        <v>350</v>
      </c>
      <c r="W373" s="6">
        <f>W374</f>
        <v>60</v>
      </c>
      <c r="X373" s="4">
        <f t="shared" si="66"/>
        <v>410</v>
      </c>
      <c r="Y373" s="6">
        <f>Y374</f>
        <v>-38.616</v>
      </c>
      <c r="Z373" s="4">
        <f t="shared" si="67"/>
        <v>371.38400000000001</v>
      </c>
      <c r="AA373" s="4">
        <f>AA374</f>
        <v>371.38400000000001</v>
      </c>
      <c r="AB373" s="25">
        <f t="shared" si="65"/>
        <v>100</v>
      </c>
    </row>
    <row r="374" spans="1:28" ht="76.5">
      <c r="A374" s="5" t="s">
        <v>741</v>
      </c>
      <c r="B374" s="2" t="s">
        <v>742</v>
      </c>
      <c r="C374" s="2"/>
      <c r="D374" s="4"/>
      <c r="E374" s="6"/>
      <c r="F374" s="4"/>
      <c r="G374" s="6"/>
      <c r="H374" s="4"/>
      <c r="I374" s="6"/>
      <c r="J374" s="4"/>
      <c r="K374" s="6"/>
      <c r="L374" s="4"/>
      <c r="M374" s="6"/>
      <c r="N374" s="4"/>
      <c r="O374" s="6"/>
      <c r="P374" s="4"/>
      <c r="Q374" s="6"/>
      <c r="R374" s="4">
        <f t="shared" si="74"/>
        <v>0</v>
      </c>
      <c r="S374" s="6">
        <f>S375</f>
        <v>350</v>
      </c>
      <c r="T374" s="4">
        <f t="shared" si="69"/>
        <v>350</v>
      </c>
      <c r="U374" s="6">
        <f>U375</f>
        <v>0</v>
      </c>
      <c r="V374" s="4">
        <f t="shared" si="68"/>
        <v>350</v>
      </c>
      <c r="W374" s="6">
        <f>W375</f>
        <v>60</v>
      </c>
      <c r="X374" s="4">
        <f t="shared" si="66"/>
        <v>410</v>
      </c>
      <c r="Y374" s="6">
        <f>Y375</f>
        <v>-38.616</v>
      </c>
      <c r="Z374" s="4">
        <f t="shared" si="67"/>
        <v>371.38400000000001</v>
      </c>
      <c r="AA374" s="4">
        <f>AA375</f>
        <v>371.38400000000001</v>
      </c>
      <c r="AB374" s="25">
        <f t="shared" si="65"/>
        <v>100</v>
      </c>
    </row>
    <row r="375" spans="1:28" ht="38.25">
      <c r="A375" s="5" t="s">
        <v>34</v>
      </c>
      <c r="B375" s="2" t="s">
        <v>742</v>
      </c>
      <c r="C375" s="2">
        <v>200</v>
      </c>
      <c r="D375" s="4"/>
      <c r="E375" s="6"/>
      <c r="F375" s="4"/>
      <c r="G375" s="6"/>
      <c r="H375" s="4"/>
      <c r="I375" s="6"/>
      <c r="J375" s="4"/>
      <c r="K375" s="6"/>
      <c r="L375" s="4"/>
      <c r="M375" s="6"/>
      <c r="N375" s="4"/>
      <c r="O375" s="6"/>
      <c r="P375" s="4"/>
      <c r="Q375" s="6"/>
      <c r="R375" s="4">
        <f t="shared" si="74"/>
        <v>0</v>
      </c>
      <c r="S375" s="6">
        <v>350</v>
      </c>
      <c r="T375" s="4">
        <f t="shared" si="69"/>
        <v>350</v>
      </c>
      <c r="U375" s="6"/>
      <c r="V375" s="4">
        <f t="shared" si="68"/>
        <v>350</v>
      </c>
      <c r="W375" s="6">
        <v>60</v>
      </c>
      <c r="X375" s="4">
        <f t="shared" si="66"/>
        <v>410</v>
      </c>
      <c r="Y375" s="6">
        <v>-38.616</v>
      </c>
      <c r="Z375" s="4">
        <f t="shared" si="67"/>
        <v>371.38400000000001</v>
      </c>
      <c r="AA375" s="4">
        <v>371.38400000000001</v>
      </c>
      <c r="AB375" s="25">
        <f t="shared" si="65"/>
        <v>100</v>
      </c>
    </row>
    <row r="376" spans="1:28" ht="51">
      <c r="A376" s="5" t="s">
        <v>754</v>
      </c>
      <c r="B376" s="2" t="s">
        <v>745</v>
      </c>
      <c r="C376" s="2"/>
      <c r="D376" s="4"/>
      <c r="E376" s="6"/>
      <c r="F376" s="4"/>
      <c r="G376" s="6"/>
      <c r="H376" s="4"/>
      <c r="I376" s="6"/>
      <c r="J376" s="4"/>
      <c r="K376" s="6"/>
      <c r="L376" s="4"/>
      <c r="M376" s="6"/>
      <c r="N376" s="4"/>
      <c r="O376" s="6"/>
      <c r="P376" s="4"/>
      <c r="Q376" s="6"/>
      <c r="R376" s="4">
        <f t="shared" si="74"/>
        <v>0</v>
      </c>
      <c r="S376" s="6">
        <f>S377</f>
        <v>0</v>
      </c>
      <c r="T376" s="4">
        <f t="shared" si="69"/>
        <v>0</v>
      </c>
      <c r="U376" s="6">
        <f>U377</f>
        <v>0</v>
      </c>
      <c r="V376" s="4">
        <f t="shared" si="68"/>
        <v>0</v>
      </c>
      <c r="W376" s="6">
        <f>W377</f>
        <v>0</v>
      </c>
      <c r="X376" s="4">
        <f t="shared" si="66"/>
        <v>0</v>
      </c>
      <c r="Y376" s="6">
        <f>Y377</f>
        <v>0</v>
      </c>
      <c r="Z376" s="4">
        <f t="shared" si="67"/>
        <v>0</v>
      </c>
      <c r="AA376" s="4">
        <f>AA377</f>
        <v>0</v>
      </c>
      <c r="AB376" s="25">
        <v>0</v>
      </c>
    </row>
    <row r="377" spans="1:28" ht="38.25">
      <c r="A377" s="5" t="s">
        <v>755</v>
      </c>
      <c r="B377" s="2" t="s">
        <v>746</v>
      </c>
      <c r="C377" s="2"/>
      <c r="D377" s="4"/>
      <c r="E377" s="6"/>
      <c r="F377" s="4"/>
      <c r="G377" s="6"/>
      <c r="H377" s="4"/>
      <c r="I377" s="6"/>
      <c r="J377" s="4"/>
      <c r="K377" s="6"/>
      <c r="L377" s="4"/>
      <c r="M377" s="6"/>
      <c r="N377" s="4"/>
      <c r="O377" s="6"/>
      <c r="P377" s="4"/>
      <c r="Q377" s="6"/>
      <c r="R377" s="4">
        <f t="shared" si="74"/>
        <v>0</v>
      </c>
      <c r="S377" s="6">
        <f>S378</f>
        <v>0</v>
      </c>
      <c r="T377" s="4">
        <f t="shared" si="69"/>
        <v>0</v>
      </c>
      <c r="U377" s="6">
        <f>U378</f>
        <v>0</v>
      </c>
      <c r="V377" s="4">
        <f t="shared" si="68"/>
        <v>0</v>
      </c>
      <c r="W377" s="6">
        <f>W378</f>
        <v>0</v>
      </c>
      <c r="X377" s="4">
        <f t="shared" si="66"/>
        <v>0</v>
      </c>
      <c r="Y377" s="6">
        <f>Y378</f>
        <v>0</v>
      </c>
      <c r="Z377" s="4">
        <f t="shared" si="67"/>
        <v>0</v>
      </c>
      <c r="AA377" s="4">
        <f>AA378</f>
        <v>0</v>
      </c>
      <c r="AB377" s="25">
        <v>0</v>
      </c>
    </row>
    <row r="378" spans="1:28" ht="38.25">
      <c r="A378" s="5" t="s">
        <v>34</v>
      </c>
      <c r="B378" s="2" t="s">
        <v>746</v>
      </c>
      <c r="C378" s="2">
        <v>200</v>
      </c>
      <c r="D378" s="4"/>
      <c r="E378" s="6"/>
      <c r="F378" s="4"/>
      <c r="G378" s="6"/>
      <c r="H378" s="4"/>
      <c r="I378" s="6"/>
      <c r="J378" s="4"/>
      <c r="K378" s="6"/>
      <c r="L378" s="4"/>
      <c r="M378" s="6"/>
      <c r="N378" s="4"/>
      <c r="O378" s="6"/>
      <c r="P378" s="4"/>
      <c r="Q378" s="6"/>
      <c r="R378" s="4">
        <f t="shared" si="74"/>
        <v>0</v>
      </c>
      <c r="S378" s="6"/>
      <c r="T378" s="4">
        <f t="shared" si="69"/>
        <v>0</v>
      </c>
      <c r="U378" s="6"/>
      <c r="V378" s="4">
        <f t="shared" si="68"/>
        <v>0</v>
      </c>
      <c r="W378" s="6"/>
      <c r="X378" s="4">
        <f t="shared" si="66"/>
        <v>0</v>
      </c>
      <c r="Y378" s="6"/>
      <c r="Z378" s="4">
        <f t="shared" si="67"/>
        <v>0</v>
      </c>
      <c r="AA378" s="4">
        <v>0</v>
      </c>
      <c r="AB378" s="25">
        <v>0</v>
      </c>
    </row>
    <row r="379" spans="1:28" ht="38.25">
      <c r="A379" s="10" t="s">
        <v>210</v>
      </c>
      <c r="B379" s="9" t="s">
        <v>213</v>
      </c>
      <c r="C379" s="2"/>
      <c r="D379" s="4">
        <v>4904.4559999999965</v>
      </c>
      <c r="E379" s="6">
        <f>E380</f>
        <v>0</v>
      </c>
      <c r="F379" s="4">
        <f t="shared" si="64"/>
        <v>4904.4559999999965</v>
      </c>
      <c r="G379" s="6">
        <f>G380</f>
        <v>0</v>
      </c>
      <c r="H379" s="4">
        <v>24742.73992</v>
      </c>
      <c r="I379" s="6">
        <f>I380</f>
        <v>700</v>
      </c>
      <c r="J379" s="4">
        <f t="shared" si="63"/>
        <v>25442.73992</v>
      </c>
      <c r="K379" s="6">
        <f>K380</f>
        <v>3301.9363800000001</v>
      </c>
      <c r="L379" s="4">
        <f t="shared" si="75"/>
        <v>28744.676299999999</v>
      </c>
      <c r="M379" s="6">
        <f>M380</f>
        <v>46782.6705</v>
      </c>
      <c r="N379" s="4">
        <f t="shared" si="72"/>
        <v>75527.346799999999</v>
      </c>
      <c r="O379" s="6">
        <f>O380</f>
        <v>1803.57</v>
      </c>
      <c r="P379" s="4">
        <f t="shared" si="73"/>
        <v>77330.916800000006</v>
      </c>
      <c r="Q379" s="6">
        <f>Q380</f>
        <v>696.41556000000003</v>
      </c>
      <c r="R379" s="4">
        <f t="shared" si="74"/>
        <v>78027.33236</v>
      </c>
      <c r="S379" s="6">
        <f>S380</f>
        <v>277.84405000000004</v>
      </c>
      <c r="T379" s="4">
        <f t="shared" si="69"/>
        <v>78305.17641</v>
      </c>
      <c r="U379" s="6">
        <f>U380</f>
        <v>4983.25</v>
      </c>
      <c r="V379" s="4">
        <f t="shared" si="68"/>
        <v>83288.42641</v>
      </c>
      <c r="W379" s="6">
        <f>W380</f>
        <v>1283.1399999999999</v>
      </c>
      <c r="X379" s="4">
        <f t="shared" si="66"/>
        <v>84571.566409999999</v>
      </c>
      <c r="Y379" s="6">
        <f>Y380</f>
        <v>0</v>
      </c>
      <c r="Z379" s="4">
        <f t="shared" si="67"/>
        <v>84571.566409999999</v>
      </c>
      <c r="AA379" s="4">
        <f>AA380</f>
        <v>75022.118849999999</v>
      </c>
      <c r="AB379" s="25">
        <f t="shared" si="65"/>
        <v>88.708441896766331</v>
      </c>
    </row>
    <row r="380" spans="1:28" ht="38.25">
      <c r="A380" s="5" t="s">
        <v>211</v>
      </c>
      <c r="B380" s="2" t="s">
        <v>214</v>
      </c>
      <c r="C380" s="2"/>
      <c r="D380" s="4">
        <v>4904.4559999999965</v>
      </c>
      <c r="E380" s="6">
        <f>E381+E383+E385+E387+E389</f>
        <v>0</v>
      </c>
      <c r="F380" s="4">
        <f t="shared" si="64"/>
        <v>4904.4559999999965</v>
      </c>
      <c r="G380" s="6">
        <f>G381+G383+G385+G387+G389</f>
        <v>0</v>
      </c>
      <c r="H380" s="4">
        <v>24742.73992</v>
      </c>
      <c r="I380" s="6">
        <f>I381+I383+I385+I387+I389</f>
        <v>700</v>
      </c>
      <c r="J380" s="4">
        <f t="shared" si="63"/>
        <v>25442.73992</v>
      </c>
      <c r="K380" s="6">
        <f>K381+K383+K385+K387+K389+K391</f>
        <v>3301.9363800000001</v>
      </c>
      <c r="L380" s="4">
        <f t="shared" si="75"/>
        <v>28744.676299999999</v>
      </c>
      <c r="M380" s="6">
        <f>M381+M383+M385+M387+M389+M391</f>
        <v>46782.6705</v>
      </c>
      <c r="N380" s="4">
        <f t="shared" si="72"/>
        <v>75527.346799999999</v>
      </c>
      <c r="O380" s="6">
        <f>O381+O383+O385+O387+O389+O391</f>
        <v>1803.57</v>
      </c>
      <c r="P380" s="4">
        <f t="shared" si="73"/>
        <v>77330.916800000006</v>
      </c>
      <c r="Q380" s="6">
        <f>Q381+Q383+Q385+Q387+Q389+Q391</f>
        <v>696.41556000000003</v>
      </c>
      <c r="R380" s="4">
        <f t="shared" si="74"/>
        <v>78027.33236</v>
      </c>
      <c r="S380" s="6">
        <f>S381+S383+S385+S387+S389+S391</f>
        <v>277.84405000000004</v>
      </c>
      <c r="T380" s="4">
        <f t="shared" si="69"/>
        <v>78305.17641</v>
      </c>
      <c r="U380" s="6">
        <f>U381+U383+U385+U387+U389+U391</f>
        <v>4983.25</v>
      </c>
      <c r="V380" s="4">
        <f t="shared" si="68"/>
        <v>83288.42641</v>
      </c>
      <c r="W380" s="6">
        <f>W381+W383+W385+W387+W389+W391</f>
        <v>1283.1399999999999</v>
      </c>
      <c r="X380" s="4">
        <f t="shared" si="66"/>
        <v>84571.566409999999</v>
      </c>
      <c r="Y380" s="6">
        <f>Y381+Y383+Y385+Y387+Y389+Y391</f>
        <v>0</v>
      </c>
      <c r="Z380" s="4">
        <f t="shared" si="67"/>
        <v>84571.566409999999</v>
      </c>
      <c r="AA380" s="4">
        <f>AA381+AA383+AA385+AA387+AA389+AA391</f>
        <v>75022.118849999999</v>
      </c>
      <c r="AB380" s="25">
        <f t="shared" si="65"/>
        <v>88.708441896766331</v>
      </c>
    </row>
    <row r="381" spans="1:28" ht="25.5">
      <c r="A381" s="5" t="s">
        <v>212</v>
      </c>
      <c r="B381" s="1" t="s">
        <v>616</v>
      </c>
      <c r="C381" s="2"/>
      <c r="D381" s="4">
        <v>-5.1159076974727213E-13</v>
      </c>
      <c r="E381" s="6">
        <f>E382</f>
        <v>0</v>
      </c>
      <c r="F381" s="4">
        <f t="shared" si="64"/>
        <v>-5.1159076974727213E-13</v>
      </c>
      <c r="G381" s="6">
        <f>G382</f>
        <v>0</v>
      </c>
      <c r="H381" s="4">
        <v>3171.32692</v>
      </c>
      <c r="I381" s="6">
        <f>I382</f>
        <v>700</v>
      </c>
      <c r="J381" s="4">
        <f t="shared" si="63"/>
        <v>3871.32692</v>
      </c>
      <c r="K381" s="6">
        <f>K382</f>
        <v>477.22687999999999</v>
      </c>
      <c r="L381" s="4">
        <f t="shared" si="75"/>
        <v>4348.5537999999997</v>
      </c>
      <c r="M381" s="6">
        <f>M382</f>
        <v>200</v>
      </c>
      <c r="N381" s="4">
        <f t="shared" si="72"/>
        <v>4548.5537999999997</v>
      </c>
      <c r="O381" s="6">
        <f>O382</f>
        <v>1803.57</v>
      </c>
      <c r="P381" s="4">
        <f t="shared" si="73"/>
        <v>6352.1237999999994</v>
      </c>
      <c r="Q381" s="6">
        <f>Q382</f>
        <v>1229.4952000000001</v>
      </c>
      <c r="R381" s="4">
        <f t="shared" si="74"/>
        <v>7581.6189999999997</v>
      </c>
      <c r="S381" s="6">
        <f>S382</f>
        <v>323.82981000000001</v>
      </c>
      <c r="T381" s="4">
        <f t="shared" si="69"/>
        <v>7905.4488099999999</v>
      </c>
      <c r="U381" s="6">
        <f>U382</f>
        <v>0</v>
      </c>
      <c r="V381" s="4">
        <f t="shared" si="68"/>
        <v>7905.4488099999999</v>
      </c>
      <c r="W381" s="6">
        <f>W382</f>
        <v>67.27</v>
      </c>
      <c r="X381" s="4">
        <f t="shared" si="66"/>
        <v>7972.7188100000003</v>
      </c>
      <c r="Y381" s="6">
        <f>Y382</f>
        <v>0</v>
      </c>
      <c r="Z381" s="4">
        <f t="shared" si="67"/>
        <v>7972.7188100000003</v>
      </c>
      <c r="AA381" s="4">
        <f>AA382</f>
        <v>7972.7188100000003</v>
      </c>
      <c r="AB381" s="25">
        <f t="shared" si="65"/>
        <v>100</v>
      </c>
    </row>
    <row r="382" spans="1:28" ht="38.25">
      <c r="A382" s="5" t="s">
        <v>34</v>
      </c>
      <c r="B382" s="1" t="s">
        <v>616</v>
      </c>
      <c r="C382" s="2">
        <v>200</v>
      </c>
      <c r="D382" s="4">
        <v>-5.1159076974727213E-13</v>
      </c>
      <c r="E382" s="6"/>
      <c r="F382" s="4">
        <f t="shared" si="64"/>
        <v>-5.1159076974727213E-13</v>
      </c>
      <c r="G382" s="6"/>
      <c r="H382" s="4">
        <v>3171.32692</v>
      </c>
      <c r="I382" s="6">
        <v>700</v>
      </c>
      <c r="J382" s="4">
        <f t="shared" si="63"/>
        <v>3871.32692</v>
      </c>
      <c r="K382" s="6">
        <v>477.22687999999999</v>
      </c>
      <c r="L382" s="4">
        <f t="shared" si="75"/>
        <v>4348.5537999999997</v>
      </c>
      <c r="M382" s="6">
        <v>200</v>
      </c>
      <c r="N382" s="4">
        <f t="shared" si="72"/>
        <v>4548.5537999999997</v>
      </c>
      <c r="O382" s="6">
        <v>1803.57</v>
      </c>
      <c r="P382" s="4">
        <f t="shared" si="73"/>
        <v>6352.1237999999994</v>
      </c>
      <c r="Q382" s="6">
        <v>1229.4952000000001</v>
      </c>
      <c r="R382" s="4">
        <f t="shared" si="74"/>
        <v>7581.6189999999997</v>
      </c>
      <c r="S382" s="6">
        <v>323.82981000000001</v>
      </c>
      <c r="T382" s="4">
        <f t="shared" si="69"/>
        <v>7905.4488099999999</v>
      </c>
      <c r="U382" s="6"/>
      <c r="V382" s="4">
        <f t="shared" si="68"/>
        <v>7905.4488099999999</v>
      </c>
      <c r="W382" s="6">
        <v>67.27</v>
      </c>
      <c r="X382" s="4">
        <f t="shared" si="66"/>
        <v>7972.7188100000003</v>
      </c>
      <c r="Y382" s="6"/>
      <c r="Z382" s="4">
        <f t="shared" si="67"/>
        <v>7972.7188100000003</v>
      </c>
      <c r="AA382" s="4">
        <v>7972.7188100000003</v>
      </c>
      <c r="AB382" s="25">
        <f t="shared" si="65"/>
        <v>100</v>
      </c>
    </row>
    <row r="383" spans="1:28" ht="25.5">
      <c r="A383" s="5" t="s">
        <v>212</v>
      </c>
      <c r="B383" s="2" t="s">
        <v>215</v>
      </c>
      <c r="C383" s="2"/>
      <c r="D383" s="4">
        <v>4904.4560000000001</v>
      </c>
      <c r="E383" s="6">
        <f>E384</f>
        <v>0</v>
      </c>
      <c r="F383" s="4">
        <f t="shared" si="64"/>
        <v>4904.4560000000001</v>
      </c>
      <c r="G383" s="6">
        <f>G384</f>
        <v>0</v>
      </c>
      <c r="H383" s="4">
        <v>13771</v>
      </c>
      <c r="I383" s="6">
        <f>I384</f>
        <v>0</v>
      </c>
      <c r="J383" s="4">
        <f t="shared" si="63"/>
        <v>13771</v>
      </c>
      <c r="K383" s="6">
        <f>K384</f>
        <v>0</v>
      </c>
      <c r="L383" s="4">
        <f t="shared" si="75"/>
        <v>13771</v>
      </c>
      <c r="M383" s="6">
        <f>M384</f>
        <v>0</v>
      </c>
      <c r="N383" s="4">
        <f t="shared" si="72"/>
        <v>13771</v>
      </c>
      <c r="O383" s="6">
        <f>O384</f>
        <v>0</v>
      </c>
      <c r="P383" s="4">
        <f t="shared" si="73"/>
        <v>13771</v>
      </c>
      <c r="Q383" s="6">
        <f>Q384</f>
        <v>0</v>
      </c>
      <c r="R383" s="4">
        <f t="shared" si="74"/>
        <v>13771</v>
      </c>
      <c r="S383" s="6">
        <f>S384</f>
        <v>0</v>
      </c>
      <c r="T383" s="4">
        <f t="shared" si="69"/>
        <v>13771</v>
      </c>
      <c r="U383" s="6">
        <f>U384</f>
        <v>4983.25</v>
      </c>
      <c r="V383" s="4">
        <f t="shared" si="68"/>
        <v>18754.25</v>
      </c>
      <c r="W383" s="6">
        <f>W384</f>
        <v>1215.8699999999999</v>
      </c>
      <c r="X383" s="4">
        <f t="shared" si="66"/>
        <v>19970.12</v>
      </c>
      <c r="Y383" s="6">
        <f>Y384</f>
        <v>0</v>
      </c>
      <c r="Z383" s="4">
        <f t="shared" si="67"/>
        <v>19970.12</v>
      </c>
      <c r="AA383" s="4">
        <f>AA384</f>
        <v>19970.12</v>
      </c>
      <c r="AB383" s="25">
        <f t="shared" si="65"/>
        <v>100</v>
      </c>
    </row>
    <row r="384" spans="1:28" ht="25.5">
      <c r="A384" s="5" t="s">
        <v>33</v>
      </c>
      <c r="B384" s="2" t="s">
        <v>215</v>
      </c>
      <c r="C384" s="2">
        <v>800</v>
      </c>
      <c r="D384" s="4">
        <v>4904.4560000000001</v>
      </c>
      <c r="E384" s="6"/>
      <c r="F384" s="4">
        <f t="shared" si="64"/>
        <v>4904.4560000000001</v>
      </c>
      <c r="G384" s="6"/>
      <c r="H384" s="4">
        <v>13771</v>
      </c>
      <c r="I384" s="6"/>
      <c r="J384" s="4">
        <f t="shared" si="63"/>
        <v>13771</v>
      </c>
      <c r="K384" s="6"/>
      <c r="L384" s="4">
        <f t="shared" si="75"/>
        <v>13771</v>
      </c>
      <c r="M384" s="6"/>
      <c r="N384" s="4">
        <f t="shared" si="72"/>
        <v>13771</v>
      </c>
      <c r="O384" s="6"/>
      <c r="P384" s="4">
        <f t="shared" si="73"/>
        <v>13771</v>
      </c>
      <c r="Q384" s="6"/>
      <c r="R384" s="4">
        <f t="shared" si="74"/>
        <v>13771</v>
      </c>
      <c r="S384" s="6"/>
      <c r="T384" s="4">
        <f t="shared" si="69"/>
        <v>13771</v>
      </c>
      <c r="U384" s="6">
        <v>4983.25</v>
      </c>
      <c r="V384" s="4">
        <f t="shared" si="68"/>
        <v>18754.25</v>
      </c>
      <c r="W384" s="6">
        <v>1215.8699999999999</v>
      </c>
      <c r="X384" s="4">
        <f t="shared" si="66"/>
        <v>19970.12</v>
      </c>
      <c r="Y384" s="6"/>
      <c r="Z384" s="4">
        <f t="shared" si="67"/>
        <v>19970.12</v>
      </c>
      <c r="AA384" s="4">
        <v>19970.12</v>
      </c>
      <c r="AB384" s="25">
        <f t="shared" si="65"/>
        <v>100</v>
      </c>
    </row>
    <row r="385" spans="1:28" ht="25.5">
      <c r="A385" s="5" t="s">
        <v>421</v>
      </c>
      <c r="B385" s="1" t="s">
        <v>422</v>
      </c>
      <c r="C385" s="2"/>
      <c r="D385" s="4">
        <v>0</v>
      </c>
      <c r="E385" s="6">
        <f>E386</f>
        <v>0</v>
      </c>
      <c r="F385" s="4">
        <f t="shared" si="64"/>
        <v>0</v>
      </c>
      <c r="G385" s="6">
        <f>G386</f>
        <v>0</v>
      </c>
      <c r="H385" s="4">
        <v>0</v>
      </c>
      <c r="I385" s="6">
        <f>I386</f>
        <v>0</v>
      </c>
      <c r="J385" s="4">
        <f t="shared" si="63"/>
        <v>0</v>
      </c>
      <c r="K385" s="6">
        <f>K386</f>
        <v>0</v>
      </c>
      <c r="L385" s="4">
        <f t="shared" si="75"/>
        <v>0</v>
      </c>
      <c r="M385" s="6">
        <f>M386</f>
        <v>0</v>
      </c>
      <c r="N385" s="4">
        <f t="shared" si="72"/>
        <v>0</v>
      </c>
      <c r="O385" s="6">
        <f>O386</f>
        <v>0</v>
      </c>
      <c r="P385" s="4">
        <f t="shared" si="73"/>
        <v>0</v>
      </c>
      <c r="Q385" s="6">
        <f>Q386</f>
        <v>0</v>
      </c>
      <c r="R385" s="4">
        <f t="shared" si="74"/>
        <v>0</v>
      </c>
      <c r="S385" s="6">
        <f>S386</f>
        <v>0</v>
      </c>
      <c r="T385" s="4">
        <f t="shared" si="69"/>
        <v>0</v>
      </c>
      <c r="U385" s="6">
        <f>U386</f>
        <v>0</v>
      </c>
      <c r="V385" s="4">
        <f t="shared" si="68"/>
        <v>0</v>
      </c>
      <c r="W385" s="6">
        <f>W386</f>
        <v>0</v>
      </c>
      <c r="X385" s="4">
        <f t="shared" si="66"/>
        <v>0</v>
      </c>
      <c r="Y385" s="6">
        <f>Y386</f>
        <v>0</v>
      </c>
      <c r="Z385" s="4">
        <f t="shared" si="67"/>
        <v>0</v>
      </c>
      <c r="AA385" s="4">
        <f>AA386</f>
        <v>0</v>
      </c>
      <c r="AB385" s="25">
        <v>0</v>
      </c>
    </row>
    <row r="386" spans="1:28" ht="38.25">
      <c r="A386" s="5" t="s">
        <v>34</v>
      </c>
      <c r="B386" s="1" t="s">
        <v>422</v>
      </c>
      <c r="C386" s="2">
        <v>200</v>
      </c>
      <c r="D386" s="4">
        <v>0</v>
      </c>
      <c r="E386" s="6"/>
      <c r="F386" s="4">
        <f t="shared" si="64"/>
        <v>0</v>
      </c>
      <c r="G386" s="6"/>
      <c r="H386" s="4">
        <v>0</v>
      </c>
      <c r="I386" s="6"/>
      <c r="J386" s="4">
        <f t="shared" si="63"/>
        <v>0</v>
      </c>
      <c r="K386" s="6"/>
      <c r="L386" s="4">
        <f t="shared" si="75"/>
        <v>0</v>
      </c>
      <c r="M386" s="6"/>
      <c r="N386" s="4">
        <f t="shared" si="72"/>
        <v>0</v>
      </c>
      <c r="O386" s="6"/>
      <c r="P386" s="4">
        <f t="shared" si="73"/>
        <v>0</v>
      </c>
      <c r="Q386" s="6"/>
      <c r="R386" s="4">
        <f t="shared" si="74"/>
        <v>0</v>
      </c>
      <c r="S386" s="6"/>
      <c r="T386" s="4">
        <f t="shared" si="69"/>
        <v>0</v>
      </c>
      <c r="U386" s="6"/>
      <c r="V386" s="4">
        <f t="shared" si="68"/>
        <v>0</v>
      </c>
      <c r="W386" s="6"/>
      <c r="X386" s="4">
        <f t="shared" si="66"/>
        <v>0</v>
      </c>
      <c r="Y386" s="6"/>
      <c r="Z386" s="4">
        <f t="shared" si="67"/>
        <v>0</v>
      </c>
      <c r="AA386" s="4">
        <v>0</v>
      </c>
      <c r="AB386" s="25">
        <v>0</v>
      </c>
    </row>
    <row r="387" spans="1:28" ht="89.25">
      <c r="A387" s="5" t="s">
        <v>676</v>
      </c>
      <c r="B387" s="2" t="s">
        <v>385</v>
      </c>
      <c r="C387" s="2"/>
      <c r="D387" s="4">
        <v>0</v>
      </c>
      <c r="E387" s="6">
        <f>E388</f>
        <v>0</v>
      </c>
      <c r="F387" s="4">
        <f t="shared" si="64"/>
        <v>0</v>
      </c>
      <c r="G387" s="6">
        <f>G388</f>
        <v>0</v>
      </c>
      <c r="H387" s="4">
        <v>7800.4130000000014</v>
      </c>
      <c r="I387" s="6">
        <f>I388</f>
        <v>0</v>
      </c>
      <c r="J387" s="4">
        <f t="shared" si="63"/>
        <v>7800.4130000000014</v>
      </c>
      <c r="K387" s="6">
        <f>K388</f>
        <v>0</v>
      </c>
      <c r="L387" s="4">
        <f t="shared" si="75"/>
        <v>7800.4130000000014</v>
      </c>
      <c r="M387" s="6">
        <f>M388</f>
        <v>0</v>
      </c>
      <c r="N387" s="4">
        <f t="shared" si="72"/>
        <v>7800.4130000000014</v>
      </c>
      <c r="O387" s="6">
        <f>O388</f>
        <v>0</v>
      </c>
      <c r="P387" s="4">
        <f t="shared" si="73"/>
        <v>7800.4130000000014</v>
      </c>
      <c r="Q387" s="6">
        <f>Q388</f>
        <v>0</v>
      </c>
      <c r="R387" s="4">
        <f t="shared" si="74"/>
        <v>7800.4130000000014</v>
      </c>
      <c r="S387" s="6">
        <f>S388</f>
        <v>0</v>
      </c>
      <c r="T387" s="4">
        <f t="shared" si="69"/>
        <v>7800.4130000000014</v>
      </c>
      <c r="U387" s="6">
        <f>U388</f>
        <v>0</v>
      </c>
      <c r="V387" s="4">
        <f t="shared" si="68"/>
        <v>7800.4130000000014</v>
      </c>
      <c r="W387" s="6">
        <f>W388</f>
        <v>0</v>
      </c>
      <c r="X387" s="4">
        <f t="shared" si="66"/>
        <v>7800.4130000000014</v>
      </c>
      <c r="Y387" s="6">
        <f>Y388</f>
        <v>0</v>
      </c>
      <c r="Z387" s="4">
        <f t="shared" si="67"/>
        <v>7800.4130000000014</v>
      </c>
      <c r="AA387" s="4">
        <f>AA388</f>
        <v>7800.4129999999996</v>
      </c>
      <c r="AB387" s="25">
        <f t="shared" si="65"/>
        <v>99.999999999999972</v>
      </c>
    </row>
    <row r="388" spans="1:28" ht="38.25">
      <c r="A388" s="5" t="s">
        <v>34</v>
      </c>
      <c r="B388" s="2" t="s">
        <v>385</v>
      </c>
      <c r="C388" s="2">
        <v>200</v>
      </c>
      <c r="D388" s="4">
        <v>0</v>
      </c>
      <c r="E388" s="6"/>
      <c r="F388" s="4">
        <f t="shared" si="64"/>
        <v>0</v>
      </c>
      <c r="G388" s="6"/>
      <c r="H388" s="4">
        <v>7800.4130000000014</v>
      </c>
      <c r="I388" s="6"/>
      <c r="J388" s="4">
        <f t="shared" si="63"/>
        <v>7800.4130000000014</v>
      </c>
      <c r="K388" s="6"/>
      <c r="L388" s="4">
        <f t="shared" si="75"/>
        <v>7800.4130000000014</v>
      </c>
      <c r="M388" s="6"/>
      <c r="N388" s="4">
        <f t="shared" si="72"/>
        <v>7800.4130000000014</v>
      </c>
      <c r="O388" s="6"/>
      <c r="P388" s="4">
        <f t="shared" si="73"/>
        <v>7800.4130000000014</v>
      </c>
      <c r="Q388" s="6"/>
      <c r="R388" s="4">
        <f t="shared" si="74"/>
        <v>7800.4130000000014</v>
      </c>
      <c r="S388" s="6"/>
      <c r="T388" s="4">
        <f t="shared" si="69"/>
        <v>7800.4130000000014</v>
      </c>
      <c r="U388" s="6"/>
      <c r="V388" s="4">
        <f t="shared" si="68"/>
        <v>7800.4130000000014</v>
      </c>
      <c r="W388" s="6"/>
      <c r="X388" s="4">
        <f t="shared" si="66"/>
        <v>7800.4130000000014</v>
      </c>
      <c r="Y388" s="6"/>
      <c r="Z388" s="4">
        <f t="shared" si="67"/>
        <v>7800.4130000000014</v>
      </c>
      <c r="AA388" s="4">
        <v>7800.4129999999996</v>
      </c>
      <c r="AB388" s="25">
        <f t="shared" si="65"/>
        <v>99.999999999999972</v>
      </c>
    </row>
    <row r="389" spans="1:28" ht="38.25">
      <c r="A389" s="5" t="s">
        <v>507</v>
      </c>
      <c r="B389" s="2" t="s">
        <v>508</v>
      </c>
      <c r="C389" s="2"/>
      <c r="D389" s="4">
        <v>0</v>
      </c>
      <c r="E389" s="6">
        <f>E390</f>
        <v>0</v>
      </c>
      <c r="F389" s="4">
        <f t="shared" si="64"/>
        <v>0</v>
      </c>
      <c r="G389" s="6">
        <f>G390</f>
        <v>0</v>
      </c>
      <c r="H389" s="4">
        <v>0</v>
      </c>
      <c r="I389" s="6">
        <f>I390</f>
        <v>0</v>
      </c>
      <c r="J389" s="4">
        <f t="shared" ref="J389:J459" si="76">H389+I389</f>
        <v>0</v>
      </c>
      <c r="K389" s="6">
        <f>K390</f>
        <v>0</v>
      </c>
      <c r="L389" s="4">
        <f t="shared" si="75"/>
        <v>0</v>
      </c>
      <c r="M389" s="6">
        <f>M390</f>
        <v>0</v>
      </c>
      <c r="N389" s="4">
        <f t="shared" si="72"/>
        <v>0</v>
      </c>
      <c r="O389" s="6">
        <f>O390</f>
        <v>0</v>
      </c>
      <c r="P389" s="4">
        <f t="shared" si="73"/>
        <v>0</v>
      </c>
      <c r="Q389" s="6">
        <f>Q390</f>
        <v>0</v>
      </c>
      <c r="R389" s="4">
        <f t="shared" si="74"/>
        <v>0</v>
      </c>
      <c r="S389" s="6">
        <f>S390</f>
        <v>0</v>
      </c>
      <c r="T389" s="4">
        <f t="shared" si="69"/>
        <v>0</v>
      </c>
      <c r="U389" s="6">
        <f>U390</f>
        <v>0</v>
      </c>
      <c r="V389" s="4">
        <f t="shared" si="68"/>
        <v>0</v>
      </c>
      <c r="W389" s="6">
        <f>W390</f>
        <v>0</v>
      </c>
      <c r="X389" s="4">
        <f t="shared" si="66"/>
        <v>0</v>
      </c>
      <c r="Y389" s="6">
        <f>Y390</f>
        <v>0</v>
      </c>
      <c r="Z389" s="4">
        <f t="shared" si="67"/>
        <v>0</v>
      </c>
      <c r="AA389" s="4">
        <f>AA390</f>
        <v>0</v>
      </c>
      <c r="AB389" s="25">
        <v>0</v>
      </c>
    </row>
    <row r="390" spans="1:28" ht="38.25">
      <c r="A390" s="5" t="s">
        <v>34</v>
      </c>
      <c r="B390" s="2" t="s">
        <v>508</v>
      </c>
      <c r="C390" s="2">
        <v>200</v>
      </c>
      <c r="D390" s="4">
        <v>0</v>
      </c>
      <c r="E390" s="6"/>
      <c r="F390" s="4">
        <f t="shared" si="64"/>
        <v>0</v>
      </c>
      <c r="G390" s="6"/>
      <c r="H390" s="4">
        <v>0</v>
      </c>
      <c r="I390" s="6"/>
      <c r="J390" s="4">
        <f t="shared" si="76"/>
        <v>0</v>
      </c>
      <c r="K390" s="6"/>
      <c r="L390" s="4">
        <f t="shared" si="75"/>
        <v>0</v>
      </c>
      <c r="M390" s="6"/>
      <c r="N390" s="4">
        <f t="shared" si="72"/>
        <v>0</v>
      </c>
      <c r="O390" s="6"/>
      <c r="P390" s="4">
        <f t="shared" si="73"/>
        <v>0</v>
      </c>
      <c r="Q390" s="6"/>
      <c r="R390" s="4">
        <f t="shared" si="74"/>
        <v>0</v>
      </c>
      <c r="S390" s="6"/>
      <c r="T390" s="4">
        <f t="shared" si="69"/>
        <v>0</v>
      </c>
      <c r="U390" s="6"/>
      <c r="V390" s="4">
        <f t="shared" si="68"/>
        <v>0</v>
      </c>
      <c r="W390" s="6"/>
      <c r="X390" s="4">
        <f t="shared" si="66"/>
        <v>0</v>
      </c>
      <c r="Y390" s="6"/>
      <c r="Z390" s="4">
        <f t="shared" si="67"/>
        <v>0</v>
      </c>
      <c r="AA390" s="4">
        <v>0</v>
      </c>
      <c r="AB390" s="25">
        <v>0</v>
      </c>
    </row>
    <row r="391" spans="1:28" ht="38.25">
      <c r="A391" s="5" t="s">
        <v>507</v>
      </c>
      <c r="B391" s="2" t="s">
        <v>712</v>
      </c>
      <c r="C391" s="2"/>
      <c r="D391" s="4"/>
      <c r="E391" s="6"/>
      <c r="F391" s="4"/>
      <c r="G391" s="6"/>
      <c r="H391" s="4"/>
      <c r="I391" s="6"/>
      <c r="J391" s="4">
        <f t="shared" si="76"/>
        <v>0</v>
      </c>
      <c r="K391" s="6">
        <f>K392</f>
        <v>2824.7094999999999</v>
      </c>
      <c r="L391" s="4">
        <f t="shared" si="75"/>
        <v>2824.7094999999999</v>
      </c>
      <c r="M391" s="6">
        <f>M392</f>
        <v>46582.6705</v>
      </c>
      <c r="N391" s="4">
        <f t="shared" si="72"/>
        <v>49407.38</v>
      </c>
      <c r="O391" s="6">
        <f>O392</f>
        <v>0</v>
      </c>
      <c r="P391" s="4">
        <f t="shared" si="73"/>
        <v>49407.38</v>
      </c>
      <c r="Q391" s="6">
        <f>Q392</f>
        <v>-533.07964000000004</v>
      </c>
      <c r="R391" s="4">
        <f t="shared" si="74"/>
        <v>48874.300359999994</v>
      </c>
      <c r="S391" s="6">
        <f>S392</f>
        <v>-45.985759999999999</v>
      </c>
      <c r="T391" s="4">
        <f t="shared" si="69"/>
        <v>48828.314599999991</v>
      </c>
      <c r="U391" s="6">
        <f>U392</f>
        <v>0</v>
      </c>
      <c r="V391" s="4">
        <f t="shared" si="68"/>
        <v>48828.314599999991</v>
      </c>
      <c r="W391" s="6">
        <f>W392</f>
        <v>0</v>
      </c>
      <c r="X391" s="4">
        <f t="shared" si="66"/>
        <v>48828.314599999991</v>
      </c>
      <c r="Y391" s="6">
        <f>Y392</f>
        <v>0</v>
      </c>
      <c r="Z391" s="4">
        <f t="shared" si="67"/>
        <v>48828.314599999991</v>
      </c>
      <c r="AA391" s="4">
        <f>AA392</f>
        <v>39278.867039999997</v>
      </c>
      <c r="AB391" s="25">
        <f t="shared" si="65"/>
        <v>80.442807337855569</v>
      </c>
    </row>
    <row r="392" spans="1:28" ht="38.25">
      <c r="A392" s="5" t="s">
        <v>34</v>
      </c>
      <c r="B392" s="2" t="s">
        <v>712</v>
      </c>
      <c r="C392" s="2">
        <v>200</v>
      </c>
      <c r="D392" s="4"/>
      <c r="E392" s="6"/>
      <c r="F392" s="4"/>
      <c r="G392" s="6"/>
      <c r="H392" s="4"/>
      <c r="I392" s="6"/>
      <c r="J392" s="4">
        <f t="shared" si="76"/>
        <v>0</v>
      </c>
      <c r="K392" s="6">
        <f>2600.38843+224.32107</f>
        <v>2824.7094999999999</v>
      </c>
      <c r="L392" s="4">
        <f t="shared" si="75"/>
        <v>2824.7094999999999</v>
      </c>
      <c r="M392" s="6">
        <v>46582.6705</v>
      </c>
      <c r="N392" s="4">
        <f t="shared" si="72"/>
        <v>49407.38</v>
      </c>
      <c r="O392" s="6"/>
      <c r="P392" s="4">
        <f t="shared" si="73"/>
        <v>49407.38</v>
      </c>
      <c r="Q392" s="6">
        <v>-533.07964000000004</v>
      </c>
      <c r="R392" s="4">
        <f t="shared" si="74"/>
        <v>48874.300359999994</v>
      </c>
      <c r="S392" s="6">
        <v>-45.985759999999999</v>
      </c>
      <c r="T392" s="4">
        <f t="shared" si="69"/>
        <v>48828.314599999991</v>
      </c>
      <c r="U392" s="6"/>
      <c r="V392" s="4">
        <f t="shared" si="68"/>
        <v>48828.314599999991</v>
      </c>
      <c r="W392" s="6"/>
      <c r="X392" s="4">
        <f t="shared" si="66"/>
        <v>48828.314599999991</v>
      </c>
      <c r="Y392" s="6"/>
      <c r="Z392" s="4">
        <f t="shared" si="67"/>
        <v>48828.314599999991</v>
      </c>
      <c r="AA392" s="4">
        <v>39278.867039999997</v>
      </c>
      <c r="AB392" s="25">
        <f t="shared" si="65"/>
        <v>80.442807337855569</v>
      </c>
    </row>
    <row r="393" spans="1:28" ht="25.5">
      <c r="A393" s="10" t="s">
        <v>216</v>
      </c>
      <c r="B393" s="9" t="s">
        <v>218</v>
      </c>
      <c r="C393" s="2"/>
      <c r="D393" s="4">
        <v>0</v>
      </c>
      <c r="E393" s="6">
        <f>E394</f>
        <v>0</v>
      </c>
      <c r="F393" s="4">
        <f t="shared" si="64"/>
        <v>0</v>
      </c>
      <c r="G393" s="6">
        <f>G394</f>
        <v>0</v>
      </c>
      <c r="H393" s="4">
        <v>0</v>
      </c>
      <c r="I393" s="6">
        <f>I394</f>
        <v>0</v>
      </c>
      <c r="J393" s="4">
        <f t="shared" si="76"/>
        <v>0</v>
      </c>
      <c r="K393" s="6">
        <f>K394</f>
        <v>0</v>
      </c>
      <c r="L393" s="4">
        <f t="shared" si="75"/>
        <v>0</v>
      </c>
      <c r="M393" s="6">
        <f>M394</f>
        <v>0</v>
      </c>
      <c r="N393" s="4">
        <f t="shared" si="72"/>
        <v>0</v>
      </c>
      <c r="O393" s="6">
        <f>O394</f>
        <v>0</v>
      </c>
      <c r="P393" s="4">
        <f t="shared" si="73"/>
        <v>0</v>
      </c>
      <c r="Q393" s="6">
        <f>Q394</f>
        <v>0</v>
      </c>
      <c r="R393" s="4">
        <f t="shared" si="74"/>
        <v>0</v>
      </c>
      <c r="S393" s="6">
        <f>S394</f>
        <v>0</v>
      </c>
      <c r="T393" s="4">
        <f t="shared" si="69"/>
        <v>0</v>
      </c>
      <c r="U393" s="6">
        <f>U394</f>
        <v>0</v>
      </c>
      <c r="V393" s="4">
        <f t="shared" si="68"/>
        <v>0</v>
      </c>
      <c r="W393" s="6">
        <f>W394</f>
        <v>0</v>
      </c>
      <c r="X393" s="4">
        <f t="shared" si="66"/>
        <v>0</v>
      </c>
      <c r="Y393" s="6">
        <f>Y394</f>
        <v>0</v>
      </c>
      <c r="Z393" s="4">
        <f t="shared" si="67"/>
        <v>0</v>
      </c>
      <c r="AA393" s="4">
        <f>AA394</f>
        <v>0</v>
      </c>
      <c r="AB393" s="25">
        <v>0</v>
      </c>
    </row>
    <row r="394" spans="1:28" ht="25.5">
      <c r="A394" s="5" t="s">
        <v>217</v>
      </c>
      <c r="B394" s="2" t="s">
        <v>219</v>
      </c>
      <c r="C394" s="2"/>
      <c r="D394" s="4">
        <v>0</v>
      </c>
      <c r="E394" s="6">
        <f>E395</f>
        <v>0</v>
      </c>
      <c r="F394" s="4">
        <f t="shared" si="64"/>
        <v>0</v>
      </c>
      <c r="G394" s="6">
        <f>G395</f>
        <v>0</v>
      </c>
      <c r="H394" s="4">
        <v>0</v>
      </c>
      <c r="I394" s="6">
        <f>I395</f>
        <v>0</v>
      </c>
      <c r="J394" s="4">
        <f t="shared" si="76"/>
        <v>0</v>
      </c>
      <c r="K394" s="6">
        <f>K395</f>
        <v>0</v>
      </c>
      <c r="L394" s="4">
        <f t="shared" si="75"/>
        <v>0</v>
      </c>
      <c r="M394" s="6">
        <f>M395</f>
        <v>0</v>
      </c>
      <c r="N394" s="4">
        <f t="shared" si="72"/>
        <v>0</v>
      </c>
      <c r="O394" s="6">
        <f>O395</f>
        <v>0</v>
      </c>
      <c r="P394" s="4">
        <f t="shared" si="73"/>
        <v>0</v>
      </c>
      <c r="Q394" s="6">
        <f>Q395</f>
        <v>0</v>
      </c>
      <c r="R394" s="4">
        <f t="shared" si="74"/>
        <v>0</v>
      </c>
      <c r="S394" s="6">
        <f>S395</f>
        <v>0</v>
      </c>
      <c r="T394" s="4">
        <f t="shared" si="69"/>
        <v>0</v>
      </c>
      <c r="U394" s="6">
        <f>U395</f>
        <v>0</v>
      </c>
      <c r="V394" s="4">
        <f t="shared" si="68"/>
        <v>0</v>
      </c>
      <c r="W394" s="6">
        <f>W395</f>
        <v>0</v>
      </c>
      <c r="X394" s="4">
        <f t="shared" si="66"/>
        <v>0</v>
      </c>
      <c r="Y394" s="6">
        <f>Y395</f>
        <v>0</v>
      </c>
      <c r="Z394" s="4">
        <f t="shared" si="67"/>
        <v>0</v>
      </c>
      <c r="AA394" s="4">
        <f>AA395</f>
        <v>0</v>
      </c>
      <c r="AB394" s="25">
        <v>0</v>
      </c>
    </row>
    <row r="395" spans="1:28" ht="25.5">
      <c r="A395" s="5" t="s">
        <v>340</v>
      </c>
      <c r="B395" s="2" t="s">
        <v>341</v>
      </c>
      <c r="C395" s="2"/>
      <c r="D395" s="4">
        <v>0</v>
      </c>
      <c r="E395" s="6">
        <f>E396+E397</f>
        <v>0</v>
      </c>
      <c r="F395" s="4">
        <f t="shared" si="64"/>
        <v>0</v>
      </c>
      <c r="G395" s="6">
        <f>G396+G397</f>
        <v>0</v>
      </c>
      <c r="H395" s="4">
        <v>0</v>
      </c>
      <c r="I395" s="6">
        <f>I396+I397</f>
        <v>0</v>
      </c>
      <c r="J395" s="4">
        <f t="shared" si="76"/>
        <v>0</v>
      </c>
      <c r="K395" s="6">
        <f>K396+K397</f>
        <v>0</v>
      </c>
      <c r="L395" s="4">
        <f t="shared" si="75"/>
        <v>0</v>
      </c>
      <c r="M395" s="6">
        <f>M396+M397</f>
        <v>0</v>
      </c>
      <c r="N395" s="4">
        <f t="shared" si="72"/>
        <v>0</v>
      </c>
      <c r="O395" s="6">
        <f>O396+O397</f>
        <v>0</v>
      </c>
      <c r="P395" s="4">
        <f t="shared" si="73"/>
        <v>0</v>
      </c>
      <c r="Q395" s="6">
        <f>Q396+Q397</f>
        <v>0</v>
      </c>
      <c r="R395" s="4">
        <f t="shared" si="74"/>
        <v>0</v>
      </c>
      <c r="S395" s="6">
        <f>S396+S397</f>
        <v>0</v>
      </c>
      <c r="T395" s="4">
        <f t="shared" si="69"/>
        <v>0</v>
      </c>
      <c r="U395" s="6">
        <f>U396+U397</f>
        <v>0</v>
      </c>
      <c r="V395" s="4">
        <f t="shared" si="68"/>
        <v>0</v>
      </c>
      <c r="W395" s="6">
        <f>W396+W397</f>
        <v>0</v>
      </c>
      <c r="X395" s="4">
        <f t="shared" si="66"/>
        <v>0</v>
      </c>
      <c r="Y395" s="6">
        <f>Y396+Y397</f>
        <v>0</v>
      </c>
      <c r="Z395" s="4">
        <f t="shared" si="67"/>
        <v>0</v>
      </c>
      <c r="AA395" s="4">
        <f>AA396+AA397</f>
        <v>0</v>
      </c>
      <c r="AB395" s="25">
        <v>0</v>
      </c>
    </row>
    <row r="396" spans="1:28" ht="38.25">
      <c r="A396" s="5" t="s">
        <v>34</v>
      </c>
      <c r="B396" s="2" t="s">
        <v>341</v>
      </c>
      <c r="C396" s="2">
        <v>200</v>
      </c>
      <c r="D396" s="4">
        <v>0</v>
      </c>
      <c r="E396" s="6"/>
      <c r="F396" s="4">
        <f t="shared" si="64"/>
        <v>0</v>
      </c>
      <c r="G396" s="6"/>
      <c r="H396" s="4">
        <v>0</v>
      </c>
      <c r="I396" s="6"/>
      <c r="J396" s="4">
        <f t="shared" si="76"/>
        <v>0</v>
      </c>
      <c r="K396" s="6"/>
      <c r="L396" s="4">
        <f t="shared" si="75"/>
        <v>0</v>
      </c>
      <c r="M396" s="6"/>
      <c r="N396" s="4">
        <f t="shared" si="72"/>
        <v>0</v>
      </c>
      <c r="O396" s="6"/>
      <c r="P396" s="4">
        <f t="shared" si="73"/>
        <v>0</v>
      </c>
      <c r="Q396" s="6"/>
      <c r="R396" s="4">
        <f t="shared" si="74"/>
        <v>0</v>
      </c>
      <c r="S396" s="6"/>
      <c r="T396" s="4">
        <f t="shared" si="69"/>
        <v>0</v>
      </c>
      <c r="U396" s="6"/>
      <c r="V396" s="4">
        <f t="shared" si="68"/>
        <v>0</v>
      </c>
      <c r="W396" s="6"/>
      <c r="X396" s="4">
        <f t="shared" si="66"/>
        <v>0</v>
      </c>
      <c r="Y396" s="6"/>
      <c r="Z396" s="4">
        <f t="shared" si="67"/>
        <v>0</v>
      </c>
      <c r="AA396" s="4">
        <v>0</v>
      </c>
      <c r="AB396" s="25">
        <v>0</v>
      </c>
    </row>
    <row r="397" spans="1:28" ht="25.5">
      <c r="A397" s="5" t="s">
        <v>33</v>
      </c>
      <c r="B397" s="2" t="s">
        <v>341</v>
      </c>
      <c r="C397" s="2">
        <v>800</v>
      </c>
      <c r="D397" s="4">
        <v>0</v>
      </c>
      <c r="E397" s="6"/>
      <c r="F397" s="4">
        <f t="shared" si="64"/>
        <v>0</v>
      </c>
      <c r="G397" s="6"/>
      <c r="H397" s="4">
        <v>0</v>
      </c>
      <c r="I397" s="6"/>
      <c r="J397" s="4">
        <f t="shared" si="76"/>
        <v>0</v>
      </c>
      <c r="K397" s="6"/>
      <c r="L397" s="4">
        <f t="shared" si="75"/>
        <v>0</v>
      </c>
      <c r="M397" s="6"/>
      <c r="N397" s="4">
        <f t="shared" si="72"/>
        <v>0</v>
      </c>
      <c r="O397" s="6"/>
      <c r="P397" s="4">
        <f t="shared" si="73"/>
        <v>0</v>
      </c>
      <c r="Q397" s="6"/>
      <c r="R397" s="4">
        <f t="shared" si="74"/>
        <v>0</v>
      </c>
      <c r="S397" s="6"/>
      <c r="T397" s="4">
        <f t="shared" si="69"/>
        <v>0</v>
      </c>
      <c r="U397" s="6"/>
      <c r="V397" s="4">
        <f t="shared" si="68"/>
        <v>0</v>
      </c>
      <c r="W397" s="6"/>
      <c r="X397" s="4">
        <f t="shared" si="66"/>
        <v>0</v>
      </c>
      <c r="Y397" s="6"/>
      <c r="Z397" s="4">
        <f t="shared" si="67"/>
        <v>0</v>
      </c>
      <c r="AA397" s="4">
        <v>0</v>
      </c>
      <c r="AB397" s="25">
        <v>0</v>
      </c>
    </row>
    <row r="398" spans="1:28" ht="25.5">
      <c r="A398" s="10" t="s">
        <v>70</v>
      </c>
      <c r="B398" s="15" t="s">
        <v>220</v>
      </c>
      <c r="C398" s="2"/>
      <c r="D398" s="4">
        <v>99.9512</v>
      </c>
      <c r="E398" s="6">
        <f t="shared" ref="E398:G400" si="77">E399</f>
        <v>0</v>
      </c>
      <c r="F398" s="4">
        <f t="shared" si="64"/>
        <v>99.9512</v>
      </c>
      <c r="G398" s="6">
        <f t="shared" si="77"/>
        <v>0</v>
      </c>
      <c r="H398" s="4">
        <v>99.9512</v>
      </c>
      <c r="I398" s="6">
        <f t="shared" ref="I398:AA400" si="78">I399</f>
        <v>0</v>
      </c>
      <c r="J398" s="4">
        <f t="shared" si="76"/>
        <v>99.9512</v>
      </c>
      <c r="K398" s="6">
        <f t="shared" si="78"/>
        <v>86.640720000000002</v>
      </c>
      <c r="L398" s="4">
        <f t="shared" si="75"/>
        <v>186.59192000000002</v>
      </c>
      <c r="M398" s="6">
        <f t="shared" si="78"/>
        <v>0</v>
      </c>
      <c r="N398" s="4">
        <f t="shared" si="72"/>
        <v>186.59192000000002</v>
      </c>
      <c r="O398" s="6">
        <f t="shared" si="78"/>
        <v>856.48728000000006</v>
      </c>
      <c r="P398" s="4">
        <f t="shared" si="73"/>
        <v>1043.0792000000001</v>
      </c>
      <c r="Q398" s="6">
        <f t="shared" si="78"/>
        <v>-171.3356</v>
      </c>
      <c r="R398" s="4">
        <f t="shared" si="74"/>
        <v>871.74360000000013</v>
      </c>
      <c r="S398" s="6">
        <f t="shared" si="78"/>
        <v>0</v>
      </c>
      <c r="T398" s="4">
        <f t="shared" si="69"/>
        <v>871.74360000000013</v>
      </c>
      <c r="U398" s="6">
        <f t="shared" si="78"/>
        <v>0</v>
      </c>
      <c r="V398" s="4">
        <f t="shared" si="68"/>
        <v>871.74360000000013</v>
      </c>
      <c r="W398" s="6">
        <f t="shared" si="78"/>
        <v>0</v>
      </c>
      <c r="X398" s="4">
        <f t="shared" si="66"/>
        <v>871.74360000000013</v>
      </c>
      <c r="Y398" s="6">
        <f t="shared" si="78"/>
        <v>0</v>
      </c>
      <c r="Z398" s="4">
        <f t="shared" si="67"/>
        <v>871.74360000000013</v>
      </c>
      <c r="AA398" s="4">
        <f t="shared" si="78"/>
        <v>871.74360000000001</v>
      </c>
      <c r="AB398" s="25">
        <f t="shared" ref="AB398:AB460" si="79">AA398/Z398*100</f>
        <v>99.999999999999986</v>
      </c>
    </row>
    <row r="399" spans="1:28" ht="25.5">
      <c r="A399" s="5" t="s">
        <v>71</v>
      </c>
      <c r="B399" s="2" t="s">
        <v>221</v>
      </c>
      <c r="C399" s="2"/>
      <c r="D399" s="4">
        <v>99.9512</v>
      </c>
      <c r="E399" s="6">
        <f t="shared" si="77"/>
        <v>0</v>
      </c>
      <c r="F399" s="4">
        <f t="shared" si="64"/>
        <v>99.9512</v>
      </c>
      <c r="G399" s="6">
        <f t="shared" si="77"/>
        <v>0</v>
      </c>
      <c r="H399" s="4">
        <v>99.9512</v>
      </c>
      <c r="I399" s="6">
        <f t="shared" si="78"/>
        <v>0</v>
      </c>
      <c r="J399" s="4">
        <f t="shared" si="76"/>
        <v>99.9512</v>
      </c>
      <c r="K399" s="6">
        <f t="shared" si="78"/>
        <v>86.640720000000002</v>
      </c>
      <c r="L399" s="4">
        <f t="shared" si="75"/>
        <v>186.59192000000002</v>
      </c>
      <c r="M399" s="6">
        <f t="shared" si="78"/>
        <v>0</v>
      </c>
      <c r="N399" s="4">
        <f t="shared" si="72"/>
        <v>186.59192000000002</v>
      </c>
      <c r="O399" s="6">
        <f t="shared" si="78"/>
        <v>856.48728000000006</v>
      </c>
      <c r="P399" s="4">
        <f t="shared" si="73"/>
        <v>1043.0792000000001</v>
      </c>
      <c r="Q399" s="6">
        <f t="shared" si="78"/>
        <v>-171.3356</v>
      </c>
      <c r="R399" s="4">
        <f t="shared" si="74"/>
        <v>871.74360000000013</v>
      </c>
      <c r="S399" s="6">
        <f t="shared" si="78"/>
        <v>0</v>
      </c>
      <c r="T399" s="4">
        <f t="shared" si="69"/>
        <v>871.74360000000013</v>
      </c>
      <c r="U399" s="6">
        <f t="shared" si="78"/>
        <v>0</v>
      </c>
      <c r="V399" s="4">
        <f t="shared" si="68"/>
        <v>871.74360000000013</v>
      </c>
      <c r="W399" s="6">
        <f t="shared" si="78"/>
        <v>0</v>
      </c>
      <c r="X399" s="4">
        <f t="shared" si="66"/>
        <v>871.74360000000013</v>
      </c>
      <c r="Y399" s="6">
        <f t="shared" si="78"/>
        <v>0</v>
      </c>
      <c r="Z399" s="4">
        <f t="shared" si="67"/>
        <v>871.74360000000013</v>
      </c>
      <c r="AA399" s="4">
        <f t="shared" si="78"/>
        <v>871.74360000000001</v>
      </c>
      <c r="AB399" s="25">
        <f t="shared" si="79"/>
        <v>99.999999999999986</v>
      </c>
    </row>
    <row r="400" spans="1:28" ht="38.25">
      <c r="A400" s="5" t="s">
        <v>72</v>
      </c>
      <c r="B400" s="2" t="s">
        <v>386</v>
      </c>
      <c r="C400" s="2"/>
      <c r="D400" s="4">
        <v>99.9512</v>
      </c>
      <c r="E400" s="6">
        <f t="shared" si="77"/>
        <v>0</v>
      </c>
      <c r="F400" s="4">
        <f t="shared" si="64"/>
        <v>99.9512</v>
      </c>
      <c r="G400" s="6">
        <f t="shared" si="77"/>
        <v>0</v>
      </c>
      <c r="H400" s="4">
        <v>99.9512</v>
      </c>
      <c r="I400" s="6">
        <f t="shared" si="78"/>
        <v>0</v>
      </c>
      <c r="J400" s="4">
        <f t="shared" si="76"/>
        <v>99.9512</v>
      </c>
      <c r="K400" s="6">
        <f t="shared" si="78"/>
        <v>86.640720000000002</v>
      </c>
      <c r="L400" s="4">
        <f t="shared" si="75"/>
        <v>186.59192000000002</v>
      </c>
      <c r="M400" s="6">
        <f t="shared" si="78"/>
        <v>0</v>
      </c>
      <c r="N400" s="4">
        <f t="shared" si="72"/>
        <v>186.59192000000002</v>
      </c>
      <c r="O400" s="6">
        <f t="shared" si="78"/>
        <v>856.48728000000006</v>
      </c>
      <c r="P400" s="4">
        <f t="shared" si="73"/>
        <v>1043.0792000000001</v>
      </c>
      <c r="Q400" s="6">
        <f t="shared" si="78"/>
        <v>-171.3356</v>
      </c>
      <c r="R400" s="4">
        <f t="shared" si="74"/>
        <v>871.74360000000013</v>
      </c>
      <c r="S400" s="6">
        <f t="shared" si="78"/>
        <v>0</v>
      </c>
      <c r="T400" s="4">
        <f t="shared" si="69"/>
        <v>871.74360000000013</v>
      </c>
      <c r="U400" s="6">
        <f t="shared" si="78"/>
        <v>0</v>
      </c>
      <c r="V400" s="4">
        <f t="shared" si="68"/>
        <v>871.74360000000013</v>
      </c>
      <c r="W400" s="6">
        <f t="shared" si="78"/>
        <v>0</v>
      </c>
      <c r="X400" s="4">
        <f t="shared" si="66"/>
        <v>871.74360000000013</v>
      </c>
      <c r="Y400" s="6">
        <f t="shared" si="78"/>
        <v>0</v>
      </c>
      <c r="Z400" s="4">
        <f t="shared" si="67"/>
        <v>871.74360000000013</v>
      </c>
      <c r="AA400" s="4">
        <f t="shared" si="78"/>
        <v>871.74360000000001</v>
      </c>
      <c r="AB400" s="25">
        <f t="shared" si="79"/>
        <v>99.999999999999986</v>
      </c>
    </row>
    <row r="401" spans="1:28" ht="25.5">
      <c r="A401" s="5" t="s">
        <v>304</v>
      </c>
      <c r="B401" s="2" t="s">
        <v>386</v>
      </c>
      <c r="C401" s="2">
        <v>300</v>
      </c>
      <c r="D401" s="4">
        <v>99.9512</v>
      </c>
      <c r="E401" s="6"/>
      <c r="F401" s="4">
        <f t="shared" si="64"/>
        <v>99.9512</v>
      </c>
      <c r="G401" s="6"/>
      <c r="H401" s="4">
        <v>99.9512</v>
      </c>
      <c r="I401" s="6"/>
      <c r="J401" s="4">
        <f t="shared" si="76"/>
        <v>99.9512</v>
      </c>
      <c r="K401" s="6">
        <v>86.640720000000002</v>
      </c>
      <c r="L401" s="4">
        <f t="shared" si="75"/>
        <v>186.59192000000002</v>
      </c>
      <c r="M401" s="6"/>
      <c r="N401" s="4">
        <f t="shared" si="72"/>
        <v>186.59192000000002</v>
      </c>
      <c r="O401" s="6">
        <v>856.48728000000006</v>
      </c>
      <c r="P401" s="4">
        <f t="shared" si="73"/>
        <v>1043.0792000000001</v>
      </c>
      <c r="Q401" s="6">
        <v>-171.3356</v>
      </c>
      <c r="R401" s="4">
        <f t="shared" si="74"/>
        <v>871.74360000000013</v>
      </c>
      <c r="S401" s="6"/>
      <c r="T401" s="4">
        <f t="shared" si="69"/>
        <v>871.74360000000013</v>
      </c>
      <c r="U401" s="6"/>
      <c r="V401" s="4">
        <f t="shared" si="68"/>
        <v>871.74360000000013</v>
      </c>
      <c r="W401" s="6"/>
      <c r="X401" s="4">
        <f t="shared" si="66"/>
        <v>871.74360000000013</v>
      </c>
      <c r="Y401" s="6"/>
      <c r="Z401" s="4">
        <f t="shared" si="67"/>
        <v>871.74360000000013</v>
      </c>
      <c r="AA401" s="4">
        <v>871.74360000000001</v>
      </c>
      <c r="AB401" s="25">
        <f t="shared" si="79"/>
        <v>99.999999999999986</v>
      </c>
    </row>
    <row r="402" spans="1:28" ht="51">
      <c r="A402" s="10" t="s">
        <v>332</v>
      </c>
      <c r="B402" s="9" t="s">
        <v>67</v>
      </c>
      <c r="C402" s="2"/>
      <c r="D402" s="4">
        <v>1959.4885800000002</v>
      </c>
      <c r="E402" s="6">
        <f>E403</f>
        <v>0</v>
      </c>
      <c r="F402" s="4">
        <f t="shared" si="64"/>
        <v>1959.4885800000002</v>
      </c>
      <c r="G402" s="6">
        <f>G403</f>
        <v>0</v>
      </c>
      <c r="H402" s="4">
        <v>2186.1001000000001</v>
      </c>
      <c r="I402" s="6">
        <f>I403</f>
        <v>0</v>
      </c>
      <c r="J402" s="4">
        <f t="shared" si="76"/>
        <v>2186.1001000000001</v>
      </c>
      <c r="K402" s="6">
        <f>K403</f>
        <v>18.624140000000001</v>
      </c>
      <c r="L402" s="4">
        <f t="shared" si="75"/>
        <v>2204.72424</v>
      </c>
      <c r="M402" s="6">
        <f>M403</f>
        <v>0</v>
      </c>
      <c r="N402" s="4">
        <f t="shared" si="72"/>
        <v>2204.72424</v>
      </c>
      <c r="O402" s="6">
        <f>O403</f>
        <v>0</v>
      </c>
      <c r="P402" s="4">
        <f t="shared" si="73"/>
        <v>2204.72424</v>
      </c>
      <c r="Q402" s="6">
        <f>Q403</f>
        <v>18.331399999999999</v>
      </c>
      <c r="R402" s="4">
        <f t="shared" si="74"/>
        <v>2223.05564</v>
      </c>
      <c r="S402" s="6">
        <f>S403</f>
        <v>29.536999999999999</v>
      </c>
      <c r="T402" s="4">
        <f t="shared" si="69"/>
        <v>2252.5926399999998</v>
      </c>
      <c r="U402" s="6">
        <f>U403</f>
        <v>60</v>
      </c>
      <c r="V402" s="4">
        <f t="shared" si="68"/>
        <v>2312.5926399999998</v>
      </c>
      <c r="W402" s="6">
        <f>W403</f>
        <v>0</v>
      </c>
      <c r="X402" s="4">
        <f t="shared" si="66"/>
        <v>2312.5926399999998</v>
      </c>
      <c r="Y402" s="6">
        <f>Y403</f>
        <v>-4.7144300000000001</v>
      </c>
      <c r="Z402" s="4">
        <f t="shared" si="67"/>
        <v>2307.8782099999999</v>
      </c>
      <c r="AA402" s="4">
        <f>AA403</f>
        <v>2307.8782099999999</v>
      </c>
      <c r="AB402" s="25">
        <f t="shared" si="79"/>
        <v>100</v>
      </c>
    </row>
    <row r="403" spans="1:28" ht="51">
      <c r="A403" s="5" t="s">
        <v>333</v>
      </c>
      <c r="B403" s="2" t="s">
        <v>68</v>
      </c>
      <c r="C403" s="2"/>
      <c r="D403" s="4">
        <v>1959.4885800000002</v>
      </c>
      <c r="E403" s="6">
        <f>E404</f>
        <v>0</v>
      </c>
      <c r="F403" s="4">
        <f t="shared" si="64"/>
        <v>1959.4885800000002</v>
      </c>
      <c r="G403" s="6">
        <f>G404</f>
        <v>0</v>
      </c>
      <c r="H403" s="4">
        <v>2186.1001000000001</v>
      </c>
      <c r="I403" s="6">
        <f>I404</f>
        <v>0</v>
      </c>
      <c r="J403" s="4">
        <f t="shared" si="76"/>
        <v>2186.1001000000001</v>
      </c>
      <c r="K403" s="6">
        <f>K404</f>
        <v>18.624140000000001</v>
      </c>
      <c r="L403" s="4">
        <f t="shared" si="75"/>
        <v>2204.72424</v>
      </c>
      <c r="M403" s="6">
        <f>M404</f>
        <v>0</v>
      </c>
      <c r="N403" s="4">
        <f t="shared" si="72"/>
        <v>2204.72424</v>
      </c>
      <c r="O403" s="6">
        <f>O404</f>
        <v>0</v>
      </c>
      <c r="P403" s="4">
        <f t="shared" si="73"/>
        <v>2204.72424</v>
      </c>
      <c r="Q403" s="6">
        <f>Q404</f>
        <v>18.331399999999999</v>
      </c>
      <c r="R403" s="4">
        <f t="shared" si="74"/>
        <v>2223.05564</v>
      </c>
      <c r="S403" s="6">
        <f>S404</f>
        <v>29.536999999999999</v>
      </c>
      <c r="T403" s="4">
        <f t="shared" si="69"/>
        <v>2252.5926399999998</v>
      </c>
      <c r="U403" s="6">
        <f>U404</f>
        <v>60</v>
      </c>
      <c r="V403" s="4">
        <f t="shared" si="68"/>
        <v>2312.5926399999998</v>
      </c>
      <c r="W403" s="6">
        <f>W404</f>
        <v>0</v>
      </c>
      <c r="X403" s="4">
        <f t="shared" si="66"/>
        <v>2312.5926399999998</v>
      </c>
      <c r="Y403" s="6">
        <f>Y404</f>
        <v>-4.7144300000000001</v>
      </c>
      <c r="Z403" s="4">
        <f t="shared" si="67"/>
        <v>2307.8782099999999</v>
      </c>
      <c r="AA403" s="4">
        <f>AA404</f>
        <v>2307.8782099999999</v>
      </c>
      <c r="AB403" s="25">
        <f t="shared" si="79"/>
        <v>100</v>
      </c>
    </row>
    <row r="404" spans="1:28" ht="51">
      <c r="A404" s="5" t="s">
        <v>334</v>
      </c>
      <c r="B404" s="2" t="s">
        <v>69</v>
      </c>
      <c r="C404" s="2"/>
      <c r="D404" s="4">
        <v>1959.4885800000002</v>
      </c>
      <c r="E404" s="6">
        <f>E405+E406+E407+E408</f>
        <v>0</v>
      </c>
      <c r="F404" s="4">
        <f t="shared" si="64"/>
        <v>1959.4885800000002</v>
      </c>
      <c r="G404" s="6">
        <f>G405+G406+G407+G408</f>
        <v>0</v>
      </c>
      <c r="H404" s="4">
        <v>2186.1001000000001</v>
      </c>
      <c r="I404" s="6">
        <f>I405+I406+I407+I408</f>
        <v>0</v>
      </c>
      <c r="J404" s="4">
        <f t="shared" si="76"/>
        <v>2186.1001000000001</v>
      </c>
      <c r="K404" s="6">
        <f>K405+K406+K407+K408</f>
        <v>18.624140000000001</v>
      </c>
      <c r="L404" s="4">
        <f t="shared" si="75"/>
        <v>2204.72424</v>
      </c>
      <c r="M404" s="6">
        <f>M405+M406+M407+M408</f>
        <v>0</v>
      </c>
      <c r="N404" s="4">
        <f t="shared" si="72"/>
        <v>2204.72424</v>
      </c>
      <c r="O404" s="6">
        <f>O405+O406+O407+O408</f>
        <v>0</v>
      </c>
      <c r="P404" s="4">
        <f t="shared" si="73"/>
        <v>2204.72424</v>
      </c>
      <c r="Q404" s="6">
        <f>Q405+Q406+Q407+Q408</f>
        <v>18.331399999999999</v>
      </c>
      <c r="R404" s="4">
        <f t="shared" si="74"/>
        <v>2223.05564</v>
      </c>
      <c r="S404" s="6">
        <f>S405+S406+S407+S408</f>
        <v>29.536999999999999</v>
      </c>
      <c r="T404" s="4">
        <f t="shared" si="69"/>
        <v>2252.5926399999998</v>
      </c>
      <c r="U404" s="6">
        <f>U405+U406+U407+U408</f>
        <v>60</v>
      </c>
      <c r="V404" s="4">
        <f t="shared" si="68"/>
        <v>2312.5926399999998</v>
      </c>
      <c r="W404" s="6">
        <f>W405+W406+W407+W408</f>
        <v>0</v>
      </c>
      <c r="X404" s="4">
        <f t="shared" si="66"/>
        <v>2312.5926399999998</v>
      </c>
      <c r="Y404" s="6">
        <f>Y405+Y406+Y407+Y408</f>
        <v>-4.7144300000000001</v>
      </c>
      <c r="Z404" s="4">
        <f t="shared" si="67"/>
        <v>2307.8782099999999</v>
      </c>
      <c r="AA404" s="4">
        <f>AA405+AA406+AA407+AA408</f>
        <v>2307.8782099999999</v>
      </c>
      <c r="AB404" s="25">
        <f t="shared" si="79"/>
        <v>100</v>
      </c>
    </row>
    <row r="405" spans="1:28" ht="76.5">
      <c r="A405" s="5" t="s">
        <v>106</v>
      </c>
      <c r="B405" s="2" t="s">
        <v>69</v>
      </c>
      <c r="C405" s="2">
        <v>100</v>
      </c>
      <c r="D405" s="4">
        <v>1640.77</v>
      </c>
      <c r="E405" s="6"/>
      <c r="F405" s="4">
        <f t="shared" si="64"/>
        <v>1640.77</v>
      </c>
      <c r="G405" s="6"/>
      <c r="H405" s="4">
        <v>1865.4437600000001</v>
      </c>
      <c r="I405" s="6"/>
      <c r="J405" s="4">
        <f t="shared" si="76"/>
        <v>1865.4437600000001</v>
      </c>
      <c r="K405" s="6"/>
      <c r="L405" s="4">
        <f t="shared" si="75"/>
        <v>1865.4437600000001</v>
      </c>
      <c r="M405" s="6"/>
      <c r="N405" s="4">
        <f t="shared" si="72"/>
        <v>1865.4437600000001</v>
      </c>
      <c r="O405" s="6"/>
      <c r="P405" s="4">
        <f t="shared" si="73"/>
        <v>1865.4437600000001</v>
      </c>
      <c r="Q405" s="6">
        <v>18.331399999999999</v>
      </c>
      <c r="R405" s="4">
        <f t="shared" si="74"/>
        <v>1883.7751600000001</v>
      </c>
      <c r="S405" s="6">
        <v>29.536999999999999</v>
      </c>
      <c r="T405" s="4">
        <f t="shared" si="69"/>
        <v>1913.3121600000002</v>
      </c>
      <c r="U405" s="6"/>
      <c r="V405" s="4">
        <f t="shared" si="68"/>
        <v>1913.3121600000002</v>
      </c>
      <c r="W405" s="6"/>
      <c r="X405" s="4">
        <f t="shared" ref="X405:X468" si="80">V405+W405</f>
        <v>1913.3121600000002</v>
      </c>
      <c r="Y405" s="6">
        <v>-3.6876799999999998</v>
      </c>
      <c r="Z405" s="4">
        <f t="shared" ref="Z405:Z468" si="81">X405+Y405</f>
        <v>1909.6244800000002</v>
      </c>
      <c r="AA405" s="4">
        <v>1909.6244799999999</v>
      </c>
      <c r="AB405" s="25">
        <f t="shared" si="79"/>
        <v>99.999999999999986</v>
      </c>
    </row>
    <row r="406" spans="1:28" ht="38.25">
      <c r="A406" s="5" t="s">
        <v>34</v>
      </c>
      <c r="B406" s="2" t="s">
        <v>69</v>
      </c>
      <c r="C406" s="2">
        <v>200</v>
      </c>
      <c r="D406" s="4">
        <v>318.71858000000003</v>
      </c>
      <c r="E406" s="6"/>
      <c r="F406" s="4">
        <f t="shared" ref="F406:F474" si="82">D406+E406</f>
        <v>318.71858000000003</v>
      </c>
      <c r="G406" s="6"/>
      <c r="H406" s="4">
        <v>320.65634000000006</v>
      </c>
      <c r="I406" s="6"/>
      <c r="J406" s="4">
        <f t="shared" si="76"/>
        <v>320.65634000000006</v>
      </c>
      <c r="K406" s="6"/>
      <c r="L406" s="4">
        <f t="shared" si="75"/>
        <v>320.65634000000006</v>
      </c>
      <c r="M406" s="6"/>
      <c r="N406" s="4">
        <f t="shared" si="72"/>
        <v>320.65634000000006</v>
      </c>
      <c r="O406" s="6"/>
      <c r="P406" s="4">
        <f t="shared" si="73"/>
        <v>320.65634000000006</v>
      </c>
      <c r="Q406" s="6"/>
      <c r="R406" s="4">
        <f t="shared" si="74"/>
        <v>320.65634000000006</v>
      </c>
      <c r="S406" s="6"/>
      <c r="T406" s="4">
        <f t="shared" si="69"/>
        <v>320.65634000000006</v>
      </c>
      <c r="U406" s="6">
        <v>54</v>
      </c>
      <c r="V406" s="4">
        <f t="shared" si="68"/>
        <v>374.65634000000006</v>
      </c>
      <c r="W406" s="6"/>
      <c r="X406" s="4">
        <f t="shared" si="80"/>
        <v>374.65634000000006</v>
      </c>
      <c r="Y406" s="6">
        <v>-1.0267500000000001</v>
      </c>
      <c r="Z406" s="4">
        <f t="shared" si="81"/>
        <v>373.62959000000006</v>
      </c>
      <c r="AA406" s="4">
        <v>373.62959000000001</v>
      </c>
      <c r="AB406" s="25">
        <f t="shared" si="79"/>
        <v>99.999999999999986</v>
      </c>
    </row>
    <row r="407" spans="1:28" ht="25.5" hidden="1">
      <c r="A407" s="5" t="s">
        <v>304</v>
      </c>
      <c r="B407" s="2" t="s">
        <v>69</v>
      </c>
      <c r="C407" s="2">
        <v>300</v>
      </c>
      <c r="D407" s="4">
        <v>0</v>
      </c>
      <c r="E407" s="6"/>
      <c r="F407" s="4">
        <f t="shared" si="82"/>
        <v>0</v>
      </c>
      <c r="G407" s="6"/>
      <c r="H407" s="4">
        <v>0</v>
      </c>
      <c r="I407" s="6"/>
      <c r="J407" s="4">
        <f t="shared" si="76"/>
        <v>0</v>
      </c>
      <c r="K407" s="6"/>
      <c r="L407" s="4">
        <f t="shared" si="75"/>
        <v>0</v>
      </c>
      <c r="M407" s="6"/>
      <c r="N407" s="4">
        <f t="shared" si="72"/>
        <v>0</v>
      </c>
      <c r="O407" s="6"/>
      <c r="P407" s="4">
        <f t="shared" si="73"/>
        <v>0</v>
      </c>
      <c r="Q407" s="6"/>
      <c r="R407" s="4">
        <f t="shared" si="74"/>
        <v>0</v>
      </c>
      <c r="S407" s="6"/>
      <c r="T407" s="4">
        <f t="shared" si="69"/>
        <v>0</v>
      </c>
      <c r="U407" s="6"/>
      <c r="V407" s="4">
        <f t="shared" si="68"/>
        <v>0</v>
      </c>
      <c r="W407" s="6"/>
      <c r="X407" s="4">
        <f t="shared" si="80"/>
        <v>0</v>
      </c>
      <c r="Y407" s="6"/>
      <c r="Z407" s="4">
        <f t="shared" si="81"/>
        <v>0</v>
      </c>
      <c r="AA407" s="4">
        <v>0</v>
      </c>
      <c r="AB407" s="25">
        <v>0</v>
      </c>
    </row>
    <row r="408" spans="1:28" ht="25.5">
      <c r="A408" s="5" t="s">
        <v>33</v>
      </c>
      <c r="B408" s="2" t="s">
        <v>69</v>
      </c>
      <c r="C408" s="2">
        <v>800</v>
      </c>
      <c r="D408" s="4">
        <v>0</v>
      </c>
      <c r="E408" s="6"/>
      <c r="F408" s="4">
        <f t="shared" si="82"/>
        <v>0</v>
      </c>
      <c r="G408" s="6"/>
      <c r="H408" s="4">
        <v>0</v>
      </c>
      <c r="I408" s="6"/>
      <c r="J408" s="4">
        <f t="shared" si="76"/>
        <v>0</v>
      </c>
      <c r="K408" s="6">
        <v>18.624140000000001</v>
      </c>
      <c r="L408" s="4">
        <f t="shared" si="75"/>
        <v>18.624140000000001</v>
      </c>
      <c r="M408" s="6"/>
      <c r="N408" s="4">
        <f t="shared" si="72"/>
        <v>18.624140000000001</v>
      </c>
      <c r="O408" s="6"/>
      <c r="P408" s="4">
        <f t="shared" si="73"/>
        <v>18.624140000000001</v>
      </c>
      <c r="Q408" s="6"/>
      <c r="R408" s="4">
        <f t="shared" si="74"/>
        <v>18.624140000000001</v>
      </c>
      <c r="S408" s="6"/>
      <c r="T408" s="4">
        <f t="shared" si="69"/>
        <v>18.624140000000001</v>
      </c>
      <c r="U408" s="6">
        <v>6</v>
      </c>
      <c r="V408" s="4">
        <f t="shared" si="68"/>
        <v>24.624140000000001</v>
      </c>
      <c r="W408" s="6"/>
      <c r="X408" s="4">
        <f t="shared" si="80"/>
        <v>24.624140000000001</v>
      </c>
      <c r="Y408" s="6"/>
      <c r="Z408" s="4">
        <f t="shared" si="81"/>
        <v>24.624140000000001</v>
      </c>
      <c r="AA408" s="4">
        <v>24.624140000000001</v>
      </c>
      <c r="AB408" s="25">
        <f t="shared" si="79"/>
        <v>100</v>
      </c>
    </row>
    <row r="409" spans="1:28" ht="25.5">
      <c r="A409" s="10" t="s">
        <v>222</v>
      </c>
      <c r="B409" s="9" t="s">
        <v>284</v>
      </c>
      <c r="C409" s="2"/>
      <c r="D409" s="4">
        <v>8884.0988500000003</v>
      </c>
      <c r="E409" s="6">
        <f>E410</f>
        <v>5728.1473699999997</v>
      </c>
      <c r="F409" s="4">
        <f t="shared" si="82"/>
        <v>14612.246220000001</v>
      </c>
      <c r="G409" s="6">
        <f>G410</f>
        <v>0</v>
      </c>
      <c r="H409" s="4">
        <v>27993.617999999999</v>
      </c>
      <c r="I409" s="6">
        <f>I410</f>
        <v>0</v>
      </c>
      <c r="J409" s="4">
        <f t="shared" si="76"/>
        <v>27993.617999999999</v>
      </c>
      <c r="K409" s="6">
        <f>K410</f>
        <v>0</v>
      </c>
      <c r="L409" s="4">
        <f t="shared" si="75"/>
        <v>27993.617999999999</v>
      </c>
      <c r="M409" s="6">
        <f>M410</f>
        <v>210.52952999999999</v>
      </c>
      <c r="N409" s="4">
        <f t="shared" si="72"/>
        <v>28204.147529999998</v>
      </c>
      <c r="O409" s="6">
        <f>O410</f>
        <v>0</v>
      </c>
      <c r="P409" s="4">
        <f t="shared" si="73"/>
        <v>28204.147529999998</v>
      </c>
      <c r="Q409" s="6">
        <f>Q410</f>
        <v>0</v>
      </c>
      <c r="R409" s="4">
        <f t="shared" si="74"/>
        <v>28204.147529999998</v>
      </c>
      <c r="S409" s="6">
        <f>S410</f>
        <v>0</v>
      </c>
      <c r="T409" s="4">
        <f t="shared" si="69"/>
        <v>28204.147529999998</v>
      </c>
      <c r="U409" s="6">
        <f>U410</f>
        <v>4041.31</v>
      </c>
      <c r="V409" s="4">
        <f t="shared" ref="V409:V472" si="83">T409+U409</f>
        <v>32245.45753</v>
      </c>
      <c r="W409" s="6">
        <f>W410</f>
        <v>1409.64</v>
      </c>
      <c r="X409" s="4">
        <f t="shared" si="80"/>
        <v>33655.097529999999</v>
      </c>
      <c r="Y409" s="6">
        <f>Y410</f>
        <v>219.27</v>
      </c>
      <c r="Z409" s="4">
        <f t="shared" si="81"/>
        <v>33874.367529999996</v>
      </c>
      <c r="AA409" s="4">
        <f>AA410</f>
        <v>33874.367530000003</v>
      </c>
      <c r="AB409" s="25">
        <f t="shared" si="79"/>
        <v>100.00000000000003</v>
      </c>
    </row>
    <row r="410" spans="1:28" ht="25.5">
      <c r="A410" s="5" t="s">
        <v>223</v>
      </c>
      <c r="B410" s="2" t="s">
        <v>285</v>
      </c>
      <c r="C410" s="2"/>
      <c r="D410" s="4">
        <v>8884.0988500000003</v>
      </c>
      <c r="E410" s="6">
        <f>E411+E413+E415</f>
        <v>5728.1473699999997</v>
      </c>
      <c r="F410" s="4">
        <f t="shared" si="82"/>
        <v>14612.246220000001</v>
      </c>
      <c r="G410" s="6">
        <f>G411+G413+G415</f>
        <v>0</v>
      </c>
      <c r="H410" s="4">
        <v>27993.617999999999</v>
      </c>
      <c r="I410" s="6">
        <f>I411+I413+I415</f>
        <v>0</v>
      </c>
      <c r="J410" s="4">
        <f t="shared" si="76"/>
        <v>27993.617999999999</v>
      </c>
      <c r="K410" s="6">
        <f>K411+K413+K415</f>
        <v>0</v>
      </c>
      <c r="L410" s="4">
        <f t="shared" si="75"/>
        <v>27993.617999999999</v>
      </c>
      <c r="M410" s="6">
        <f>M411+M413+M415</f>
        <v>210.52952999999999</v>
      </c>
      <c r="N410" s="4">
        <f t="shared" si="72"/>
        <v>28204.147529999998</v>
      </c>
      <c r="O410" s="6">
        <f>O411+O413+O415</f>
        <v>0</v>
      </c>
      <c r="P410" s="4">
        <f t="shared" si="73"/>
        <v>28204.147529999998</v>
      </c>
      <c r="Q410" s="6">
        <f>Q411+Q413+Q415</f>
        <v>0</v>
      </c>
      <c r="R410" s="4">
        <f t="shared" si="74"/>
        <v>28204.147529999998</v>
      </c>
      <c r="S410" s="6">
        <f>S411+S413+S415</f>
        <v>0</v>
      </c>
      <c r="T410" s="4">
        <f t="shared" si="69"/>
        <v>28204.147529999998</v>
      </c>
      <c r="U410" s="6">
        <f>U411+U413+U415</f>
        <v>4041.31</v>
      </c>
      <c r="V410" s="4">
        <f t="shared" si="83"/>
        <v>32245.45753</v>
      </c>
      <c r="W410" s="6">
        <f>W411+W413+W415</f>
        <v>1409.64</v>
      </c>
      <c r="X410" s="4">
        <f t="shared" si="80"/>
        <v>33655.097529999999</v>
      </c>
      <c r="Y410" s="6">
        <f>Y411+Y413+Y415</f>
        <v>219.27</v>
      </c>
      <c r="Z410" s="4">
        <f t="shared" si="81"/>
        <v>33874.367529999996</v>
      </c>
      <c r="AA410" s="4">
        <f>AA411+AA413+AA415</f>
        <v>33874.367530000003</v>
      </c>
      <c r="AB410" s="25">
        <f t="shared" si="79"/>
        <v>100.00000000000003</v>
      </c>
    </row>
    <row r="411" spans="1:28" ht="51">
      <c r="A411" s="5" t="s">
        <v>286</v>
      </c>
      <c r="B411" s="12" t="s">
        <v>287</v>
      </c>
      <c r="C411" s="2"/>
      <c r="D411" s="4">
        <v>8884.0988500000003</v>
      </c>
      <c r="E411" s="6">
        <f>E412</f>
        <v>5728.1473699999997</v>
      </c>
      <c r="F411" s="4">
        <f t="shared" si="82"/>
        <v>14612.246220000001</v>
      </c>
      <c r="G411" s="6">
        <f>G412</f>
        <v>0</v>
      </c>
      <c r="H411" s="4">
        <v>26546.249</v>
      </c>
      <c r="I411" s="6">
        <f>I412</f>
        <v>0</v>
      </c>
      <c r="J411" s="4">
        <f t="shared" si="76"/>
        <v>26546.249</v>
      </c>
      <c r="K411" s="6">
        <f>K412</f>
        <v>0</v>
      </c>
      <c r="L411" s="4">
        <f t="shared" si="75"/>
        <v>26546.249</v>
      </c>
      <c r="M411" s="6">
        <f>M412</f>
        <v>0</v>
      </c>
      <c r="N411" s="4">
        <f t="shared" si="72"/>
        <v>26546.249</v>
      </c>
      <c r="O411" s="6">
        <f>O412</f>
        <v>0</v>
      </c>
      <c r="P411" s="4">
        <f t="shared" si="73"/>
        <v>26546.249</v>
      </c>
      <c r="Q411" s="6">
        <f>Q412</f>
        <v>0</v>
      </c>
      <c r="R411" s="4">
        <f t="shared" si="74"/>
        <v>26546.249</v>
      </c>
      <c r="S411" s="6">
        <f>S412</f>
        <v>0</v>
      </c>
      <c r="T411" s="4">
        <f t="shared" si="69"/>
        <v>26546.249</v>
      </c>
      <c r="U411" s="6">
        <f>U412</f>
        <v>4041.31</v>
      </c>
      <c r="V411" s="4">
        <f t="shared" si="83"/>
        <v>30587.559000000001</v>
      </c>
      <c r="W411" s="6">
        <f>W412</f>
        <v>1409.64</v>
      </c>
      <c r="X411" s="4">
        <f t="shared" si="80"/>
        <v>31997.199000000001</v>
      </c>
      <c r="Y411" s="6">
        <f>Y412</f>
        <v>219.27</v>
      </c>
      <c r="Z411" s="4">
        <f t="shared" si="81"/>
        <v>32216.469000000001</v>
      </c>
      <c r="AA411" s="4">
        <f>AA412</f>
        <v>32216.469000000001</v>
      </c>
      <c r="AB411" s="25">
        <f t="shared" si="79"/>
        <v>100</v>
      </c>
    </row>
    <row r="412" spans="1:28" ht="15.75">
      <c r="A412" s="16" t="s">
        <v>209</v>
      </c>
      <c r="B412" s="12" t="s">
        <v>287</v>
      </c>
      <c r="C412" s="2">
        <v>800</v>
      </c>
      <c r="D412" s="4">
        <v>8884.0988500000003</v>
      </c>
      <c r="E412" s="6">
        <v>5728.1473699999997</v>
      </c>
      <c r="F412" s="4">
        <f t="shared" si="82"/>
        <v>14612.246220000001</v>
      </c>
      <c r="G412" s="6"/>
      <c r="H412" s="4">
        <v>26546.249</v>
      </c>
      <c r="I412" s="6"/>
      <c r="J412" s="4">
        <f t="shared" si="76"/>
        <v>26546.249</v>
      </c>
      <c r="K412" s="6"/>
      <c r="L412" s="4">
        <f t="shared" si="75"/>
        <v>26546.249</v>
      </c>
      <c r="M412" s="6"/>
      <c r="N412" s="4">
        <f t="shared" si="72"/>
        <v>26546.249</v>
      </c>
      <c r="O412" s="6"/>
      <c r="P412" s="4">
        <f t="shared" si="73"/>
        <v>26546.249</v>
      </c>
      <c r="Q412" s="6"/>
      <c r="R412" s="4">
        <f t="shared" si="74"/>
        <v>26546.249</v>
      </c>
      <c r="S412" s="6"/>
      <c r="T412" s="4">
        <f t="shared" si="69"/>
        <v>26546.249</v>
      </c>
      <c r="U412" s="6">
        <v>4041.31</v>
      </c>
      <c r="V412" s="4">
        <f t="shared" si="83"/>
        <v>30587.559000000001</v>
      </c>
      <c r="W412" s="6">
        <v>1409.64</v>
      </c>
      <c r="X412" s="4">
        <f t="shared" si="80"/>
        <v>31997.199000000001</v>
      </c>
      <c r="Y412" s="6">
        <v>219.27</v>
      </c>
      <c r="Z412" s="4">
        <f t="shared" si="81"/>
        <v>32216.469000000001</v>
      </c>
      <c r="AA412" s="4">
        <v>32216.469000000001</v>
      </c>
      <c r="AB412" s="25">
        <f t="shared" si="79"/>
        <v>100</v>
      </c>
    </row>
    <row r="413" spans="1:28" ht="15.75">
      <c r="A413" s="5" t="s">
        <v>672</v>
      </c>
      <c r="B413" s="12" t="s">
        <v>487</v>
      </c>
      <c r="C413" s="2"/>
      <c r="D413" s="4">
        <v>0</v>
      </c>
      <c r="E413" s="6">
        <f>E414</f>
        <v>0</v>
      </c>
      <c r="F413" s="4">
        <f t="shared" si="82"/>
        <v>0</v>
      </c>
      <c r="G413" s="6">
        <f>G414</f>
        <v>0</v>
      </c>
      <c r="H413" s="4">
        <v>1447.3689999999999</v>
      </c>
      <c r="I413" s="6">
        <f>I414</f>
        <v>0</v>
      </c>
      <c r="J413" s="4">
        <f t="shared" si="76"/>
        <v>1447.3689999999999</v>
      </c>
      <c r="K413" s="6">
        <f>K414</f>
        <v>0</v>
      </c>
      <c r="L413" s="4">
        <f t="shared" si="75"/>
        <v>1447.3689999999999</v>
      </c>
      <c r="M413" s="6">
        <f>M414</f>
        <v>210.52952999999999</v>
      </c>
      <c r="N413" s="4">
        <f t="shared" si="72"/>
        <v>1657.8985299999999</v>
      </c>
      <c r="O413" s="6">
        <f>O414</f>
        <v>0</v>
      </c>
      <c r="P413" s="4">
        <f t="shared" si="73"/>
        <v>1657.8985299999999</v>
      </c>
      <c r="Q413" s="6">
        <f>Q414</f>
        <v>0</v>
      </c>
      <c r="R413" s="4">
        <f t="shared" si="74"/>
        <v>1657.8985299999999</v>
      </c>
      <c r="S413" s="6">
        <f>S414</f>
        <v>0</v>
      </c>
      <c r="T413" s="4">
        <f t="shared" si="69"/>
        <v>1657.8985299999999</v>
      </c>
      <c r="U413" s="6">
        <f>U414</f>
        <v>0</v>
      </c>
      <c r="V413" s="4">
        <f t="shared" si="83"/>
        <v>1657.8985299999999</v>
      </c>
      <c r="W413" s="6">
        <f>W414</f>
        <v>0</v>
      </c>
      <c r="X413" s="4">
        <f t="shared" si="80"/>
        <v>1657.8985299999999</v>
      </c>
      <c r="Y413" s="6">
        <f>Y414</f>
        <v>0</v>
      </c>
      <c r="Z413" s="4">
        <f t="shared" si="81"/>
        <v>1657.8985299999999</v>
      </c>
      <c r="AA413" s="4">
        <f>AA414</f>
        <v>1657.8985299999999</v>
      </c>
      <c r="AB413" s="25">
        <f t="shared" si="79"/>
        <v>100</v>
      </c>
    </row>
    <row r="414" spans="1:28" ht="38.25">
      <c r="A414" s="5" t="s">
        <v>34</v>
      </c>
      <c r="B414" s="12" t="s">
        <v>487</v>
      </c>
      <c r="C414" s="2">
        <v>200</v>
      </c>
      <c r="D414" s="4">
        <v>0</v>
      </c>
      <c r="E414" s="6"/>
      <c r="F414" s="4">
        <f t="shared" si="82"/>
        <v>0</v>
      </c>
      <c r="G414" s="6"/>
      <c r="H414" s="4">
        <v>1447.3689999999999</v>
      </c>
      <c r="I414" s="6"/>
      <c r="J414" s="4">
        <f t="shared" si="76"/>
        <v>1447.3689999999999</v>
      </c>
      <c r="K414" s="6"/>
      <c r="L414" s="4">
        <f t="shared" si="75"/>
        <v>1447.3689999999999</v>
      </c>
      <c r="M414" s="6">
        <v>210.52952999999999</v>
      </c>
      <c r="N414" s="4">
        <f t="shared" si="72"/>
        <v>1657.8985299999999</v>
      </c>
      <c r="O414" s="6"/>
      <c r="P414" s="4">
        <f t="shared" si="73"/>
        <v>1657.8985299999999</v>
      </c>
      <c r="Q414" s="6"/>
      <c r="R414" s="4">
        <f t="shared" si="74"/>
        <v>1657.8985299999999</v>
      </c>
      <c r="S414" s="6"/>
      <c r="T414" s="4">
        <f t="shared" si="69"/>
        <v>1657.8985299999999</v>
      </c>
      <c r="U414" s="6"/>
      <c r="V414" s="4">
        <f t="shared" si="83"/>
        <v>1657.8985299999999</v>
      </c>
      <c r="W414" s="6"/>
      <c r="X414" s="4">
        <f t="shared" si="80"/>
        <v>1657.8985299999999</v>
      </c>
      <c r="Y414" s="6"/>
      <c r="Z414" s="4">
        <f t="shared" si="81"/>
        <v>1657.8985299999999</v>
      </c>
      <c r="AA414" s="4">
        <v>1657.8985299999999</v>
      </c>
      <c r="AB414" s="25">
        <f t="shared" si="79"/>
        <v>100</v>
      </c>
    </row>
    <row r="415" spans="1:28" ht="15.75">
      <c r="A415" s="5" t="s">
        <v>476</v>
      </c>
      <c r="B415" s="12" t="s">
        <v>477</v>
      </c>
      <c r="C415" s="2"/>
      <c r="D415" s="4">
        <v>0</v>
      </c>
      <c r="E415" s="6">
        <f>E416</f>
        <v>0</v>
      </c>
      <c r="F415" s="4">
        <f t="shared" si="82"/>
        <v>0</v>
      </c>
      <c r="G415" s="6">
        <f>G416</f>
        <v>0</v>
      </c>
      <c r="H415" s="4">
        <v>0</v>
      </c>
      <c r="I415" s="6">
        <f>I416</f>
        <v>0</v>
      </c>
      <c r="J415" s="4">
        <f t="shared" si="76"/>
        <v>0</v>
      </c>
      <c r="K415" s="6">
        <f>K416</f>
        <v>0</v>
      </c>
      <c r="L415" s="4">
        <f t="shared" si="75"/>
        <v>0</v>
      </c>
      <c r="M415" s="6">
        <f>M416</f>
        <v>0</v>
      </c>
      <c r="N415" s="4">
        <f t="shared" si="72"/>
        <v>0</v>
      </c>
      <c r="O415" s="6">
        <f>O416</f>
        <v>0</v>
      </c>
      <c r="P415" s="4">
        <f t="shared" si="73"/>
        <v>0</v>
      </c>
      <c r="Q415" s="6">
        <f>Q416</f>
        <v>0</v>
      </c>
      <c r="R415" s="4">
        <f t="shared" si="74"/>
        <v>0</v>
      </c>
      <c r="S415" s="6">
        <f>S416</f>
        <v>0</v>
      </c>
      <c r="T415" s="4">
        <f t="shared" si="69"/>
        <v>0</v>
      </c>
      <c r="U415" s="6">
        <f>U416</f>
        <v>0</v>
      </c>
      <c r="V415" s="4">
        <f t="shared" si="83"/>
        <v>0</v>
      </c>
      <c r="W415" s="6">
        <f>W416</f>
        <v>0</v>
      </c>
      <c r="X415" s="4">
        <f t="shared" si="80"/>
        <v>0</v>
      </c>
      <c r="Y415" s="6">
        <f>Y416</f>
        <v>0</v>
      </c>
      <c r="Z415" s="4">
        <f t="shared" si="81"/>
        <v>0</v>
      </c>
      <c r="AA415" s="4">
        <f>AA416</f>
        <v>0</v>
      </c>
      <c r="AB415" s="25">
        <v>0</v>
      </c>
    </row>
    <row r="416" spans="1:28" ht="38.25">
      <c r="A416" s="5" t="s">
        <v>34</v>
      </c>
      <c r="B416" s="12" t="s">
        <v>477</v>
      </c>
      <c r="C416" s="2">
        <v>200</v>
      </c>
      <c r="D416" s="4">
        <v>0</v>
      </c>
      <c r="E416" s="6"/>
      <c r="F416" s="4">
        <f t="shared" si="82"/>
        <v>0</v>
      </c>
      <c r="G416" s="6"/>
      <c r="H416" s="4">
        <v>0</v>
      </c>
      <c r="I416" s="6"/>
      <c r="J416" s="4">
        <f t="shared" si="76"/>
        <v>0</v>
      </c>
      <c r="K416" s="6"/>
      <c r="L416" s="4">
        <f t="shared" si="75"/>
        <v>0</v>
      </c>
      <c r="M416" s="6"/>
      <c r="N416" s="4">
        <f t="shared" si="72"/>
        <v>0</v>
      </c>
      <c r="O416" s="6"/>
      <c r="P416" s="4">
        <f t="shared" si="73"/>
        <v>0</v>
      </c>
      <c r="Q416" s="6"/>
      <c r="R416" s="4">
        <f t="shared" si="74"/>
        <v>0</v>
      </c>
      <c r="S416" s="6"/>
      <c r="T416" s="4">
        <f t="shared" si="69"/>
        <v>0</v>
      </c>
      <c r="U416" s="6"/>
      <c r="V416" s="4">
        <f t="shared" si="83"/>
        <v>0</v>
      </c>
      <c r="W416" s="6"/>
      <c r="X416" s="4">
        <f t="shared" si="80"/>
        <v>0</v>
      </c>
      <c r="Y416" s="6"/>
      <c r="Z416" s="4">
        <f t="shared" si="81"/>
        <v>0</v>
      </c>
      <c r="AA416" s="4">
        <v>0</v>
      </c>
      <c r="AB416" s="25">
        <v>0</v>
      </c>
    </row>
    <row r="417" spans="1:28" ht="102">
      <c r="A417" s="10" t="s">
        <v>329</v>
      </c>
      <c r="B417" s="9" t="s">
        <v>59</v>
      </c>
      <c r="C417" s="2"/>
      <c r="D417" s="4">
        <v>3303.45075</v>
      </c>
      <c r="E417" s="6">
        <f>E418+E423</f>
        <v>0</v>
      </c>
      <c r="F417" s="4">
        <f t="shared" si="82"/>
        <v>3303.45075</v>
      </c>
      <c r="G417" s="6">
        <f>G418+G423</f>
        <v>0</v>
      </c>
      <c r="H417" s="4">
        <v>5188.8011200000001</v>
      </c>
      <c r="I417" s="6">
        <f>I418+I423</f>
        <v>0</v>
      </c>
      <c r="J417" s="4">
        <f t="shared" si="76"/>
        <v>5188.8011200000001</v>
      </c>
      <c r="K417" s="6">
        <f>K418+K423</f>
        <v>0</v>
      </c>
      <c r="L417" s="4">
        <f t="shared" si="75"/>
        <v>5188.8011200000001</v>
      </c>
      <c r="M417" s="6">
        <f>M418+M423</f>
        <v>0</v>
      </c>
      <c r="N417" s="4">
        <f t="shared" si="72"/>
        <v>5188.8011200000001</v>
      </c>
      <c r="O417" s="6">
        <f>O418+O423</f>
        <v>0</v>
      </c>
      <c r="P417" s="4">
        <f t="shared" si="73"/>
        <v>5188.8011200000001</v>
      </c>
      <c r="Q417" s="6">
        <f>Q418+Q423</f>
        <v>99.480999999999995</v>
      </c>
      <c r="R417" s="4">
        <f t="shared" si="74"/>
        <v>5288.2821199999998</v>
      </c>
      <c r="S417" s="6">
        <f>S418+S423</f>
        <v>61.111699999999999</v>
      </c>
      <c r="T417" s="4">
        <f t="shared" si="69"/>
        <v>5349.3938200000002</v>
      </c>
      <c r="U417" s="6">
        <f>U418+U423</f>
        <v>0</v>
      </c>
      <c r="V417" s="4">
        <f t="shared" si="83"/>
        <v>5349.3938200000002</v>
      </c>
      <c r="W417" s="6">
        <f>W418+W423</f>
        <v>78.433189999999996</v>
      </c>
      <c r="X417" s="4">
        <f t="shared" si="80"/>
        <v>5427.82701</v>
      </c>
      <c r="Y417" s="6">
        <f>Y418+Y423</f>
        <v>0</v>
      </c>
      <c r="Z417" s="4">
        <f t="shared" si="81"/>
        <v>5427.82701</v>
      </c>
      <c r="AA417" s="4">
        <f>AA418+AA423</f>
        <v>5427.82701</v>
      </c>
      <c r="AB417" s="25">
        <f t="shared" si="79"/>
        <v>100</v>
      </c>
    </row>
    <row r="418" spans="1:28" ht="92.25" customHeight="1">
      <c r="A418" s="5" t="s">
        <v>328</v>
      </c>
      <c r="B418" s="2" t="s">
        <v>60</v>
      </c>
      <c r="C418" s="2"/>
      <c r="D418" s="4">
        <v>3303.45075</v>
      </c>
      <c r="E418" s="6">
        <f>E419+E421</f>
        <v>0</v>
      </c>
      <c r="F418" s="4">
        <f t="shared" si="82"/>
        <v>3303.45075</v>
      </c>
      <c r="G418" s="6">
        <f>G419+G421</f>
        <v>0</v>
      </c>
      <c r="H418" s="4">
        <v>5188.8011200000001</v>
      </c>
      <c r="I418" s="6">
        <f>I419+I421</f>
        <v>0</v>
      </c>
      <c r="J418" s="4">
        <f t="shared" si="76"/>
        <v>5188.8011200000001</v>
      </c>
      <c r="K418" s="6">
        <f>K419+K421</f>
        <v>0</v>
      </c>
      <c r="L418" s="4">
        <f t="shared" si="75"/>
        <v>5188.8011200000001</v>
      </c>
      <c r="M418" s="6">
        <f>M419+M421</f>
        <v>0</v>
      </c>
      <c r="N418" s="4">
        <f t="shared" si="72"/>
        <v>5188.8011200000001</v>
      </c>
      <c r="O418" s="6">
        <f>O419+O421</f>
        <v>0</v>
      </c>
      <c r="P418" s="4">
        <f t="shared" si="73"/>
        <v>5188.8011200000001</v>
      </c>
      <c r="Q418" s="6">
        <f>Q419+Q421</f>
        <v>99.480999999999995</v>
      </c>
      <c r="R418" s="4">
        <f t="shared" si="74"/>
        <v>5288.2821199999998</v>
      </c>
      <c r="S418" s="6">
        <f>S419+S421</f>
        <v>61.111699999999999</v>
      </c>
      <c r="T418" s="4">
        <f t="shared" ref="T418:T485" si="84">R418+S418</f>
        <v>5349.3938200000002</v>
      </c>
      <c r="U418" s="6">
        <f>U419+U421</f>
        <v>0</v>
      </c>
      <c r="V418" s="4">
        <f t="shared" si="83"/>
        <v>5349.3938200000002</v>
      </c>
      <c r="W418" s="6">
        <f>W419+W421</f>
        <v>78.433189999999996</v>
      </c>
      <c r="X418" s="4">
        <f t="shared" si="80"/>
        <v>5427.82701</v>
      </c>
      <c r="Y418" s="6">
        <f>Y419+Y421</f>
        <v>0</v>
      </c>
      <c r="Z418" s="4">
        <f t="shared" si="81"/>
        <v>5427.82701</v>
      </c>
      <c r="AA418" s="4">
        <f>AA419+AA421</f>
        <v>5427.82701</v>
      </c>
      <c r="AB418" s="25">
        <f t="shared" si="79"/>
        <v>100</v>
      </c>
    </row>
    <row r="419" spans="1:28" ht="81" customHeight="1">
      <c r="A419" s="5" t="s">
        <v>327</v>
      </c>
      <c r="B419" s="2" t="s">
        <v>61</v>
      </c>
      <c r="C419" s="2"/>
      <c r="D419" s="4">
        <v>3303.45075</v>
      </c>
      <c r="E419" s="6">
        <f>E420</f>
        <v>0</v>
      </c>
      <c r="F419" s="4">
        <f t="shared" si="82"/>
        <v>3303.45075</v>
      </c>
      <c r="G419" s="6">
        <f>G420</f>
        <v>0</v>
      </c>
      <c r="H419" s="4">
        <v>3810.9611199999999</v>
      </c>
      <c r="I419" s="6">
        <f>I420</f>
        <v>0</v>
      </c>
      <c r="J419" s="4">
        <f t="shared" si="76"/>
        <v>3810.9611199999999</v>
      </c>
      <c r="K419" s="6">
        <f>K420</f>
        <v>0</v>
      </c>
      <c r="L419" s="4">
        <f t="shared" si="75"/>
        <v>3810.9611199999999</v>
      </c>
      <c r="M419" s="6">
        <f>M420</f>
        <v>0</v>
      </c>
      <c r="N419" s="4">
        <f t="shared" si="72"/>
        <v>3810.9611199999999</v>
      </c>
      <c r="O419" s="6">
        <f>O420</f>
        <v>0</v>
      </c>
      <c r="P419" s="4">
        <f t="shared" si="73"/>
        <v>3810.9611199999999</v>
      </c>
      <c r="Q419" s="6">
        <f>Q420</f>
        <v>0</v>
      </c>
      <c r="R419" s="4">
        <f t="shared" si="74"/>
        <v>3810.9611199999999</v>
      </c>
      <c r="S419" s="6">
        <f>S420</f>
        <v>61.111699999999999</v>
      </c>
      <c r="T419" s="4">
        <f t="shared" si="84"/>
        <v>3872.0728199999999</v>
      </c>
      <c r="U419" s="6">
        <f>U420</f>
        <v>0</v>
      </c>
      <c r="V419" s="4">
        <f t="shared" si="83"/>
        <v>3872.0728199999999</v>
      </c>
      <c r="W419" s="6">
        <f>W420</f>
        <v>78.433189999999996</v>
      </c>
      <c r="X419" s="4">
        <f t="shared" si="80"/>
        <v>3950.5060100000001</v>
      </c>
      <c r="Y419" s="6">
        <f>Y420</f>
        <v>0</v>
      </c>
      <c r="Z419" s="4">
        <f t="shared" si="81"/>
        <v>3950.5060100000001</v>
      </c>
      <c r="AA419" s="4">
        <f>AA420</f>
        <v>3950.5060100000001</v>
      </c>
      <c r="AB419" s="25">
        <f t="shared" si="79"/>
        <v>100</v>
      </c>
    </row>
    <row r="420" spans="1:28" ht="38.25">
      <c r="A420" s="5" t="s">
        <v>62</v>
      </c>
      <c r="B420" s="2" t="s">
        <v>61</v>
      </c>
      <c r="C420" s="2">
        <v>600</v>
      </c>
      <c r="D420" s="4">
        <v>3303.45075</v>
      </c>
      <c r="E420" s="6"/>
      <c r="F420" s="4">
        <f t="shared" si="82"/>
        <v>3303.45075</v>
      </c>
      <c r="G420" s="6"/>
      <c r="H420" s="4">
        <v>3810.9611199999999</v>
      </c>
      <c r="I420" s="6"/>
      <c r="J420" s="4">
        <f t="shared" si="76"/>
        <v>3810.9611199999999</v>
      </c>
      <c r="K420" s="6"/>
      <c r="L420" s="4">
        <f t="shared" si="75"/>
        <v>3810.9611199999999</v>
      </c>
      <c r="M420" s="6"/>
      <c r="N420" s="4">
        <f t="shared" si="72"/>
        <v>3810.9611199999999</v>
      </c>
      <c r="O420" s="6"/>
      <c r="P420" s="4">
        <f t="shared" si="73"/>
        <v>3810.9611199999999</v>
      </c>
      <c r="Q420" s="6"/>
      <c r="R420" s="4">
        <f t="shared" si="74"/>
        <v>3810.9611199999999</v>
      </c>
      <c r="S420" s="6">
        <v>61.111699999999999</v>
      </c>
      <c r="T420" s="4">
        <f t="shared" si="84"/>
        <v>3872.0728199999999</v>
      </c>
      <c r="U420" s="6"/>
      <c r="V420" s="4">
        <f t="shared" si="83"/>
        <v>3872.0728199999999</v>
      </c>
      <c r="W420" s="6">
        <v>78.433189999999996</v>
      </c>
      <c r="X420" s="4">
        <f t="shared" si="80"/>
        <v>3950.5060100000001</v>
      </c>
      <c r="Y420" s="6"/>
      <c r="Z420" s="4">
        <f t="shared" si="81"/>
        <v>3950.5060100000001</v>
      </c>
      <c r="AA420" s="4">
        <v>3950.5060100000001</v>
      </c>
      <c r="AB420" s="25">
        <f t="shared" si="79"/>
        <v>100</v>
      </c>
    </row>
    <row r="421" spans="1:28" ht="54" customHeight="1">
      <c r="A421" s="5" t="s">
        <v>350</v>
      </c>
      <c r="B421" s="2" t="s">
        <v>351</v>
      </c>
      <c r="C421" s="2"/>
      <c r="D421" s="4">
        <v>0</v>
      </c>
      <c r="E421" s="6">
        <f>E422</f>
        <v>0</v>
      </c>
      <c r="F421" s="4">
        <f t="shared" si="82"/>
        <v>0</v>
      </c>
      <c r="G421" s="6">
        <f>G422</f>
        <v>0</v>
      </c>
      <c r="H421" s="4">
        <v>1377.84</v>
      </c>
      <c r="I421" s="6">
        <f>I422</f>
        <v>0</v>
      </c>
      <c r="J421" s="4">
        <f t="shared" si="76"/>
        <v>1377.84</v>
      </c>
      <c r="K421" s="6">
        <f>K422</f>
        <v>0</v>
      </c>
      <c r="L421" s="4">
        <f t="shared" si="75"/>
        <v>1377.84</v>
      </c>
      <c r="M421" s="6">
        <f>M422</f>
        <v>0</v>
      </c>
      <c r="N421" s="4">
        <f t="shared" si="72"/>
        <v>1377.84</v>
      </c>
      <c r="O421" s="6">
        <f>O422</f>
        <v>0</v>
      </c>
      <c r="P421" s="4">
        <f t="shared" si="73"/>
        <v>1377.84</v>
      </c>
      <c r="Q421" s="6">
        <f>Q422</f>
        <v>99.480999999999995</v>
      </c>
      <c r="R421" s="4">
        <f t="shared" si="74"/>
        <v>1477.3209999999999</v>
      </c>
      <c r="S421" s="6">
        <f>S422</f>
        <v>0</v>
      </c>
      <c r="T421" s="4">
        <f t="shared" si="84"/>
        <v>1477.3209999999999</v>
      </c>
      <c r="U421" s="6">
        <f>U422</f>
        <v>0</v>
      </c>
      <c r="V421" s="4">
        <f t="shared" si="83"/>
        <v>1477.3209999999999</v>
      </c>
      <c r="W421" s="6">
        <f>W422</f>
        <v>0</v>
      </c>
      <c r="X421" s="4">
        <f t="shared" si="80"/>
        <v>1477.3209999999999</v>
      </c>
      <c r="Y421" s="6">
        <f>Y422</f>
        <v>0</v>
      </c>
      <c r="Z421" s="4">
        <f t="shared" si="81"/>
        <v>1477.3209999999999</v>
      </c>
      <c r="AA421" s="4">
        <f>AA422</f>
        <v>1477.3209999999999</v>
      </c>
      <c r="AB421" s="25">
        <f t="shared" si="79"/>
        <v>100</v>
      </c>
    </row>
    <row r="422" spans="1:28" ht="38.25">
      <c r="A422" s="5" t="s">
        <v>62</v>
      </c>
      <c r="B422" s="2" t="s">
        <v>351</v>
      </c>
      <c r="C422" s="2">
        <v>600</v>
      </c>
      <c r="D422" s="4">
        <v>0</v>
      </c>
      <c r="E422" s="6"/>
      <c r="F422" s="4">
        <f t="shared" si="82"/>
        <v>0</v>
      </c>
      <c r="G422" s="6"/>
      <c r="H422" s="4">
        <v>1377.84</v>
      </c>
      <c r="I422" s="6"/>
      <c r="J422" s="4">
        <f t="shared" si="76"/>
        <v>1377.84</v>
      </c>
      <c r="K422" s="6"/>
      <c r="L422" s="4">
        <f t="shared" si="75"/>
        <v>1377.84</v>
      </c>
      <c r="M422" s="6"/>
      <c r="N422" s="4">
        <f t="shared" si="72"/>
        <v>1377.84</v>
      </c>
      <c r="O422" s="6"/>
      <c r="P422" s="4">
        <f t="shared" si="73"/>
        <v>1377.84</v>
      </c>
      <c r="Q422" s="6">
        <v>99.480999999999995</v>
      </c>
      <c r="R422" s="4">
        <f t="shared" si="74"/>
        <v>1477.3209999999999</v>
      </c>
      <c r="S422" s="6"/>
      <c r="T422" s="4">
        <f t="shared" si="84"/>
        <v>1477.3209999999999</v>
      </c>
      <c r="U422" s="6"/>
      <c r="V422" s="4">
        <f t="shared" si="83"/>
        <v>1477.3209999999999</v>
      </c>
      <c r="W422" s="6"/>
      <c r="X422" s="4">
        <f t="shared" si="80"/>
        <v>1477.3209999999999</v>
      </c>
      <c r="Y422" s="6"/>
      <c r="Z422" s="4">
        <f t="shared" si="81"/>
        <v>1477.3209999999999</v>
      </c>
      <c r="AA422" s="4">
        <v>1477.3209999999999</v>
      </c>
      <c r="AB422" s="25">
        <f t="shared" si="79"/>
        <v>100</v>
      </c>
    </row>
    <row r="423" spans="1:28" ht="66" customHeight="1">
      <c r="A423" s="5" t="s">
        <v>63</v>
      </c>
      <c r="B423" s="2" t="s">
        <v>65</v>
      </c>
      <c r="C423" s="2"/>
      <c r="D423" s="4">
        <v>0</v>
      </c>
      <c r="E423" s="6">
        <f>E424</f>
        <v>0</v>
      </c>
      <c r="F423" s="4">
        <f t="shared" si="82"/>
        <v>0</v>
      </c>
      <c r="G423" s="6">
        <f>G424</f>
        <v>0</v>
      </c>
      <c r="H423" s="4">
        <v>0</v>
      </c>
      <c r="I423" s="6">
        <f>I424</f>
        <v>0</v>
      </c>
      <c r="J423" s="4">
        <f t="shared" si="76"/>
        <v>0</v>
      </c>
      <c r="K423" s="6">
        <f>K424</f>
        <v>0</v>
      </c>
      <c r="L423" s="4">
        <f t="shared" si="75"/>
        <v>0</v>
      </c>
      <c r="M423" s="6">
        <f>M424</f>
        <v>0</v>
      </c>
      <c r="N423" s="4">
        <f t="shared" si="72"/>
        <v>0</v>
      </c>
      <c r="O423" s="6">
        <f>O424</f>
        <v>0</v>
      </c>
      <c r="P423" s="4">
        <f t="shared" si="73"/>
        <v>0</v>
      </c>
      <c r="Q423" s="6">
        <f>Q424</f>
        <v>0</v>
      </c>
      <c r="R423" s="4">
        <f t="shared" si="74"/>
        <v>0</v>
      </c>
      <c r="S423" s="6">
        <f>S424</f>
        <v>0</v>
      </c>
      <c r="T423" s="4">
        <f t="shared" si="84"/>
        <v>0</v>
      </c>
      <c r="U423" s="6">
        <f>U424</f>
        <v>0</v>
      </c>
      <c r="V423" s="4">
        <f t="shared" si="83"/>
        <v>0</v>
      </c>
      <c r="W423" s="6">
        <f>W424</f>
        <v>0</v>
      </c>
      <c r="X423" s="4">
        <f t="shared" si="80"/>
        <v>0</v>
      </c>
      <c r="Y423" s="6">
        <f>Y424</f>
        <v>0</v>
      </c>
      <c r="Z423" s="4">
        <f t="shared" si="81"/>
        <v>0</v>
      </c>
      <c r="AA423" s="4">
        <f>AA424</f>
        <v>0</v>
      </c>
      <c r="AB423" s="25">
        <v>0</v>
      </c>
    </row>
    <row r="424" spans="1:28" ht="54" customHeight="1">
      <c r="A424" s="5" t="s">
        <v>64</v>
      </c>
      <c r="B424" s="2" t="s">
        <v>66</v>
      </c>
      <c r="C424" s="2"/>
      <c r="D424" s="4">
        <v>0</v>
      </c>
      <c r="E424" s="6">
        <f>E425</f>
        <v>0</v>
      </c>
      <c r="F424" s="4">
        <f t="shared" si="82"/>
        <v>0</v>
      </c>
      <c r="G424" s="6">
        <f>G425</f>
        <v>0</v>
      </c>
      <c r="H424" s="4">
        <v>0</v>
      </c>
      <c r="I424" s="6">
        <f>I425</f>
        <v>0</v>
      </c>
      <c r="J424" s="4">
        <f t="shared" si="76"/>
        <v>0</v>
      </c>
      <c r="K424" s="6">
        <f>K425</f>
        <v>0</v>
      </c>
      <c r="L424" s="4">
        <f t="shared" si="75"/>
        <v>0</v>
      </c>
      <c r="M424" s="6">
        <f>M425</f>
        <v>0</v>
      </c>
      <c r="N424" s="4">
        <f t="shared" si="72"/>
        <v>0</v>
      </c>
      <c r="O424" s="6">
        <f>O425</f>
        <v>0</v>
      </c>
      <c r="P424" s="4">
        <f t="shared" si="73"/>
        <v>0</v>
      </c>
      <c r="Q424" s="6">
        <f>Q425</f>
        <v>0</v>
      </c>
      <c r="R424" s="4">
        <f t="shared" si="74"/>
        <v>0</v>
      </c>
      <c r="S424" s="6">
        <f>S425</f>
        <v>0</v>
      </c>
      <c r="T424" s="4">
        <f t="shared" si="84"/>
        <v>0</v>
      </c>
      <c r="U424" s="6">
        <f>U425</f>
        <v>0</v>
      </c>
      <c r="V424" s="4">
        <f t="shared" si="83"/>
        <v>0</v>
      </c>
      <c r="W424" s="6">
        <f>W425</f>
        <v>0</v>
      </c>
      <c r="X424" s="4">
        <f t="shared" si="80"/>
        <v>0</v>
      </c>
      <c r="Y424" s="6">
        <f>Y425</f>
        <v>0</v>
      </c>
      <c r="Z424" s="4">
        <f t="shared" si="81"/>
        <v>0</v>
      </c>
      <c r="AA424" s="4">
        <f>AA425</f>
        <v>0</v>
      </c>
      <c r="AB424" s="25">
        <v>0</v>
      </c>
    </row>
    <row r="425" spans="1:28" ht="38.25">
      <c r="A425" s="5" t="s">
        <v>62</v>
      </c>
      <c r="B425" s="2" t="s">
        <v>66</v>
      </c>
      <c r="C425" s="2">
        <v>600</v>
      </c>
      <c r="D425" s="4">
        <v>0</v>
      </c>
      <c r="E425" s="6"/>
      <c r="F425" s="4">
        <f t="shared" si="82"/>
        <v>0</v>
      </c>
      <c r="G425" s="6"/>
      <c r="H425" s="4">
        <v>0</v>
      </c>
      <c r="I425" s="6"/>
      <c r="J425" s="4">
        <f t="shared" si="76"/>
        <v>0</v>
      </c>
      <c r="K425" s="6"/>
      <c r="L425" s="4">
        <f t="shared" si="75"/>
        <v>0</v>
      </c>
      <c r="M425" s="6"/>
      <c r="N425" s="4">
        <f t="shared" ref="N425:N495" si="85">L425+M425</f>
        <v>0</v>
      </c>
      <c r="O425" s="6"/>
      <c r="P425" s="4">
        <f t="shared" ref="P425:P495" si="86">N425+O425</f>
        <v>0</v>
      </c>
      <c r="Q425" s="6"/>
      <c r="R425" s="4">
        <f t="shared" ref="R425:R495" si="87">P425+Q425</f>
        <v>0</v>
      </c>
      <c r="S425" s="6"/>
      <c r="T425" s="4">
        <f t="shared" si="84"/>
        <v>0</v>
      </c>
      <c r="U425" s="6"/>
      <c r="V425" s="4">
        <f t="shared" si="83"/>
        <v>0</v>
      </c>
      <c r="W425" s="6"/>
      <c r="X425" s="4">
        <f t="shared" si="80"/>
        <v>0</v>
      </c>
      <c r="Y425" s="6"/>
      <c r="Z425" s="4">
        <f t="shared" si="81"/>
        <v>0</v>
      </c>
      <c r="AA425" s="4">
        <v>0</v>
      </c>
      <c r="AB425" s="25">
        <v>0</v>
      </c>
    </row>
    <row r="426" spans="1:28" ht="66.75" customHeight="1">
      <c r="A426" s="5" t="s">
        <v>593</v>
      </c>
      <c r="B426" s="2" t="s">
        <v>594</v>
      </c>
      <c r="C426" s="2"/>
      <c r="D426" s="4">
        <v>0</v>
      </c>
      <c r="E426" s="6"/>
      <c r="F426" s="4">
        <f t="shared" si="82"/>
        <v>0</v>
      </c>
      <c r="G426" s="6"/>
      <c r="H426" s="4">
        <v>0</v>
      </c>
      <c r="I426" s="6"/>
      <c r="J426" s="4">
        <f t="shared" si="76"/>
        <v>0</v>
      </c>
      <c r="K426" s="6"/>
      <c r="L426" s="4">
        <f t="shared" si="75"/>
        <v>0</v>
      </c>
      <c r="M426" s="6"/>
      <c r="N426" s="4">
        <f t="shared" si="85"/>
        <v>0</v>
      </c>
      <c r="O426" s="6"/>
      <c r="P426" s="4">
        <f t="shared" si="86"/>
        <v>0</v>
      </c>
      <c r="Q426" s="6"/>
      <c r="R426" s="4">
        <f t="shared" si="87"/>
        <v>0</v>
      </c>
      <c r="S426" s="6"/>
      <c r="T426" s="4">
        <f t="shared" si="84"/>
        <v>0</v>
      </c>
      <c r="U426" s="6"/>
      <c r="V426" s="4">
        <f t="shared" si="83"/>
        <v>0</v>
      </c>
      <c r="W426" s="6"/>
      <c r="X426" s="4">
        <f t="shared" si="80"/>
        <v>0</v>
      </c>
      <c r="Y426" s="6"/>
      <c r="Z426" s="4">
        <f t="shared" si="81"/>
        <v>0</v>
      </c>
      <c r="AA426" s="4">
        <v>0</v>
      </c>
      <c r="AB426" s="25">
        <v>0</v>
      </c>
    </row>
    <row r="427" spans="1:28" ht="54.75" customHeight="1">
      <c r="A427" s="5" t="s">
        <v>595</v>
      </c>
      <c r="B427" s="2" t="s">
        <v>596</v>
      </c>
      <c r="C427" s="2"/>
      <c r="D427" s="4">
        <v>0</v>
      </c>
      <c r="E427" s="6"/>
      <c r="F427" s="4">
        <f t="shared" si="82"/>
        <v>0</v>
      </c>
      <c r="G427" s="6"/>
      <c r="H427" s="4">
        <v>0</v>
      </c>
      <c r="I427" s="6"/>
      <c r="J427" s="4">
        <f t="shared" si="76"/>
        <v>0</v>
      </c>
      <c r="K427" s="6"/>
      <c r="L427" s="4">
        <f t="shared" si="75"/>
        <v>0</v>
      </c>
      <c r="M427" s="6"/>
      <c r="N427" s="4">
        <f t="shared" si="85"/>
        <v>0</v>
      </c>
      <c r="O427" s="6"/>
      <c r="P427" s="4">
        <f t="shared" si="86"/>
        <v>0</v>
      </c>
      <c r="Q427" s="6"/>
      <c r="R427" s="4">
        <f t="shared" si="87"/>
        <v>0</v>
      </c>
      <c r="S427" s="6"/>
      <c r="T427" s="4">
        <f t="shared" si="84"/>
        <v>0</v>
      </c>
      <c r="U427" s="6"/>
      <c r="V427" s="4">
        <f t="shared" si="83"/>
        <v>0</v>
      </c>
      <c r="W427" s="6"/>
      <c r="X427" s="4">
        <f t="shared" si="80"/>
        <v>0</v>
      </c>
      <c r="Y427" s="6"/>
      <c r="Z427" s="4">
        <f t="shared" si="81"/>
        <v>0</v>
      </c>
      <c r="AA427" s="4">
        <v>0</v>
      </c>
      <c r="AB427" s="25">
        <v>0</v>
      </c>
    </row>
    <row r="428" spans="1:28" ht="38.25">
      <c r="A428" s="5" t="s">
        <v>34</v>
      </c>
      <c r="B428" s="2" t="s">
        <v>596</v>
      </c>
      <c r="C428" s="2">
        <v>600</v>
      </c>
      <c r="D428" s="4">
        <v>0</v>
      </c>
      <c r="E428" s="6"/>
      <c r="F428" s="4">
        <f t="shared" si="82"/>
        <v>0</v>
      </c>
      <c r="G428" s="6"/>
      <c r="H428" s="4">
        <v>0</v>
      </c>
      <c r="I428" s="6"/>
      <c r="J428" s="4">
        <f t="shared" si="76"/>
        <v>0</v>
      </c>
      <c r="K428" s="6"/>
      <c r="L428" s="4">
        <f t="shared" si="75"/>
        <v>0</v>
      </c>
      <c r="M428" s="6"/>
      <c r="N428" s="4">
        <f t="shared" si="85"/>
        <v>0</v>
      </c>
      <c r="O428" s="6"/>
      <c r="P428" s="4">
        <f t="shared" si="86"/>
        <v>0</v>
      </c>
      <c r="Q428" s="6"/>
      <c r="R428" s="4">
        <f t="shared" si="87"/>
        <v>0</v>
      </c>
      <c r="S428" s="6"/>
      <c r="T428" s="4">
        <f t="shared" si="84"/>
        <v>0</v>
      </c>
      <c r="U428" s="6"/>
      <c r="V428" s="4">
        <f t="shared" si="83"/>
        <v>0</v>
      </c>
      <c r="W428" s="6"/>
      <c r="X428" s="4">
        <f t="shared" si="80"/>
        <v>0</v>
      </c>
      <c r="Y428" s="6"/>
      <c r="Z428" s="4">
        <f t="shared" si="81"/>
        <v>0</v>
      </c>
      <c r="AA428" s="4">
        <v>0</v>
      </c>
      <c r="AB428" s="25">
        <v>0</v>
      </c>
    </row>
    <row r="429" spans="1:28" ht="15.75">
      <c r="A429" s="10" t="s">
        <v>52</v>
      </c>
      <c r="B429" s="9" t="s">
        <v>55</v>
      </c>
      <c r="C429" s="2"/>
      <c r="D429" s="4">
        <v>58.636750000000006</v>
      </c>
      <c r="E429" s="6">
        <f>E430</f>
        <v>0.30659999999999998</v>
      </c>
      <c r="F429" s="4">
        <f t="shared" si="82"/>
        <v>58.943350000000009</v>
      </c>
      <c r="G429" s="6">
        <f>G430</f>
        <v>0</v>
      </c>
      <c r="H429" s="4">
        <v>190.94999000000001</v>
      </c>
      <c r="I429" s="6">
        <f>I430</f>
        <v>0</v>
      </c>
      <c r="J429" s="4">
        <f t="shared" si="76"/>
        <v>190.94999000000001</v>
      </c>
      <c r="K429" s="6">
        <f>K430</f>
        <v>0</v>
      </c>
      <c r="L429" s="4">
        <f t="shared" si="75"/>
        <v>190.94999000000001</v>
      </c>
      <c r="M429" s="6">
        <f>M430</f>
        <v>0</v>
      </c>
      <c r="N429" s="4">
        <f t="shared" si="85"/>
        <v>190.94999000000001</v>
      </c>
      <c r="O429" s="6">
        <f>O430</f>
        <v>30</v>
      </c>
      <c r="P429" s="4">
        <f t="shared" si="86"/>
        <v>220.94999000000001</v>
      </c>
      <c r="Q429" s="6">
        <f>Q430+Q444</f>
        <v>583.51201000000003</v>
      </c>
      <c r="R429" s="4">
        <f t="shared" si="87"/>
        <v>804.46199999999999</v>
      </c>
      <c r="S429" s="6">
        <f>S430+S444</f>
        <v>-0.99299999999999999</v>
      </c>
      <c r="T429" s="4">
        <f t="shared" si="84"/>
        <v>803.46899999999994</v>
      </c>
      <c r="U429" s="6">
        <f>U430+U444</f>
        <v>51</v>
      </c>
      <c r="V429" s="4">
        <f t="shared" si="83"/>
        <v>854.46899999999994</v>
      </c>
      <c r="W429" s="6">
        <f>W430+W444</f>
        <v>0</v>
      </c>
      <c r="X429" s="4">
        <f t="shared" si="80"/>
        <v>854.46899999999994</v>
      </c>
      <c r="Y429" s="6">
        <f>Y430+Y444</f>
        <v>-7.04</v>
      </c>
      <c r="Z429" s="4">
        <f t="shared" si="81"/>
        <v>847.42899999999997</v>
      </c>
      <c r="AA429" s="4">
        <f>AA430+AA444</f>
        <v>835.42900000000009</v>
      </c>
      <c r="AB429" s="25">
        <f t="shared" si="79"/>
        <v>98.583952165904179</v>
      </c>
    </row>
    <row r="430" spans="1:28" ht="15.75">
      <c r="A430" s="5" t="s">
        <v>53</v>
      </c>
      <c r="B430" s="2" t="s">
        <v>56</v>
      </c>
      <c r="C430" s="2"/>
      <c r="D430" s="4">
        <v>58.636750000000006</v>
      </c>
      <c r="E430" s="6">
        <f>E431+E433+E435+E440+E442+E438</f>
        <v>0.30659999999999998</v>
      </c>
      <c r="F430" s="4">
        <f t="shared" si="82"/>
        <v>58.943350000000009</v>
      </c>
      <c r="G430" s="6">
        <f>G431+G433+G435+G440+G442+G438</f>
        <v>0</v>
      </c>
      <c r="H430" s="4">
        <v>190.94999000000001</v>
      </c>
      <c r="I430" s="6">
        <f>I431+I433+I435+I440+I442+I438</f>
        <v>0</v>
      </c>
      <c r="J430" s="4">
        <f t="shared" si="76"/>
        <v>190.94999000000001</v>
      </c>
      <c r="K430" s="6">
        <f>K431+K433+K435+K440+K442+K438</f>
        <v>0</v>
      </c>
      <c r="L430" s="4">
        <f t="shared" si="75"/>
        <v>190.94999000000001</v>
      </c>
      <c r="M430" s="6">
        <f>M431+M433+M435+M440+M442+M438</f>
        <v>0</v>
      </c>
      <c r="N430" s="4">
        <f t="shared" si="85"/>
        <v>190.94999000000001</v>
      </c>
      <c r="O430" s="6">
        <f>O431+O433+O435+O440+O442+O438</f>
        <v>30</v>
      </c>
      <c r="P430" s="4">
        <f t="shared" si="86"/>
        <v>220.94999000000001</v>
      </c>
      <c r="Q430" s="6">
        <f>Q431+Q433+Q435+Q440+Q442+Q438</f>
        <v>83.05001</v>
      </c>
      <c r="R430" s="4">
        <f t="shared" si="87"/>
        <v>304</v>
      </c>
      <c r="S430" s="6">
        <f>S431+S433+S435+S440+S442+S438</f>
        <v>0</v>
      </c>
      <c r="T430" s="4">
        <f t="shared" si="84"/>
        <v>304</v>
      </c>
      <c r="U430" s="6">
        <f>U431+U433+U435+U440+U442+U438</f>
        <v>51</v>
      </c>
      <c r="V430" s="4">
        <f t="shared" si="83"/>
        <v>355</v>
      </c>
      <c r="W430" s="6">
        <f>W431+W433+W435+W440+W442+W438</f>
        <v>0</v>
      </c>
      <c r="X430" s="4">
        <f t="shared" si="80"/>
        <v>355</v>
      </c>
      <c r="Y430" s="6">
        <f>Y431+Y433+Y435+Y440+Y442+Y438</f>
        <v>-7.04</v>
      </c>
      <c r="Z430" s="4">
        <f t="shared" si="81"/>
        <v>347.96</v>
      </c>
      <c r="AA430" s="4">
        <f>AA431+AA433+AA435+AA440+AA442+AA438</f>
        <v>335.96000000000004</v>
      </c>
      <c r="AB430" s="25">
        <f t="shared" si="79"/>
        <v>96.551327738820575</v>
      </c>
    </row>
    <row r="431" spans="1:28" ht="25.5">
      <c r="A431" s="5" t="s">
        <v>54</v>
      </c>
      <c r="B431" s="2" t="s">
        <v>57</v>
      </c>
      <c r="C431" s="2"/>
      <c r="D431" s="4">
        <v>0</v>
      </c>
      <c r="E431" s="6">
        <f>E432</f>
        <v>0</v>
      </c>
      <c r="F431" s="4">
        <f t="shared" si="82"/>
        <v>0</v>
      </c>
      <c r="G431" s="6">
        <f>G432</f>
        <v>0</v>
      </c>
      <c r="H431" s="4">
        <v>73</v>
      </c>
      <c r="I431" s="6">
        <f>I432</f>
        <v>0</v>
      </c>
      <c r="J431" s="4">
        <f t="shared" si="76"/>
        <v>73</v>
      </c>
      <c r="K431" s="6">
        <f>K432</f>
        <v>0</v>
      </c>
      <c r="L431" s="4">
        <f t="shared" si="75"/>
        <v>73</v>
      </c>
      <c r="M431" s="6">
        <f>M432</f>
        <v>0</v>
      </c>
      <c r="N431" s="4">
        <f t="shared" si="85"/>
        <v>73</v>
      </c>
      <c r="O431" s="6">
        <f>O432</f>
        <v>30</v>
      </c>
      <c r="P431" s="4">
        <f t="shared" si="86"/>
        <v>103</v>
      </c>
      <c r="Q431" s="6">
        <f>Q432</f>
        <v>0</v>
      </c>
      <c r="R431" s="4">
        <f t="shared" si="87"/>
        <v>103</v>
      </c>
      <c r="S431" s="6">
        <f>S432</f>
        <v>0</v>
      </c>
      <c r="T431" s="4">
        <f t="shared" si="84"/>
        <v>103</v>
      </c>
      <c r="U431" s="6">
        <f>U432</f>
        <v>51</v>
      </c>
      <c r="V431" s="4">
        <f t="shared" si="83"/>
        <v>154</v>
      </c>
      <c r="W431" s="6">
        <f>W432</f>
        <v>0</v>
      </c>
      <c r="X431" s="4">
        <f t="shared" si="80"/>
        <v>154</v>
      </c>
      <c r="Y431" s="6">
        <f>Y432</f>
        <v>-7.04</v>
      </c>
      <c r="Z431" s="4">
        <f t="shared" si="81"/>
        <v>146.96</v>
      </c>
      <c r="AA431" s="4">
        <f>AA432</f>
        <v>146.96</v>
      </c>
      <c r="AB431" s="25">
        <f t="shared" si="79"/>
        <v>100</v>
      </c>
    </row>
    <row r="432" spans="1:28" ht="38.25">
      <c r="A432" s="5" t="s">
        <v>34</v>
      </c>
      <c r="B432" s="2" t="s">
        <v>57</v>
      </c>
      <c r="C432" s="2">
        <v>200</v>
      </c>
      <c r="D432" s="4">
        <v>0</v>
      </c>
      <c r="E432" s="6"/>
      <c r="F432" s="4">
        <f t="shared" si="82"/>
        <v>0</v>
      </c>
      <c r="G432" s="6"/>
      <c r="H432" s="4">
        <v>73</v>
      </c>
      <c r="I432" s="6"/>
      <c r="J432" s="4">
        <f t="shared" si="76"/>
        <v>73</v>
      </c>
      <c r="K432" s="6"/>
      <c r="L432" s="4">
        <f t="shared" si="75"/>
        <v>73</v>
      </c>
      <c r="M432" s="6"/>
      <c r="N432" s="4">
        <f t="shared" si="85"/>
        <v>73</v>
      </c>
      <c r="O432" s="6">
        <v>30</v>
      </c>
      <c r="P432" s="4">
        <f t="shared" si="86"/>
        <v>103</v>
      </c>
      <c r="Q432" s="6"/>
      <c r="R432" s="4">
        <f t="shared" si="87"/>
        <v>103</v>
      </c>
      <c r="S432" s="6"/>
      <c r="T432" s="4">
        <f t="shared" si="84"/>
        <v>103</v>
      </c>
      <c r="U432" s="6">
        <v>51</v>
      </c>
      <c r="V432" s="4">
        <f t="shared" si="83"/>
        <v>154</v>
      </c>
      <c r="W432" s="6"/>
      <c r="X432" s="4">
        <f t="shared" si="80"/>
        <v>154</v>
      </c>
      <c r="Y432" s="6">
        <v>-7.04</v>
      </c>
      <c r="Z432" s="4">
        <f t="shared" si="81"/>
        <v>146.96</v>
      </c>
      <c r="AA432" s="4">
        <v>146.96</v>
      </c>
      <c r="AB432" s="25">
        <f t="shared" si="79"/>
        <v>100</v>
      </c>
    </row>
    <row r="433" spans="1:28" ht="25.5">
      <c r="A433" s="5" t="s">
        <v>380</v>
      </c>
      <c r="B433" s="2" t="s">
        <v>381</v>
      </c>
      <c r="C433" s="2"/>
      <c r="D433" s="4">
        <v>0</v>
      </c>
      <c r="E433" s="6">
        <f>E434</f>
        <v>0</v>
      </c>
      <c r="F433" s="4">
        <f t="shared" si="82"/>
        <v>0</v>
      </c>
      <c r="G433" s="6">
        <f>G434</f>
        <v>0</v>
      </c>
      <c r="H433" s="4">
        <v>0</v>
      </c>
      <c r="I433" s="6">
        <f>I434</f>
        <v>0</v>
      </c>
      <c r="J433" s="4">
        <f t="shared" si="76"/>
        <v>0</v>
      </c>
      <c r="K433" s="6">
        <f>K434</f>
        <v>0</v>
      </c>
      <c r="L433" s="4">
        <f t="shared" si="75"/>
        <v>0</v>
      </c>
      <c r="M433" s="6">
        <f>M434</f>
        <v>0</v>
      </c>
      <c r="N433" s="4">
        <f t="shared" si="85"/>
        <v>0</v>
      </c>
      <c r="O433" s="6">
        <f>O434</f>
        <v>0</v>
      </c>
      <c r="P433" s="4">
        <f t="shared" si="86"/>
        <v>0</v>
      </c>
      <c r="Q433" s="6">
        <f>Q434</f>
        <v>0</v>
      </c>
      <c r="R433" s="4">
        <f t="shared" si="87"/>
        <v>0</v>
      </c>
      <c r="S433" s="6">
        <f>S434</f>
        <v>0</v>
      </c>
      <c r="T433" s="4">
        <f t="shared" si="84"/>
        <v>0</v>
      </c>
      <c r="U433" s="6">
        <f>U434</f>
        <v>0</v>
      </c>
      <c r="V433" s="4">
        <f t="shared" si="83"/>
        <v>0</v>
      </c>
      <c r="W433" s="6">
        <f>W434</f>
        <v>0</v>
      </c>
      <c r="X433" s="4">
        <f t="shared" si="80"/>
        <v>0</v>
      </c>
      <c r="Y433" s="6">
        <f>Y434</f>
        <v>0</v>
      </c>
      <c r="Z433" s="4">
        <f t="shared" si="81"/>
        <v>0</v>
      </c>
      <c r="AA433" s="4">
        <f>AA434</f>
        <v>0</v>
      </c>
      <c r="AB433" s="25">
        <v>0</v>
      </c>
    </row>
    <row r="434" spans="1:28" ht="38.25">
      <c r="A434" s="5" t="s">
        <v>34</v>
      </c>
      <c r="B434" s="12" t="s">
        <v>381</v>
      </c>
      <c r="C434" s="2">
        <v>200</v>
      </c>
      <c r="D434" s="4">
        <v>0</v>
      </c>
      <c r="E434" s="6"/>
      <c r="F434" s="4">
        <f t="shared" si="82"/>
        <v>0</v>
      </c>
      <c r="G434" s="6"/>
      <c r="H434" s="4">
        <v>0</v>
      </c>
      <c r="I434" s="6"/>
      <c r="J434" s="4">
        <f t="shared" si="76"/>
        <v>0</v>
      </c>
      <c r="K434" s="6"/>
      <c r="L434" s="4">
        <f t="shared" si="75"/>
        <v>0</v>
      </c>
      <c r="M434" s="6"/>
      <c r="N434" s="4">
        <f t="shared" si="85"/>
        <v>0</v>
      </c>
      <c r="O434" s="6"/>
      <c r="P434" s="4">
        <f t="shared" si="86"/>
        <v>0</v>
      </c>
      <c r="Q434" s="6"/>
      <c r="R434" s="4">
        <f t="shared" si="87"/>
        <v>0</v>
      </c>
      <c r="S434" s="6"/>
      <c r="T434" s="4">
        <f t="shared" si="84"/>
        <v>0</v>
      </c>
      <c r="U434" s="6"/>
      <c r="V434" s="4">
        <f t="shared" si="83"/>
        <v>0</v>
      </c>
      <c r="W434" s="6"/>
      <c r="X434" s="4">
        <f t="shared" si="80"/>
        <v>0</v>
      </c>
      <c r="Y434" s="6"/>
      <c r="Z434" s="4">
        <f t="shared" si="81"/>
        <v>0</v>
      </c>
      <c r="AA434" s="4">
        <v>0</v>
      </c>
      <c r="AB434" s="25">
        <v>0</v>
      </c>
    </row>
    <row r="435" spans="1:28" ht="25.5">
      <c r="A435" s="5" t="s">
        <v>417</v>
      </c>
      <c r="B435" s="12" t="s">
        <v>418</v>
      </c>
      <c r="C435" s="2"/>
      <c r="D435" s="4">
        <v>25</v>
      </c>
      <c r="E435" s="6">
        <f>E436+E437</f>
        <v>0</v>
      </c>
      <c r="F435" s="4">
        <f t="shared" si="82"/>
        <v>25</v>
      </c>
      <c r="G435" s="6">
        <f>G436+G437</f>
        <v>0</v>
      </c>
      <c r="H435" s="4">
        <v>25</v>
      </c>
      <c r="I435" s="6">
        <f>I436+I437</f>
        <v>0</v>
      </c>
      <c r="J435" s="4">
        <f t="shared" si="76"/>
        <v>25</v>
      </c>
      <c r="K435" s="6">
        <f>K436+K437</f>
        <v>0</v>
      </c>
      <c r="L435" s="4">
        <f t="shared" si="75"/>
        <v>25</v>
      </c>
      <c r="M435" s="6">
        <f>M436+M437</f>
        <v>0</v>
      </c>
      <c r="N435" s="4">
        <f t="shared" si="85"/>
        <v>25</v>
      </c>
      <c r="O435" s="6">
        <f>O436+O437</f>
        <v>0</v>
      </c>
      <c r="P435" s="4">
        <f t="shared" si="86"/>
        <v>25</v>
      </c>
      <c r="Q435" s="6">
        <f>Q436+Q437</f>
        <v>0</v>
      </c>
      <c r="R435" s="4">
        <f t="shared" si="87"/>
        <v>25</v>
      </c>
      <c r="S435" s="6">
        <f>S436+S437</f>
        <v>0</v>
      </c>
      <c r="T435" s="4">
        <f t="shared" si="84"/>
        <v>25</v>
      </c>
      <c r="U435" s="6">
        <f>U436+U437</f>
        <v>0</v>
      </c>
      <c r="V435" s="4">
        <f t="shared" si="83"/>
        <v>25</v>
      </c>
      <c r="W435" s="6">
        <f>W436+W437</f>
        <v>0</v>
      </c>
      <c r="X435" s="4">
        <f t="shared" si="80"/>
        <v>25</v>
      </c>
      <c r="Y435" s="6">
        <f>Y436+Y437</f>
        <v>0</v>
      </c>
      <c r="Z435" s="4">
        <f t="shared" si="81"/>
        <v>25</v>
      </c>
      <c r="AA435" s="4">
        <f>AA436+AA437</f>
        <v>25</v>
      </c>
      <c r="AB435" s="25">
        <f t="shared" si="79"/>
        <v>100</v>
      </c>
    </row>
    <row r="436" spans="1:28" ht="76.5">
      <c r="A436" s="5" t="s">
        <v>106</v>
      </c>
      <c r="B436" s="12" t="s">
        <v>418</v>
      </c>
      <c r="C436" s="2">
        <v>100</v>
      </c>
      <c r="D436" s="4">
        <v>23.5</v>
      </c>
      <c r="E436" s="6"/>
      <c r="F436" s="4">
        <f t="shared" si="82"/>
        <v>23.5</v>
      </c>
      <c r="G436" s="6"/>
      <c r="H436" s="4">
        <v>23.5</v>
      </c>
      <c r="I436" s="6"/>
      <c r="J436" s="4">
        <f t="shared" si="76"/>
        <v>23.5</v>
      </c>
      <c r="K436" s="6"/>
      <c r="L436" s="4">
        <f t="shared" si="75"/>
        <v>23.5</v>
      </c>
      <c r="M436" s="6"/>
      <c r="N436" s="4">
        <f t="shared" si="85"/>
        <v>23.5</v>
      </c>
      <c r="O436" s="6"/>
      <c r="P436" s="4">
        <f t="shared" si="86"/>
        <v>23.5</v>
      </c>
      <c r="Q436" s="6"/>
      <c r="R436" s="4">
        <f t="shared" si="87"/>
        <v>23.5</v>
      </c>
      <c r="S436" s="6"/>
      <c r="T436" s="4">
        <f t="shared" si="84"/>
        <v>23.5</v>
      </c>
      <c r="U436" s="6"/>
      <c r="V436" s="4">
        <f t="shared" si="83"/>
        <v>23.5</v>
      </c>
      <c r="W436" s="6"/>
      <c r="X436" s="4">
        <f t="shared" si="80"/>
        <v>23.5</v>
      </c>
      <c r="Y436" s="6"/>
      <c r="Z436" s="4">
        <f t="shared" si="81"/>
        <v>23.5</v>
      </c>
      <c r="AA436" s="4">
        <v>23.5</v>
      </c>
      <c r="AB436" s="25">
        <f t="shared" si="79"/>
        <v>100</v>
      </c>
    </row>
    <row r="437" spans="1:28" ht="38.25">
      <c r="A437" s="5" t="s">
        <v>34</v>
      </c>
      <c r="B437" s="12" t="s">
        <v>418</v>
      </c>
      <c r="C437" s="2">
        <v>200</v>
      </c>
      <c r="D437" s="4">
        <v>1.5</v>
      </c>
      <c r="E437" s="6"/>
      <c r="F437" s="4">
        <f t="shared" si="82"/>
        <v>1.5</v>
      </c>
      <c r="G437" s="6"/>
      <c r="H437" s="4">
        <v>1.5</v>
      </c>
      <c r="I437" s="6"/>
      <c r="J437" s="4">
        <f t="shared" si="76"/>
        <v>1.5</v>
      </c>
      <c r="K437" s="6"/>
      <c r="L437" s="4">
        <f t="shared" si="75"/>
        <v>1.5</v>
      </c>
      <c r="M437" s="6"/>
      <c r="N437" s="4">
        <f t="shared" si="85"/>
        <v>1.5</v>
      </c>
      <c r="O437" s="6"/>
      <c r="P437" s="4">
        <f t="shared" si="86"/>
        <v>1.5</v>
      </c>
      <c r="Q437" s="6"/>
      <c r="R437" s="4">
        <f t="shared" si="87"/>
        <v>1.5</v>
      </c>
      <c r="S437" s="6"/>
      <c r="T437" s="4">
        <f t="shared" si="84"/>
        <v>1.5</v>
      </c>
      <c r="U437" s="6"/>
      <c r="V437" s="4">
        <f t="shared" si="83"/>
        <v>1.5</v>
      </c>
      <c r="W437" s="6"/>
      <c r="X437" s="4">
        <f t="shared" si="80"/>
        <v>1.5</v>
      </c>
      <c r="Y437" s="6"/>
      <c r="Z437" s="4">
        <f t="shared" si="81"/>
        <v>1.5</v>
      </c>
      <c r="AA437" s="4">
        <v>1.5</v>
      </c>
      <c r="AB437" s="25">
        <f t="shared" si="79"/>
        <v>100</v>
      </c>
    </row>
    <row r="438" spans="1:28" ht="38.25">
      <c r="A438" s="5" t="s">
        <v>562</v>
      </c>
      <c r="B438" s="12" t="s">
        <v>563</v>
      </c>
      <c r="C438" s="2"/>
      <c r="D438" s="4">
        <v>0</v>
      </c>
      <c r="E438" s="6">
        <f>E439</f>
        <v>0</v>
      </c>
      <c r="F438" s="4">
        <f t="shared" si="82"/>
        <v>0</v>
      </c>
      <c r="G438" s="6">
        <f>G439</f>
        <v>0</v>
      </c>
      <c r="H438" s="4">
        <v>0</v>
      </c>
      <c r="I438" s="6">
        <f>I439</f>
        <v>0</v>
      </c>
      <c r="J438" s="4">
        <f t="shared" si="76"/>
        <v>0</v>
      </c>
      <c r="K438" s="6">
        <f>K439</f>
        <v>0</v>
      </c>
      <c r="L438" s="4">
        <f t="shared" si="75"/>
        <v>0</v>
      </c>
      <c r="M438" s="6">
        <f>M439</f>
        <v>0</v>
      </c>
      <c r="N438" s="4">
        <f t="shared" si="85"/>
        <v>0</v>
      </c>
      <c r="O438" s="6">
        <f>O439</f>
        <v>0</v>
      </c>
      <c r="P438" s="4">
        <f t="shared" si="86"/>
        <v>0</v>
      </c>
      <c r="Q438" s="6">
        <f>Q439</f>
        <v>0</v>
      </c>
      <c r="R438" s="4">
        <f t="shared" si="87"/>
        <v>0</v>
      </c>
      <c r="S438" s="6">
        <f>S439</f>
        <v>0</v>
      </c>
      <c r="T438" s="4">
        <f t="shared" si="84"/>
        <v>0</v>
      </c>
      <c r="U438" s="6">
        <f>U439</f>
        <v>0</v>
      </c>
      <c r="V438" s="4">
        <f t="shared" si="83"/>
        <v>0</v>
      </c>
      <c r="W438" s="6">
        <f>W439</f>
        <v>0</v>
      </c>
      <c r="X438" s="4">
        <f t="shared" si="80"/>
        <v>0</v>
      </c>
      <c r="Y438" s="6">
        <f>Y439</f>
        <v>0</v>
      </c>
      <c r="Z438" s="4">
        <f t="shared" si="81"/>
        <v>0</v>
      </c>
      <c r="AA438" s="4">
        <f>AA439</f>
        <v>0</v>
      </c>
      <c r="AB438" s="25">
        <v>0</v>
      </c>
    </row>
    <row r="439" spans="1:28" ht="38.25">
      <c r="A439" s="5" t="s">
        <v>34</v>
      </c>
      <c r="B439" s="12" t="s">
        <v>563</v>
      </c>
      <c r="C439" s="2">
        <v>200</v>
      </c>
      <c r="D439" s="4">
        <v>0</v>
      </c>
      <c r="E439" s="6"/>
      <c r="F439" s="4">
        <f t="shared" si="82"/>
        <v>0</v>
      </c>
      <c r="G439" s="6"/>
      <c r="H439" s="4">
        <v>0</v>
      </c>
      <c r="I439" s="6"/>
      <c r="J439" s="4">
        <f t="shared" si="76"/>
        <v>0</v>
      </c>
      <c r="K439" s="6"/>
      <c r="L439" s="4">
        <f t="shared" ref="L439:L512" si="88">J439+K439</f>
        <v>0</v>
      </c>
      <c r="M439" s="6"/>
      <c r="N439" s="4">
        <f t="shared" si="85"/>
        <v>0</v>
      </c>
      <c r="O439" s="6"/>
      <c r="P439" s="4">
        <f t="shared" si="86"/>
        <v>0</v>
      </c>
      <c r="Q439" s="6"/>
      <c r="R439" s="4">
        <f t="shared" si="87"/>
        <v>0</v>
      </c>
      <c r="S439" s="6"/>
      <c r="T439" s="4">
        <f t="shared" si="84"/>
        <v>0</v>
      </c>
      <c r="U439" s="6"/>
      <c r="V439" s="4">
        <f t="shared" si="83"/>
        <v>0</v>
      </c>
      <c r="W439" s="6"/>
      <c r="X439" s="4">
        <f t="shared" si="80"/>
        <v>0</v>
      </c>
      <c r="Y439" s="6"/>
      <c r="Z439" s="4">
        <f t="shared" si="81"/>
        <v>0</v>
      </c>
      <c r="AA439" s="4">
        <v>0</v>
      </c>
      <c r="AB439" s="25">
        <v>0</v>
      </c>
    </row>
    <row r="440" spans="1:28" ht="63.75">
      <c r="A440" s="5" t="s">
        <v>671</v>
      </c>
      <c r="B440" s="12" t="s">
        <v>58</v>
      </c>
      <c r="C440" s="2"/>
      <c r="D440" s="4">
        <v>33.636750000000006</v>
      </c>
      <c r="E440" s="6">
        <f>E441</f>
        <v>0.30659999999999998</v>
      </c>
      <c r="F440" s="4">
        <f t="shared" si="82"/>
        <v>33.943350000000009</v>
      </c>
      <c r="G440" s="6">
        <f>G441</f>
        <v>0</v>
      </c>
      <c r="H440" s="4">
        <v>92.949990000000014</v>
      </c>
      <c r="I440" s="6">
        <f>I441</f>
        <v>0</v>
      </c>
      <c r="J440" s="4">
        <f t="shared" si="76"/>
        <v>92.949990000000014</v>
      </c>
      <c r="K440" s="6">
        <f>K441</f>
        <v>0</v>
      </c>
      <c r="L440" s="4">
        <f t="shared" si="88"/>
        <v>92.949990000000014</v>
      </c>
      <c r="M440" s="6">
        <f>M441</f>
        <v>0</v>
      </c>
      <c r="N440" s="4">
        <f t="shared" si="85"/>
        <v>92.949990000000014</v>
      </c>
      <c r="O440" s="6">
        <f>O441</f>
        <v>0</v>
      </c>
      <c r="P440" s="4">
        <f t="shared" si="86"/>
        <v>92.949990000000014</v>
      </c>
      <c r="Q440" s="6">
        <f>Q441</f>
        <v>83.05001</v>
      </c>
      <c r="R440" s="4">
        <f t="shared" si="87"/>
        <v>176</v>
      </c>
      <c r="S440" s="6">
        <f>S441</f>
        <v>0</v>
      </c>
      <c r="T440" s="4">
        <f t="shared" si="84"/>
        <v>176</v>
      </c>
      <c r="U440" s="6">
        <f>U441</f>
        <v>0</v>
      </c>
      <c r="V440" s="4">
        <f t="shared" si="83"/>
        <v>176</v>
      </c>
      <c r="W440" s="6">
        <f>W441</f>
        <v>0</v>
      </c>
      <c r="X440" s="4">
        <f t="shared" si="80"/>
        <v>176</v>
      </c>
      <c r="Y440" s="6">
        <f>Y441</f>
        <v>0</v>
      </c>
      <c r="Z440" s="4">
        <f t="shared" si="81"/>
        <v>176</v>
      </c>
      <c r="AA440" s="4">
        <f>AA441</f>
        <v>164</v>
      </c>
      <c r="AB440" s="25">
        <f t="shared" si="79"/>
        <v>93.181818181818173</v>
      </c>
    </row>
    <row r="441" spans="1:28" ht="38.25">
      <c r="A441" s="5" t="s">
        <v>34</v>
      </c>
      <c r="B441" s="12" t="s">
        <v>58</v>
      </c>
      <c r="C441" s="2">
        <v>200</v>
      </c>
      <c r="D441" s="4">
        <v>33.636750000000006</v>
      </c>
      <c r="E441" s="6">
        <v>0.30659999999999998</v>
      </c>
      <c r="F441" s="4">
        <f t="shared" si="82"/>
        <v>33.943350000000009</v>
      </c>
      <c r="G441" s="6"/>
      <c r="H441" s="4">
        <v>92.949990000000014</v>
      </c>
      <c r="I441" s="6"/>
      <c r="J441" s="4">
        <f t="shared" si="76"/>
        <v>92.949990000000014</v>
      </c>
      <c r="K441" s="6"/>
      <c r="L441" s="4">
        <f t="shared" si="88"/>
        <v>92.949990000000014</v>
      </c>
      <c r="M441" s="6"/>
      <c r="N441" s="4">
        <f t="shared" si="85"/>
        <v>92.949990000000014</v>
      </c>
      <c r="O441" s="6"/>
      <c r="P441" s="4">
        <f t="shared" si="86"/>
        <v>92.949990000000014</v>
      </c>
      <c r="Q441" s="6">
        <v>83.05001</v>
      </c>
      <c r="R441" s="4">
        <f t="shared" si="87"/>
        <v>176</v>
      </c>
      <c r="S441" s="6"/>
      <c r="T441" s="4">
        <f t="shared" si="84"/>
        <v>176</v>
      </c>
      <c r="U441" s="6"/>
      <c r="V441" s="4">
        <f t="shared" si="83"/>
        <v>176</v>
      </c>
      <c r="W441" s="6"/>
      <c r="X441" s="4">
        <f t="shared" si="80"/>
        <v>176</v>
      </c>
      <c r="Y441" s="6"/>
      <c r="Z441" s="4">
        <f t="shared" si="81"/>
        <v>176</v>
      </c>
      <c r="AA441" s="4">
        <v>164</v>
      </c>
      <c r="AB441" s="25">
        <f t="shared" si="79"/>
        <v>93.181818181818173</v>
      </c>
    </row>
    <row r="442" spans="1:28" ht="76.5">
      <c r="A442" s="17" t="s">
        <v>356</v>
      </c>
      <c r="B442" s="12" t="s">
        <v>357</v>
      </c>
      <c r="C442" s="2"/>
      <c r="D442" s="4">
        <v>0</v>
      </c>
      <c r="E442" s="6">
        <f>E443</f>
        <v>0</v>
      </c>
      <c r="F442" s="4">
        <f t="shared" si="82"/>
        <v>0</v>
      </c>
      <c r="G442" s="6">
        <f>G443</f>
        <v>0</v>
      </c>
      <c r="H442" s="4">
        <v>0</v>
      </c>
      <c r="I442" s="6">
        <f>I443</f>
        <v>0</v>
      </c>
      <c r="J442" s="4">
        <f t="shared" si="76"/>
        <v>0</v>
      </c>
      <c r="K442" s="6">
        <f>K443</f>
        <v>0</v>
      </c>
      <c r="L442" s="4">
        <f t="shared" si="88"/>
        <v>0</v>
      </c>
      <c r="M442" s="6">
        <f>M443</f>
        <v>0</v>
      </c>
      <c r="N442" s="4">
        <f t="shared" si="85"/>
        <v>0</v>
      </c>
      <c r="O442" s="6">
        <f>O443</f>
        <v>0</v>
      </c>
      <c r="P442" s="4">
        <f t="shared" si="86"/>
        <v>0</v>
      </c>
      <c r="Q442" s="6">
        <f>Q443</f>
        <v>0</v>
      </c>
      <c r="R442" s="4">
        <f t="shared" si="87"/>
        <v>0</v>
      </c>
      <c r="S442" s="6">
        <f>S443</f>
        <v>0</v>
      </c>
      <c r="T442" s="4">
        <f t="shared" si="84"/>
        <v>0</v>
      </c>
      <c r="U442" s="6">
        <f>U443</f>
        <v>0</v>
      </c>
      <c r="V442" s="4">
        <f t="shared" si="83"/>
        <v>0</v>
      </c>
      <c r="W442" s="6">
        <f>W443</f>
        <v>0</v>
      </c>
      <c r="X442" s="4">
        <f t="shared" si="80"/>
        <v>0</v>
      </c>
      <c r="Y442" s="6">
        <f>Y443</f>
        <v>0</v>
      </c>
      <c r="Z442" s="4">
        <f t="shared" si="81"/>
        <v>0</v>
      </c>
      <c r="AA442" s="4">
        <f>AA443</f>
        <v>0</v>
      </c>
      <c r="AB442" s="25">
        <v>0</v>
      </c>
    </row>
    <row r="443" spans="1:28" ht="38.25">
      <c r="A443" s="5" t="s">
        <v>34</v>
      </c>
      <c r="B443" s="12" t="s">
        <v>357</v>
      </c>
      <c r="C443" s="2">
        <v>200</v>
      </c>
      <c r="D443" s="4">
        <v>0</v>
      </c>
      <c r="E443" s="6"/>
      <c r="F443" s="4">
        <f t="shared" si="82"/>
        <v>0</v>
      </c>
      <c r="G443" s="6"/>
      <c r="H443" s="4">
        <v>0</v>
      </c>
      <c r="I443" s="6"/>
      <c r="J443" s="4">
        <f t="shared" si="76"/>
        <v>0</v>
      </c>
      <c r="K443" s="6"/>
      <c r="L443" s="4">
        <f t="shared" si="88"/>
        <v>0</v>
      </c>
      <c r="M443" s="6"/>
      <c r="N443" s="4">
        <f t="shared" si="85"/>
        <v>0</v>
      </c>
      <c r="O443" s="6"/>
      <c r="P443" s="4">
        <f t="shared" si="86"/>
        <v>0</v>
      </c>
      <c r="Q443" s="6"/>
      <c r="R443" s="4">
        <f t="shared" si="87"/>
        <v>0</v>
      </c>
      <c r="S443" s="6"/>
      <c r="T443" s="4">
        <f t="shared" si="84"/>
        <v>0</v>
      </c>
      <c r="U443" s="6"/>
      <c r="V443" s="4">
        <f t="shared" si="83"/>
        <v>0</v>
      </c>
      <c r="W443" s="6"/>
      <c r="X443" s="4">
        <f t="shared" si="80"/>
        <v>0</v>
      </c>
      <c r="Y443" s="6"/>
      <c r="Z443" s="4">
        <f t="shared" si="81"/>
        <v>0</v>
      </c>
      <c r="AA443" s="4">
        <v>0</v>
      </c>
      <c r="AB443" s="25">
        <v>0</v>
      </c>
    </row>
    <row r="444" spans="1:28" ht="140.25">
      <c r="A444" s="5" t="s">
        <v>729</v>
      </c>
      <c r="B444" s="2" t="s">
        <v>731</v>
      </c>
      <c r="C444" s="2"/>
      <c r="D444" s="4"/>
      <c r="E444" s="6"/>
      <c r="F444" s="4"/>
      <c r="G444" s="6"/>
      <c r="H444" s="4"/>
      <c r="I444" s="6"/>
      <c r="J444" s="4"/>
      <c r="K444" s="6"/>
      <c r="L444" s="4"/>
      <c r="M444" s="6"/>
      <c r="N444" s="4"/>
      <c r="O444" s="6"/>
      <c r="P444" s="4">
        <f t="shared" si="86"/>
        <v>0</v>
      </c>
      <c r="Q444" s="6">
        <f>Q445</f>
        <v>500.46199999999999</v>
      </c>
      <c r="R444" s="4">
        <f t="shared" si="87"/>
        <v>500.46199999999999</v>
      </c>
      <c r="S444" s="6">
        <f>S445</f>
        <v>-0.99299999999999999</v>
      </c>
      <c r="T444" s="4">
        <f t="shared" si="84"/>
        <v>499.46899999999999</v>
      </c>
      <c r="U444" s="6">
        <f>U445</f>
        <v>0</v>
      </c>
      <c r="V444" s="4">
        <f t="shared" si="83"/>
        <v>499.46899999999999</v>
      </c>
      <c r="W444" s="6">
        <f>W445</f>
        <v>0</v>
      </c>
      <c r="X444" s="4">
        <f t="shared" si="80"/>
        <v>499.46899999999999</v>
      </c>
      <c r="Y444" s="6">
        <f>Y445</f>
        <v>0</v>
      </c>
      <c r="Z444" s="4">
        <f t="shared" si="81"/>
        <v>499.46899999999999</v>
      </c>
      <c r="AA444" s="4">
        <f>AA445</f>
        <v>499.46899999999999</v>
      </c>
      <c r="AB444" s="25">
        <f t="shared" si="79"/>
        <v>100</v>
      </c>
    </row>
    <row r="445" spans="1:28" ht="127.5">
      <c r="A445" s="5" t="s">
        <v>730</v>
      </c>
      <c r="B445" s="12" t="s">
        <v>732</v>
      </c>
      <c r="C445" s="2"/>
      <c r="D445" s="4"/>
      <c r="E445" s="6"/>
      <c r="F445" s="4"/>
      <c r="G445" s="6"/>
      <c r="H445" s="4"/>
      <c r="I445" s="6"/>
      <c r="J445" s="4"/>
      <c r="K445" s="6"/>
      <c r="L445" s="4"/>
      <c r="M445" s="6"/>
      <c r="N445" s="4"/>
      <c r="O445" s="6"/>
      <c r="P445" s="4">
        <f t="shared" si="86"/>
        <v>0</v>
      </c>
      <c r="Q445" s="6">
        <f>Q446</f>
        <v>500.46199999999999</v>
      </c>
      <c r="R445" s="4">
        <f t="shared" si="87"/>
        <v>500.46199999999999</v>
      </c>
      <c r="S445" s="6">
        <f>S446</f>
        <v>-0.99299999999999999</v>
      </c>
      <c r="T445" s="4">
        <f t="shared" si="84"/>
        <v>499.46899999999999</v>
      </c>
      <c r="U445" s="6">
        <f>U446</f>
        <v>0</v>
      </c>
      <c r="V445" s="4">
        <f t="shared" si="83"/>
        <v>499.46899999999999</v>
      </c>
      <c r="W445" s="6">
        <f>W446</f>
        <v>0</v>
      </c>
      <c r="X445" s="4">
        <f t="shared" si="80"/>
        <v>499.46899999999999</v>
      </c>
      <c r="Y445" s="6">
        <f>Y446</f>
        <v>0</v>
      </c>
      <c r="Z445" s="4">
        <f t="shared" si="81"/>
        <v>499.46899999999999</v>
      </c>
      <c r="AA445" s="4">
        <f>AA446</f>
        <v>499.46899999999999</v>
      </c>
      <c r="AB445" s="25">
        <f t="shared" si="79"/>
        <v>100</v>
      </c>
    </row>
    <row r="446" spans="1:28" ht="15.75">
      <c r="A446" s="16" t="s">
        <v>209</v>
      </c>
      <c r="B446" s="12" t="s">
        <v>732</v>
      </c>
      <c r="C446" s="2">
        <v>800</v>
      </c>
      <c r="D446" s="4"/>
      <c r="E446" s="6"/>
      <c r="F446" s="4"/>
      <c r="G446" s="6"/>
      <c r="H446" s="4"/>
      <c r="I446" s="6"/>
      <c r="J446" s="4"/>
      <c r="K446" s="6"/>
      <c r="L446" s="4"/>
      <c r="M446" s="6"/>
      <c r="N446" s="4"/>
      <c r="O446" s="6"/>
      <c r="P446" s="4">
        <f t="shared" si="86"/>
        <v>0</v>
      </c>
      <c r="Q446" s="6">
        <v>500.46199999999999</v>
      </c>
      <c r="R446" s="4">
        <f t="shared" si="87"/>
        <v>500.46199999999999</v>
      </c>
      <c r="S446" s="6">
        <v>-0.99299999999999999</v>
      </c>
      <c r="T446" s="4">
        <f t="shared" si="84"/>
        <v>499.46899999999999</v>
      </c>
      <c r="U446" s="6"/>
      <c r="V446" s="4">
        <f t="shared" si="83"/>
        <v>499.46899999999999</v>
      </c>
      <c r="W446" s="6"/>
      <c r="X446" s="4">
        <f t="shared" si="80"/>
        <v>499.46899999999999</v>
      </c>
      <c r="Y446" s="6"/>
      <c r="Z446" s="4">
        <f t="shared" si="81"/>
        <v>499.46899999999999</v>
      </c>
      <c r="AA446" s="4">
        <v>499.46899999999999</v>
      </c>
      <c r="AB446" s="25">
        <f t="shared" si="79"/>
        <v>100</v>
      </c>
    </row>
    <row r="447" spans="1:28" ht="63.75">
      <c r="A447" s="10" t="s">
        <v>46</v>
      </c>
      <c r="B447" s="9" t="s">
        <v>49</v>
      </c>
      <c r="C447" s="2"/>
      <c r="D447" s="4">
        <v>5520.3983999999991</v>
      </c>
      <c r="E447" s="6">
        <f t="shared" ref="E447:G449" si="89">E448</f>
        <v>-2687.7312000000002</v>
      </c>
      <c r="F447" s="4">
        <f t="shared" si="82"/>
        <v>2832.667199999999</v>
      </c>
      <c r="G447" s="6">
        <f t="shared" si="89"/>
        <v>0</v>
      </c>
      <c r="H447" s="4">
        <v>0</v>
      </c>
      <c r="I447" s="6">
        <f t="shared" ref="I447:AA449" si="90">I448</f>
        <v>0</v>
      </c>
      <c r="J447" s="4">
        <f t="shared" si="76"/>
        <v>0</v>
      </c>
      <c r="K447" s="6">
        <f t="shared" si="90"/>
        <v>0</v>
      </c>
      <c r="L447" s="4">
        <f t="shared" si="88"/>
        <v>0</v>
      </c>
      <c r="M447" s="6">
        <f t="shared" si="90"/>
        <v>2832.6671999999999</v>
      </c>
      <c r="N447" s="4">
        <f t="shared" si="85"/>
        <v>2832.6671999999999</v>
      </c>
      <c r="O447" s="6">
        <f t="shared" si="90"/>
        <v>0</v>
      </c>
      <c r="P447" s="4">
        <f t="shared" si="86"/>
        <v>2832.6671999999999</v>
      </c>
      <c r="Q447" s="6">
        <f t="shared" si="90"/>
        <v>0</v>
      </c>
      <c r="R447" s="4">
        <f t="shared" si="87"/>
        <v>2832.6671999999999</v>
      </c>
      <c r="S447" s="6">
        <f t="shared" si="90"/>
        <v>180.10872000000001</v>
      </c>
      <c r="T447" s="4">
        <f t="shared" si="84"/>
        <v>3012.77592</v>
      </c>
      <c r="U447" s="6">
        <f t="shared" si="90"/>
        <v>286.209</v>
      </c>
      <c r="V447" s="4">
        <f t="shared" si="83"/>
        <v>3298.9849199999999</v>
      </c>
      <c r="W447" s="6">
        <f t="shared" si="90"/>
        <v>0</v>
      </c>
      <c r="X447" s="4">
        <f t="shared" si="80"/>
        <v>3298.9849199999999</v>
      </c>
      <c r="Y447" s="6">
        <f t="shared" si="90"/>
        <v>-466.31772000000001</v>
      </c>
      <c r="Z447" s="4">
        <f t="shared" si="81"/>
        <v>2832.6671999999999</v>
      </c>
      <c r="AA447" s="4">
        <f t="shared" si="90"/>
        <v>2302.6390799999999</v>
      </c>
      <c r="AB447" s="25">
        <f t="shared" si="79"/>
        <v>81.288726045897661</v>
      </c>
    </row>
    <row r="448" spans="1:28" ht="63.75">
      <c r="A448" s="5" t="s">
        <v>47</v>
      </c>
      <c r="B448" s="2" t="s">
        <v>50</v>
      </c>
      <c r="C448" s="2"/>
      <c r="D448" s="4">
        <v>5520.3983999999991</v>
      </c>
      <c r="E448" s="6">
        <f t="shared" si="89"/>
        <v>-2687.7312000000002</v>
      </c>
      <c r="F448" s="4">
        <f t="shared" si="82"/>
        <v>2832.667199999999</v>
      </c>
      <c r="G448" s="6">
        <f t="shared" si="89"/>
        <v>0</v>
      </c>
      <c r="H448" s="4">
        <v>0</v>
      </c>
      <c r="I448" s="6">
        <f t="shared" si="90"/>
        <v>0</v>
      </c>
      <c r="J448" s="4">
        <f t="shared" si="76"/>
        <v>0</v>
      </c>
      <c r="K448" s="6">
        <f t="shared" si="90"/>
        <v>0</v>
      </c>
      <c r="L448" s="4">
        <f t="shared" si="88"/>
        <v>0</v>
      </c>
      <c r="M448" s="6">
        <f t="shared" si="90"/>
        <v>2832.6671999999999</v>
      </c>
      <c r="N448" s="4">
        <f t="shared" si="85"/>
        <v>2832.6671999999999</v>
      </c>
      <c r="O448" s="6">
        <f t="shared" si="90"/>
        <v>0</v>
      </c>
      <c r="P448" s="4">
        <f t="shared" si="86"/>
        <v>2832.6671999999999</v>
      </c>
      <c r="Q448" s="6">
        <f t="shared" si="90"/>
        <v>0</v>
      </c>
      <c r="R448" s="4">
        <f t="shared" si="87"/>
        <v>2832.6671999999999</v>
      </c>
      <c r="S448" s="6">
        <f>S449+S451</f>
        <v>180.10872000000001</v>
      </c>
      <c r="T448" s="4">
        <f t="shared" si="84"/>
        <v>3012.77592</v>
      </c>
      <c r="U448" s="6">
        <f>U449+U451</f>
        <v>286.209</v>
      </c>
      <c r="V448" s="4">
        <f t="shared" si="83"/>
        <v>3298.9849199999999</v>
      </c>
      <c r="W448" s="6">
        <f>W449+W451</f>
        <v>0</v>
      </c>
      <c r="X448" s="4">
        <f t="shared" si="80"/>
        <v>3298.9849199999999</v>
      </c>
      <c r="Y448" s="6">
        <f>Y449+Y451</f>
        <v>-466.31772000000001</v>
      </c>
      <c r="Z448" s="4">
        <f t="shared" si="81"/>
        <v>2832.6671999999999</v>
      </c>
      <c r="AA448" s="4">
        <f>AA449+AA451</f>
        <v>2302.6390799999999</v>
      </c>
      <c r="AB448" s="25">
        <f t="shared" si="79"/>
        <v>81.288726045897661</v>
      </c>
    </row>
    <row r="449" spans="1:28" ht="63.75">
      <c r="A449" s="5" t="s">
        <v>48</v>
      </c>
      <c r="B449" s="12" t="s">
        <v>51</v>
      </c>
      <c r="C449" s="2"/>
      <c r="D449" s="4">
        <v>5520.3983999999991</v>
      </c>
      <c r="E449" s="6">
        <f t="shared" si="89"/>
        <v>-2687.7312000000002</v>
      </c>
      <c r="F449" s="4">
        <f t="shared" si="82"/>
        <v>2832.667199999999</v>
      </c>
      <c r="G449" s="6">
        <f t="shared" si="89"/>
        <v>0</v>
      </c>
      <c r="H449" s="4">
        <v>0</v>
      </c>
      <c r="I449" s="6">
        <f t="shared" si="90"/>
        <v>0</v>
      </c>
      <c r="J449" s="4">
        <f t="shared" si="76"/>
        <v>0</v>
      </c>
      <c r="K449" s="6">
        <f t="shared" si="90"/>
        <v>0</v>
      </c>
      <c r="L449" s="4">
        <f t="shared" si="88"/>
        <v>0</v>
      </c>
      <c r="M449" s="6">
        <f t="shared" si="90"/>
        <v>2832.6671999999999</v>
      </c>
      <c r="N449" s="4">
        <f t="shared" si="85"/>
        <v>2832.6671999999999</v>
      </c>
      <c r="O449" s="6">
        <f t="shared" si="90"/>
        <v>0</v>
      </c>
      <c r="P449" s="4">
        <f t="shared" si="86"/>
        <v>2832.6671999999999</v>
      </c>
      <c r="Q449" s="6">
        <f t="shared" si="90"/>
        <v>0</v>
      </c>
      <c r="R449" s="4">
        <f t="shared" si="87"/>
        <v>2832.6671999999999</v>
      </c>
      <c r="S449" s="6">
        <f t="shared" si="90"/>
        <v>0</v>
      </c>
      <c r="T449" s="4">
        <f t="shared" si="84"/>
        <v>2832.6671999999999</v>
      </c>
      <c r="U449" s="6">
        <f t="shared" si="90"/>
        <v>0</v>
      </c>
      <c r="V449" s="4">
        <f t="shared" si="83"/>
        <v>2832.6671999999999</v>
      </c>
      <c r="W449" s="6">
        <f t="shared" si="90"/>
        <v>0</v>
      </c>
      <c r="X449" s="4">
        <f t="shared" si="80"/>
        <v>2832.6671999999999</v>
      </c>
      <c r="Y449" s="6">
        <f t="shared" si="90"/>
        <v>0</v>
      </c>
      <c r="Z449" s="4">
        <f t="shared" si="81"/>
        <v>2832.6671999999999</v>
      </c>
      <c r="AA449" s="4">
        <f t="shared" si="90"/>
        <v>2302.6390799999999</v>
      </c>
      <c r="AB449" s="25">
        <f t="shared" si="79"/>
        <v>81.288726045897661</v>
      </c>
    </row>
    <row r="450" spans="1:28" ht="38.25">
      <c r="A450" s="5" t="s">
        <v>288</v>
      </c>
      <c r="B450" s="12" t="s">
        <v>51</v>
      </c>
      <c r="C450" s="2">
        <v>400</v>
      </c>
      <c r="D450" s="4">
        <v>5520.3983999999991</v>
      </c>
      <c r="E450" s="6">
        <v>-2687.7312000000002</v>
      </c>
      <c r="F450" s="4">
        <f t="shared" si="82"/>
        <v>2832.667199999999</v>
      </c>
      <c r="G450" s="6"/>
      <c r="H450" s="4">
        <v>0</v>
      </c>
      <c r="I450" s="6"/>
      <c r="J450" s="4">
        <f t="shared" si="76"/>
        <v>0</v>
      </c>
      <c r="K450" s="6"/>
      <c r="L450" s="4">
        <f t="shared" si="88"/>
        <v>0</v>
      </c>
      <c r="M450" s="6">
        <v>2832.6671999999999</v>
      </c>
      <c r="N450" s="4">
        <f t="shared" si="85"/>
        <v>2832.6671999999999</v>
      </c>
      <c r="O450" s="6"/>
      <c r="P450" s="4">
        <f t="shared" si="86"/>
        <v>2832.6671999999999</v>
      </c>
      <c r="Q450" s="6"/>
      <c r="R450" s="4">
        <f t="shared" si="87"/>
        <v>2832.6671999999999</v>
      </c>
      <c r="S450" s="6"/>
      <c r="T450" s="4">
        <f t="shared" si="84"/>
        <v>2832.6671999999999</v>
      </c>
      <c r="U450" s="6"/>
      <c r="V450" s="4">
        <f t="shared" si="83"/>
        <v>2832.6671999999999</v>
      </c>
      <c r="W450" s="6"/>
      <c r="X450" s="4">
        <f t="shared" si="80"/>
        <v>2832.6671999999999</v>
      </c>
      <c r="Y450" s="6"/>
      <c r="Z450" s="4">
        <f t="shared" si="81"/>
        <v>2832.6671999999999</v>
      </c>
      <c r="AA450" s="4">
        <v>2302.6390799999999</v>
      </c>
      <c r="AB450" s="25">
        <f t="shared" si="79"/>
        <v>81.288726045897661</v>
      </c>
    </row>
    <row r="451" spans="1:28" ht="83.25" customHeight="1">
      <c r="A451" s="5" t="s">
        <v>743</v>
      </c>
      <c r="B451" s="12" t="s">
        <v>744</v>
      </c>
      <c r="C451" s="2"/>
      <c r="D451" s="4"/>
      <c r="E451" s="6"/>
      <c r="F451" s="4"/>
      <c r="G451" s="6"/>
      <c r="H451" s="4"/>
      <c r="I451" s="6"/>
      <c r="J451" s="4"/>
      <c r="K451" s="6"/>
      <c r="L451" s="4"/>
      <c r="M451" s="6"/>
      <c r="N451" s="4"/>
      <c r="O451" s="6"/>
      <c r="P451" s="4"/>
      <c r="Q451" s="6"/>
      <c r="R451" s="4">
        <f t="shared" si="87"/>
        <v>0</v>
      </c>
      <c r="S451" s="6">
        <f>S452</f>
        <v>180.10872000000001</v>
      </c>
      <c r="T451" s="4">
        <f t="shared" si="84"/>
        <v>180.10872000000001</v>
      </c>
      <c r="U451" s="6">
        <f>U452</f>
        <v>286.209</v>
      </c>
      <c r="V451" s="4">
        <f t="shared" si="83"/>
        <v>466.31772000000001</v>
      </c>
      <c r="W451" s="6">
        <f>W452</f>
        <v>0</v>
      </c>
      <c r="X451" s="4">
        <f t="shared" si="80"/>
        <v>466.31772000000001</v>
      </c>
      <c r="Y451" s="6">
        <f>Y452</f>
        <v>-466.31772000000001</v>
      </c>
      <c r="Z451" s="4">
        <f t="shared" si="81"/>
        <v>0</v>
      </c>
      <c r="AA451" s="4">
        <f>AA452</f>
        <v>0</v>
      </c>
      <c r="AB451" s="25">
        <v>0</v>
      </c>
    </row>
    <row r="452" spans="1:28" ht="38.25">
      <c r="A452" s="5" t="s">
        <v>288</v>
      </c>
      <c r="B452" s="12" t="s">
        <v>744</v>
      </c>
      <c r="C452" s="2">
        <v>400</v>
      </c>
      <c r="D452" s="4"/>
      <c r="E452" s="6"/>
      <c r="F452" s="4"/>
      <c r="G452" s="6"/>
      <c r="H452" s="4"/>
      <c r="I452" s="6"/>
      <c r="J452" s="4"/>
      <c r="K452" s="6"/>
      <c r="L452" s="4"/>
      <c r="M452" s="6"/>
      <c r="N452" s="4"/>
      <c r="O452" s="6"/>
      <c r="P452" s="4"/>
      <c r="Q452" s="6"/>
      <c r="R452" s="4">
        <f t="shared" si="87"/>
        <v>0</v>
      </c>
      <c r="S452" s="6">
        <v>180.10872000000001</v>
      </c>
      <c r="T452" s="4">
        <f t="shared" si="84"/>
        <v>180.10872000000001</v>
      </c>
      <c r="U452" s="6">
        <v>286.209</v>
      </c>
      <c r="V452" s="4">
        <f t="shared" si="83"/>
        <v>466.31772000000001</v>
      </c>
      <c r="W452" s="6"/>
      <c r="X452" s="4">
        <f t="shared" si="80"/>
        <v>466.31772000000001</v>
      </c>
      <c r="Y452" s="6">
        <v>-466.31772000000001</v>
      </c>
      <c r="Z452" s="4">
        <f t="shared" si="81"/>
        <v>0</v>
      </c>
      <c r="AA452" s="4">
        <v>0</v>
      </c>
      <c r="AB452" s="25">
        <v>0</v>
      </c>
    </row>
    <row r="453" spans="1:28" ht="76.5" hidden="1">
      <c r="A453" s="10" t="s">
        <v>448</v>
      </c>
      <c r="B453" s="15" t="s">
        <v>451</v>
      </c>
      <c r="C453" s="2"/>
      <c r="D453" s="4">
        <v>0</v>
      </c>
      <c r="E453" s="6">
        <f>E454+E457</f>
        <v>0</v>
      </c>
      <c r="F453" s="4">
        <f t="shared" si="82"/>
        <v>0</v>
      </c>
      <c r="G453" s="6">
        <f>G454+G457</f>
        <v>0</v>
      </c>
      <c r="H453" s="4">
        <v>0</v>
      </c>
      <c r="I453" s="6">
        <f>I454+I457</f>
        <v>0</v>
      </c>
      <c r="J453" s="4">
        <f t="shared" si="76"/>
        <v>0</v>
      </c>
      <c r="K453" s="6">
        <f>K454+K457</f>
        <v>0</v>
      </c>
      <c r="L453" s="4">
        <f t="shared" si="88"/>
        <v>0</v>
      </c>
      <c r="M453" s="6">
        <f>M454+M457</f>
        <v>0</v>
      </c>
      <c r="N453" s="4">
        <f t="shared" si="85"/>
        <v>0</v>
      </c>
      <c r="O453" s="6">
        <f>O454+O457</f>
        <v>0</v>
      </c>
      <c r="P453" s="4">
        <f t="shared" si="86"/>
        <v>0</v>
      </c>
      <c r="Q453" s="6">
        <f>Q454+Q457</f>
        <v>0</v>
      </c>
      <c r="R453" s="4">
        <f t="shared" si="87"/>
        <v>0</v>
      </c>
      <c r="S453" s="6">
        <f>S454+S457</f>
        <v>0</v>
      </c>
      <c r="T453" s="4">
        <f t="shared" si="84"/>
        <v>0</v>
      </c>
      <c r="U453" s="6">
        <f>U454+U457</f>
        <v>0</v>
      </c>
      <c r="V453" s="4">
        <f t="shared" si="83"/>
        <v>0</v>
      </c>
      <c r="W453" s="6">
        <f>W454+W457</f>
        <v>0</v>
      </c>
      <c r="X453" s="4">
        <f t="shared" si="80"/>
        <v>0</v>
      </c>
      <c r="Y453" s="6">
        <f>Y454+Y457</f>
        <v>0</v>
      </c>
      <c r="Z453" s="4">
        <f t="shared" si="81"/>
        <v>0</v>
      </c>
      <c r="AA453" s="4">
        <f>AA454+AA457</f>
        <v>0</v>
      </c>
      <c r="AB453" s="25" t="e">
        <f t="shared" si="79"/>
        <v>#DIV/0!</v>
      </c>
    </row>
    <row r="454" spans="1:28" ht="76.5" hidden="1">
      <c r="A454" s="5" t="s">
        <v>449</v>
      </c>
      <c r="B454" s="12" t="s">
        <v>450</v>
      </c>
      <c r="C454" s="2"/>
      <c r="D454" s="4">
        <v>0</v>
      </c>
      <c r="E454" s="6">
        <f t="shared" ref="E454:G455" si="91">E455</f>
        <v>0</v>
      </c>
      <c r="F454" s="4">
        <f t="shared" si="82"/>
        <v>0</v>
      </c>
      <c r="G454" s="6">
        <f t="shared" si="91"/>
        <v>0</v>
      </c>
      <c r="H454" s="4">
        <v>0</v>
      </c>
      <c r="I454" s="6">
        <f t="shared" ref="I454:AA455" si="92">I455</f>
        <v>0</v>
      </c>
      <c r="J454" s="4">
        <f t="shared" si="76"/>
        <v>0</v>
      </c>
      <c r="K454" s="6">
        <f t="shared" si="92"/>
        <v>0</v>
      </c>
      <c r="L454" s="4">
        <f t="shared" si="88"/>
        <v>0</v>
      </c>
      <c r="M454" s="6">
        <f t="shared" si="92"/>
        <v>0</v>
      </c>
      <c r="N454" s="4">
        <f t="shared" si="85"/>
        <v>0</v>
      </c>
      <c r="O454" s="6">
        <f t="shared" si="92"/>
        <v>0</v>
      </c>
      <c r="P454" s="4">
        <f t="shared" si="86"/>
        <v>0</v>
      </c>
      <c r="Q454" s="6">
        <f t="shared" si="92"/>
        <v>0</v>
      </c>
      <c r="R454" s="4">
        <f t="shared" si="87"/>
        <v>0</v>
      </c>
      <c r="S454" s="6">
        <f t="shared" si="92"/>
        <v>0</v>
      </c>
      <c r="T454" s="4">
        <f t="shared" si="84"/>
        <v>0</v>
      </c>
      <c r="U454" s="6">
        <f t="shared" si="92"/>
        <v>0</v>
      </c>
      <c r="V454" s="4">
        <f t="shared" si="83"/>
        <v>0</v>
      </c>
      <c r="W454" s="6">
        <f t="shared" si="92"/>
        <v>0</v>
      </c>
      <c r="X454" s="4">
        <f t="shared" si="80"/>
        <v>0</v>
      </c>
      <c r="Y454" s="6">
        <f t="shared" si="92"/>
        <v>0</v>
      </c>
      <c r="Z454" s="4">
        <f t="shared" si="81"/>
        <v>0</v>
      </c>
      <c r="AA454" s="4">
        <f t="shared" si="92"/>
        <v>0</v>
      </c>
      <c r="AB454" s="25" t="e">
        <f t="shared" si="79"/>
        <v>#DIV/0!</v>
      </c>
    </row>
    <row r="455" spans="1:28" ht="76.5" hidden="1">
      <c r="A455" s="5" t="s">
        <v>452</v>
      </c>
      <c r="B455" s="12" t="s">
        <v>453</v>
      </c>
      <c r="C455" s="2"/>
      <c r="D455" s="4">
        <v>0</v>
      </c>
      <c r="E455" s="6">
        <f t="shared" si="91"/>
        <v>0</v>
      </c>
      <c r="F455" s="4">
        <f t="shared" si="82"/>
        <v>0</v>
      </c>
      <c r="G455" s="6">
        <f t="shared" si="91"/>
        <v>0</v>
      </c>
      <c r="H455" s="4">
        <v>0</v>
      </c>
      <c r="I455" s="6">
        <f t="shared" si="92"/>
        <v>0</v>
      </c>
      <c r="J455" s="4">
        <f t="shared" si="76"/>
        <v>0</v>
      </c>
      <c r="K455" s="6">
        <f t="shared" si="92"/>
        <v>0</v>
      </c>
      <c r="L455" s="4">
        <f t="shared" si="88"/>
        <v>0</v>
      </c>
      <c r="M455" s="6">
        <f t="shared" si="92"/>
        <v>0</v>
      </c>
      <c r="N455" s="4">
        <f t="shared" si="85"/>
        <v>0</v>
      </c>
      <c r="O455" s="6">
        <f t="shared" si="92"/>
        <v>0</v>
      </c>
      <c r="P455" s="4">
        <f t="shared" si="86"/>
        <v>0</v>
      </c>
      <c r="Q455" s="6">
        <f t="shared" si="92"/>
        <v>0</v>
      </c>
      <c r="R455" s="4">
        <f t="shared" si="87"/>
        <v>0</v>
      </c>
      <c r="S455" s="6">
        <f t="shared" si="92"/>
        <v>0</v>
      </c>
      <c r="T455" s="4">
        <f t="shared" si="84"/>
        <v>0</v>
      </c>
      <c r="U455" s="6">
        <f t="shared" si="92"/>
        <v>0</v>
      </c>
      <c r="V455" s="4">
        <f t="shared" si="83"/>
        <v>0</v>
      </c>
      <c r="W455" s="6">
        <f t="shared" si="92"/>
        <v>0</v>
      </c>
      <c r="X455" s="4">
        <f t="shared" si="80"/>
        <v>0</v>
      </c>
      <c r="Y455" s="6">
        <f t="shared" si="92"/>
        <v>0</v>
      </c>
      <c r="Z455" s="4">
        <f t="shared" si="81"/>
        <v>0</v>
      </c>
      <c r="AA455" s="4">
        <f t="shared" si="92"/>
        <v>0</v>
      </c>
      <c r="AB455" s="25" t="e">
        <f t="shared" si="79"/>
        <v>#DIV/0!</v>
      </c>
    </row>
    <row r="456" spans="1:28" ht="38.25" hidden="1">
      <c r="A456" s="5" t="s">
        <v>34</v>
      </c>
      <c r="B456" s="12" t="s">
        <v>453</v>
      </c>
      <c r="C456" s="2">
        <v>200</v>
      </c>
      <c r="D456" s="4">
        <v>0</v>
      </c>
      <c r="E456" s="6"/>
      <c r="F456" s="4">
        <f t="shared" si="82"/>
        <v>0</v>
      </c>
      <c r="G456" s="6"/>
      <c r="H456" s="4">
        <v>0</v>
      </c>
      <c r="I456" s="6"/>
      <c r="J456" s="4">
        <f t="shared" si="76"/>
        <v>0</v>
      </c>
      <c r="K456" s="6"/>
      <c r="L456" s="4">
        <f t="shared" si="88"/>
        <v>0</v>
      </c>
      <c r="M456" s="6"/>
      <c r="N456" s="4">
        <f t="shared" si="85"/>
        <v>0</v>
      </c>
      <c r="O456" s="6"/>
      <c r="P456" s="4">
        <f t="shared" si="86"/>
        <v>0</v>
      </c>
      <c r="Q456" s="6"/>
      <c r="R456" s="4">
        <f t="shared" si="87"/>
        <v>0</v>
      </c>
      <c r="S456" s="6"/>
      <c r="T456" s="4">
        <f t="shared" si="84"/>
        <v>0</v>
      </c>
      <c r="U456" s="6"/>
      <c r="V456" s="4">
        <f t="shared" si="83"/>
        <v>0</v>
      </c>
      <c r="W456" s="6"/>
      <c r="X456" s="4">
        <f t="shared" si="80"/>
        <v>0</v>
      </c>
      <c r="Y456" s="6"/>
      <c r="Z456" s="4">
        <f t="shared" si="81"/>
        <v>0</v>
      </c>
      <c r="AA456" s="4"/>
      <c r="AB456" s="25" t="e">
        <f t="shared" si="79"/>
        <v>#DIV/0!</v>
      </c>
    </row>
    <row r="457" spans="1:28" ht="178.5" hidden="1">
      <c r="A457" s="5" t="s">
        <v>502</v>
      </c>
      <c r="B457" s="12" t="s">
        <v>503</v>
      </c>
      <c r="C457" s="2"/>
      <c r="D457" s="4">
        <v>0</v>
      </c>
      <c r="E457" s="6">
        <f>E458</f>
        <v>0</v>
      </c>
      <c r="F457" s="4">
        <f t="shared" si="82"/>
        <v>0</v>
      </c>
      <c r="G457" s="6">
        <f>G458</f>
        <v>0</v>
      </c>
      <c r="H457" s="4">
        <v>0</v>
      </c>
      <c r="I457" s="6">
        <f>I458</f>
        <v>0</v>
      </c>
      <c r="J457" s="4">
        <f t="shared" si="76"/>
        <v>0</v>
      </c>
      <c r="K457" s="6">
        <f>K458</f>
        <v>0</v>
      </c>
      <c r="L457" s="4">
        <f t="shared" si="88"/>
        <v>0</v>
      </c>
      <c r="M457" s="6">
        <f>M458</f>
        <v>0</v>
      </c>
      <c r="N457" s="4">
        <f t="shared" si="85"/>
        <v>0</v>
      </c>
      <c r="O457" s="6">
        <f>O458</f>
        <v>0</v>
      </c>
      <c r="P457" s="4">
        <f t="shared" si="86"/>
        <v>0</v>
      </c>
      <c r="Q457" s="6">
        <f>Q458</f>
        <v>0</v>
      </c>
      <c r="R457" s="4">
        <f t="shared" si="87"/>
        <v>0</v>
      </c>
      <c r="S457" s="6">
        <f>S458</f>
        <v>0</v>
      </c>
      <c r="T457" s="4">
        <f t="shared" si="84"/>
        <v>0</v>
      </c>
      <c r="U457" s="6">
        <f>U458</f>
        <v>0</v>
      </c>
      <c r="V457" s="4">
        <f t="shared" si="83"/>
        <v>0</v>
      </c>
      <c r="W457" s="6">
        <f>W458</f>
        <v>0</v>
      </c>
      <c r="X457" s="4">
        <f t="shared" si="80"/>
        <v>0</v>
      </c>
      <c r="Y457" s="6">
        <f>Y458</f>
        <v>0</v>
      </c>
      <c r="Z457" s="4">
        <f t="shared" si="81"/>
        <v>0</v>
      </c>
      <c r="AA457" s="4">
        <f>AA458</f>
        <v>0</v>
      </c>
      <c r="AB457" s="25" t="e">
        <f t="shared" si="79"/>
        <v>#DIV/0!</v>
      </c>
    </row>
    <row r="458" spans="1:28" ht="165.75" hidden="1">
      <c r="A458" s="5" t="s">
        <v>504</v>
      </c>
      <c r="B458" s="12" t="s">
        <v>505</v>
      </c>
      <c r="C458" s="2"/>
      <c r="D458" s="4">
        <v>0</v>
      </c>
      <c r="E458" s="6">
        <f>E459</f>
        <v>0</v>
      </c>
      <c r="F458" s="4">
        <f t="shared" si="82"/>
        <v>0</v>
      </c>
      <c r="G458" s="6">
        <f>G459</f>
        <v>0</v>
      </c>
      <c r="H458" s="4">
        <v>0</v>
      </c>
      <c r="I458" s="6">
        <f>I459</f>
        <v>0</v>
      </c>
      <c r="J458" s="4">
        <f t="shared" si="76"/>
        <v>0</v>
      </c>
      <c r="K458" s="6">
        <f>K459</f>
        <v>0</v>
      </c>
      <c r="L458" s="4">
        <f t="shared" si="88"/>
        <v>0</v>
      </c>
      <c r="M458" s="6">
        <f>M459</f>
        <v>0</v>
      </c>
      <c r="N458" s="4">
        <f t="shared" si="85"/>
        <v>0</v>
      </c>
      <c r="O458" s="6">
        <f>O459</f>
        <v>0</v>
      </c>
      <c r="P458" s="4">
        <f t="shared" si="86"/>
        <v>0</v>
      </c>
      <c r="Q458" s="6">
        <f>Q459</f>
        <v>0</v>
      </c>
      <c r="R458" s="4">
        <f t="shared" si="87"/>
        <v>0</v>
      </c>
      <c r="S458" s="6">
        <f>S459</f>
        <v>0</v>
      </c>
      <c r="T458" s="4">
        <f t="shared" si="84"/>
        <v>0</v>
      </c>
      <c r="U458" s="6">
        <f>U459</f>
        <v>0</v>
      </c>
      <c r="V458" s="4">
        <f t="shared" si="83"/>
        <v>0</v>
      </c>
      <c r="W458" s="6">
        <f>W459</f>
        <v>0</v>
      </c>
      <c r="X458" s="4">
        <f t="shared" si="80"/>
        <v>0</v>
      </c>
      <c r="Y458" s="6">
        <f>Y459</f>
        <v>0</v>
      </c>
      <c r="Z458" s="4">
        <f t="shared" si="81"/>
        <v>0</v>
      </c>
      <c r="AA458" s="4">
        <f>AA459</f>
        <v>0</v>
      </c>
      <c r="AB458" s="25" t="e">
        <f t="shared" si="79"/>
        <v>#DIV/0!</v>
      </c>
    </row>
    <row r="459" spans="1:28" ht="38.25" hidden="1">
      <c r="A459" s="5" t="s">
        <v>34</v>
      </c>
      <c r="B459" s="12" t="s">
        <v>505</v>
      </c>
      <c r="C459" s="2">
        <v>200</v>
      </c>
      <c r="D459" s="4">
        <v>0</v>
      </c>
      <c r="E459" s="6"/>
      <c r="F459" s="4">
        <f t="shared" si="82"/>
        <v>0</v>
      </c>
      <c r="G459" s="6"/>
      <c r="H459" s="4">
        <v>0</v>
      </c>
      <c r="I459" s="6"/>
      <c r="J459" s="4">
        <f t="shared" si="76"/>
        <v>0</v>
      </c>
      <c r="K459" s="6"/>
      <c r="L459" s="4">
        <f t="shared" si="88"/>
        <v>0</v>
      </c>
      <c r="M459" s="6"/>
      <c r="N459" s="4">
        <f t="shared" si="85"/>
        <v>0</v>
      </c>
      <c r="O459" s="6"/>
      <c r="P459" s="4">
        <f t="shared" si="86"/>
        <v>0</v>
      </c>
      <c r="Q459" s="6"/>
      <c r="R459" s="4">
        <f t="shared" si="87"/>
        <v>0</v>
      </c>
      <c r="S459" s="6"/>
      <c r="T459" s="4">
        <f t="shared" si="84"/>
        <v>0</v>
      </c>
      <c r="U459" s="6"/>
      <c r="V459" s="4">
        <f t="shared" si="83"/>
        <v>0</v>
      </c>
      <c r="W459" s="6"/>
      <c r="X459" s="4">
        <f t="shared" si="80"/>
        <v>0</v>
      </c>
      <c r="Y459" s="6"/>
      <c r="Z459" s="4">
        <f t="shared" si="81"/>
        <v>0</v>
      </c>
      <c r="AA459" s="4"/>
      <c r="AB459" s="25" t="e">
        <f t="shared" si="79"/>
        <v>#DIV/0!</v>
      </c>
    </row>
    <row r="460" spans="1:28" ht="25.5">
      <c r="A460" s="18" t="s">
        <v>347</v>
      </c>
      <c r="B460" s="9" t="s">
        <v>348</v>
      </c>
      <c r="C460" s="2"/>
      <c r="D460" s="4">
        <v>836.38299999999992</v>
      </c>
      <c r="E460" s="6">
        <f>E464+E467+E470+E461+E494</f>
        <v>0</v>
      </c>
      <c r="F460" s="4">
        <f t="shared" si="82"/>
        <v>836.38299999999992</v>
      </c>
      <c r="G460" s="6">
        <f>G464+G467+G470+G461+G494</f>
        <v>0</v>
      </c>
      <c r="H460" s="4">
        <v>101720.10550000001</v>
      </c>
      <c r="I460" s="6">
        <f>I464+I467+I470+I461+I494</f>
        <v>1938.3748900000001</v>
      </c>
      <c r="J460" s="4">
        <f t="shared" ref="J460:J545" si="93">H460+I460</f>
        <v>103658.48039000001</v>
      </c>
      <c r="K460" s="6">
        <f>K464+K467+K470+K461+K494</f>
        <v>0</v>
      </c>
      <c r="L460" s="4">
        <f t="shared" si="88"/>
        <v>103658.48039000001</v>
      </c>
      <c r="M460" s="6">
        <f>M464+M467+M470+M461+M494+M497</f>
        <v>1800</v>
      </c>
      <c r="N460" s="4">
        <f t="shared" si="85"/>
        <v>105458.48039000001</v>
      </c>
      <c r="O460" s="6">
        <f>O464+O467+O470+O461+O494+O497</f>
        <v>1230</v>
      </c>
      <c r="P460" s="4">
        <f t="shared" si="86"/>
        <v>106688.48039000001</v>
      </c>
      <c r="Q460" s="6">
        <f>Q464+Q467+Q470+Q461+Q494+Q497</f>
        <v>-10.29</v>
      </c>
      <c r="R460" s="4">
        <f t="shared" si="87"/>
        <v>106678.19039000002</v>
      </c>
      <c r="S460" s="6">
        <f>S464+S467+S470+S461+S494+S497</f>
        <v>29146.911</v>
      </c>
      <c r="T460" s="4">
        <f t="shared" si="84"/>
        <v>135825.10139000003</v>
      </c>
      <c r="U460" s="6">
        <f>U464+U467+U470+U461+U494+U497</f>
        <v>0</v>
      </c>
      <c r="V460" s="4">
        <f t="shared" si="83"/>
        <v>135825.10139000003</v>
      </c>
      <c r="W460" s="6">
        <f>W464+W467+W470+W461+W494+W497</f>
        <v>-108.9863</v>
      </c>
      <c r="X460" s="4">
        <f t="shared" si="80"/>
        <v>135716.11509000004</v>
      </c>
      <c r="Y460" s="6">
        <f>Y464+Y467+Y470+Y461+Y494+Y497</f>
        <v>0</v>
      </c>
      <c r="Z460" s="4">
        <f t="shared" si="81"/>
        <v>135716.11509000004</v>
      </c>
      <c r="AA460" s="4">
        <f>AA464+AA467+AA470+AA461+AA494+AA497</f>
        <v>135716.11408999999</v>
      </c>
      <c r="AB460" s="25">
        <f t="shared" si="79"/>
        <v>99.999999263167794</v>
      </c>
    </row>
    <row r="461" spans="1:28" ht="25.5">
      <c r="A461" s="5" t="s">
        <v>478</v>
      </c>
      <c r="B461" s="2" t="s">
        <v>479</v>
      </c>
      <c r="C461" s="2"/>
      <c r="D461" s="4">
        <v>0</v>
      </c>
      <c r="E461" s="6">
        <f>E462</f>
        <v>0</v>
      </c>
      <c r="F461" s="4">
        <f t="shared" si="82"/>
        <v>0</v>
      </c>
      <c r="G461" s="6">
        <f>G462</f>
        <v>0</v>
      </c>
      <c r="H461" s="4">
        <v>596.66899999999998</v>
      </c>
      <c r="I461" s="6">
        <f>I462</f>
        <v>1.9657100000000001</v>
      </c>
      <c r="J461" s="4">
        <f t="shared" si="93"/>
        <v>598.63470999999993</v>
      </c>
      <c r="K461" s="6">
        <f>K462</f>
        <v>0</v>
      </c>
      <c r="L461" s="4">
        <f t="shared" si="88"/>
        <v>598.63470999999993</v>
      </c>
      <c r="M461" s="6">
        <f>M462</f>
        <v>-235</v>
      </c>
      <c r="N461" s="4">
        <f t="shared" si="85"/>
        <v>363.63470999999993</v>
      </c>
      <c r="O461" s="6">
        <f>O462</f>
        <v>1230</v>
      </c>
      <c r="P461" s="4">
        <f t="shared" si="86"/>
        <v>1593.6347099999998</v>
      </c>
      <c r="Q461" s="6">
        <f>Q462</f>
        <v>0</v>
      </c>
      <c r="R461" s="4">
        <f t="shared" si="87"/>
        <v>1593.6347099999998</v>
      </c>
      <c r="S461" s="6">
        <f>S462</f>
        <v>600</v>
      </c>
      <c r="T461" s="4">
        <f t="shared" si="84"/>
        <v>2193.6347099999998</v>
      </c>
      <c r="U461" s="6">
        <f>U462</f>
        <v>0</v>
      </c>
      <c r="V461" s="4">
        <f t="shared" si="83"/>
        <v>2193.6347099999998</v>
      </c>
      <c r="W461" s="6">
        <f>W462</f>
        <v>-108.9863</v>
      </c>
      <c r="X461" s="4">
        <f t="shared" si="80"/>
        <v>2084.6484099999998</v>
      </c>
      <c r="Y461" s="6">
        <f>Y462</f>
        <v>0</v>
      </c>
      <c r="Z461" s="4">
        <f t="shared" si="81"/>
        <v>2084.6484099999998</v>
      </c>
      <c r="AA461" s="4">
        <f>AA462</f>
        <v>2084.6484099999998</v>
      </c>
      <c r="AB461" s="25">
        <f t="shared" ref="AB461:AB523" si="94">AA461/Z461*100</f>
        <v>100</v>
      </c>
    </row>
    <row r="462" spans="1:28" ht="32.25" customHeight="1">
      <c r="A462" s="5" t="s">
        <v>480</v>
      </c>
      <c r="B462" s="2" t="s">
        <v>617</v>
      </c>
      <c r="C462" s="2"/>
      <c r="D462" s="4">
        <v>0</v>
      </c>
      <c r="E462" s="6">
        <f>E463</f>
        <v>0</v>
      </c>
      <c r="F462" s="4">
        <f t="shared" si="82"/>
        <v>0</v>
      </c>
      <c r="G462" s="6">
        <f>G463</f>
        <v>0</v>
      </c>
      <c r="H462" s="4">
        <v>596.66899999999998</v>
      </c>
      <c r="I462" s="6">
        <f>I463</f>
        <v>1.9657100000000001</v>
      </c>
      <c r="J462" s="4">
        <f t="shared" si="93"/>
        <v>598.63470999999993</v>
      </c>
      <c r="K462" s="6">
        <f>K463</f>
        <v>0</v>
      </c>
      <c r="L462" s="4">
        <f t="shared" si="88"/>
        <v>598.63470999999993</v>
      </c>
      <c r="M462" s="6">
        <f>M463</f>
        <v>-235</v>
      </c>
      <c r="N462" s="4">
        <f t="shared" si="85"/>
        <v>363.63470999999993</v>
      </c>
      <c r="O462" s="6">
        <f>O463</f>
        <v>1230</v>
      </c>
      <c r="P462" s="4">
        <f t="shared" si="86"/>
        <v>1593.6347099999998</v>
      </c>
      <c r="Q462" s="6">
        <f>Q463</f>
        <v>0</v>
      </c>
      <c r="R462" s="4">
        <f t="shared" si="87"/>
        <v>1593.6347099999998</v>
      </c>
      <c r="S462" s="6">
        <f>S463</f>
        <v>600</v>
      </c>
      <c r="T462" s="4">
        <f t="shared" si="84"/>
        <v>2193.6347099999998</v>
      </c>
      <c r="U462" s="6">
        <f>U463</f>
        <v>0</v>
      </c>
      <c r="V462" s="4">
        <f t="shared" si="83"/>
        <v>2193.6347099999998</v>
      </c>
      <c r="W462" s="6">
        <f>W463</f>
        <v>-108.9863</v>
      </c>
      <c r="X462" s="4">
        <f t="shared" si="80"/>
        <v>2084.6484099999998</v>
      </c>
      <c r="Y462" s="6">
        <f>Y463</f>
        <v>0</v>
      </c>
      <c r="Z462" s="4">
        <f t="shared" si="81"/>
        <v>2084.6484099999998</v>
      </c>
      <c r="AA462" s="4">
        <f>AA463</f>
        <v>2084.6484099999998</v>
      </c>
      <c r="AB462" s="25">
        <f t="shared" si="94"/>
        <v>100</v>
      </c>
    </row>
    <row r="463" spans="1:28" ht="38.25">
      <c r="A463" s="5" t="s">
        <v>34</v>
      </c>
      <c r="B463" s="2" t="s">
        <v>617</v>
      </c>
      <c r="C463" s="2">
        <v>200</v>
      </c>
      <c r="D463" s="4">
        <v>0</v>
      </c>
      <c r="E463" s="6"/>
      <c r="F463" s="4">
        <f t="shared" si="82"/>
        <v>0</v>
      </c>
      <c r="G463" s="6"/>
      <c r="H463" s="4">
        <v>596.66899999999998</v>
      </c>
      <c r="I463" s="6">
        <v>1.9657100000000001</v>
      </c>
      <c r="J463" s="4">
        <f t="shared" si="93"/>
        <v>598.63470999999993</v>
      </c>
      <c r="K463" s="6"/>
      <c r="L463" s="4">
        <f t="shared" si="88"/>
        <v>598.63470999999993</v>
      </c>
      <c r="M463" s="6">
        <f>-35-200</f>
        <v>-235</v>
      </c>
      <c r="N463" s="4">
        <f t="shared" si="85"/>
        <v>363.63470999999993</v>
      </c>
      <c r="O463" s="6">
        <f>1200+30</f>
        <v>1230</v>
      </c>
      <c r="P463" s="4">
        <f t="shared" si="86"/>
        <v>1593.6347099999998</v>
      </c>
      <c r="Q463" s="6"/>
      <c r="R463" s="4">
        <f t="shared" si="87"/>
        <v>1593.6347099999998</v>
      </c>
      <c r="S463" s="6">
        <v>600</v>
      </c>
      <c r="T463" s="4">
        <f t="shared" si="84"/>
        <v>2193.6347099999998</v>
      </c>
      <c r="U463" s="6"/>
      <c r="V463" s="4">
        <f t="shared" si="83"/>
        <v>2193.6347099999998</v>
      </c>
      <c r="W463" s="6">
        <v>-108.9863</v>
      </c>
      <c r="X463" s="4">
        <f t="shared" si="80"/>
        <v>2084.6484099999998</v>
      </c>
      <c r="Y463" s="6"/>
      <c r="Z463" s="4">
        <f t="shared" si="81"/>
        <v>2084.6484099999998</v>
      </c>
      <c r="AA463" s="4">
        <v>2084.6484099999998</v>
      </c>
      <c r="AB463" s="25">
        <f t="shared" si="94"/>
        <v>100</v>
      </c>
    </row>
    <row r="464" spans="1:28" ht="63.75">
      <c r="A464" s="5" t="s">
        <v>352</v>
      </c>
      <c r="B464" s="2" t="s">
        <v>353</v>
      </c>
      <c r="C464" s="2"/>
      <c r="D464" s="4">
        <v>260.70299999999997</v>
      </c>
      <c r="E464" s="6">
        <f>E465</f>
        <v>0</v>
      </c>
      <c r="F464" s="4">
        <f t="shared" si="82"/>
        <v>260.70299999999997</v>
      </c>
      <c r="G464" s="6">
        <f>G465</f>
        <v>0</v>
      </c>
      <c r="H464" s="4">
        <v>0</v>
      </c>
      <c r="I464" s="6">
        <f>I465</f>
        <v>0</v>
      </c>
      <c r="J464" s="4">
        <f t="shared" si="93"/>
        <v>0</v>
      </c>
      <c r="K464" s="6">
        <f>K465</f>
        <v>0</v>
      </c>
      <c r="L464" s="4">
        <f t="shared" si="88"/>
        <v>0</v>
      </c>
      <c r="M464" s="6">
        <f>M465</f>
        <v>0</v>
      </c>
      <c r="N464" s="4">
        <f t="shared" si="85"/>
        <v>0</v>
      </c>
      <c r="O464" s="6">
        <f>O465</f>
        <v>0</v>
      </c>
      <c r="P464" s="4">
        <f t="shared" si="86"/>
        <v>0</v>
      </c>
      <c r="Q464" s="6">
        <f>Q465</f>
        <v>0</v>
      </c>
      <c r="R464" s="4">
        <f t="shared" si="87"/>
        <v>0</v>
      </c>
      <c r="S464" s="6">
        <f>S465</f>
        <v>0</v>
      </c>
      <c r="T464" s="4">
        <f t="shared" si="84"/>
        <v>0</v>
      </c>
      <c r="U464" s="6">
        <f>U465</f>
        <v>0</v>
      </c>
      <c r="V464" s="4">
        <f t="shared" si="83"/>
        <v>0</v>
      </c>
      <c r="W464" s="6">
        <f>W465</f>
        <v>0</v>
      </c>
      <c r="X464" s="4">
        <f t="shared" si="80"/>
        <v>0</v>
      </c>
      <c r="Y464" s="6">
        <f>Y465</f>
        <v>0</v>
      </c>
      <c r="Z464" s="4">
        <f t="shared" si="81"/>
        <v>0</v>
      </c>
      <c r="AA464" s="4">
        <f>AA465</f>
        <v>0</v>
      </c>
      <c r="AB464" s="25">
        <v>0</v>
      </c>
    </row>
    <row r="465" spans="1:28" ht="51">
      <c r="A465" s="5" t="s">
        <v>354</v>
      </c>
      <c r="B465" s="2" t="s">
        <v>355</v>
      </c>
      <c r="C465" s="2"/>
      <c r="D465" s="4">
        <v>260.70299999999997</v>
      </c>
      <c r="E465" s="6">
        <f>E466</f>
        <v>0</v>
      </c>
      <c r="F465" s="4">
        <f t="shared" si="82"/>
        <v>260.70299999999997</v>
      </c>
      <c r="G465" s="6">
        <f>G466</f>
        <v>0</v>
      </c>
      <c r="H465" s="4">
        <v>0</v>
      </c>
      <c r="I465" s="6">
        <f>I466</f>
        <v>0</v>
      </c>
      <c r="J465" s="4">
        <f t="shared" si="93"/>
        <v>0</v>
      </c>
      <c r="K465" s="6">
        <f>K466</f>
        <v>0</v>
      </c>
      <c r="L465" s="4">
        <f t="shared" si="88"/>
        <v>0</v>
      </c>
      <c r="M465" s="6">
        <f>M466</f>
        <v>0</v>
      </c>
      <c r="N465" s="4">
        <f t="shared" si="85"/>
        <v>0</v>
      </c>
      <c r="O465" s="6">
        <f>O466</f>
        <v>0</v>
      </c>
      <c r="P465" s="4">
        <f t="shared" si="86"/>
        <v>0</v>
      </c>
      <c r="Q465" s="6">
        <f>Q466</f>
        <v>0</v>
      </c>
      <c r="R465" s="4">
        <f t="shared" si="87"/>
        <v>0</v>
      </c>
      <c r="S465" s="6">
        <f>S466</f>
        <v>0</v>
      </c>
      <c r="T465" s="4">
        <f t="shared" si="84"/>
        <v>0</v>
      </c>
      <c r="U465" s="6">
        <f>U466</f>
        <v>0</v>
      </c>
      <c r="V465" s="4">
        <f t="shared" si="83"/>
        <v>0</v>
      </c>
      <c r="W465" s="6">
        <f>W466</f>
        <v>0</v>
      </c>
      <c r="X465" s="4">
        <f t="shared" si="80"/>
        <v>0</v>
      </c>
      <c r="Y465" s="6">
        <f>Y466</f>
        <v>0</v>
      </c>
      <c r="Z465" s="4">
        <f t="shared" si="81"/>
        <v>0</v>
      </c>
      <c r="AA465" s="4">
        <f>AA466</f>
        <v>0</v>
      </c>
      <c r="AB465" s="25">
        <v>0</v>
      </c>
    </row>
    <row r="466" spans="1:28" ht="38.25">
      <c r="A466" s="5" t="s">
        <v>34</v>
      </c>
      <c r="B466" s="2" t="s">
        <v>355</v>
      </c>
      <c r="C466" s="2">
        <v>200</v>
      </c>
      <c r="D466" s="4">
        <v>260.70299999999997</v>
      </c>
      <c r="E466" s="6"/>
      <c r="F466" s="4">
        <f t="shared" si="82"/>
        <v>260.70299999999997</v>
      </c>
      <c r="G466" s="6"/>
      <c r="H466" s="4">
        <v>0</v>
      </c>
      <c r="I466" s="6"/>
      <c r="J466" s="4">
        <f t="shared" si="93"/>
        <v>0</v>
      </c>
      <c r="K466" s="6"/>
      <c r="L466" s="4">
        <f t="shared" si="88"/>
        <v>0</v>
      </c>
      <c r="M466" s="6"/>
      <c r="N466" s="4">
        <f t="shared" si="85"/>
        <v>0</v>
      </c>
      <c r="O466" s="6"/>
      <c r="P466" s="4">
        <f t="shared" si="86"/>
        <v>0</v>
      </c>
      <c r="Q466" s="6"/>
      <c r="R466" s="4">
        <f t="shared" si="87"/>
        <v>0</v>
      </c>
      <c r="S466" s="6"/>
      <c r="T466" s="4">
        <f t="shared" si="84"/>
        <v>0</v>
      </c>
      <c r="U466" s="6"/>
      <c r="V466" s="4">
        <f t="shared" si="83"/>
        <v>0</v>
      </c>
      <c r="W466" s="6"/>
      <c r="X466" s="4">
        <f t="shared" si="80"/>
        <v>0</v>
      </c>
      <c r="Y466" s="6"/>
      <c r="Z466" s="4">
        <f t="shared" si="81"/>
        <v>0</v>
      </c>
      <c r="AA466" s="4">
        <v>0</v>
      </c>
      <c r="AB466" s="25">
        <v>0</v>
      </c>
    </row>
    <row r="467" spans="1:28" ht="38.25">
      <c r="A467" s="5" t="s">
        <v>391</v>
      </c>
      <c r="B467" s="2" t="s">
        <v>392</v>
      </c>
      <c r="C467" s="2"/>
      <c r="D467" s="4">
        <v>0</v>
      </c>
      <c r="E467" s="6">
        <f>E468</f>
        <v>0</v>
      </c>
      <c r="F467" s="4">
        <f t="shared" si="82"/>
        <v>0</v>
      </c>
      <c r="G467" s="6">
        <f>G468</f>
        <v>0</v>
      </c>
      <c r="H467" s="4">
        <v>0</v>
      </c>
      <c r="I467" s="6">
        <f>I468</f>
        <v>0</v>
      </c>
      <c r="J467" s="4">
        <f t="shared" si="93"/>
        <v>0</v>
      </c>
      <c r="K467" s="6">
        <f>K468</f>
        <v>0</v>
      </c>
      <c r="L467" s="4">
        <f t="shared" si="88"/>
        <v>0</v>
      </c>
      <c r="M467" s="6">
        <f>M468</f>
        <v>0</v>
      </c>
      <c r="N467" s="4">
        <f t="shared" si="85"/>
        <v>0</v>
      </c>
      <c r="O467" s="6">
        <f>O468</f>
        <v>0</v>
      </c>
      <c r="P467" s="4">
        <f t="shared" si="86"/>
        <v>0</v>
      </c>
      <c r="Q467" s="6">
        <f>Q468</f>
        <v>0</v>
      </c>
      <c r="R467" s="4">
        <f t="shared" si="87"/>
        <v>0</v>
      </c>
      <c r="S467" s="6">
        <f>S468</f>
        <v>0</v>
      </c>
      <c r="T467" s="4">
        <f t="shared" si="84"/>
        <v>0</v>
      </c>
      <c r="U467" s="6">
        <f>U468</f>
        <v>0</v>
      </c>
      <c r="V467" s="4">
        <f t="shared" si="83"/>
        <v>0</v>
      </c>
      <c r="W467" s="6">
        <f>W468</f>
        <v>0</v>
      </c>
      <c r="X467" s="4">
        <f t="shared" si="80"/>
        <v>0</v>
      </c>
      <c r="Y467" s="6">
        <f>Y468</f>
        <v>0</v>
      </c>
      <c r="Z467" s="4">
        <f t="shared" si="81"/>
        <v>0</v>
      </c>
      <c r="AA467" s="4">
        <f>AA468</f>
        <v>0</v>
      </c>
      <c r="AB467" s="25">
        <v>0</v>
      </c>
    </row>
    <row r="468" spans="1:28" ht="25.5">
      <c r="A468" s="5" t="s">
        <v>393</v>
      </c>
      <c r="B468" s="2" t="s">
        <v>394</v>
      </c>
      <c r="C468" s="2"/>
      <c r="D468" s="4">
        <v>0</v>
      </c>
      <c r="E468" s="6">
        <f>E469</f>
        <v>0</v>
      </c>
      <c r="F468" s="4">
        <f t="shared" si="82"/>
        <v>0</v>
      </c>
      <c r="G468" s="6">
        <f>G469</f>
        <v>0</v>
      </c>
      <c r="H468" s="4">
        <v>0</v>
      </c>
      <c r="I468" s="6">
        <f>I469</f>
        <v>0</v>
      </c>
      <c r="J468" s="4">
        <f t="shared" si="93"/>
        <v>0</v>
      </c>
      <c r="K468" s="6">
        <f>K469</f>
        <v>0</v>
      </c>
      <c r="L468" s="4">
        <f t="shared" si="88"/>
        <v>0</v>
      </c>
      <c r="M468" s="6">
        <f>M469</f>
        <v>0</v>
      </c>
      <c r="N468" s="4">
        <f t="shared" si="85"/>
        <v>0</v>
      </c>
      <c r="O468" s="6">
        <f>O469</f>
        <v>0</v>
      </c>
      <c r="P468" s="4">
        <f t="shared" si="86"/>
        <v>0</v>
      </c>
      <c r="Q468" s="6">
        <f>Q469</f>
        <v>0</v>
      </c>
      <c r="R468" s="4">
        <f t="shared" si="87"/>
        <v>0</v>
      </c>
      <c r="S468" s="6">
        <f>S469</f>
        <v>0</v>
      </c>
      <c r="T468" s="4">
        <f t="shared" si="84"/>
        <v>0</v>
      </c>
      <c r="U468" s="6">
        <f>U469</f>
        <v>0</v>
      </c>
      <c r="V468" s="4">
        <f t="shared" si="83"/>
        <v>0</v>
      </c>
      <c r="W468" s="6">
        <f>W469</f>
        <v>0</v>
      </c>
      <c r="X468" s="4">
        <f t="shared" si="80"/>
        <v>0</v>
      </c>
      <c r="Y468" s="6">
        <f>Y469</f>
        <v>0</v>
      </c>
      <c r="Z468" s="4">
        <f t="shared" si="81"/>
        <v>0</v>
      </c>
      <c r="AA468" s="4">
        <f>AA469</f>
        <v>0</v>
      </c>
      <c r="AB468" s="25">
        <v>0</v>
      </c>
    </row>
    <row r="469" spans="1:28" ht="38.25">
      <c r="A469" s="5" t="s">
        <v>34</v>
      </c>
      <c r="B469" s="2" t="s">
        <v>395</v>
      </c>
      <c r="C469" s="2">
        <v>200</v>
      </c>
      <c r="D469" s="4">
        <v>0</v>
      </c>
      <c r="E469" s="6"/>
      <c r="F469" s="4">
        <f t="shared" si="82"/>
        <v>0</v>
      </c>
      <c r="G469" s="6"/>
      <c r="H469" s="4">
        <v>0</v>
      </c>
      <c r="I469" s="6"/>
      <c r="J469" s="4">
        <f t="shared" si="93"/>
        <v>0</v>
      </c>
      <c r="K469" s="6"/>
      <c r="L469" s="4">
        <f t="shared" si="88"/>
        <v>0</v>
      </c>
      <c r="M469" s="6"/>
      <c r="N469" s="4">
        <f t="shared" si="85"/>
        <v>0</v>
      </c>
      <c r="O469" s="6"/>
      <c r="P469" s="4">
        <f t="shared" si="86"/>
        <v>0</v>
      </c>
      <c r="Q469" s="6"/>
      <c r="R469" s="4">
        <f t="shared" si="87"/>
        <v>0</v>
      </c>
      <c r="S469" s="6"/>
      <c r="T469" s="4">
        <f t="shared" si="84"/>
        <v>0</v>
      </c>
      <c r="U469" s="6"/>
      <c r="V469" s="4">
        <f t="shared" si="83"/>
        <v>0</v>
      </c>
      <c r="W469" s="6"/>
      <c r="X469" s="4">
        <f t="shared" ref="X469:X532" si="95">V469+W469</f>
        <v>0</v>
      </c>
      <c r="Y469" s="6"/>
      <c r="Z469" s="4">
        <f t="shared" ref="Z469:Z532" si="96">X469+Y469</f>
        <v>0</v>
      </c>
      <c r="AA469" s="4">
        <v>0</v>
      </c>
      <c r="AB469" s="25">
        <v>0</v>
      </c>
    </row>
    <row r="470" spans="1:28" ht="25.5">
      <c r="A470" s="5" t="s">
        <v>396</v>
      </c>
      <c r="B470" s="2" t="s">
        <v>397</v>
      </c>
      <c r="C470" s="2"/>
      <c r="D470" s="4">
        <v>575.67999999999995</v>
      </c>
      <c r="E470" s="6">
        <f>E471+E474+E478</f>
        <v>0</v>
      </c>
      <c r="F470" s="4">
        <f t="shared" si="82"/>
        <v>575.67999999999995</v>
      </c>
      <c r="G470" s="6">
        <f>G471+G474+G478</f>
        <v>0</v>
      </c>
      <c r="H470" s="4">
        <v>101053.43650000001</v>
      </c>
      <c r="I470" s="6">
        <f>I471+I474+I478+I480+I482+I484+I486+I488+I490+I492</f>
        <v>1936.4091800000001</v>
      </c>
      <c r="J470" s="4">
        <f t="shared" si="93"/>
        <v>102989.84568000001</v>
      </c>
      <c r="K470" s="6">
        <f>K471+K474+K478+K480+K482+K484+K486+K488+K490+K492</f>
        <v>0</v>
      </c>
      <c r="L470" s="4">
        <f t="shared" si="88"/>
        <v>102989.84568000001</v>
      </c>
      <c r="M470" s="6">
        <f>M471+M474+M478+M480+M482+M484+M486+M488+M490+M492</f>
        <v>0</v>
      </c>
      <c r="N470" s="4">
        <f t="shared" si="85"/>
        <v>102989.84568000001</v>
      </c>
      <c r="O470" s="6">
        <f>O471+O474+O478+O480+O482+O484+O486+O488+O490+O492</f>
        <v>0</v>
      </c>
      <c r="P470" s="4">
        <f t="shared" si="86"/>
        <v>102989.84568000001</v>
      </c>
      <c r="Q470" s="6">
        <f>Q471+Q474+Q478+Q480+Q482+Q484+Q486+Q488+Q490+Q492</f>
        <v>-10.29</v>
      </c>
      <c r="R470" s="4">
        <f t="shared" si="87"/>
        <v>102979.55568000002</v>
      </c>
      <c r="S470" s="6">
        <f>S471+S474+S478+S480+S482+S484+S486+S488+S490+S492+S476</f>
        <v>28546.911</v>
      </c>
      <c r="T470" s="4">
        <f t="shared" si="84"/>
        <v>131526.46668000001</v>
      </c>
      <c r="U470" s="6">
        <f>U471+U474+U478+U480+U482+U484+U486+U488+U490+U492+U476</f>
        <v>0</v>
      </c>
      <c r="V470" s="4">
        <f t="shared" si="83"/>
        <v>131526.46668000001</v>
      </c>
      <c r="W470" s="6">
        <f>W471+W474+W478+W480+W482+W484+W486+W488+W490+W492+W476</f>
        <v>0</v>
      </c>
      <c r="X470" s="4">
        <f t="shared" si="95"/>
        <v>131526.46668000001</v>
      </c>
      <c r="Y470" s="6">
        <f>Y471+Y474+Y478+Y480+Y482+Y484+Y486+Y488+Y490+Y492+Y476</f>
        <v>0</v>
      </c>
      <c r="Z470" s="4">
        <f t="shared" si="96"/>
        <v>131526.46668000001</v>
      </c>
      <c r="AA470" s="4">
        <f>AA471+AA474+AA478+AA480+AA482+AA484+AA486+AA488+AA490+AA492+AA476</f>
        <v>131526.46567999999</v>
      </c>
      <c r="AB470" s="25">
        <f t="shared" si="94"/>
        <v>99.999999239696734</v>
      </c>
    </row>
    <row r="471" spans="1:28" ht="25.5">
      <c r="A471" s="5" t="s">
        <v>620</v>
      </c>
      <c r="B471" s="2" t="s">
        <v>398</v>
      </c>
      <c r="C471" s="2"/>
      <c r="D471" s="4">
        <v>575.67999999999995</v>
      </c>
      <c r="E471" s="6">
        <f>E472+E473</f>
        <v>0</v>
      </c>
      <c r="F471" s="4">
        <f t="shared" si="82"/>
        <v>575.67999999999995</v>
      </c>
      <c r="G471" s="6">
        <f>G472+G473</f>
        <v>0</v>
      </c>
      <c r="H471" s="4">
        <v>30015.78947</v>
      </c>
      <c r="I471" s="6">
        <f>I472+I473</f>
        <v>-3736.8141900000001</v>
      </c>
      <c r="J471" s="4">
        <f t="shared" si="93"/>
        <v>26278.975279999999</v>
      </c>
      <c r="K471" s="6">
        <f>K472+K473</f>
        <v>0</v>
      </c>
      <c r="L471" s="4">
        <f t="shared" si="88"/>
        <v>26278.975279999999</v>
      </c>
      <c r="M471" s="6">
        <f>M472+M473</f>
        <v>0</v>
      </c>
      <c r="N471" s="4">
        <f t="shared" si="85"/>
        <v>26278.975279999999</v>
      </c>
      <c r="O471" s="6">
        <f>O472+O473</f>
        <v>0</v>
      </c>
      <c r="P471" s="4">
        <f t="shared" si="86"/>
        <v>26278.975279999999</v>
      </c>
      <c r="Q471" s="6">
        <f>Q472+Q473</f>
        <v>0</v>
      </c>
      <c r="R471" s="4">
        <f t="shared" si="87"/>
        <v>26278.975279999999</v>
      </c>
      <c r="S471" s="6">
        <f>S472+S473</f>
        <v>0</v>
      </c>
      <c r="T471" s="4">
        <f t="shared" si="84"/>
        <v>26278.975279999999</v>
      </c>
      <c r="U471" s="6">
        <f>U472+U473</f>
        <v>0</v>
      </c>
      <c r="V471" s="4">
        <f t="shared" si="83"/>
        <v>26278.975279999999</v>
      </c>
      <c r="W471" s="6">
        <f>W472+W473</f>
        <v>0</v>
      </c>
      <c r="X471" s="4">
        <f t="shared" si="95"/>
        <v>26278.975279999999</v>
      </c>
      <c r="Y471" s="6">
        <f>Y472+Y473</f>
        <v>0</v>
      </c>
      <c r="Z471" s="4">
        <f t="shared" si="96"/>
        <v>26278.975279999999</v>
      </c>
      <c r="AA471" s="4">
        <f>AA472+AA473</f>
        <v>26278.975279999999</v>
      </c>
      <c r="AB471" s="25">
        <f t="shared" si="94"/>
        <v>100</v>
      </c>
    </row>
    <row r="472" spans="1:28" ht="38.25">
      <c r="A472" s="5" t="s">
        <v>34</v>
      </c>
      <c r="B472" s="2" t="s">
        <v>398</v>
      </c>
      <c r="C472" s="2">
        <v>200</v>
      </c>
      <c r="D472" s="4">
        <v>575.67999999999995</v>
      </c>
      <c r="E472" s="6"/>
      <c r="F472" s="4">
        <f t="shared" si="82"/>
        <v>575.67999999999995</v>
      </c>
      <c r="G472" s="6"/>
      <c r="H472" s="4">
        <v>30015.78947</v>
      </c>
      <c r="I472" s="6">
        <v>-3736.8141900000001</v>
      </c>
      <c r="J472" s="4">
        <f t="shared" si="93"/>
        <v>26278.975279999999</v>
      </c>
      <c r="K472" s="6"/>
      <c r="L472" s="4">
        <f t="shared" si="88"/>
        <v>26278.975279999999</v>
      </c>
      <c r="M472" s="6"/>
      <c r="N472" s="4">
        <f t="shared" si="85"/>
        <v>26278.975279999999</v>
      </c>
      <c r="O472" s="6"/>
      <c r="P472" s="4">
        <f t="shared" si="86"/>
        <v>26278.975279999999</v>
      </c>
      <c r="Q472" s="6"/>
      <c r="R472" s="4">
        <f t="shared" si="87"/>
        <v>26278.975279999999</v>
      </c>
      <c r="S472" s="6"/>
      <c r="T472" s="4">
        <f t="shared" si="84"/>
        <v>26278.975279999999</v>
      </c>
      <c r="U472" s="6"/>
      <c r="V472" s="4">
        <f t="shared" si="83"/>
        <v>26278.975279999999</v>
      </c>
      <c r="W472" s="6"/>
      <c r="X472" s="4">
        <f t="shared" si="95"/>
        <v>26278.975279999999</v>
      </c>
      <c r="Y472" s="6"/>
      <c r="Z472" s="4">
        <f t="shared" si="96"/>
        <v>26278.975279999999</v>
      </c>
      <c r="AA472" s="4">
        <v>26278.975279999999</v>
      </c>
      <c r="AB472" s="25">
        <f t="shared" si="94"/>
        <v>100</v>
      </c>
    </row>
    <row r="473" spans="1:28" ht="38.25" hidden="1">
      <c r="A473" s="5" t="s">
        <v>288</v>
      </c>
      <c r="B473" s="2" t="s">
        <v>398</v>
      </c>
      <c r="C473" s="2">
        <v>400</v>
      </c>
      <c r="D473" s="4">
        <v>0</v>
      </c>
      <c r="E473" s="6"/>
      <c r="F473" s="4">
        <f t="shared" si="82"/>
        <v>0</v>
      </c>
      <c r="G473" s="6"/>
      <c r="H473" s="4">
        <v>0</v>
      </c>
      <c r="I473" s="6"/>
      <c r="J473" s="4">
        <f t="shared" si="93"/>
        <v>0</v>
      </c>
      <c r="K473" s="6"/>
      <c r="L473" s="4">
        <f t="shared" si="88"/>
        <v>0</v>
      </c>
      <c r="M473" s="6"/>
      <c r="N473" s="4">
        <f t="shared" si="85"/>
        <v>0</v>
      </c>
      <c r="O473" s="6"/>
      <c r="P473" s="4">
        <f t="shared" si="86"/>
        <v>0</v>
      </c>
      <c r="Q473" s="6"/>
      <c r="R473" s="4">
        <f t="shared" si="87"/>
        <v>0</v>
      </c>
      <c r="S473" s="6"/>
      <c r="T473" s="4">
        <f t="shared" si="84"/>
        <v>0</v>
      </c>
      <c r="U473" s="6"/>
      <c r="V473" s="4">
        <f t="shared" ref="V473:V536" si="97">T473+U473</f>
        <v>0</v>
      </c>
      <c r="W473" s="6"/>
      <c r="X473" s="4">
        <f t="shared" si="95"/>
        <v>0</v>
      </c>
      <c r="Y473" s="6"/>
      <c r="Z473" s="4">
        <f t="shared" si="96"/>
        <v>0</v>
      </c>
      <c r="AA473" s="4"/>
      <c r="AB473" s="25" t="e">
        <f t="shared" si="94"/>
        <v>#DIV/0!</v>
      </c>
    </row>
    <row r="474" spans="1:28" ht="63.75">
      <c r="A474" s="5" t="s">
        <v>673</v>
      </c>
      <c r="B474" s="2" t="s">
        <v>439</v>
      </c>
      <c r="C474" s="2"/>
      <c r="D474" s="4">
        <v>0</v>
      </c>
      <c r="E474" s="6">
        <f>E475</f>
        <v>0</v>
      </c>
      <c r="F474" s="4">
        <f t="shared" si="82"/>
        <v>0</v>
      </c>
      <c r="G474" s="6">
        <f>G475</f>
        <v>0</v>
      </c>
      <c r="H474" s="4">
        <v>70000</v>
      </c>
      <c r="I474" s="6">
        <f>I475</f>
        <v>0</v>
      </c>
      <c r="J474" s="4">
        <f t="shared" si="93"/>
        <v>70000</v>
      </c>
      <c r="K474" s="6">
        <f>K475</f>
        <v>0</v>
      </c>
      <c r="L474" s="4">
        <f t="shared" si="88"/>
        <v>70000</v>
      </c>
      <c r="M474" s="6">
        <f>M475</f>
        <v>0</v>
      </c>
      <c r="N474" s="4">
        <f t="shared" si="85"/>
        <v>70000</v>
      </c>
      <c r="O474" s="6">
        <f>O475</f>
        <v>0</v>
      </c>
      <c r="P474" s="4">
        <f t="shared" si="86"/>
        <v>70000</v>
      </c>
      <c r="Q474" s="6">
        <f>Q475</f>
        <v>0</v>
      </c>
      <c r="R474" s="4">
        <f t="shared" si="87"/>
        <v>70000</v>
      </c>
      <c r="S474" s="6">
        <f>S475</f>
        <v>0</v>
      </c>
      <c r="T474" s="4">
        <f t="shared" si="84"/>
        <v>70000</v>
      </c>
      <c r="U474" s="6">
        <f>U475</f>
        <v>0</v>
      </c>
      <c r="V474" s="4">
        <f t="shared" si="97"/>
        <v>70000</v>
      </c>
      <c r="W474" s="6">
        <f>W475</f>
        <v>0</v>
      </c>
      <c r="X474" s="4">
        <f t="shared" si="95"/>
        <v>70000</v>
      </c>
      <c r="Y474" s="6">
        <f>Y475</f>
        <v>0</v>
      </c>
      <c r="Z474" s="4">
        <f t="shared" si="96"/>
        <v>70000</v>
      </c>
      <c r="AA474" s="4">
        <f>AA475</f>
        <v>70000</v>
      </c>
      <c r="AB474" s="25">
        <f t="shared" si="94"/>
        <v>100</v>
      </c>
    </row>
    <row r="475" spans="1:28" ht="38.25">
      <c r="A475" s="5" t="s">
        <v>34</v>
      </c>
      <c r="B475" s="2" t="s">
        <v>439</v>
      </c>
      <c r="C475" s="2">
        <v>200</v>
      </c>
      <c r="D475" s="4">
        <v>0</v>
      </c>
      <c r="E475" s="6"/>
      <c r="F475" s="4">
        <f t="shared" ref="F475:F560" si="98">D475+E475</f>
        <v>0</v>
      </c>
      <c r="G475" s="6"/>
      <c r="H475" s="4">
        <v>70000</v>
      </c>
      <c r="I475" s="6"/>
      <c r="J475" s="4">
        <f t="shared" si="93"/>
        <v>70000</v>
      </c>
      <c r="K475" s="6"/>
      <c r="L475" s="4">
        <f t="shared" si="88"/>
        <v>70000</v>
      </c>
      <c r="M475" s="6"/>
      <c r="N475" s="4">
        <f t="shared" si="85"/>
        <v>70000</v>
      </c>
      <c r="O475" s="6"/>
      <c r="P475" s="4">
        <f t="shared" si="86"/>
        <v>70000</v>
      </c>
      <c r="Q475" s="6"/>
      <c r="R475" s="4">
        <f t="shared" si="87"/>
        <v>70000</v>
      </c>
      <c r="S475" s="6"/>
      <c r="T475" s="4">
        <f t="shared" si="84"/>
        <v>70000</v>
      </c>
      <c r="U475" s="6"/>
      <c r="V475" s="4">
        <f t="shared" si="97"/>
        <v>70000</v>
      </c>
      <c r="W475" s="6"/>
      <c r="X475" s="4">
        <f t="shared" si="95"/>
        <v>70000</v>
      </c>
      <c r="Y475" s="6"/>
      <c r="Z475" s="4">
        <f t="shared" si="96"/>
        <v>70000</v>
      </c>
      <c r="AA475" s="4">
        <v>70000</v>
      </c>
      <c r="AB475" s="25">
        <f t="shared" si="94"/>
        <v>100</v>
      </c>
    </row>
    <row r="476" spans="1:28" ht="76.5">
      <c r="A476" s="5" t="s">
        <v>748</v>
      </c>
      <c r="B476" s="2" t="s">
        <v>747</v>
      </c>
      <c r="C476" s="2"/>
      <c r="D476" s="4"/>
      <c r="E476" s="6"/>
      <c r="F476" s="4"/>
      <c r="G476" s="6"/>
      <c r="H476" s="4"/>
      <c r="I476" s="6"/>
      <c r="J476" s="4"/>
      <c r="K476" s="6"/>
      <c r="L476" s="4"/>
      <c r="M476" s="6"/>
      <c r="N476" s="4"/>
      <c r="O476" s="6"/>
      <c r="P476" s="4"/>
      <c r="Q476" s="6"/>
      <c r="R476" s="4">
        <f t="shared" si="87"/>
        <v>0</v>
      </c>
      <c r="S476" s="6">
        <f>S477</f>
        <v>28546.911</v>
      </c>
      <c r="T476" s="4">
        <f t="shared" si="84"/>
        <v>28546.911</v>
      </c>
      <c r="U476" s="6">
        <f>U477</f>
        <v>0</v>
      </c>
      <c r="V476" s="4">
        <f t="shared" si="97"/>
        <v>28546.911</v>
      </c>
      <c r="W476" s="6">
        <f>W477</f>
        <v>0</v>
      </c>
      <c r="X476" s="4">
        <f t="shared" si="95"/>
        <v>28546.911</v>
      </c>
      <c r="Y476" s="6">
        <f>Y477</f>
        <v>0</v>
      </c>
      <c r="Z476" s="4">
        <f t="shared" si="96"/>
        <v>28546.911</v>
      </c>
      <c r="AA476" s="4">
        <f>AA477</f>
        <v>28546.91</v>
      </c>
      <c r="AB476" s="25">
        <f t="shared" si="94"/>
        <v>99.999996496994015</v>
      </c>
    </row>
    <row r="477" spans="1:28" ht="38.25">
      <c r="A477" s="5" t="s">
        <v>34</v>
      </c>
      <c r="B477" s="2" t="s">
        <v>747</v>
      </c>
      <c r="C477" s="2">
        <v>200</v>
      </c>
      <c r="D477" s="4"/>
      <c r="E477" s="6"/>
      <c r="F477" s="4"/>
      <c r="G477" s="6"/>
      <c r="H477" s="4"/>
      <c r="I477" s="6"/>
      <c r="J477" s="4"/>
      <c r="K477" s="6"/>
      <c r="L477" s="4"/>
      <c r="M477" s="6"/>
      <c r="N477" s="4"/>
      <c r="O477" s="6"/>
      <c r="P477" s="4"/>
      <c r="Q477" s="6"/>
      <c r="R477" s="4">
        <f t="shared" si="87"/>
        <v>0</v>
      </c>
      <c r="S477" s="6">
        <v>28546.911</v>
      </c>
      <c r="T477" s="4">
        <f t="shared" si="84"/>
        <v>28546.911</v>
      </c>
      <c r="U477" s="6"/>
      <c r="V477" s="4">
        <f t="shared" si="97"/>
        <v>28546.911</v>
      </c>
      <c r="W477" s="6"/>
      <c r="X477" s="4">
        <f t="shared" si="95"/>
        <v>28546.911</v>
      </c>
      <c r="Y477" s="6"/>
      <c r="Z477" s="4">
        <f t="shared" si="96"/>
        <v>28546.911</v>
      </c>
      <c r="AA477" s="4">
        <v>28546.91</v>
      </c>
      <c r="AB477" s="25">
        <f t="shared" si="94"/>
        <v>99.999996496994015</v>
      </c>
    </row>
    <row r="478" spans="1:28" ht="51">
      <c r="A478" s="5" t="s">
        <v>675</v>
      </c>
      <c r="B478" s="2" t="s">
        <v>558</v>
      </c>
      <c r="C478" s="2"/>
      <c r="D478" s="4">
        <v>0</v>
      </c>
      <c r="E478" s="6">
        <f>E479</f>
        <v>0</v>
      </c>
      <c r="F478" s="4">
        <f t="shared" si="98"/>
        <v>0</v>
      </c>
      <c r="G478" s="6">
        <f>G479</f>
        <v>0</v>
      </c>
      <c r="H478" s="4">
        <v>1037.6470300000001</v>
      </c>
      <c r="I478" s="6">
        <f>I479</f>
        <v>-1037.6470300000001</v>
      </c>
      <c r="J478" s="4">
        <f t="shared" si="93"/>
        <v>0</v>
      </c>
      <c r="K478" s="6">
        <f>K479</f>
        <v>0</v>
      </c>
      <c r="L478" s="4">
        <f t="shared" si="88"/>
        <v>0</v>
      </c>
      <c r="M478" s="6">
        <f>M479</f>
        <v>0</v>
      </c>
      <c r="N478" s="4">
        <f t="shared" si="85"/>
        <v>0</v>
      </c>
      <c r="O478" s="6">
        <f>O479</f>
        <v>0</v>
      </c>
      <c r="P478" s="4">
        <f t="shared" si="86"/>
        <v>0</v>
      </c>
      <c r="Q478" s="6">
        <f>Q479</f>
        <v>0</v>
      </c>
      <c r="R478" s="4">
        <f t="shared" si="87"/>
        <v>0</v>
      </c>
      <c r="S478" s="6">
        <f>S479</f>
        <v>0</v>
      </c>
      <c r="T478" s="4">
        <f t="shared" si="84"/>
        <v>0</v>
      </c>
      <c r="U478" s="6">
        <f>U479</f>
        <v>0</v>
      </c>
      <c r="V478" s="4">
        <f t="shared" si="97"/>
        <v>0</v>
      </c>
      <c r="W478" s="6">
        <f>W479</f>
        <v>0</v>
      </c>
      <c r="X478" s="4">
        <f t="shared" si="95"/>
        <v>0</v>
      </c>
      <c r="Y478" s="6">
        <f>Y479</f>
        <v>0</v>
      </c>
      <c r="Z478" s="4">
        <f t="shared" si="96"/>
        <v>0</v>
      </c>
      <c r="AA478" s="4">
        <f>AA479</f>
        <v>0</v>
      </c>
      <c r="AB478" s="25">
        <v>0</v>
      </c>
    </row>
    <row r="479" spans="1:28" ht="38.25">
      <c r="A479" s="5" t="s">
        <v>34</v>
      </c>
      <c r="B479" s="2" t="s">
        <v>558</v>
      </c>
      <c r="C479" s="2">
        <v>200</v>
      </c>
      <c r="D479" s="4">
        <v>0</v>
      </c>
      <c r="E479" s="6"/>
      <c r="F479" s="4">
        <f t="shared" si="98"/>
        <v>0</v>
      </c>
      <c r="G479" s="6"/>
      <c r="H479" s="4">
        <v>1037.6470300000001</v>
      </c>
      <c r="I479" s="6">
        <v>-1037.6470300000001</v>
      </c>
      <c r="J479" s="4">
        <f t="shared" si="93"/>
        <v>0</v>
      </c>
      <c r="K479" s="6"/>
      <c r="L479" s="4">
        <f t="shared" si="88"/>
        <v>0</v>
      </c>
      <c r="M479" s="6"/>
      <c r="N479" s="4">
        <f t="shared" si="85"/>
        <v>0</v>
      </c>
      <c r="O479" s="6"/>
      <c r="P479" s="4">
        <f t="shared" si="86"/>
        <v>0</v>
      </c>
      <c r="Q479" s="6"/>
      <c r="R479" s="4">
        <f t="shared" si="87"/>
        <v>0</v>
      </c>
      <c r="S479" s="6"/>
      <c r="T479" s="4">
        <f t="shared" si="84"/>
        <v>0</v>
      </c>
      <c r="U479" s="6"/>
      <c r="V479" s="4">
        <f t="shared" si="97"/>
        <v>0</v>
      </c>
      <c r="W479" s="6"/>
      <c r="X479" s="4">
        <f t="shared" si="95"/>
        <v>0</v>
      </c>
      <c r="Y479" s="6"/>
      <c r="Z479" s="4">
        <f t="shared" si="96"/>
        <v>0</v>
      </c>
      <c r="AA479" s="4">
        <v>0</v>
      </c>
      <c r="AB479" s="25">
        <v>0</v>
      </c>
    </row>
    <row r="480" spans="1:28" ht="89.25">
      <c r="A480" s="5" t="s">
        <v>691</v>
      </c>
      <c r="B480" s="2" t="s">
        <v>678</v>
      </c>
      <c r="C480" s="2"/>
      <c r="D480" s="4"/>
      <c r="E480" s="6"/>
      <c r="F480" s="4"/>
      <c r="G480" s="6"/>
      <c r="H480" s="4">
        <v>0</v>
      </c>
      <c r="I480" s="6">
        <f>I481</f>
        <v>774.17280000000005</v>
      </c>
      <c r="J480" s="4">
        <f t="shared" si="93"/>
        <v>774.17280000000005</v>
      </c>
      <c r="K480" s="6">
        <f>K481</f>
        <v>0</v>
      </c>
      <c r="L480" s="4">
        <f t="shared" si="88"/>
        <v>774.17280000000005</v>
      </c>
      <c r="M480" s="6">
        <f>M481</f>
        <v>0</v>
      </c>
      <c r="N480" s="4">
        <f t="shared" si="85"/>
        <v>774.17280000000005</v>
      </c>
      <c r="O480" s="6">
        <f>O481</f>
        <v>0</v>
      </c>
      <c r="P480" s="4">
        <f t="shared" si="86"/>
        <v>774.17280000000005</v>
      </c>
      <c r="Q480" s="6">
        <f>Q481</f>
        <v>0</v>
      </c>
      <c r="R480" s="4">
        <f t="shared" si="87"/>
        <v>774.17280000000005</v>
      </c>
      <c r="S480" s="6">
        <f>S481</f>
        <v>0</v>
      </c>
      <c r="T480" s="4">
        <f t="shared" si="84"/>
        <v>774.17280000000005</v>
      </c>
      <c r="U480" s="6">
        <f>U481</f>
        <v>0</v>
      </c>
      <c r="V480" s="4">
        <f t="shared" si="97"/>
        <v>774.17280000000005</v>
      </c>
      <c r="W480" s="6">
        <f>W481</f>
        <v>0</v>
      </c>
      <c r="X480" s="4">
        <f t="shared" si="95"/>
        <v>774.17280000000005</v>
      </c>
      <c r="Y480" s="6">
        <f>Y481</f>
        <v>0</v>
      </c>
      <c r="Z480" s="4">
        <f t="shared" si="96"/>
        <v>774.17280000000005</v>
      </c>
      <c r="AA480" s="4">
        <f>AA481</f>
        <v>774.17280000000005</v>
      </c>
      <c r="AB480" s="25">
        <f t="shared" si="94"/>
        <v>100</v>
      </c>
    </row>
    <row r="481" spans="1:28" ht="38.25">
      <c r="A481" s="5" t="s">
        <v>34</v>
      </c>
      <c r="B481" s="2" t="s">
        <v>678</v>
      </c>
      <c r="C481" s="2">
        <v>200</v>
      </c>
      <c r="D481" s="4"/>
      <c r="E481" s="6"/>
      <c r="F481" s="4"/>
      <c r="G481" s="6"/>
      <c r="H481" s="4">
        <v>0</v>
      </c>
      <c r="I481" s="6">
        <v>774.17280000000005</v>
      </c>
      <c r="J481" s="4">
        <f t="shared" si="93"/>
        <v>774.17280000000005</v>
      </c>
      <c r="K481" s="6"/>
      <c r="L481" s="4">
        <f t="shared" si="88"/>
        <v>774.17280000000005</v>
      </c>
      <c r="M481" s="6"/>
      <c r="N481" s="4">
        <f t="shared" si="85"/>
        <v>774.17280000000005</v>
      </c>
      <c r="O481" s="6"/>
      <c r="P481" s="4">
        <f t="shared" si="86"/>
        <v>774.17280000000005</v>
      </c>
      <c r="Q481" s="6"/>
      <c r="R481" s="4">
        <f t="shared" si="87"/>
        <v>774.17280000000005</v>
      </c>
      <c r="S481" s="6"/>
      <c r="T481" s="4">
        <f t="shared" si="84"/>
        <v>774.17280000000005</v>
      </c>
      <c r="U481" s="6"/>
      <c r="V481" s="4">
        <f t="shared" si="97"/>
        <v>774.17280000000005</v>
      </c>
      <c r="W481" s="6"/>
      <c r="X481" s="4">
        <f t="shared" si="95"/>
        <v>774.17280000000005</v>
      </c>
      <c r="Y481" s="6"/>
      <c r="Z481" s="4">
        <f t="shared" si="96"/>
        <v>774.17280000000005</v>
      </c>
      <c r="AA481" s="4">
        <v>774.17280000000005</v>
      </c>
      <c r="AB481" s="25">
        <f t="shared" si="94"/>
        <v>100</v>
      </c>
    </row>
    <row r="482" spans="1:28" ht="102">
      <c r="A482" s="5" t="s">
        <v>690</v>
      </c>
      <c r="B482" s="2" t="s">
        <v>679</v>
      </c>
      <c r="C482" s="2"/>
      <c r="D482" s="4"/>
      <c r="E482" s="6"/>
      <c r="F482" s="4"/>
      <c r="G482" s="6"/>
      <c r="H482" s="4">
        <v>0</v>
      </c>
      <c r="I482" s="6">
        <f>I483</f>
        <v>1000</v>
      </c>
      <c r="J482" s="4">
        <f t="shared" si="93"/>
        <v>1000</v>
      </c>
      <c r="K482" s="6">
        <f>K483</f>
        <v>0</v>
      </c>
      <c r="L482" s="4">
        <f t="shared" si="88"/>
        <v>1000</v>
      </c>
      <c r="M482" s="6">
        <f>M483</f>
        <v>0</v>
      </c>
      <c r="N482" s="4">
        <f t="shared" si="85"/>
        <v>1000</v>
      </c>
      <c r="O482" s="6">
        <f>O483</f>
        <v>0</v>
      </c>
      <c r="P482" s="4">
        <f t="shared" si="86"/>
        <v>1000</v>
      </c>
      <c r="Q482" s="6">
        <f>Q483</f>
        <v>-5</v>
      </c>
      <c r="R482" s="4">
        <f t="shared" si="87"/>
        <v>995</v>
      </c>
      <c r="S482" s="6">
        <f>S483</f>
        <v>0</v>
      </c>
      <c r="T482" s="4">
        <f t="shared" si="84"/>
        <v>995</v>
      </c>
      <c r="U482" s="6">
        <f>U483</f>
        <v>0</v>
      </c>
      <c r="V482" s="4">
        <f t="shared" si="97"/>
        <v>995</v>
      </c>
      <c r="W482" s="6">
        <f>W483</f>
        <v>0</v>
      </c>
      <c r="X482" s="4">
        <f t="shared" si="95"/>
        <v>995</v>
      </c>
      <c r="Y482" s="6">
        <f>Y483</f>
        <v>0</v>
      </c>
      <c r="Z482" s="4">
        <f t="shared" si="96"/>
        <v>995</v>
      </c>
      <c r="AA482" s="4">
        <f>AA483</f>
        <v>995</v>
      </c>
      <c r="AB482" s="25">
        <f t="shared" si="94"/>
        <v>100</v>
      </c>
    </row>
    <row r="483" spans="1:28" ht="38.25">
      <c r="A483" s="5" t="s">
        <v>34</v>
      </c>
      <c r="B483" s="2" t="s">
        <v>679</v>
      </c>
      <c r="C483" s="2">
        <v>200</v>
      </c>
      <c r="D483" s="4"/>
      <c r="E483" s="6"/>
      <c r="F483" s="4"/>
      <c r="G483" s="6"/>
      <c r="H483" s="4">
        <v>0</v>
      </c>
      <c r="I483" s="6">
        <v>1000</v>
      </c>
      <c r="J483" s="4">
        <f t="shared" si="93"/>
        <v>1000</v>
      </c>
      <c r="K483" s="6"/>
      <c r="L483" s="4">
        <f t="shared" si="88"/>
        <v>1000</v>
      </c>
      <c r="M483" s="6"/>
      <c r="N483" s="4">
        <f t="shared" si="85"/>
        <v>1000</v>
      </c>
      <c r="O483" s="6"/>
      <c r="P483" s="4">
        <f t="shared" si="86"/>
        <v>1000</v>
      </c>
      <c r="Q483" s="6">
        <f>-0.75-4.25</f>
        <v>-5</v>
      </c>
      <c r="R483" s="4">
        <f t="shared" si="87"/>
        <v>995</v>
      </c>
      <c r="S483" s="6"/>
      <c r="T483" s="4">
        <f t="shared" si="84"/>
        <v>995</v>
      </c>
      <c r="U483" s="6"/>
      <c r="V483" s="4">
        <f t="shared" si="97"/>
        <v>995</v>
      </c>
      <c r="W483" s="6"/>
      <c r="X483" s="4">
        <f t="shared" si="95"/>
        <v>995</v>
      </c>
      <c r="Y483" s="6"/>
      <c r="Z483" s="4">
        <f t="shared" si="96"/>
        <v>995</v>
      </c>
      <c r="AA483" s="4">
        <v>995</v>
      </c>
      <c r="AB483" s="25">
        <f t="shared" si="94"/>
        <v>100</v>
      </c>
    </row>
    <row r="484" spans="1:28" ht="89.25">
      <c r="A484" s="5" t="s">
        <v>689</v>
      </c>
      <c r="B484" s="2" t="s">
        <v>680</v>
      </c>
      <c r="C484" s="2"/>
      <c r="D484" s="4"/>
      <c r="E484" s="6"/>
      <c r="F484" s="4"/>
      <c r="G484" s="6"/>
      <c r="H484" s="4">
        <v>0</v>
      </c>
      <c r="I484" s="6">
        <f>I485</f>
        <v>1054.1243999999999</v>
      </c>
      <c r="J484" s="4">
        <f t="shared" si="93"/>
        <v>1054.1243999999999</v>
      </c>
      <c r="K484" s="6">
        <f>K485</f>
        <v>0</v>
      </c>
      <c r="L484" s="4">
        <f t="shared" si="88"/>
        <v>1054.1243999999999</v>
      </c>
      <c r="M484" s="6">
        <f>M485</f>
        <v>0</v>
      </c>
      <c r="N484" s="4">
        <f t="shared" si="85"/>
        <v>1054.1243999999999</v>
      </c>
      <c r="O484" s="6">
        <f>O485</f>
        <v>0</v>
      </c>
      <c r="P484" s="4">
        <f t="shared" si="86"/>
        <v>1054.1243999999999</v>
      </c>
      <c r="Q484" s="6">
        <f>Q485</f>
        <v>0</v>
      </c>
      <c r="R484" s="4">
        <f t="shared" si="87"/>
        <v>1054.1243999999999</v>
      </c>
      <c r="S484" s="6">
        <f>S485</f>
        <v>0</v>
      </c>
      <c r="T484" s="4">
        <f t="shared" si="84"/>
        <v>1054.1243999999999</v>
      </c>
      <c r="U484" s="6">
        <f>U485</f>
        <v>0</v>
      </c>
      <c r="V484" s="4">
        <f t="shared" si="97"/>
        <v>1054.1243999999999</v>
      </c>
      <c r="W484" s="6">
        <f>W485</f>
        <v>0</v>
      </c>
      <c r="X484" s="4">
        <f t="shared" si="95"/>
        <v>1054.1243999999999</v>
      </c>
      <c r="Y484" s="6">
        <f>Y485</f>
        <v>0</v>
      </c>
      <c r="Z484" s="4">
        <f t="shared" si="96"/>
        <v>1054.1243999999999</v>
      </c>
      <c r="AA484" s="4">
        <f>AA485</f>
        <v>1054.1243999999999</v>
      </c>
      <c r="AB484" s="25">
        <f t="shared" si="94"/>
        <v>100</v>
      </c>
    </row>
    <row r="485" spans="1:28" ht="38.25">
      <c r="A485" s="5" t="s">
        <v>34</v>
      </c>
      <c r="B485" s="2" t="s">
        <v>680</v>
      </c>
      <c r="C485" s="2">
        <v>200</v>
      </c>
      <c r="D485" s="4"/>
      <c r="E485" s="6"/>
      <c r="F485" s="4"/>
      <c r="G485" s="6"/>
      <c r="H485" s="4">
        <v>0</v>
      </c>
      <c r="I485" s="6">
        <v>1054.1243999999999</v>
      </c>
      <c r="J485" s="4">
        <f t="shared" si="93"/>
        <v>1054.1243999999999</v>
      </c>
      <c r="K485" s="6"/>
      <c r="L485" s="4">
        <f t="shared" si="88"/>
        <v>1054.1243999999999</v>
      </c>
      <c r="M485" s="6"/>
      <c r="N485" s="4">
        <f t="shared" si="85"/>
        <v>1054.1243999999999</v>
      </c>
      <c r="O485" s="6"/>
      <c r="P485" s="4">
        <f t="shared" si="86"/>
        <v>1054.1243999999999</v>
      </c>
      <c r="Q485" s="6"/>
      <c r="R485" s="4">
        <f t="shared" si="87"/>
        <v>1054.1243999999999</v>
      </c>
      <c r="S485" s="6"/>
      <c r="T485" s="4">
        <f t="shared" si="84"/>
        <v>1054.1243999999999</v>
      </c>
      <c r="U485" s="6"/>
      <c r="V485" s="4">
        <f t="shared" si="97"/>
        <v>1054.1243999999999</v>
      </c>
      <c r="W485" s="6"/>
      <c r="X485" s="4">
        <f t="shared" si="95"/>
        <v>1054.1243999999999</v>
      </c>
      <c r="Y485" s="6"/>
      <c r="Z485" s="4">
        <f t="shared" si="96"/>
        <v>1054.1243999999999</v>
      </c>
      <c r="AA485" s="4">
        <v>1054.1243999999999</v>
      </c>
      <c r="AB485" s="25">
        <f t="shared" si="94"/>
        <v>100</v>
      </c>
    </row>
    <row r="486" spans="1:28" ht="114.75">
      <c r="A486" s="5" t="s">
        <v>688</v>
      </c>
      <c r="B486" s="2" t="s">
        <v>681</v>
      </c>
      <c r="C486" s="2"/>
      <c r="D486" s="4"/>
      <c r="E486" s="6"/>
      <c r="F486" s="4"/>
      <c r="G486" s="6"/>
      <c r="H486" s="4">
        <v>0</v>
      </c>
      <c r="I486" s="6">
        <f>I487</f>
        <v>1058</v>
      </c>
      <c r="J486" s="4">
        <f t="shared" si="93"/>
        <v>1058</v>
      </c>
      <c r="K486" s="6">
        <f>K487</f>
        <v>0</v>
      </c>
      <c r="L486" s="4">
        <f t="shared" si="88"/>
        <v>1058</v>
      </c>
      <c r="M486" s="6">
        <f>M487</f>
        <v>0</v>
      </c>
      <c r="N486" s="4">
        <f t="shared" si="85"/>
        <v>1058</v>
      </c>
      <c r="O486" s="6">
        <f>O487</f>
        <v>0</v>
      </c>
      <c r="P486" s="4">
        <f t="shared" si="86"/>
        <v>1058</v>
      </c>
      <c r="Q486" s="6">
        <f>Q487</f>
        <v>-5.29</v>
      </c>
      <c r="R486" s="4">
        <f t="shared" si="87"/>
        <v>1052.71</v>
      </c>
      <c r="S486" s="6">
        <f>S487</f>
        <v>0</v>
      </c>
      <c r="T486" s="4">
        <f t="shared" ref="T486:T549" si="99">R486+S486</f>
        <v>1052.71</v>
      </c>
      <c r="U486" s="6">
        <f>U487</f>
        <v>0</v>
      </c>
      <c r="V486" s="4">
        <f t="shared" si="97"/>
        <v>1052.71</v>
      </c>
      <c r="W486" s="6">
        <f>W487</f>
        <v>0</v>
      </c>
      <c r="X486" s="4">
        <f t="shared" si="95"/>
        <v>1052.71</v>
      </c>
      <c r="Y486" s="6">
        <f>Y487</f>
        <v>0</v>
      </c>
      <c r="Z486" s="4">
        <f t="shared" si="96"/>
        <v>1052.71</v>
      </c>
      <c r="AA486" s="4">
        <f>AA487</f>
        <v>1052.71</v>
      </c>
      <c r="AB486" s="25">
        <f t="shared" si="94"/>
        <v>100</v>
      </c>
    </row>
    <row r="487" spans="1:28" ht="38.25">
      <c r="A487" s="5" t="s">
        <v>34</v>
      </c>
      <c r="B487" s="2" t="s">
        <v>681</v>
      </c>
      <c r="C487" s="2">
        <v>200</v>
      </c>
      <c r="D487" s="4"/>
      <c r="E487" s="6"/>
      <c r="F487" s="4"/>
      <c r="G487" s="6"/>
      <c r="H487" s="4">
        <v>0</v>
      </c>
      <c r="I487" s="6">
        <v>1058</v>
      </c>
      <c r="J487" s="4">
        <f t="shared" si="93"/>
        <v>1058</v>
      </c>
      <c r="K487" s="6"/>
      <c r="L487" s="4">
        <f t="shared" si="88"/>
        <v>1058</v>
      </c>
      <c r="M487" s="6"/>
      <c r="N487" s="4">
        <f t="shared" si="85"/>
        <v>1058</v>
      </c>
      <c r="O487" s="6"/>
      <c r="P487" s="4">
        <f t="shared" si="86"/>
        <v>1058</v>
      </c>
      <c r="Q487" s="6">
        <f>-0.7935-4.4965</f>
        <v>-5.29</v>
      </c>
      <c r="R487" s="4">
        <f t="shared" si="87"/>
        <v>1052.71</v>
      </c>
      <c r="S487" s="6"/>
      <c r="T487" s="4">
        <f t="shared" si="99"/>
        <v>1052.71</v>
      </c>
      <c r="U487" s="6"/>
      <c r="V487" s="4">
        <f t="shared" si="97"/>
        <v>1052.71</v>
      </c>
      <c r="W487" s="6"/>
      <c r="X487" s="4">
        <f t="shared" si="95"/>
        <v>1052.71</v>
      </c>
      <c r="Y487" s="6"/>
      <c r="Z487" s="4">
        <f t="shared" si="96"/>
        <v>1052.71</v>
      </c>
      <c r="AA487" s="4">
        <v>1052.71</v>
      </c>
      <c r="AB487" s="25">
        <f t="shared" si="94"/>
        <v>100</v>
      </c>
    </row>
    <row r="488" spans="1:28" ht="89.25">
      <c r="A488" s="5" t="s">
        <v>687</v>
      </c>
      <c r="B488" s="2" t="s">
        <v>682</v>
      </c>
      <c r="C488" s="2"/>
      <c r="D488" s="4"/>
      <c r="E488" s="6"/>
      <c r="F488" s="4"/>
      <c r="G488" s="6"/>
      <c r="H488" s="4">
        <v>0</v>
      </c>
      <c r="I488" s="6">
        <f>I489</f>
        <v>1049.8704</v>
      </c>
      <c r="J488" s="4">
        <f t="shared" si="93"/>
        <v>1049.8704</v>
      </c>
      <c r="K488" s="6">
        <f>K489</f>
        <v>0</v>
      </c>
      <c r="L488" s="4">
        <f t="shared" si="88"/>
        <v>1049.8704</v>
      </c>
      <c r="M488" s="6">
        <f>M489</f>
        <v>0</v>
      </c>
      <c r="N488" s="4">
        <f t="shared" si="85"/>
        <v>1049.8704</v>
      </c>
      <c r="O488" s="6">
        <f>O489</f>
        <v>0</v>
      </c>
      <c r="P488" s="4">
        <f t="shared" si="86"/>
        <v>1049.8704</v>
      </c>
      <c r="Q488" s="6">
        <f>Q489</f>
        <v>0</v>
      </c>
      <c r="R488" s="4">
        <f t="shared" si="87"/>
        <v>1049.8704</v>
      </c>
      <c r="S488" s="6">
        <f>S489</f>
        <v>0</v>
      </c>
      <c r="T488" s="4">
        <f t="shared" si="99"/>
        <v>1049.8704</v>
      </c>
      <c r="U488" s="6">
        <f>U489</f>
        <v>0</v>
      </c>
      <c r="V488" s="4">
        <f t="shared" si="97"/>
        <v>1049.8704</v>
      </c>
      <c r="W488" s="6">
        <f>W489</f>
        <v>0</v>
      </c>
      <c r="X488" s="4">
        <f t="shared" si="95"/>
        <v>1049.8704</v>
      </c>
      <c r="Y488" s="6">
        <f>Y489</f>
        <v>0</v>
      </c>
      <c r="Z488" s="4">
        <f t="shared" si="96"/>
        <v>1049.8704</v>
      </c>
      <c r="AA488" s="4">
        <f>AA489</f>
        <v>1049.8704</v>
      </c>
      <c r="AB488" s="25">
        <f t="shared" si="94"/>
        <v>100</v>
      </c>
    </row>
    <row r="489" spans="1:28" ht="38.25">
      <c r="A489" s="5" t="s">
        <v>34</v>
      </c>
      <c r="B489" s="2" t="s">
        <v>682</v>
      </c>
      <c r="C489" s="2">
        <v>200</v>
      </c>
      <c r="D489" s="4"/>
      <c r="E489" s="6"/>
      <c r="F489" s="4"/>
      <c r="G489" s="6"/>
      <c r="H489" s="4">
        <v>0</v>
      </c>
      <c r="I489" s="6">
        <v>1049.8704</v>
      </c>
      <c r="J489" s="4">
        <f t="shared" si="93"/>
        <v>1049.8704</v>
      </c>
      <c r="K489" s="6"/>
      <c r="L489" s="4">
        <f t="shared" si="88"/>
        <v>1049.8704</v>
      </c>
      <c r="M489" s="6"/>
      <c r="N489" s="4">
        <f t="shared" si="85"/>
        <v>1049.8704</v>
      </c>
      <c r="O489" s="6"/>
      <c r="P489" s="4">
        <f t="shared" si="86"/>
        <v>1049.8704</v>
      </c>
      <c r="Q489" s="6"/>
      <c r="R489" s="4">
        <f t="shared" si="87"/>
        <v>1049.8704</v>
      </c>
      <c r="S489" s="6"/>
      <c r="T489" s="4">
        <f t="shared" si="99"/>
        <v>1049.8704</v>
      </c>
      <c r="U489" s="6"/>
      <c r="V489" s="4">
        <f t="shared" si="97"/>
        <v>1049.8704</v>
      </c>
      <c r="W489" s="6"/>
      <c r="X489" s="4">
        <f t="shared" si="95"/>
        <v>1049.8704</v>
      </c>
      <c r="Y489" s="6"/>
      <c r="Z489" s="4">
        <f t="shared" si="96"/>
        <v>1049.8704</v>
      </c>
      <c r="AA489" s="4">
        <v>1049.8704</v>
      </c>
      <c r="AB489" s="25">
        <f t="shared" si="94"/>
        <v>100</v>
      </c>
    </row>
    <row r="490" spans="1:28" ht="89.25">
      <c r="A490" s="5" t="s">
        <v>686</v>
      </c>
      <c r="B490" s="2" t="s">
        <v>683</v>
      </c>
      <c r="C490" s="2"/>
      <c r="D490" s="4"/>
      <c r="E490" s="6"/>
      <c r="F490" s="4"/>
      <c r="G490" s="6"/>
      <c r="H490" s="4">
        <v>0</v>
      </c>
      <c r="I490" s="6">
        <f>I491</f>
        <v>1050</v>
      </c>
      <c r="J490" s="4">
        <f t="shared" si="93"/>
        <v>1050</v>
      </c>
      <c r="K490" s="6">
        <f>K491</f>
        <v>0</v>
      </c>
      <c r="L490" s="4">
        <f t="shared" si="88"/>
        <v>1050</v>
      </c>
      <c r="M490" s="6">
        <f>M491</f>
        <v>0</v>
      </c>
      <c r="N490" s="4">
        <f t="shared" si="85"/>
        <v>1050</v>
      </c>
      <c r="O490" s="6">
        <f>O491</f>
        <v>0</v>
      </c>
      <c r="P490" s="4">
        <f t="shared" si="86"/>
        <v>1050</v>
      </c>
      <c r="Q490" s="6">
        <f>Q491</f>
        <v>0</v>
      </c>
      <c r="R490" s="4">
        <f t="shared" si="87"/>
        <v>1050</v>
      </c>
      <c r="S490" s="6">
        <f>S491</f>
        <v>0</v>
      </c>
      <c r="T490" s="4">
        <f t="shared" si="99"/>
        <v>1050</v>
      </c>
      <c r="U490" s="6">
        <f>U491</f>
        <v>0</v>
      </c>
      <c r="V490" s="4">
        <f t="shared" si="97"/>
        <v>1050</v>
      </c>
      <c r="W490" s="6">
        <f>W491</f>
        <v>0</v>
      </c>
      <c r="X490" s="4">
        <f t="shared" si="95"/>
        <v>1050</v>
      </c>
      <c r="Y490" s="6">
        <f>Y491</f>
        <v>0</v>
      </c>
      <c r="Z490" s="4">
        <f t="shared" si="96"/>
        <v>1050</v>
      </c>
      <c r="AA490" s="4">
        <f>AA491</f>
        <v>1050</v>
      </c>
      <c r="AB490" s="25">
        <f t="shared" si="94"/>
        <v>100</v>
      </c>
    </row>
    <row r="491" spans="1:28" ht="38.25">
      <c r="A491" s="5" t="s">
        <v>34</v>
      </c>
      <c r="B491" s="2" t="s">
        <v>683</v>
      </c>
      <c r="C491" s="2">
        <v>200</v>
      </c>
      <c r="D491" s="4"/>
      <c r="E491" s="6"/>
      <c r="F491" s="4"/>
      <c r="G491" s="6"/>
      <c r="H491" s="4">
        <v>0</v>
      </c>
      <c r="I491" s="6">
        <v>1050</v>
      </c>
      <c r="J491" s="4">
        <f t="shared" si="93"/>
        <v>1050</v>
      </c>
      <c r="K491" s="6"/>
      <c r="L491" s="4">
        <f t="shared" si="88"/>
        <v>1050</v>
      </c>
      <c r="M491" s="6"/>
      <c r="N491" s="4">
        <f t="shared" si="85"/>
        <v>1050</v>
      </c>
      <c r="O491" s="6"/>
      <c r="P491" s="4">
        <f t="shared" si="86"/>
        <v>1050</v>
      </c>
      <c r="Q491" s="6"/>
      <c r="R491" s="4">
        <f t="shared" si="87"/>
        <v>1050</v>
      </c>
      <c r="S491" s="6"/>
      <c r="T491" s="4">
        <f t="shared" si="99"/>
        <v>1050</v>
      </c>
      <c r="U491" s="6"/>
      <c r="V491" s="4">
        <f t="shared" si="97"/>
        <v>1050</v>
      </c>
      <c r="W491" s="6"/>
      <c r="X491" s="4">
        <f t="shared" si="95"/>
        <v>1050</v>
      </c>
      <c r="Y491" s="6"/>
      <c r="Z491" s="4">
        <f t="shared" si="96"/>
        <v>1050</v>
      </c>
      <c r="AA491" s="4">
        <v>1050</v>
      </c>
      <c r="AB491" s="25">
        <f t="shared" si="94"/>
        <v>100</v>
      </c>
    </row>
    <row r="492" spans="1:28" ht="89.25">
      <c r="A492" s="5" t="s">
        <v>685</v>
      </c>
      <c r="B492" s="2" t="s">
        <v>684</v>
      </c>
      <c r="C492" s="2"/>
      <c r="D492" s="4"/>
      <c r="E492" s="6"/>
      <c r="F492" s="4"/>
      <c r="G492" s="6"/>
      <c r="H492" s="4">
        <v>0</v>
      </c>
      <c r="I492" s="6">
        <f>I493</f>
        <v>724.70280000000002</v>
      </c>
      <c r="J492" s="4">
        <f t="shared" si="93"/>
        <v>724.70280000000002</v>
      </c>
      <c r="K492" s="6">
        <f>K493</f>
        <v>0</v>
      </c>
      <c r="L492" s="4">
        <f t="shared" si="88"/>
        <v>724.70280000000002</v>
      </c>
      <c r="M492" s="6">
        <f>M493</f>
        <v>0</v>
      </c>
      <c r="N492" s="4">
        <f t="shared" si="85"/>
        <v>724.70280000000002</v>
      </c>
      <c r="O492" s="6">
        <f>O493</f>
        <v>0</v>
      </c>
      <c r="P492" s="4">
        <f t="shared" si="86"/>
        <v>724.70280000000002</v>
      </c>
      <c r="Q492" s="6">
        <f>Q493</f>
        <v>0</v>
      </c>
      <c r="R492" s="4">
        <f t="shared" si="87"/>
        <v>724.70280000000002</v>
      </c>
      <c r="S492" s="6">
        <f>S493</f>
        <v>0</v>
      </c>
      <c r="T492" s="4">
        <f t="shared" si="99"/>
        <v>724.70280000000002</v>
      </c>
      <c r="U492" s="6">
        <f>U493</f>
        <v>0</v>
      </c>
      <c r="V492" s="4">
        <f t="shared" si="97"/>
        <v>724.70280000000002</v>
      </c>
      <c r="W492" s="6">
        <f>W493</f>
        <v>0</v>
      </c>
      <c r="X492" s="4">
        <f t="shared" si="95"/>
        <v>724.70280000000002</v>
      </c>
      <c r="Y492" s="6">
        <f>Y493</f>
        <v>0</v>
      </c>
      <c r="Z492" s="4">
        <f t="shared" si="96"/>
        <v>724.70280000000002</v>
      </c>
      <c r="AA492" s="4">
        <f>AA493</f>
        <v>724.70280000000002</v>
      </c>
      <c r="AB492" s="25">
        <f t="shared" si="94"/>
        <v>100</v>
      </c>
    </row>
    <row r="493" spans="1:28" ht="38.25">
      <c r="A493" s="5" t="s">
        <v>34</v>
      </c>
      <c r="B493" s="2" t="s">
        <v>684</v>
      </c>
      <c r="C493" s="2">
        <v>200</v>
      </c>
      <c r="D493" s="4"/>
      <c r="E493" s="6"/>
      <c r="F493" s="4"/>
      <c r="G493" s="6"/>
      <c r="H493" s="4">
        <v>0</v>
      </c>
      <c r="I493" s="6">
        <v>724.70280000000002</v>
      </c>
      <c r="J493" s="4">
        <f t="shared" si="93"/>
        <v>724.70280000000002</v>
      </c>
      <c r="K493" s="6"/>
      <c r="L493" s="4">
        <f t="shared" si="88"/>
        <v>724.70280000000002</v>
      </c>
      <c r="M493" s="6"/>
      <c r="N493" s="4">
        <f t="shared" si="85"/>
        <v>724.70280000000002</v>
      </c>
      <c r="O493" s="6"/>
      <c r="P493" s="4">
        <f t="shared" si="86"/>
        <v>724.70280000000002</v>
      </c>
      <c r="Q493" s="6"/>
      <c r="R493" s="4">
        <f t="shared" si="87"/>
        <v>724.70280000000002</v>
      </c>
      <c r="S493" s="6"/>
      <c r="T493" s="4">
        <f t="shared" si="99"/>
        <v>724.70280000000002</v>
      </c>
      <c r="U493" s="6"/>
      <c r="V493" s="4">
        <f t="shared" si="97"/>
        <v>724.70280000000002</v>
      </c>
      <c r="W493" s="6"/>
      <c r="X493" s="4">
        <f t="shared" si="95"/>
        <v>724.70280000000002</v>
      </c>
      <c r="Y493" s="6"/>
      <c r="Z493" s="4">
        <f t="shared" si="96"/>
        <v>724.70280000000002</v>
      </c>
      <c r="AA493" s="4">
        <v>724.70280000000002</v>
      </c>
      <c r="AB493" s="25">
        <f t="shared" si="94"/>
        <v>100</v>
      </c>
    </row>
    <row r="494" spans="1:28" ht="38.25">
      <c r="A494" s="19" t="s">
        <v>559</v>
      </c>
      <c r="B494" s="2" t="s">
        <v>560</v>
      </c>
      <c r="C494" s="20"/>
      <c r="D494" s="4">
        <v>0</v>
      </c>
      <c r="E494" s="6">
        <f>E495</f>
        <v>0</v>
      </c>
      <c r="F494" s="4">
        <f t="shared" si="98"/>
        <v>0</v>
      </c>
      <c r="G494" s="6">
        <f>G495</f>
        <v>0</v>
      </c>
      <c r="H494" s="4">
        <v>70</v>
      </c>
      <c r="I494" s="6">
        <f>I495</f>
        <v>0</v>
      </c>
      <c r="J494" s="4">
        <f t="shared" si="93"/>
        <v>70</v>
      </c>
      <c r="K494" s="6">
        <f>K495</f>
        <v>0</v>
      </c>
      <c r="L494" s="4">
        <f t="shared" si="88"/>
        <v>70</v>
      </c>
      <c r="M494" s="6">
        <f>M495</f>
        <v>35</v>
      </c>
      <c r="N494" s="4">
        <f t="shared" si="85"/>
        <v>105</v>
      </c>
      <c r="O494" s="6">
        <f>O495</f>
        <v>0</v>
      </c>
      <c r="P494" s="4">
        <f t="shared" si="86"/>
        <v>105</v>
      </c>
      <c r="Q494" s="6">
        <f>Q495</f>
        <v>0</v>
      </c>
      <c r="R494" s="4">
        <f t="shared" si="87"/>
        <v>105</v>
      </c>
      <c r="S494" s="6">
        <f>S495</f>
        <v>0</v>
      </c>
      <c r="T494" s="4">
        <f t="shared" si="99"/>
        <v>105</v>
      </c>
      <c r="U494" s="6">
        <f>U495</f>
        <v>0</v>
      </c>
      <c r="V494" s="4">
        <f t="shared" si="97"/>
        <v>105</v>
      </c>
      <c r="W494" s="6">
        <f>W495</f>
        <v>0</v>
      </c>
      <c r="X494" s="4">
        <f t="shared" si="95"/>
        <v>105</v>
      </c>
      <c r="Y494" s="6">
        <f>Y495</f>
        <v>0</v>
      </c>
      <c r="Z494" s="4">
        <f t="shared" si="96"/>
        <v>105</v>
      </c>
      <c r="AA494" s="4">
        <f>AA495</f>
        <v>105</v>
      </c>
      <c r="AB494" s="25">
        <f t="shared" si="94"/>
        <v>100</v>
      </c>
    </row>
    <row r="495" spans="1:28" ht="25.5">
      <c r="A495" s="19" t="s">
        <v>561</v>
      </c>
      <c r="B495" s="2" t="s">
        <v>564</v>
      </c>
      <c r="C495" s="20"/>
      <c r="D495" s="4">
        <v>0</v>
      </c>
      <c r="E495" s="6">
        <f>E496</f>
        <v>0</v>
      </c>
      <c r="F495" s="4">
        <f t="shared" si="98"/>
        <v>0</v>
      </c>
      <c r="G495" s="6">
        <f>G496</f>
        <v>0</v>
      </c>
      <c r="H495" s="4">
        <v>70</v>
      </c>
      <c r="I495" s="6">
        <f>I496</f>
        <v>0</v>
      </c>
      <c r="J495" s="4">
        <f t="shared" si="93"/>
        <v>70</v>
      </c>
      <c r="K495" s="6">
        <f>K496</f>
        <v>0</v>
      </c>
      <c r="L495" s="4">
        <f t="shared" si="88"/>
        <v>70</v>
      </c>
      <c r="M495" s="6">
        <f>M496</f>
        <v>35</v>
      </c>
      <c r="N495" s="4">
        <f t="shared" si="85"/>
        <v>105</v>
      </c>
      <c r="O495" s="6">
        <f>O496</f>
        <v>0</v>
      </c>
      <c r="P495" s="4">
        <f t="shared" si="86"/>
        <v>105</v>
      </c>
      <c r="Q495" s="6">
        <f>Q496</f>
        <v>0</v>
      </c>
      <c r="R495" s="4">
        <f t="shared" si="87"/>
        <v>105</v>
      </c>
      <c r="S495" s="6">
        <f>S496</f>
        <v>0</v>
      </c>
      <c r="T495" s="4">
        <f t="shared" si="99"/>
        <v>105</v>
      </c>
      <c r="U495" s="6">
        <f>U496</f>
        <v>0</v>
      </c>
      <c r="V495" s="4">
        <f t="shared" si="97"/>
        <v>105</v>
      </c>
      <c r="W495" s="6">
        <f>W496</f>
        <v>0</v>
      </c>
      <c r="X495" s="4">
        <f t="shared" si="95"/>
        <v>105</v>
      </c>
      <c r="Y495" s="6">
        <f>Y496</f>
        <v>0</v>
      </c>
      <c r="Z495" s="4">
        <f t="shared" si="96"/>
        <v>105</v>
      </c>
      <c r="AA495" s="4">
        <f>AA496</f>
        <v>105</v>
      </c>
      <c r="AB495" s="25">
        <f t="shared" si="94"/>
        <v>100</v>
      </c>
    </row>
    <row r="496" spans="1:28" ht="38.25">
      <c r="A496" s="5" t="s">
        <v>34</v>
      </c>
      <c r="B496" s="2" t="s">
        <v>564</v>
      </c>
      <c r="C496" s="20">
        <v>200</v>
      </c>
      <c r="D496" s="4">
        <v>0</v>
      </c>
      <c r="E496" s="6"/>
      <c r="F496" s="4">
        <f t="shared" si="98"/>
        <v>0</v>
      </c>
      <c r="G496" s="6"/>
      <c r="H496" s="4">
        <v>70</v>
      </c>
      <c r="I496" s="6"/>
      <c r="J496" s="4">
        <f t="shared" si="93"/>
        <v>70</v>
      </c>
      <c r="K496" s="6"/>
      <c r="L496" s="4">
        <f t="shared" si="88"/>
        <v>70</v>
      </c>
      <c r="M496" s="6">
        <v>35</v>
      </c>
      <c r="N496" s="4">
        <f t="shared" ref="N496:N562" si="100">L496+M496</f>
        <v>105</v>
      </c>
      <c r="O496" s="6"/>
      <c r="P496" s="4">
        <f t="shared" ref="P496:P559" si="101">N496+O496</f>
        <v>105</v>
      </c>
      <c r="Q496" s="6"/>
      <c r="R496" s="4">
        <f t="shared" ref="R496:R559" si="102">P496+Q496</f>
        <v>105</v>
      </c>
      <c r="S496" s="6"/>
      <c r="T496" s="4">
        <f t="shared" si="99"/>
        <v>105</v>
      </c>
      <c r="U496" s="6"/>
      <c r="V496" s="4">
        <f t="shared" si="97"/>
        <v>105</v>
      </c>
      <c r="W496" s="6"/>
      <c r="X496" s="4">
        <f t="shared" si="95"/>
        <v>105</v>
      </c>
      <c r="Y496" s="6"/>
      <c r="Z496" s="4">
        <f t="shared" si="96"/>
        <v>105</v>
      </c>
      <c r="AA496" s="4">
        <v>105</v>
      </c>
      <c r="AB496" s="25">
        <f t="shared" si="94"/>
        <v>100</v>
      </c>
    </row>
    <row r="497" spans="1:28" ht="66.75" customHeight="1">
      <c r="A497" s="19" t="s">
        <v>715</v>
      </c>
      <c r="B497" s="2" t="s">
        <v>716</v>
      </c>
      <c r="C497" s="20"/>
      <c r="D497" s="4"/>
      <c r="E497" s="6"/>
      <c r="F497" s="4"/>
      <c r="G497" s="6"/>
      <c r="H497" s="4"/>
      <c r="I497" s="6"/>
      <c r="J497" s="4"/>
      <c r="K497" s="6"/>
      <c r="L497" s="4">
        <f t="shared" si="88"/>
        <v>0</v>
      </c>
      <c r="M497" s="6">
        <f>M498</f>
        <v>2000</v>
      </c>
      <c r="N497" s="4">
        <f t="shared" si="100"/>
        <v>2000</v>
      </c>
      <c r="O497" s="6">
        <f>O498</f>
        <v>0</v>
      </c>
      <c r="P497" s="4">
        <f t="shared" si="101"/>
        <v>2000</v>
      </c>
      <c r="Q497" s="6">
        <f>Q498</f>
        <v>0</v>
      </c>
      <c r="R497" s="4">
        <f t="shared" si="102"/>
        <v>2000</v>
      </c>
      <c r="S497" s="6">
        <f>S498</f>
        <v>0</v>
      </c>
      <c r="T497" s="4">
        <f t="shared" si="99"/>
        <v>2000</v>
      </c>
      <c r="U497" s="6">
        <f>U498</f>
        <v>0</v>
      </c>
      <c r="V497" s="4">
        <f t="shared" si="97"/>
        <v>2000</v>
      </c>
      <c r="W497" s="6">
        <f>W498</f>
        <v>0</v>
      </c>
      <c r="X497" s="4">
        <f t="shared" si="95"/>
        <v>2000</v>
      </c>
      <c r="Y497" s="6">
        <f>Y498</f>
        <v>0</v>
      </c>
      <c r="Z497" s="4">
        <f t="shared" si="96"/>
        <v>2000</v>
      </c>
      <c r="AA497" s="4">
        <f>AA498</f>
        <v>2000</v>
      </c>
      <c r="AB497" s="25">
        <f t="shared" si="94"/>
        <v>100</v>
      </c>
    </row>
    <row r="498" spans="1:28" ht="66.75" customHeight="1">
      <c r="A498" s="19" t="s">
        <v>717</v>
      </c>
      <c r="B498" s="2" t="s">
        <v>718</v>
      </c>
      <c r="C498" s="20"/>
      <c r="D498" s="4"/>
      <c r="E498" s="6"/>
      <c r="F498" s="4"/>
      <c r="G498" s="6"/>
      <c r="H498" s="4"/>
      <c r="I498" s="6"/>
      <c r="J498" s="4"/>
      <c r="K498" s="6"/>
      <c r="L498" s="4">
        <f t="shared" si="88"/>
        <v>0</v>
      </c>
      <c r="M498" s="6">
        <f>M499</f>
        <v>2000</v>
      </c>
      <c r="N498" s="4">
        <f t="shared" si="100"/>
        <v>2000</v>
      </c>
      <c r="O498" s="6">
        <f>O499</f>
        <v>0</v>
      </c>
      <c r="P498" s="4">
        <f t="shared" si="101"/>
        <v>2000</v>
      </c>
      <c r="Q498" s="6">
        <f>Q499</f>
        <v>0</v>
      </c>
      <c r="R498" s="4">
        <f t="shared" si="102"/>
        <v>2000</v>
      </c>
      <c r="S498" s="6">
        <f>S499</f>
        <v>0</v>
      </c>
      <c r="T498" s="4">
        <f t="shared" si="99"/>
        <v>2000</v>
      </c>
      <c r="U498" s="6">
        <f>U499</f>
        <v>0</v>
      </c>
      <c r="V498" s="4">
        <f t="shared" si="97"/>
        <v>2000</v>
      </c>
      <c r="W498" s="6">
        <f>W499</f>
        <v>0</v>
      </c>
      <c r="X498" s="4">
        <f t="shared" si="95"/>
        <v>2000</v>
      </c>
      <c r="Y498" s="6">
        <f>Y499</f>
        <v>0</v>
      </c>
      <c r="Z498" s="4">
        <f t="shared" si="96"/>
        <v>2000</v>
      </c>
      <c r="AA498" s="4">
        <f>AA499</f>
        <v>2000</v>
      </c>
      <c r="AB498" s="25">
        <f t="shared" si="94"/>
        <v>100</v>
      </c>
    </row>
    <row r="499" spans="1:28" ht="15.75">
      <c r="A499" s="16" t="s">
        <v>209</v>
      </c>
      <c r="B499" s="2" t="s">
        <v>718</v>
      </c>
      <c r="C499" s="20">
        <v>800</v>
      </c>
      <c r="D499" s="4"/>
      <c r="E499" s="6"/>
      <c r="F499" s="4"/>
      <c r="G499" s="6"/>
      <c r="H499" s="4"/>
      <c r="I499" s="6"/>
      <c r="J499" s="4"/>
      <c r="K499" s="6"/>
      <c r="L499" s="4">
        <f t="shared" si="88"/>
        <v>0</v>
      </c>
      <c r="M499" s="6">
        <v>2000</v>
      </c>
      <c r="N499" s="4">
        <f t="shared" si="100"/>
        <v>2000</v>
      </c>
      <c r="O499" s="6"/>
      <c r="P499" s="4">
        <f t="shared" si="101"/>
        <v>2000</v>
      </c>
      <c r="Q499" s="6"/>
      <c r="R499" s="4">
        <f t="shared" si="102"/>
        <v>2000</v>
      </c>
      <c r="S499" s="6"/>
      <c r="T499" s="4">
        <f t="shared" si="99"/>
        <v>2000</v>
      </c>
      <c r="U499" s="6"/>
      <c r="V499" s="4">
        <f t="shared" si="97"/>
        <v>2000</v>
      </c>
      <c r="W499" s="6"/>
      <c r="X499" s="4">
        <f t="shared" si="95"/>
        <v>2000</v>
      </c>
      <c r="Y499" s="6"/>
      <c r="Z499" s="4">
        <f t="shared" si="96"/>
        <v>2000</v>
      </c>
      <c r="AA499" s="4">
        <v>2000</v>
      </c>
      <c r="AB499" s="25">
        <f t="shared" si="94"/>
        <v>100</v>
      </c>
    </row>
    <row r="500" spans="1:28" ht="25.5">
      <c r="A500" s="21" t="s">
        <v>399</v>
      </c>
      <c r="B500" s="22" t="s">
        <v>400</v>
      </c>
      <c r="C500" s="20"/>
      <c r="D500" s="4">
        <v>0</v>
      </c>
      <c r="E500" s="6">
        <f>E501+E504+E507</f>
        <v>0</v>
      </c>
      <c r="F500" s="4">
        <f t="shared" si="98"/>
        <v>0</v>
      </c>
      <c r="G500" s="6">
        <f>G501+G504+G507</f>
        <v>0</v>
      </c>
      <c r="H500" s="4">
        <v>205</v>
      </c>
      <c r="I500" s="6">
        <f>I501+I504+I507</f>
        <v>50</v>
      </c>
      <c r="J500" s="4">
        <f t="shared" si="93"/>
        <v>255</v>
      </c>
      <c r="K500" s="6">
        <f>K501+K504+K507</f>
        <v>-205</v>
      </c>
      <c r="L500" s="4">
        <f t="shared" si="88"/>
        <v>50</v>
      </c>
      <c r="M500" s="6">
        <f>M501+M504+M507</f>
        <v>0</v>
      </c>
      <c r="N500" s="4">
        <f t="shared" si="100"/>
        <v>50</v>
      </c>
      <c r="O500" s="6">
        <f>O501+O504+O507</f>
        <v>0</v>
      </c>
      <c r="P500" s="4">
        <f t="shared" si="101"/>
        <v>50</v>
      </c>
      <c r="Q500" s="6">
        <f>Q501+Q504+Q507</f>
        <v>0</v>
      </c>
      <c r="R500" s="4">
        <f t="shared" si="102"/>
        <v>50</v>
      </c>
      <c r="S500" s="6">
        <f>S501+S504+S507</f>
        <v>0</v>
      </c>
      <c r="T500" s="4">
        <f t="shared" si="99"/>
        <v>50</v>
      </c>
      <c r="U500" s="6">
        <f>U501+U504+U507</f>
        <v>0</v>
      </c>
      <c r="V500" s="4">
        <f t="shared" si="97"/>
        <v>50</v>
      </c>
      <c r="W500" s="6">
        <f>W501+W504+W507</f>
        <v>0</v>
      </c>
      <c r="X500" s="4">
        <f t="shared" si="95"/>
        <v>50</v>
      </c>
      <c r="Y500" s="6">
        <f>Y501+Y504+Y507</f>
        <v>0</v>
      </c>
      <c r="Z500" s="4">
        <f t="shared" si="96"/>
        <v>50</v>
      </c>
      <c r="AA500" s="4">
        <f>AA501+AA504+AA507</f>
        <v>50</v>
      </c>
      <c r="AB500" s="25">
        <f t="shared" si="94"/>
        <v>100</v>
      </c>
    </row>
    <row r="501" spans="1:28" ht="51">
      <c r="A501" s="5" t="s">
        <v>401</v>
      </c>
      <c r="B501" s="2" t="s">
        <v>402</v>
      </c>
      <c r="C501" s="2"/>
      <c r="D501" s="4">
        <v>0</v>
      </c>
      <c r="E501" s="6">
        <f>E502</f>
        <v>0</v>
      </c>
      <c r="F501" s="4">
        <f t="shared" si="98"/>
        <v>0</v>
      </c>
      <c r="G501" s="6">
        <f>G502</f>
        <v>0</v>
      </c>
      <c r="H501" s="4">
        <v>0</v>
      </c>
      <c r="I501" s="6">
        <f>I502</f>
        <v>50</v>
      </c>
      <c r="J501" s="4">
        <f t="shared" si="93"/>
        <v>50</v>
      </c>
      <c r="K501" s="6">
        <f>K502</f>
        <v>0</v>
      </c>
      <c r="L501" s="4">
        <f t="shared" si="88"/>
        <v>50</v>
      </c>
      <c r="M501" s="6">
        <f>M502</f>
        <v>0</v>
      </c>
      <c r="N501" s="4">
        <f t="shared" si="100"/>
        <v>50</v>
      </c>
      <c r="O501" s="6">
        <f>O502</f>
        <v>0</v>
      </c>
      <c r="P501" s="4">
        <f t="shared" si="101"/>
        <v>50</v>
      </c>
      <c r="Q501" s="6">
        <f>Q502</f>
        <v>0</v>
      </c>
      <c r="R501" s="4">
        <f t="shared" si="102"/>
        <v>50</v>
      </c>
      <c r="S501" s="6">
        <f>S502</f>
        <v>0</v>
      </c>
      <c r="T501" s="4">
        <f t="shared" si="99"/>
        <v>50</v>
      </c>
      <c r="U501" s="6">
        <f>U502</f>
        <v>0</v>
      </c>
      <c r="V501" s="4">
        <f t="shared" si="97"/>
        <v>50</v>
      </c>
      <c r="W501" s="6">
        <f>W502</f>
        <v>0</v>
      </c>
      <c r="X501" s="4">
        <f t="shared" si="95"/>
        <v>50</v>
      </c>
      <c r="Y501" s="6">
        <f>Y502</f>
        <v>0</v>
      </c>
      <c r="Z501" s="4">
        <f t="shared" si="96"/>
        <v>50</v>
      </c>
      <c r="AA501" s="4">
        <f>AA502</f>
        <v>50</v>
      </c>
      <c r="AB501" s="25">
        <f t="shared" si="94"/>
        <v>100</v>
      </c>
    </row>
    <row r="502" spans="1:28" ht="38.25">
      <c r="A502" s="5" t="s">
        <v>403</v>
      </c>
      <c r="B502" s="2" t="s">
        <v>404</v>
      </c>
      <c r="C502" s="2"/>
      <c r="D502" s="4">
        <v>0</v>
      </c>
      <c r="E502" s="6">
        <f>E503</f>
        <v>0</v>
      </c>
      <c r="F502" s="4">
        <f t="shared" si="98"/>
        <v>0</v>
      </c>
      <c r="G502" s="6">
        <f>G503</f>
        <v>0</v>
      </c>
      <c r="H502" s="4">
        <v>0</v>
      </c>
      <c r="I502" s="6">
        <f>I503</f>
        <v>50</v>
      </c>
      <c r="J502" s="4">
        <f t="shared" si="93"/>
        <v>50</v>
      </c>
      <c r="K502" s="6">
        <f>K503</f>
        <v>0</v>
      </c>
      <c r="L502" s="4">
        <f t="shared" si="88"/>
        <v>50</v>
      </c>
      <c r="M502" s="6">
        <f>M503</f>
        <v>0</v>
      </c>
      <c r="N502" s="4">
        <f t="shared" si="100"/>
        <v>50</v>
      </c>
      <c r="O502" s="6">
        <f>O503</f>
        <v>0</v>
      </c>
      <c r="P502" s="4">
        <f t="shared" si="101"/>
        <v>50</v>
      </c>
      <c r="Q502" s="6">
        <f>Q503</f>
        <v>0</v>
      </c>
      <c r="R502" s="4">
        <f t="shared" si="102"/>
        <v>50</v>
      </c>
      <c r="S502" s="6">
        <f>S503</f>
        <v>0</v>
      </c>
      <c r="T502" s="4">
        <f t="shared" si="99"/>
        <v>50</v>
      </c>
      <c r="U502" s="6">
        <f>U503</f>
        <v>0</v>
      </c>
      <c r="V502" s="4">
        <f t="shared" si="97"/>
        <v>50</v>
      </c>
      <c r="W502" s="6">
        <f>W503</f>
        <v>0</v>
      </c>
      <c r="X502" s="4">
        <f t="shared" si="95"/>
        <v>50</v>
      </c>
      <c r="Y502" s="6">
        <f>Y503</f>
        <v>0</v>
      </c>
      <c r="Z502" s="4">
        <f t="shared" si="96"/>
        <v>50</v>
      </c>
      <c r="AA502" s="4">
        <f>AA503</f>
        <v>50</v>
      </c>
      <c r="AB502" s="25">
        <f t="shared" si="94"/>
        <v>100</v>
      </c>
    </row>
    <row r="503" spans="1:28" ht="38.25">
      <c r="A503" s="5" t="s">
        <v>34</v>
      </c>
      <c r="B503" s="2" t="s">
        <v>404</v>
      </c>
      <c r="C503" s="2">
        <v>200</v>
      </c>
      <c r="D503" s="4">
        <v>0</v>
      </c>
      <c r="E503" s="6"/>
      <c r="F503" s="4">
        <f t="shared" si="98"/>
        <v>0</v>
      </c>
      <c r="G503" s="6"/>
      <c r="H503" s="4">
        <v>0</v>
      </c>
      <c r="I503" s="6">
        <v>50</v>
      </c>
      <c r="J503" s="4">
        <f t="shared" si="93"/>
        <v>50</v>
      </c>
      <c r="K503" s="6"/>
      <c r="L503" s="4">
        <f t="shared" si="88"/>
        <v>50</v>
      </c>
      <c r="M503" s="6"/>
      <c r="N503" s="4">
        <f t="shared" si="100"/>
        <v>50</v>
      </c>
      <c r="O503" s="6"/>
      <c r="P503" s="4">
        <f t="shared" si="101"/>
        <v>50</v>
      </c>
      <c r="Q503" s="6"/>
      <c r="R503" s="4">
        <f t="shared" si="102"/>
        <v>50</v>
      </c>
      <c r="S503" s="6"/>
      <c r="T503" s="4">
        <f t="shared" si="99"/>
        <v>50</v>
      </c>
      <c r="U503" s="6"/>
      <c r="V503" s="4">
        <f t="shared" si="97"/>
        <v>50</v>
      </c>
      <c r="W503" s="6"/>
      <c r="X503" s="4">
        <f t="shared" si="95"/>
        <v>50</v>
      </c>
      <c r="Y503" s="6"/>
      <c r="Z503" s="4">
        <f t="shared" si="96"/>
        <v>50</v>
      </c>
      <c r="AA503" s="4">
        <v>50</v>
      </c>
      <c r="AB503" s="25">
        <f t="shared" si="94"/>
        <v>100</v>
      </c>
    </row>
    <row r="504" spans="1:28" ht="25.5">
      <c r="A504" s="5" t="s">
        <v>405</v>
      </c>
      <c r="B504" s="2" t="s">
        <v>406</v>
      </c>
      <c r="C504" s="2"/>
      <c r="D504" s="4">
        <v>0</v>
      </c>
      <c r="E504" s="6">
        <f>E505</f>
        <v>0</v>
      </c>
      <c r="F504" s="4">
        <f t="shared" si="98"/>
        <v>0</v>
      </c>
      <c r="G504" s="6">
        <f>G505</f>
        <v>0</v>
      </c>
      <c r="H504" s="4">
        <v>205</v>
      </c>
      <c r="I504" s="6">
        <f>I505</f>
        <v>0</v>
      </c>
      <c r="J504" s="4">
        <f t="shared" si="93"/>
        <v>205</v>
      </c>
      <c r="K504" s="6">
        <f>K505</f>
        <v>-205</v>
      </c>
      <c r="L504" s="4">
        <f t="shared" si="88"/>
        <v>0</v>
      </c>
      <c r="M504" s="6">
        <f>M505</f>
        <v>0</v>
      </c>
      <c r="N504" s="4">
        <f t="shared" si="100"/>
        <v>0</v>
      </c>
      <c r="O504" s="6">
        <f>O505</f>
        <v>0</v>
      </c>
      <c r="P504" s="4">
        <f t="shared" si="101"/>
        <v>0</v>
      </c>
      <c r="Q504" s="6">
        <f>Q505</f>
        <v>0</v>
      </c>
      <c r="R504" s="4">
        <f t="shared" si="102"/>
        <v>0</v>
      </c>
      <c r="S504" s="6">
        <f>S505</f>
        <v>0</v>
      </c>
      <c r="T504" s="4">
        <f t="shared" si="99"/>
        <v>0</v>
      </c>
      <c r="U504" s="6">
        <f>U505</f>
        <v>0</v>
      </c>
      <c r="V504" s="4">
        <f t="shared" si="97"/>
        <v>0</v>
      </c>
      <c r="W504" s="6">
        <f>W505</f>
        <v>0</v>
      </c>
      <c r="X504" s="4">
        <f t="shared" si="95"/>
        <v>0</v>
      </c>
      <c r="Y504" s="6">
        <f>Y505</f>
        <v>0</v>
      </c>
      <c r="Z504" s="4">
        <f t="shared" si="96"/>
        <v>0</v>
      </c>
      <c r="AA504" s="4">
        <f>AA505</f>
        <v>0</v>
      </c>
      <c r="AB504" s="25">
        <v>0</v>
      </c>
    </row>
    <row r="505" spans="1:28" ht="15.75">
      <c r="A505" s="5" t="s">
        <v>407</v>
      </c>
      <c r="B505" s="2" t="s">
        <v>408</v>
      </c>
      <c r="C505" s="2"/>
      <c r="D505" s="4">
        <v>0</v>
      </c>
      <c r="E505" s="6">
        <f>E506</f>
        <v>0</v>
      </c>
      <c r="F505" s="4">
        <f t="shared" si="98"/>
        <v>0</v>
      </c>
      <c r="G505" s="6">
        <f>G506</f>
        <v>0</v>
      </c>
      <c r="H505" s="4">
        <v>205</v>
      </c>
      <c r="I505" s="6">
        <f>I506</f>
        <v>0</v>
      </c>
      <c r="J505" s="4">
        <f t="shared" si="93"/>
        <v>205</v>
      </c>
      <c r="K505" s="6">
        <f>K506</f>
        <v>-205</v>
      </c>
      <c r="L505" s="4">
        <f t="shared" si="88"/>
        <v>0</v>
      </c>
      <c r="M505" s="6">
        <f>M506</f>
        <v>0</v>
      </c>
      <c r="N505" s="4">
        <f t="shared" si="100"/>
        <v>0</v>
      </c>
      <c r="O505" s="6">
        <f>O506</f>
        <v>0</v>
      </c>
      <c r="P505" s="4">
        <f t="shared" si="101"/>
        <v>0</v>
      </c>
      <c r="Q505" s="6">
        <f>Q506</f>
        <v>0</v>
      </c>
      <c r="R505" s="4">
        <f t="shared" si="102"/>
        <v>0</v>
      </c>
      <c r="S505" s="6">
        <f>S506</f>
        <v>0</v>
      </c>
      <c r="T505" s="4">
        <f t="shared" si="99"/>
        <v>0</v>
      </c>
      <c r="U505" s="6">
        <f>U506</f>
        <v>0</v>
      </c>
      <c r="V505" s="4">
        <f t="shared" si="97"/>
        <v>0</v>
      </c>
      <c r="W505" s="6">
        <f>W506</f>
        <v>0</v>
      </c>
      <c r="X505" s="4">
        <f t="shared" si="95"/>
        <v>0</v>
      </c>
      <c r="Y505" s="6">
        <f>Y506</f>
        <v>0</v>
      </c>
      <c r="Z505" s="4">
        <f t="shared" si="96"/>
        <v>0</v>
      </c>
      <c r="AA505" s="4">
        <f>AA506</f>
        <v>0</v>
      </c>
      <c r="AB505" s="25">
        <v>0</v>
      </c>
    </row>
    <row r="506" spans="1:28" ht="38.25">
      <c r="A506" s="5" t="s">
        <v>34</v>
      </c>
      <c r="B506" s="2" t="s">
        <v>408</v>
      </c>
      <c r="C506" s="2">
        <v>200</v>
      </c>
      <c r="D506" s="4">
        <v>0</v>
      </c>
      <c r="E506" s="6"/>
      <c r="F506" s="4">
        <f t="shared" si="98"/>
        <v>0</v>
      </c>
      <c r="G506" s="6"/>
      <c r="H506" s="4">
        <v>205</v>
      </c>
      <c r="I506" s="6"/>
      <c r="J506" s="4">
        <f t="shared" si="93"/>
        <v>205</v>
      </c>
      <c r="K506" s="6">
        <v>-205</v>
      </c>
      <c r="L506" s="4">
        <f t="shared" si="88"/>
        <v>0</v>
      </c>
      <c r="M506" s="6"/>
      <c r="N506" s="4">
        <f t="shared" si="100"/>
        <v>0</v>
      </c>
      <c r="O506" s="6"/>
      <c r="P506" s="4">
        <f t="shared" si="101"/>
        <v>0</v>
      </c>
      <c r="Q506" s="6"/>
      <c r="R506" s="4">
        <f t="shared" si="102"/>
        <v>0</v>
      </c>
      <c r="S506" s="6"/>
      <c r="T506" s="4">
        <f t="shared" si="99"/>
        <v>0</v>
      </c>
      <c r="U506" s="6"/>
      <c r="V506" s="4">
        <f t="shared" si="97"/>
        <v>0</v>
      </c>
      <c r="W506" s="6"/>
      <c r="X506" s="4">
        <f t="shared" si="95"/>
        <v>0</v>
      </c>
      <c r="Y506" s="6"/>
      <c r="Z506" s="4">
        <f t="shared" si="96"/>
        <v>0</v>
      </c>
      <c r="AA506" s="4">
        <v>0</v>
      </c>
      <c r="AB506" s="25">
        <v>0</v>
      </c>
    </row>
    <row r="507" spans="1:28" ht="38.25">
      <c r="A507" s="5" t="s">
        <v>409</v>
      </c>
      <c r="B507" s="2" t="s">
        <v>410</v>
      </c>
      <c r="C507" s="2"/>
      <c r="D507" s="4">
        <v>0</v>
      </c>
      <c r="E507" s="6">
        <f>E508</f>
        <v>0</v>
      </c>
      <c r="F507" s="4">
        <f t="shared" si="98"/>
        <v>0</v>
      </c>
      <c r="G507" s="6">
        <f>G508</f>
        <v>0</v>
      </c>
      <c r="H507" s="4">
        <v>0</v>
      </c>
      <c r="I507" s="6">
        <f>I508</f>
        <v>0</v>
      </c>
      <c r="J507" s="4">
        <f t="shared" si="93"/>
        <v>0</v>
      </c>
      <c r="K507" s="6">
        <f>K508</f>
        <v>0</v>
      </c>
      <c r="L507" s="4">
        <f t="shared" si="88"/>
        <v>0</v>
      </c>
      <c r="M507" s="6">
        <f>M508</f>
        <v>0</v>
      </c>
      <c r="N507" s="4">
        <f t="shared" si="100"/>
        <v>0</v>
      </c>
      <c r="O507" s="6">
        <f>O508</f>
        <v>0</v>
      </c>
      <c r="P507" s="4">
        <f t="shared" si="101"/>
        <v>0</v>
      </c>
      <c r="Q507" s="6">
        <f>Q508</f>
        <v>0</v>
      </c>
      <c r="R507" s="4">
        <f t="shared" si="102"/>
        <v>0</v>
      </c>
      <c r="S507" s="6">
        <f>S508</f>
        <v>0</v>
      </c>
      <c r="T507" s="4">
        <f t="shared" si="99"/>
        <v>0</v>
      </c>
      <c r="U507" s="6">
        <f>U508</f>
        <v>0</v>
      </c>
      <c r="V507" s="4">
        <f t="shared" si="97"/>
        <v>0</v>
      </c>
      <c r="W507" s="6">
        <f>W508</f>
        <v>0</v>
      </c>
      <c r="X507" s="4">
        <f t="shared" si="95"/>
        <v>0</v>
      </c>
      <c r="Y507" s="6">
        <f>Y508</f>
        <v>0</v>
      </c>
      <c r="Z507" s="4">
        <f t="shared" si="96"/>
        <v>0</v>
      </c>
      <c r="AA507" s="4">
        <f>AA508</f>
        <v>0</v>
      </c>
      <c r="AB507" s="25">
        <v>0</v>
      </c>
    </row>
    <row r="508" spans="1:28" ht="38.25">
      <c r="A508" s="5" t="s">
        <v>411</v>
      </c>
      <c r="B508" s="2" t="s">
        <v>412</v>
      </c>
      <c r="C508" s="2"/>
      <c r="D508" s="4">
        <v>0</v>
      </c>
      <c r="E508" s="6">
        <f>E509</f>
        <v>0</v>
      </c>
      <c r="F508" s="4">
        <f t="shared" si="98"/>
        <v>0</v>
      </c>
      <c r="G508" s="6">
        <f>G509</f>
        <v>0</v>
      </c>
      <c r="H508" s="4">
        <v>0</v>
      </c>
      <c r="I508" s="6">
        <f>I509</f>
        <v>0</v>
      </c>
      <c r="J508" s="4">
        <f t="shared" si="93"/>
        <v>0</v>
      </c>
      <c r="K508" s="6">
        <f>K509</f>
        <v>0</v>
      </c>
      <c r="L508" s="4">
        <f t="shared" si="88"/>
        <v>0</v>
      </c>
      <c r="M508" s="6">
        <f>M509</f>
        <v>0</v>
      </c>
      <c r="N508" s="4">
        <f t="shared" si="100"/>
        <v>0</v>
      </c>
      <c r="O508" s="6">
        <f>O509</f>
        <v>0</v>
      </c>
      <c r="P508" s="4">
        <f t="shared" si="101"/>
        <v>0</v>
      </c>
      <c r="Q508" s="6">
        <f>Q509</f>
        <v>0</v>
      </c>
      <c r="R508" s="4">
        <f t="shared" si="102"/>
        <v>0</v>
      </c>
      <c r="S508" s="6">
        <f>S509</f>
        <v>0</v>
      </c>
      <c r="T508" s="4">
        <f t="shared" si="99"/>
        <v>0</v>
      </c>
      <c r="U508" s="6">
        <f>U509</f>
        <v>0</v>
      </c>
      <c r="V508" s="4">
        <f t="shared" si="97"/>
        <v>0</v>
      </c>
      <c r="W508" s="6">
        <f>W509</f>
        <v>0</v>
      </c>
      <c r="X508" s="4">
        <f t="shared" si="95"/>
        <v>0</v>
      </c>
      <c r="Y508" s="6">
        <f>Y509</f>
        <v>0</v>
      </c>
      <c r="Z508" s="4">
        <f t="shared" si="96"/>
        <v>0</v>
      </c>
      <c r="AA508" s="4">
        <f>AA509</f>
        <v>0</v>
      </c>
      <c r="AB508" s="25">
        <v>0</v>
      </c>
    </row>
    <row r="509" spans="1:28" ht="38.25">
      <c r="A509" s="5" t="s">
        <v>34</v>
      </c>
      <c r="B509" s="2" t="s">
        <v>412</v>
      </c>
      <c r="C509" s="2">
        <v>200</v>
      </c>
      <c r="D509" s="4">
        <v>0</v>
      </c>
      <c r="E509" s="6"/>
      <c r="F509" s="4">
        <f t="shared" si="98"/>
        <v>0</v>
      </c>
      <c r="G509" s="6"/>
      <c r="H509" s="4">
        <v>0</v>
      </c>
      <c r="I509" s="6"/>
      <c r="J509" s="4">
        <f t="shared" si="93"/>
        <v>0</v>
      </c>
      <c r="K509" s="6"/>
      <c r="L509" s="4">
        <f t="shared" si="88"/>
        <v>0</v>
      </c>
      <c r="M509" s="6"/>
      <c r="N509" s="4">
        <f t="shared" si="100"/>
        <v>0</v>
      </c>
      <c r="O509" s="6"/>
      <c r="P509" s="4">
        <f t="shared" si="101"/>
        <v>0</v>
      </c>
      <c r="Q509" s="6"/>
      <c r="R509" s="4">
        <f t="shared" si="102"/>
        <v>0</v>
      </c>
      <c r="S509" s="6"/>
      <c r="T509" s="4">
        <f t="shared" si="99"/>
        <v>0</v>
      </c>
      <c r="U509" s="6"/>
      <c r="V509" s="4">
        <f t="shared" si="97"/>
        <v>0</v>
      </c>
      <c r="W509" s="6"/>
      <c r="X509" s="4">
        <f t="shared" si="95"/>
        <v>0</v>
      </c>
      <c r="Y509" s="6"/>
      <c r="Z509" s="4">
        <f t="shared" si="96"/>
        <v>0</v>
      </c>
      <c r="AA509" s="4">
        <v>0</v>
      </c>
      <c r="AB509" s="25">
        <v>0</v>
      </c>
    </row>
    <row r="510" spans="1:28" ht="51">
      <c r="A510" s="10" t="s">
        <v>473</v>
      </c>
      <c r="B510" s="22" t="s">
        <v>468</v>
      </c>
      <c r="C510" s="2"/>
      <c r="D510" s="4">
        <v>0</v>
      </c>
      <c r="E510" s="6">
        <f t="shared" ref="E510:G512" si="103">E511</f>
        <v>0</v>
      </c>
      <c r="F510" s="4">
        <f t="shared" si="98"/>
        <v>0</v>
      </c>
      <c r="G510" s="6">
        <f t="shared" si="103"/>
        <v>0</v>
      </c>
      <c r="H510" s="4">
        <v>0</v>
      </c>
      <c r="I510" s="6">
        <f>I511+I514</f>
        <v>500</v>
      </c>
      <c r="J510" s="4">
        <f t="shared" si="93"/>
        <v>500</v>
      </c>
      <c r="K510" s="6">
        <f>K511+K514</f>
        <v>0</v>
      </c>
      <c r="L510" s="4">
        <f t="shared" si="88"/>
        <v>500</v>
      </c>
      <c r="M510" s="6">
        <f>M511+M514</f>
        <v>0</v>
      </c>
      <c r="N510" s="4">
        <f t="shared" si="100"/>
        <v>500</v>
      </c>
      <c r="O510" s="6">
        <f>O511+O514</f>
        <v>0</v>
      </c>
      <c r="P510" s="4">
        <f t="shared" si="101"/>
        <v>500</v>
      </c>
      <c r="Q510" s="6">
        <f>Q511+Q514</f>
        <v>0</v>
      </c>
      <c r="R510" s="4">
        <f t="shared" si="102"/>
        <v>500</v>
      </c>
      <c r="S510" s="6">
        <f>S511+S514</f>
        <v>0</v>
      </c>
      <c r="T510" s="4">
        <f t="shared" si="99"/>
        <v>500</v>
      </c>
      <c r="U510" s="6">
        <f>U511+U514</f>
        <v>0</v>
      </c>
      <c r="V510" s="4">
        <f t="shared" si="97"/>
        <v>500</v>
      </c>
      <c r="W510" s="6">
        <f>W511+W514</f>
        <v>0</v>
      </c>
      <c r="X510" s="4">
        <f t="shared" si="95"/>
        <v>500</v>
      </c>
      <c r="Y510" s="6">
        <f>Y511+Y514</f>
        <v>0</v>
      </c>
      <c r="Z510" s="4">
        <f t="shared" si="96"/>
        <v>500</v>
      </c>
      <c r="AA510" s="4">
        <f>AA511+AA514</f>
        <v>500</v>
      </c>
      <c r="AB510" s="25">
        <f t="shared" si="94"/>
        <v>100</v>
      </c>
    </row>
    <row r="511" spans="1:28" ht="51">
      <c r="A511" s="5" t="s">
        <v>469</v>
      </c>
      <c r="B511" s="2" t="s">
        <v>470</v>
      </c>
      <c r="C511" s="2"/>
      <c r="D511" s="4">
        <v>0</v>
      </c>
      <c r="E511" s="6">
        <f t="shared" si="103"/>
        <v>0</v>
      </c>
      <c r="F511" s="4">
        <f t="shared" si="98"/>
        <v>0</v>
      </c>
      <c r="G511" s="6">
        <f t="shared" si="103"/>
        <v>0</v>
      </c>
      <c r="H511" s="4">
        <v>0</v>
      </c>
      <c r="I511" s="6">
        <f t="shared" ref="I511:AA512" si="104">I512</f>
        <v>0</v>
      </c>
      <c r="J511" s="4">
        <f t="shared" si="93"/>
        <v>0</v>
      </c>
      <c r="K511" s="6">
        <f t="shared" si="104"/>
        <v>0</v>
      </c>
      <c r="L511" s="4">
        <f t="shared" si="88"/>
        <v>0</v>
      </c>
      <c r="M511" s="6">
        <f t="shared" si="104"/>
        <v>0</v>
      </c>
      <c r="N511" s="4">
        <f t="shared" si="100"/>
        <v>0</v>
      </c>
      <c r="O511" s="6">
        <f t="shared" si="104"/>
        <v>0</v>
      </c>
      <c r="P511" s="4">
        <f t="shared" si="101"/>
        <v>0</v>
      </c>
      <c r="Q511" s="6">
        <f t="shared" si="104"/>
        <v>0</v>
      </c>
      <c r="R511" s="4">
        <f t="shared" si="102"/>
        <v>0</v>
      </c>
      <c r="S511" s="6">
        <f t="shared" si="104"/>
        <v>0</v>
      </c>
      <c r="T511" s="4">
        <f t="shared" si="99"/>
        <v>0</v>
      </c>
      <c r="U511" s="6">
        <f t="shared" si="104"/>
        <v>0</v>
      </c>
      <c r="V511" s="4">
        <f t="shared" si="97"/>
        <v>0</v>
      </c>
      <c r="W511" s="6">
        <f t="shared" si="104"/>
        <v>0</v>
      </c>
      <c r="X511" s="4">
        <f t="shared" si="95"/>
        <v>0</v>
      </c>
      <c r="Y511" s="6">
        <f t="shared" si="104"/>
        <v>0</v>
      </c>
      <c r="Z511" s="4">
        <f t="shared" si="96"/>
        <v>0</v>
      </c>
      <c r="AA511" s="4">
        <f t="shared" si="104"/>
        <v>0</v>
      </c>
      <c r="AB511" s="25">
        <v>0</v>
      </c>
    </row>
    <row r="512" spans="1:28" ht="51">
      <c r="A512" s="5" t="s">
        <v>471</v>
      </c>
      <c r="B512" s="2" t="s">
        <v>472</v>
      </c>
      <c r="C512" s="2"/>
      <c r="D512" s="4">
        <v>0</v>
      </c>
      <c r="E512" s="6">
        <f t="shared" si="103"/>
        <v>0</v>
      </c>
      <c r="F512" s="4">
        <f t="shared" si="98"/>
        <v>0</v>
      </c>
      <c r="G512" s="6">
        <f t="shared" si="103"/>
        <v>0</v>
      </c>
      <c r="H512" s="4">
        <v>0</v>
      </c>
      <c r="I512" s="6">
        <f t="shared" si="104"/>
        <v>0</v>
      </c>
      <c r="J512" s="4">
        <f t="shared" si="93"/>
        <v>0</v>
      </c>
      <c r="K512" s="6">
        <f t="shared" si="104"/>
        <v>0</v>
      </c>
      <c r="L512" s="4">
        <f t="shared" si="88"/>
        <v>0</v>
      </c>
      <c r="M512" s="6">
        <f t="shared" si="104"/>
        <v>0</v>
      </c>
      <c r="N512" s="4">
        <f t="shared" si="100"/>
        <v>0</v>
      </c>
      <c r="O512" s="6">
        <f t="shared" si="104"/>
        <v>0</v>
      </c>
      <c r="P512" s="4">
        <f t="shared" si="101"/>
        <v>0</v>
      </c>
      <c r="Q512" s="6">
        <f t="shared" si="104"/>
        <v>0</v>
      </c>
      <c r="R512" s="4">
        <f t="shared" si="102"/>
        <v>0</v>
      </c>
      <c r="S512" s="6">
        <f t="shared" si="104"/>
        <v>0</v>
      </c>
      <c r="T512" s="4">
        <f t="shared" si="99"/>
        <v>0</v>
      </c>
      <c r="U512" s="6">
        <f t="shared" si="104"/>
        <v>0</v>
      </c>
      <c r="V512" s="4">
        <f t="shared" si="97"/>
        <v>0</v>
      </c>
      <c r="W512" s="6">
        <f t="shared" si="104"/>
        <v>0</v>
      </c>
      <c r="X512" s="4">
        <f t="shared" si="95"/>
        <v>0</v>
      </c>
      <c r="Y512" s="6">
        <f t="shared" si="104"/>
        <v>0</v>
      </c>
      <c r="Z512" s="4">
        <f t="shared" si="96"/>
        <v>0</v>
      </c>
      <c r="AA512" s="4">
        <f t="shared" si="104"/>
        <v>0</v>
      </c>
      <c r="AB512" s="25">
        <v>0</v>
      </c>
    </row>
    <row r="513" spans="1:28" ht="25.5">
      <c r="A513" s="5" t="s">
        <v>33</v>
      </c>
      <c r="B513" s="2" t="s">
        <v>472</v>
      </c>
      <c r="C513" s="2">
        <v>800</v>
      </c>
      <c r="D513" s="4">
        <v>0</v>
      </c>
      <c r="E513" s="6"/>
      <c r="F513" s="4">
        <f t="shared" si="98"/>
        <v>0</v>
      </c>
      <c r="G513" s="6"/>
      <c r="H513" s="4">
        <v>0</v>
      </c>
      <c r="I513" s="6"/>
      <c r="J513" s="4">
        <f t="shared" si="93"/>
        <v>0</v>
      </c>
      <c r="K513" s="6"/>
      <c r="L513" s="4">
        <f t="shared" ref="L513:L576" si="105">J513+K513</f>
        <v>0</v>
      </c>
      <c r="M513" s="6"/>
      <c r="N513" s="4">
        <f t="shared" si="100"/>
        <v>0</v>
      </c>
      <c r="O513" s="6"/>
      <c r="P513" s="4">
        <f t="shared" si="101"/>
        <v>0</v>
      </c>
      <c r="Q513" s="6"/>
      <c r="R513" s="4">
        <f t="shared" si="102"/>
        <v>0</v>
      </c>
      <c r="S513" s="6"/>
      <c r="T513" s="4">
        <f t="shared" si="99"/>
        <v>0</v>
      </c>
      <c r="U513" s="6"/>
      <c r="V513" s="4">
        <f t="shared" si="97"/>
        <v>0</v>
      </c>
      <c r="W513" s="6"/>
      <c r="X513" s="4">
        <f t="shared" si="95"/>
        <v>0</v>
      </c>
      <c r="Y513" s="6"/>
      <c r="Z513" s="4">
        <f t="shared" si="96"/>
        <v>0</v>
      </c>
      <c r="AA513" s="4">
        <v>0</v>
      </c>
      <c r="AB513" s="25">
        <v>0</v>
      </c>
    </row>
    <row r="514" spans="1:28" ht="56.25" customHeight="1">
      <c r="A514" s="5" t="s">
        <v>693</v>
      </c>
      <c r="B514" s="2" t="s">
        <v>692</v>
      </c>
      <c r="C514" s="2"/>
      <c r="D514" s="4"/>
      <c r="E514" s="6"/>
      <c r="F514" s="4"/>
      <c r="G514" s="6"/>
      <c r="H514" s="4">
        <v>0</v>
      </c>
      <c r="I514" s="6">
        <f>I515</f>
        <v>500</v>
      </c>
      <c r="J514" s="4">
        <f t="shared" si="93"/>
        <v>500</v>
      </c>
      <c r="K514" s="6">
        <f>K515</f>
        <v>0</v>
      </c>
      <c r="L514" s="4">
        <f t="shared" si="105"/>
        <v>500</v>
      </c>
      <c r="M514" s="6">
        <f>M515</f>
        <v>0</v>
      </c>
      <c r="N514" s="4">
        <f t="shared" si="100"/>
        <v>500</v>
      </c>
      <c r="O514" s="6">
        <f>O515</f>
        <v>0</v>
      </c>
      <c r="P514" s="4">
        <f t="shared" si="101"/>
        <v>500</v>
      </c>
      <c r="Q514" s="6">
        <f>Q515</f>
        <v>0</v>
      </c>
      <c r="R514" s="4">
        <f t="shared" si="102"/>
        <v>500</v>
      </c>
      <c r="S514" s="6">
        <f>S515</f>
        <v>0</v>
      </c>
      <c r="T514" s="4">
        <f t="shared" si="99"/>
        <v>500</v>
      </c>
      <c r="U514" s="6">
        <f>U515</f>
        <v>0</v>
      </c>
      <c r="V514" s="4">
        <f t="shared" si="97"/>
        <v>500</v>
      </c>
      <c r="W514" s="6">
        <f>W515</f>
        <v>0</v>
      </c>
      <c r="X514" s="4">
        <f t="shared" si="95"/>
        <v>500</v>
      </c>
      <c r="Y514" s="6">
        <f>Y515</f>
        <v>0</v>
      </c>
      <c r="Z514" s="4">
        <f t="shared" si="96"/>
        <v>500</v>
      </c>
      <c r="AA514" s="4">
        <f>AA515</f>
        <v>500</v>
      </c>
      <c r="AB514" s="25">
        <f t="shared" si="94"/>
        <v>100</v>
      </c>
    </row>
    <row r="515" spans="1:28" ht="51">
      <c r="A515" s="5" t="s">
        <v>695</v>
      </c>
      <c r="B515" s="2" t="s">
        <v>694</v>
      </c>
      <c r="C515" s="2"/>
      <c r="D515" s="4"/>
      <c r="E515" s="6"/>
      <c r="F515" s="4"/>
      <c r="G515" s="6"/>
      <c r="H515" s="4">
        <v>0</v>
      </c>
      <c r="I515" s="6">
        <f>I516</f>
        <v>500</v>
      </c>
      <c r="J515" s="4">
        <f t="shared" si="93"/>
        <v>500</v>
      </c>
      <c r="K515" s="6">
        <f>K516</f>
        <v>0</v>
      </c>
      <c r="L515" s="4">
        <f t="shared" si="105"/>
        <v>500</v>
      </c>
      <c r="M515" s="6">
        <f>M516</f>
        <v>0</v>
      </c>
      <c r="N515" s="4">
        <f t="shared" si="100"/>
        <v>500</v>
      </c>
      <c r="O515" s="6">
        <f>O516</f>
        <v>0</v>
      </c>
      <c r="P515" s="4">
        <f t="shared" si="101"/>
        <v>500</v>
      </c>
      <c r="Q515" s="6">
        <f>Q516</f>
        <v>0</v>
      </c>
      <c r="R515" s="4">
        <f t="shared" si="102"/>
        <v>500</v>
      </c>
      <c r="S515" s="6">
        <f>S516</f>
        <v>0</v>
      </c>
      <c r="T515" s="4">
        <f t="shared" si="99"/>
        <v>500</v>
      </c>
      <c r="U515" s="6">
        <f>U516</f>
        <v>0</v>
      </c>
      <c r="V515" s="4">
        <f t="shared" si="97"/>
        <v>500</v>
      </c>
      <c r="W515" s="6">
        <f>W516</f>
        <v>0</v>
      </c>
      <c r="X515" s="4">
        <f t="shared" si="95"/>
        <v>500</v>
      </c>
      <c r="Y515" s="6">
        <f>Y516</f>
        <v>0</v>
      </c>
      <c r="Z515" s="4">
        <f t="shared" si="96"/>
        <v>500</v>
      </c>
      <c r="AA515" s="4">
        <f>AA516</f>
        <v>500</v>
      </c>
      <c r="AB515" s="25">
        <f t="shared" si="94"/>
        <v>100</v>
      </c>
    </row>
    <row r="516" spans="1:28" ht="38.25">
      <c r="A516" s="5" t="s">
        <v>34</v>
      </c>
      <c r="B516" s="2" t="s">
        <v>694</v>
      </c>
      <c r="C516" s="2">
        <v>200</v>
      </c>
      <c r="D516" s="4"/>
      <c r="E516" s="6"/>
      <c r="F516" s="4"/>
      <c r="G516" s="6"/>
      <c r="H516" s="4">
        <v>0</v>
      </c>
      <c r="I516" s="6">
        <v>500</v>
      </c>
      <c r="J516" s="4">
        <f t="shared" si="93"/>
        <v>500</v>
      </c>
      <c r="K516" s="6"/>
      <c r="L516" s="4">
        <f t="shared" si="105"/>
        <v>500</v>
      </c>
      <c r="M516" s="6"/>
      <c r="N516" s="4">
        <f t="shared" si="100"/>
        <v>500</v>
      </c>
      <c r="O516" s="6"/>
      <c r="P516" s="4">
        <f t="shared" si="101"/>
        <v>500</v>
      </c>
      <c r="Q516" s="6"/>
      <c r="R516" s="4">
        <f t="shared" si="102"/>
        <v>500</v>
      </c>
      <c r="S516" s="6"/>
      <c r="T516" s="4">
        <f t="shared" si="99"/>
        <v>500</v>
      </c>
      <c r="U516" s="6"/>
      <c r="V516" s="4">
        <f t="shared" si="97"/>
        <v>500</v>
      </c>
      <c r="W516" s="6"/>
      <c r="X516" s="4">
        <f t="shared" si="95"/>
        <v>500</v>
      </c>
      <c r="Y516" s="6"/>
      <c r="Z516" s="4">
        <f t="shared" si="96"/>
        <v>500</v>
      </c>
      <c r="AA516" s="4">
        <v>500</v>
      </c>
      <c r="AB516" s="25">
        <f t="shared" si="94"/>
        <v>100</v>
      </c>
    </row>
    <row r="517" spans="1:28" ht="67.5" customHeight="1">
      <c r="A517" s="10" t="s">
        <v>600</v>
      </c>
      <c r="B517" s="22" t="s">
        <v>601</v>
      </c>
      <c r="C517" s="2"/>
      <c r="D517" s="4">
        <v>0</v>
      </c>
      <c r="E517" s="6">
        <f>E518+E521</f>
        <v>0</v>
      </c>
      <c r="F517" s="4">
        <f t="shared" si="98"/>
        <v>0</v>
      </c>
      <c r="G517" s="6">
        <f>G518+G521</f>
        <v>0</v>
      </c>
      <c r="H517" s="4">
        <v>0</v>
      </c>
      <c r="I517" s="6">
        <f>I518+I521</f>
        <v>0</v>
      </c>
      <c r="J517" s="4">
        <f t="shared" si="93"/>
        <v>0</v>
      </c>
      <c r="K517" s="6">
        <f>K518+K521</f>
        <v>0</v>
      </c>
      <c r="L517" s="4">
        <f t="shared" si="105"/>
        <v>0</v>
      </c>
      <c r="M517" s="6">
        <f>M518+M521</f>
        <v>0</v>
      </c>
      <c r="N517" s="4">
        <f t="shared" si="100"/>
        <v>0</v>
      </c>
      <c r="O517" s="6">
        <f>O518+O521</f>
        <v>0</v>
      </c>
      <c r="P517" s="4">
        <f t="shared" si="101"/>
        <v>0</v>
      </c>
      <c r="Q517" s="6">
        <f>Q518+Q521</f>
        <v>0</v>
      </c>
      <c r="R517" s="4">
        <f t="shared" si="102"/>
        <v>0</v>
      </c>
      <c r="S517" s="6">
        <f>S518+S521</f>
        <v>400</v>
      </c>
      <c r="T517" s="4">
        <f t="shared" si="99"/>
        <v>400</v>
      </c>
      <c r="U517" s="6">
        <f>U518+U521</f>
        <v>0</v>
      </c>
      <c r="V517" s="4">
        <f t="shared" si="97"/>
        <v>400</v>
      </c>
      <c r="W517" s="6">
        <f>W518+W521</f>
        <v>0</v>
      </c>
      <c r="X517" s="4">
        <f t="shared" si="95"/>
        <v>400</v>
      </c>
      <c r="Y517" s="6">
        <f>Y518+Y521</f>
        <v>0</v>
      </c>
      <c r="Z517" s="4">
        <f t="shared" si="96"/>
        <v>400</v>
      </c>
      <c r="AA517" s="4">
        <f>AA518+AA521</f>
        <v>400</v>
      </c>
      <c r="AB517" s="25">
        <f t="shared" si="94"/>
        <v>100</v>
      </c>
    </row>
    <row r="518" spans="1:28" ht="25.5">
      <c r="A518" s="5" t="s">
        <v>602</v>
      </c>
      <c r="B518" s="2" t="s">
        <v>603</v>
      </c>
      <c r="C518" s="2"/>
      <c r="D518" s="4">
        <v>0</v>
      </c>
      <c r="E518" s="6">
        <f>E519</f>
        <v>0</v>
      </c>
      <c r="F518" s="4">
        <f t="shared" si="98"/>
        <v>0</v>
      </c>
      <c r="G518" s="6">
        <f>G519</f>
        <v>0</v>
      </c>
      <c r="H518" s="4">
        <v>0</v>
      </c>
      <c r="I518" s="6">
        <f>I519</f>
        <v>0</v>
      </c>
      <c r="J518" s="4">
        <f t="shared" si="93"/>
        <v>0</v>
      </c>
      <c r="K518" s="6">
        <f>K519</f>
        <v>0</v>
      </c>
      <c r="L518" s="4">
        <f t="shared" si="105"/>
        <v>0</v>
      </c>
      <c r="M518" s="6">
        <f>M519</f>
        <v>0</v>
      </c>
      <c r="N518" s="4">
        <f t="shared" si="100"/>
        <v>0</v>
      </c>
      <c r="O518" s="6">
        <f>O519</f>
        <v>0</v>
      </c>
      <c r="P518" s="4">
        <f t="shared" si="101"/>
        <v>0</v>
      </c>
      <c r="Q518" s="6">
        <f>Q519</f>
        <v>0</v>
      </c>
      <c r="R518" s="4">
        <f t="shared" si="102"/>
        <v>0</v>
      </c>
      <c r="S518" s="6">
        <f>S519</f>
        <v>300</v>
      </c>
      <c r="T518" s="4">
        <f t="shared" si="99"/>
        <v>300</v>
      </c>
      <c r="U518" s="6">
        <f>U519</f>
        <v>0</v>
      </c>
      <c r="V518" s="4">
        <f t="shared" si="97"/>
        <v>300</v>
      </c>
      <c r="W518" s="6">
        <f>W519</f>
        <v>0</v>
      </c>
      <c r="X518" s="4">
        <f t="shared" si="95"/>
        <v>300</v>
      </c>
      <c r="Y518" s="6">
        <f>Y519</f>
        <v>0</v>
      </c>
      <c r="Z518" s="4">
        <f t="shared" si="96"/>
        <v>300</v>
      </c>
      <c r="AA518" s="4">
        <f>AA519</f>
        <v>300</v>
      </c>
      <c r="AB518" s="25">
        <f t="shared" si="94"/>
        <v>100</v>
      </c>
    </row>
    <row r="519" spans="1:28" ht="15.75">
      <c r="A519" s="5" t="s">
        <v>604</v>
      </c>
      <c r="B519" s="2" t="s">
        <v>605</v>
      </c>
      <c r="C519" s="2"/>
      <c r="D519" s="4">
        <v>0</v>
      </c>
      <c r="E519" s="6">
        <f>E520</f>
        <v>0</v>
      </c>
      <c r="F519" s="4">
        <f t="shared" si="98"/>
        <v>0</v>
      </c>
      <c r="G519" s="6">
        <f>G520</f>
        <v>0</v>
      </c>
      <c r="H519" s="4">
        <v>0</v>
      </c>
      <c r="I519" s="6">
        <f>I520</f>
        <v>0</v>
      </c>
      <c r="J519" s="4">
        <f t="shared" si="93"/>
        <v>0</v>
      </c>
      <c r="K519" s="6">
        <f>K520</f>
        <v>0</v>
      </c>
      <c r="L519" s="4">
        <f t="shared" si="105"/>
        <v>0</v>
      </c>
      <c r="M519" s="6">
        <f>M520</f>
        <v>0</v>
      </c>
      <c r="N519" s="4">
        <f t="shared" si="100"/>
        <v>0</v>
      </c>
      <c r="O519" s="6">
        <f>O520</f>
        <v>0</v>
      </c>
      <c r="P519" s="4">
        <f t="shared" si="101"/>
        <v>0</v>
      </c>
      <c r="Q519" s="6">
        <f>Q520</f>
        <v>0</v>
      </c>
      <c r="R519" s="4">
        <f t="shared" si="102"/>
        <v>0</v>
      </c>
      <c r="S519" s="6">
        <f>S520</f>
        <v>300</v>
      </c>
      <c r="T519" s="4">
        <f t="shared" si="99"/>
        <v>300</v>
      </c>
      <c r="U519" s="6">
        <f>U520</f>
        <v>0</v>
      </c>
      <c r="V519" s="4">
        <f t="shared" si="97"/>
        <v>300</v>
      </c>
      <c r="W519" s="6">
        <f>W520</f>
        <v>0</v>
      </c>
      <c r="X519" s="4">
        <f t="shared" si="95"/>
        <v>300</v>
      </c>
      <c r="Y519" s="6">
        <f>Y520</f>
        <v>0</v>
      </c>
      <c r="Z519" s="4">
        <f t="shared" si="96"/>
        <v>300</v>
      </c>
      <c r="AA519" s="4">
        <f>AA520</f>
        <v>300</v>
      </c>
      <c r="AB519" s="25">
        <f t="shared" si="94"/>
        <v>100</v>
      </c>
    </row>
    <row r="520" spans="1:28" ht="38.25">
      <c r="A520" s="5" t="s">
        <v>34</v>
      </c>
      <c r="B520" s="2" t="s">
        <v>605</v>
      </c>
      <c r="C520" s="2">
        <v>200</v>
      </c>
      <c r="D520" s="4">
        <v>0</v>
      </c>
      <c r="E520" s="6"/>
      <c r="F520" s="4">
        <f t="shared" si="98"/>
        <v>0</v>
      </c>
      <c r="G520" s="6"/>
      <c r="H520" s="4">
        <v>0</v>
      </c>
      <c r="I520" s="6"/>
      <c r="J520" s="4">
        <f t="shared" si="93"/>
        <v>0</v>
      </c>
      <c r="K520" s="6"/>
      <c r="L520" s="4">
        <f t="shared" si="105"/>
        <v>0</v>
      </c>
      <c r="M520" s="6"/>
      <c r="N520" s="4">
        <f t="shared" si="100"/>
        <v>0</v>
      </c>
      <c r="O520" s="6"/>
      <c r="P520" s="4">
        <f t="shared" si="101"/>
        <v>0</v>
      </c>
      <c r="Q520" s="6"/>
      <c r="R520" s="4">
        <f t="shared" si="102"/>
        <v>0</v>
      </c>
      <c r="S520" s="6">
        <v>300</v>
      </c>
      <c r="T520" s="4">
        <f t="shared" si="99"/>
        <v>300</v>
      </c>
      <c r="U520" s="6"/>
      <c r="V520" s="4">
        <f t="shared" si="97"/>
        <v>300</v>
      </c>
      <c r="W520" s="6"/>
      <c r="X520" s="4">
        <f t="shared" si="95"/>
        <v>300</v>
      </c>
      <c r="Y520" s="6"/>
      <c r="Z520" s="4">
        <f t="shared" si="96"/>
        <v>300</v>
      </c>
      <c r="AA520" s="4">
        <v>300</v>
      </c>
      <c r="AB520" s="25">
        <f t="shared" si="94"/>
        <v>100</v>
      </c>
    </row>
    <row r="521" spans="1:28" ht="25.5">
      <c r="A521" s="5" t="s">
        <v>606</v>
      </c>
      <c r="B521" s="2" t="s">
        <v>607</v>
      </c>
      <c r="C521" s="2"/>
      <c r="D521" s="4">
        <v>0</v>
      </c>
      <c r="E521" s="6">
        <f>E522</f>
        <v>0</v>
      </c>
      <c r="F521" s="4">
        <f t="shared" si="98"/>
        <v>0</v>
      </c>
      <c r="G521" s="6">
        <f>G522</f>
        <v>0</v>
      </c>
      <c r="H521" s="4">
        <v>0</v>
      </c>
      <c r="I521" s="6">
        <f>I522</f>
        <v>0</v>
      </c>
      <c r="J521" s="4">
        <f t="shared" si="93"/>
        <v>0</v>
      </c>
      <c r="K521" s="6">
        <f>K522</f>
        <v>0</v>
      </c>
      <c r="L521" s="4">
        <f t="shared" si="105"/>
        <v>0</v>
      </c>
      <c r="M521" s="6">
        <f>M522</f>
        <v>0</v>
      </c>
      <c r="N521" s="4">
        <f t="shared" si="100"/>
        <v>0</v>
      </c>
      <c r="O521" s="6">
        <f>O522</f>
        <v>0</v>
      </c>
      <c r="P521" s="4">
        <f t="shared" si="101"/>
        <v>0</v>
      </c>
      <c r="Q521" s="6">
        <f>Q522</f>
        <v>0</v>
      </c>
      <c r="R521" s="4">
        <f t="shared" si="102"/>
        <v>0</v>
      </c>
      <c r="S521" s="6">
        <f>S522</f>
        <v>100</v>
      </c>
      <c r="T521" s="4">
        <f t="shared" si="99"/>
        <v>100</v>
      </c>
      <c r="U521" s="6">
        <f>U522</f>
        <v>0</v>
      </c>
      <c r="V521" s="4">
        <f t="shared" si="97"/>
        <v>100</v>
      </c>
      <c r="W521" s="6">
        <f>W522</f>
        <v>0</v>
      </c>
      <c r="X521" s="4">
        <f t="shared" si="95"/>
        <v>100</v>
      </c>
      <c r="Y521" s="6">
        <f>Y522</f>
        <v>0</v>
      </c>
      <c r="Z521" s="4">
        <f t="shared" si="96"/>
        <v>100</v>
      </c>
      <c r="AA521" s="4">
        <f>AA522</f>
        <v>100</v>
      </c>
      <c r="AB521" s="25">
        <f t="shared" si="94"/>
        <v>100</v>
      </c>
    </row>
    <row r="522" spans="1:28" ht="25.5">
      <c r="A522" s="5" t="s">
        <v>608</v>
      </c>
      <c r="B522" s="2" t="s">
        <v>609</v>
      </c>
      <c r="C522" s="2"/>
      <c r="D522" s="4">
        <v>0</v>
      </c>
      <c r="E522" s="6">
        <f>E523</f>
        <v>0</v>
      </c>
      <c r="F522" s="4">
        <f t="shared" si="98"/>
        <v>0</v>
      </c>
      <c r="G522" s="6">
        <f>G523</f>
        <v>0</v>
      </c>
      <c r="H522" s="4">
        <v>0</v>
      </c>
      <c r="I522" s="6">
        <f>I523</f>
        <v>0</v>
      </c>
      <c r="J522" s="4">
        <f t="shared" si="93"/>
        <v>0</v>
      </c>
      <c r="K522" s="6">
        <f>K523</f>
        <v>0</v>
      </c>
      <c r="L522" s="4">
        <f t="shared" si="105"/>
        <v>0</v>
      </c>
      <c r="M522" s="6">
        <f>M523</f>
        <v>0</v>
      </c>
      <c r="N522" s="4">
        <f t="shared" si="100"/>
        <v>0</v>
      </c>
      <c r="O522" s="6">
        <f>O523</f>
        <v>0</v>
      </c>
      <c r="P522" s="4">
        <f t="shared" si="101"/>
        <v>0</v>
      </c>
      <c r="Q522" s="6">
        <f>Q523</f>
        <v>0</v>
      </c>
      <c r="R522" s="4">
        <f t="shared" si="102"/>
        <v>0</v>
      </c>
      <c r="S522" s="6">
        <f>S523</f>
        <v>100</v>
      </c>
      <c r="T522" s="4">
        <f t="shared" si="99"/>
        <v>100</v>
      </c>
      <c r="U522" s="6">
        <f>U523</f>
        <v>0</v>
      </c>
      <c r="V522" s="4">
        <f t="shared" si="97"/>
        <v>100</v>
      </c>
      <c r="W522" s="6">
        <f>W523</f>
        <v>0</v>
      </c>
      <c r="X522" s="4">
        <f t="shared" si="95"/>
        <v>100</v>
      </c>
      <c r="Y522" s="6">
        <f>Y523</f>
        <v>0</v>
      </c>
      <c r="Z522" s="4">
        <f t="shared" si="96"/>
        <v>100</v>
      </c>
      <c r="AA522" s="4">
        <f>AA523</f>
        <v>100</v>
      </c>
      <c r="AB522" s="25">
        <f t="shared" si="94"/>
        <v>100</v>
      </c>
    </row>
    <row r="523" spans="1:28" ht="38.25">
      <c r="A523" s="5" t="s">
        <v>34</v>
      </c>
      <c r="B523" s="2" t="s">
        <v>609</v>
      </c>
      <c r="C523" s="2">
        <v>200</v>
      </c>
      <c r="D523" s="4">
        <v>0</v>
      </c>
      <c r="E523" s="6"/>
      <c r="F523" s="4">
        <f t="shared" si="98"/>
        <v>0</v>
      </c>
      <c r="G523" s="6"/>
      <c r="H523" s="4">
        <v>0</v>
      </c>
      <c r="I523" s="6"/>
      <c r="J523" s="4">
        <f t="shared" si="93"/>
        <v>0</v>
      </c>
      <c r="K523" s="6"/>
      <c r="L523" s="4">
        <f t="shared" si="105"/>
        <v>0</v>
      </c>
      <c r="M523" s="6"/>
      <c r="N523" s="4">
        <f t="shared" si="100"/>
        <v>0</v>
      </c>
      <c r="O523" s="6"/>
      <c r="P523" s="4">
        <f t="shared" si="101"/>
        <v>0</v>
      </c>
      <c r="Q523" s="6"/>
      <c r="R523" s="4">
        <f t="shared" si="102"/>
        <v>0</v>
      </c>
      <c r="S523" s="6">
        <v>100</v>
      </c>
      <c r="T523" s="4">
        <f t="shared" si="99"/>
        <v>100</v>
      </c>
      <c r="U523" s="6"/>
      <c r="V523" s="4">
        <f t="shared" si="97"/>
        <v>100</v>
      </c>
      <c r="W523" s="6"/>
      <c r="X523" s="4">
        <f t="shared" si="95"/>
        <v>100</v>
      </c>
      <c r="Y523" s="6"/>
      <c r="Z523" s="4">
        <f t="shared" si="96"/>
        <v>100</v>
      </c>
      <c r="AA523" s="4">
        <v>100</v>
      </c>
      <c r="AB523" s="25">
        <f t="shared" si="94"/>
        <v>100</v>
      </c>
    </row>
    <row r="524" spans="1:28" ht="78.75">
      <c r="A524" s="8" t="s">
        <v>6</v>
      </c>
      <c r="B524" s="9" t="s">
        <v>42</v>
      </c>
      <c r="C524" s="2"/>
      <c r="D524" s="4">
        <v>984.17172000000005</v>
      </c>
      <c r="E524" s="6">
        <f>E525</f>
        <v>-427.24471999999997</v>
      </c>
      <c r="F524" s="4">
        <f t="shared" si="98"/>
        <v>556.92700000000013</v>
      </c>
      <c r="G524" s="6">
        <f>G525</f>
        <v>0</v>
      </c>
      <c r="H524" s="4">
        <v>556.92700000000013</v>
      </c>
      <c r="I524" s="6">
        <f>I525</f>
        <v>0</v>
      </c>
      <c r="J524" s="4">
        <f t="shared" si="93"/>
        <v>556.92700000000013</v>
      </c>
      <c r="K524" s="6">
        <f>K525</f>
        <v>0</v>
      </c>
      <c r="L524" s="4">
        <f t="shared" si="105"/>
        <v>556.92700000000013</v>
      </c>
      <c r="M524" s="6">
        <f>M525</f>
        <v>0</v>
      </c>
      <c r="N524" s="4">
        <f t="shared" si="100"/>
        <v>556.92700000000013</v>
      </c>
      <c r="O524" s="6">
        <f>O525</f>
        <v>0</v>
      </c>
      <c r="P524" s="4">
        <f t="shared" si="101"/>
        <v>556.92700000000013</v>
      </c>
      <c r="Q524" s="6">
        <f>Q525</f>
        <v>0</v>
      </c>
      <c r="R524" s="4">
        <f t="shared" si="102"/>
        <v>556.92700000000013</v>
      </c>
      <c r="S524" s="6">
        <f>S525</f>
        <v>0</v>
      </c>
      <c r="T524" s="4">
        <f t="shared" si="99"/>
        <v>556.92700000000013</v>
      </c>
      <c r="U524" s="6">
        <f>U525</f>
        <v>-556.92700000000002</v>
      </c>
      <c r="V524" s="4">
        <f t="shared" si="97"/>
        <v>0</v>
      </c>
      <c r="W524" s="6">
        <f>W525</f>
        <v>0</v>
      </c>
      <c r="X524" s="4">
        <f t="shared" si="95"/>
        <v>0</v>
      </c>
      <c r="Y524" s="6">
        <f>Y525</f>
        <v>0</v>
      </c>
      <c r="Z524" s="4">
        <f t="shared" si="96"/>
        <v>0</v>
      </c>
      <c r="AA524" s="4">
        <f>AA525</f>
        <v>0</v>
      </c>
      <c r="AB524" s="25">
        <v>0</v>
      </c>
    </row>
    <row r="525" spans="1:28" ht="51.75" customHeight="1">
      <c r="A525" s="10" t="s">
        <v>443</v>
      </c>
      <c r="B525" s="9" t="s">
        <v>43</v>
      </c>
      <c r="C525" s="2"/>
      <c r="D525" s="4">
        <v>984.17172000000005</v>
      </c>
      <c r="E525" s="6">
        <f>E526+E531</f>
        <v>-427.24471999999997</v>
      </c>
      <c r="F525" s="4">
        <f t="shared" si="98"/>
        <v>556.92700000000013</v>
      </c>
      <c r="G525" s="6">
        <f>G526+G531</f>
        <v>0</v>
      </c>
      <c r="H525" s="4">
        <v>556.92700000000013</v>
      </c>
      <c r="I525" s="6">
        <f>I526+I531</f>
        <v>0</v>
      </c>
      <c r="J525" s="4">
        <f t="shared" si="93"/>
        <v>556.92700000000013</v>
      </c>
      <c r="K525" s="6">
        <f>K526+K531</f>
        <v>0</v>
      </c>
      <c r="L525" s="4">
        <f t="shared" si="105"/>
        <v>556.92700000000013</v>
      </c>
      <c r="M525" s="6">
        <f>M526+M531</f>
        <v>0</v>
      </c>
      <c r="N525" s="4">
        <f t="shared" si="100"/>
        <v>556.92700000000013</v>
      </c>
      <c r="O525" s="6">
        <f>O526+O531</f>
        <v>0</v>
      </c>
      <c r="P525" s="4">
        <f t="shared" si="101"/>
        <v>556.92700000000013</v>
      </c>
      <c r="Q525" s="6">
        <f>Q526+Q531</f>
        <v>0</v>
      </c>
      <c r="R525" s="4">
        <f t="shared" si="102"/>
        <v>556.92700000000013</v>
      </c>
      <c r="S525" s="6">
        <f>S526+S531</f>
        <v>0</v>
      </c>
      <c r="T525" s="4">
        <f t="shared" si="99"/>
        <v>556.92700000000013</v>
      </c>
      <c r="U525" s="6">
        <f>U526+U531</f>
        <v>-556.92700000000002</v>
      </c>
      <c r="V525" s="4">
        <f t="shared" si="97"/>
        <v>0</v>
      </c>
      <c r="W525" s="6">
        <f>W526+W531</f>
        <v>0</v>
      </c>
      <c r="X525" s="4">
        <f t="shared" si="95"/>
        <v>0</v>
      </c>
      <c r="Y525" s="6">
        <f>Y526+Y531</f>
        <v>0</v>
      </c>
      <c r="Z525" s="4">
        <f t="shared" si="96"/>
        <v>0</v>
      </c>
      <c r="AA525" s="4">
        <f>AA526+AA531</f>
        <v>0</v>
      </c>
      <c r="AB525" s="25">
        <v>0</v>
      </c>
    </row>
    <row r="526" spans="1:28" ht="51">
      <c r="A526" s="5" t="s">
        <v>444</v>
      </c>
      <c r="B526" s="2" t="s">
        <v>44</v>
      </c>
      <c r="C526" s="2"/>
      <c r="D526" s="4">
        <v>984.17172000000005</v>
      </c>
      <c r="E526" s="6">
        <f>E527+E529</f>
        <v>-427.24471999999997</v>
      </c>
      <c r="F526" s="4">
        <f t="shared" si="98"/>
        <v>556.92700000000013</v>
      </c>
      <c r="G526" s="6">
        <f>G527+G529</f>
        <v>0</v>
      </c>
      <c r="H526" s="4">
        <v>556.92700000000013</v>
      </c>
      <c r="I526" s="6">
        <f>I527+I529</f>
        <v>0</v>
      </c>
      <c r="J526" s="4">
        <f t="shared" si="93"/>
        <v>556.92700000000013</v>
      </c>
      <c r="K526" s="6">
        <f>K527+K529</f>
        <v>0</v>
      </c>
      <c r="L526" s="4">
        <f t="shared" si="105"/>
        <v>556.92700000000013</v>
      </c>
      <c r="M526" s="6">
        <f>M527+M529</f>
        <v>0</v>
      </c>
      <c r="N526" s="4">
        <f t="shared" si="100"/>
        <v>556.92700000000013</v>
      </c>
      <c r="O526" s="6">
        <f>O527+O529</f>
        <v>0</v>
      </c>
      <c r="P526" s="4">
        <f t="shared" si="101"/>
        <v>556.92700000000013</v>
      </c>
      <c r="Q526" s="6">
        <f>Q527+Q529</f>
        <v>0</v>
      </c>
      <c r="R526" s="4">
        <f t="shared" si="102"/>
        <v>556.92700000000013</v>
      </c>
      <c r="S526" s="6">
        <f>S527+S529</f>
        <v>0</v>
      </c>
      <c r="T526" s="4">
        <f t="shared" si="99"/>
        <v>556.92700000000013</v>
      </c>
      <c r="U526" s="6">
        <f>U527+U529</f>
        <v>-556.92700000000002</v>
      </c>
      <c r="V526" s="4">
        <f t="shared" si="97"/>
        <v>0</v>
      </c>
      <c r="W526" s="6">
        <f>W527+W529</f>
        <v>0</v>
      </c>
      <c r="X526" s="4">
        <f t="shared" si="95"/>
        <v>0</v>
      </c>
      <c r="Y526" s="6">
        <f>Y527+Y529</f>
        <v>0</v>
      </c>
      <c r="Z526" s="4">
        <f t="shared" si="96"/>
        <v>0</v>
      </c>
      <c r="AA526" s="4">
        <f>AA527+AA529</f>
        <v>0</v>
      </c>
      <c r="AB526" s="25">
        <v>0</v>
      </c>
    </row>
    <row r="527" spans="1:28" ht="54" customHeight="1">
      <c r="A527" s="5" t="s">
        <v>41</v>
      </c>
      <c r="B527" s="2" t="s">
        <v>45</v>
      </c>
      <c r="C527" s="2"/>
      <c r="D527" s="4">
        <v>50</v>
      </c>
      <c r="E527" s="6">
        <f>E528</f>
        <v>-50</v>
      </c>
      <c r="F527" s="4">
        <f t="shared" si="98"/>
        <v>0</v>
      </c>
      <c r="G527" s="6">
        <f>G528</f>
        <v>0</v>
      </c>
      <c r="H527" s="4">
        <v>0</v>
      </c>
      <c r="I527" s="6">
        <f>I528</f>
        <v>0</v>
      </c>
      <c r="J527" s="4">
        <f t="shared" si="93"/>
        <v>0</v>
      </c>
      <c r="K527" s="6">
        <f>K528</f>
        <v>0</v>
      </c>
      <c r="L527" s="4">
        <f t="shared" si="105"/>
        <v>0</v>
      </c>
      <c r="M527" s="6">
        <f>M528</f>
        <v>0</v>
      </c>
      <c r="N527" s="4">
        <f t="shared" si="100"/>
        <v>0</v>
      </c>
      <c r="O527" s="6">
        <f>O528</f>
        <v>0</v>
      </c>
      <c r="P527" s="4">
        <f t="shared" si="101"/>
        <v>0</v>
      </c>
      <c r="Q527" s="6">
        <f>Q528</f>
        <v>0</v>
      </c>
      <c r="R527" s="4">
        <f t="shared" si="102"/>
        <v>0</v>
      </c>
      <c r="S527" s="6">
        <f>S528</f>
        <v>0</v>
      </c>
      <c r="T527" s="4">
        <f t="shared" si="99"/>
        <v>0</v>
      </c>
      <c r="U527" s="6">
        <f>U528</f>
        <v>0</v>
      </c>
      <c r="V527" s="4">
        <f t="shared" si="97"/>
        <v>0</v>
      </c>
      <c r="W527" s="6">
        <f>W528</f>
        <v>0</v>
      </c>
      <c r="X527" s="4">
        <f t="shared" si="95"/>
        <v>0</v>
      </c>
      <c r="Y527" s="6">
        <f>Y528</f>
        <v>0</v>
      </c>
      <c r="Z527" s="4">
        <f t="shared" si="96"/>
        <v>0</v>
      </c>
      <c r="AA527" s="4">
        <f>AA528</f>
        <v>0</v>
      </c>
      <c r="AB527" s="25">
        <v>0</v>
      </c>
    </row>
    <row r="528" spans="1:28" ht="25.5">
      <c r="A528" s="5" t="s">
        <v>33</v>
      </c>
      <c r="B528" s="2" t="s">
        <v>45</v>
      </c>
      <c r="C528" s="2">
        <v>800</v>
      </c>
      <c r="D528" s="4">
        <v>50</v>
      </c>
      <c r="E528" s="6">
        <v>-50</v>
      </c>
      <c r="F528" s="4">
        <f t="shared" si="98"/>
        <v>0</v>
      </c>
      <c r="G528" s="6"/>
      <c r="H528" s="4">
        <v>0</v>
      </c>
      <c r="I528" s="6"/>
      <c r="J528" s="4">
        <f t="shared" si="93"/>
        <v>0</v>
      </c>
      <c r="K528" s="6"/>
      <c r="L528" s="4">
        <f t="shared" si="105"/>
        <v>0</v>
      </c>
      <c r="M528" s="6"/>
      <c r="N528" s="4">
        <f t="shared" si="100"/>
        <v>0</v>
      </c>
      <c r="O528" s="6"/>
      <c r="P528" s="4">
        <f t="shared" si="101"/>
        <v>0</v>
      </c>
      <c r="Q528" s="6"/>
      <c r="R528" s="4">
        <f t="shared" si="102"/>
        <v>0</v>
      </c>
      <c r="S528" s="6"/>
      <c r="T528" s="4">
        <f t="shared" si="99"/>
        <v>0</v>
      </c>
      <c r="U528" s="6"/>
      <c r="V528" s="4">
        <f t="shared" si="97"/>
        <v>0</v>
      </c>
      <c r="W528" s="6"/>
      <c r="X528" s="4">
        <f t="shared" si="95"/>
        <v>0</v>
      </c>
      <c r="Y528" s="6"/>
      <c r="Z528" s="4">
        <f t="shared" si="96"/>
        <v>0</v>
      </c>
      <c r="AA528" s="4">
        <v>0</v>
      </c>
      <c r="AB528" s="25">
        <v>0</v>
      </c>
    </row>
    <row r="529" spans="1:28" ht="25.5">
      <c r="A529" s="5" t="s">
        <v>517</v>
      </c>
      <c r="B529" s="2" t="s">
        <v>518</v>
      </c>
      <c r="C529" s="2"/>
      <c r="D529" s="4">
        <v>934.17172000000005</v>
      </c>
      <c r="E529" s="6">
        <f>E530</f>
        <v>-377.24471999999997</v>
      </c>
      <c r="F529" s="4">
        <f t="shared" si="98"/>
        <v>556.92700000000013</v>
      </c>
      <c r="G529" s="6">
        <f>G530</f>
        <v>0</v>
      </c>
      <c r="H529" s="4">
        <v>556.92700000000013</v>
      </c>
      <c r="I529" s="6">
        <f>I530</f>
        <v>0</v>
      </c>
      <c r="J529" s="4">
        <f t="shared" si="93"/>
        <v>556.92700000000013</v>
      </c>
      <c r="K529" s="6">
        <f>K530</f>
        <v>0</v>
      </c>
      <c r="L529" s="4">
        <f t="shared" si="105"/>
        <v>556.92700000000013</v>
      </c>
      <c r="M529" s="6">
        <f>M530</f>
        <v>0</v>
      </c>
      <c r="N529" s="4">
        <f t="shared" si="100"/>
        <v>556.92700000000013</v>
      </c>
      <c r="O529" s="6">
        <f>O530</f>
        <v>0</v>
      </c>
      <c r="P529" s="4">
        <f t="shared" si="101"/>
        <v>556.92700000000013</v>
      </c>
      <c r="Q529" s="6">
        <f>Q530</f>
        <v>0</v>
      </c>
      <c r="R529" s="4">
        <f t="shared" si="102"/>
        <v>556.92700000000013</v>
      </c>
      <c r="S529" s="6">
        <f>S530</f>
        <v>0</v>
      </c>
      <c r="T529" s="4">
        <f t="shared" si="99"/>
        <v>556.92700000000013</v>
      </c>
      <c r="U529" s="6">
        <f>U530</f>
        <v>-556.92700000000002</v>
      </c>
      <c r="V529" s="4">
        <f t="shared" si="97"/>
        <v>0</v>
      </c>
      <c r="W529" s="6">
        <f>W530</f>
        <v>0</v>
      </c>
      <c r="X529" s="4">
        <f t="shared" si="95"/>
        <v>0</v>
      </c>
      <c r="Y529" s="6">
        <f>Y530</f>
        <v>0</v>
      </c>
      <c r="Z529" s="4">
        <f t="shared" si="96"/>
        <v>0</v>
      </c>
      <c r="AA529" s="4">
        <f>AA530</f>
        <v>0</v>
      </c>
      <c r="AB529" s="25">
        <v>0</v>
      </c>
    </row>
    <row r="530" spans="1:28" ht="25.5">
      <c r="A530" s="5" t="s">
        <v>33</v>
      </c>
      <c r="B530" s="2" t="s">
        <v>518</v>
      </c>
      <c r="C530" s="2">
        <v>800</v>
      </c>
      <c r="D530" s="4">
        <v>934.17172000000005</v>
      </c>
      <c r="E530" s="6">
        <v>-377.24471999999997</v>
      </c>
      <c r="F530" s="4">
        <f t="shared" si="98"/>
        <v>556.92700000000013</v>
      </c>
      <c r="G530" s="6"/>
      <c r="H530" s="4">
        <v>556.92700000000013</v>
      </c>
      <c r="I530" s="6"/>
      <c r="J530" s="4">
        <f t="shared" si="93"/>
        <v>556.92700000000013</v>
      </c>
      <c r="K530" s="6"/>
      <c r="L530" s="4">
        <f t="shared" si="105"/>
        <v>556.92700000000013</v>
      </c>
      <c r="M530" s="6"/>
      <c r="N530" s="4">
        <f t="shared" si="100"/>
        <v>556.92700000000013</v>
      </c>
      <c r="O530" s="6"/>
      <c r="P530" s="4">
        <f t="shared" si="101"/>
        <v>556.92700000000013</v>
      </c>
      <c r="Q530" s="6"/>
      <c r="R530" s="4">
        <f t="shared" si="102"/>
        <v>556.92700000000013</v>
      </c>
      <c r="S530" s="6"/>
      <c r="T530" s="4">
        <f t="shared" si="99"/>
        <v>556.92700000000013</v>
      </c>
      <c r="U530" s="6">
        <v>-556.92700000000002</v>
      </c>
      <c r="V530" s="4">
        <f t="shared" si="97"/>
        <v>0</v>
      </c>
      <c r="W530" s="6"/>
      <c r="X530" s="4">
        <f t="shared" si="95"/>
        <v>0</v>
      </c>
      <c r="Y530" s="6"/>
      <c r="Z530" s="4">
        <f t="shared" si="96"/>
        <v>0</v>
      </c>
      <c r="AA530" s="4">
        <v>0</v>
      </c>
      <c r="AB530" s="25">
        <v>0</v>
      </c>
    </row>
    <row r="531" spans="1:28" ht="38.25">
      <c r="A531" s="5" t="s">
        <v>464</v>
      </c>
      <c r="B531" s="2" t="s">
        <v>465</v>
      </c>
      <c r="C531" s="2"/>
      <c r="D531" s="4">
        <v>0</v>
      </c>
      <c r="E531" s="6">
        <f>E532</f>
        <v>0</v>
      </c>
      <c r="F531" s="4">
        <f t="shared" si="98"/>
        <v>0</v>
      </c>
      <c r="G531" s="6">
        <f>G532</f>
        <v>0</v>
      </c>
      <c r="H531" s="4">
        <v>0</v>
      </c>
      <c r="I531" s="6">
        <f>I532</f>
        <v>0</v>
      </c>
      <c r="J531" s="4">
        <f t="shared" si="93"/>
        <v>0</v>
      </c>
      <c r="K531" s="6">
        <f>K532</f>
        <v>0</v>
      </c>
      <c r="L531" s="4">
        <f t="shared" si="105"/>
        <v>0</v>
      </c>
      <c r="M531" s="6">
        <f>M532</f>
        <v>0</v>
      </c>
      <c r="N531" s="4">
        <f t="shared" si="100"/>
        <v>0</v>
      </c>
      <c r="O531" s="6">
        <f>O532</f>
        <v>0</v>
      </c>
      <c r="P531" s="4">
        <f t="shared" si="101"/>
        <v>0</v>
      </c>
      <c r="Q531" s="6">
        <f>Q532</f>
        <v>0</v>
      </c>
      <c r="R531" s="4">
        <f t="shared" si="102"/>
        <v>0</v>
      </c>
      <c r="S531" s="6">
        <f>S532</f>
        <v>0</v>
      </c>
      <c r="T531" s="4">
        <f t="shared" si="99"/>
        <v>0</v>
      </c>
      <c r="U531" s="6">
        <f>U532</f>
        <v>0</v>
      </c>
      <c r="V531" s="4">
        <f t="shared" si="97"/>
        <v>0</v>
      </c>
      <c r="W531" s="6">
        <f>W532</f>
        <v>0</v>
      </c>
      <c r="X531" s="4">
        <f t="shared" si="95"/>
        <v>0</v>
      </c>
      <c r="Y531" s="6">
        <f>Y532</f>
        <v>0</v>
      </c>
      <c r="Z531" s="4">
        <f t="shared" si="96"/>
        <v>0</v>
      </c>
      <c r="AA531" s="4">
        <f>AA532</f>
        <v>0</v>
      </c>
      <c r="AB531" s="25">
        <v>0</v>
      </c>
    </row>
    <row r="532" spans="1:28" ht="38.25">
      <c r="A532" s="5" t="s">
        <v>466</v>
      </c>
      <c r="B532" s="2" t="s">
        <v>467</v>
      </c>
      <c r="C532" s="2"/>
      <c r="D532" s="4">
        <v>0</v>
      </c>
      <c r="E532" s="6">
        <f>E533</f>
        <v>0</v>
      </c>
      <c r="F532" s="4">
        <f t="shared" si="98"/>
        <v>0</v>
      </c>
      <c r="G532" s="6">
        <f>G533</f>
        <v>0</v>
      </c>
      <c r="H532" s="4">
        <v>0</v>
      </c>
      <c r="I532" s="6">
        <f>I533</f>
        <v>0</v>
      </c>
      <c r="J532" s="4">
        <f t="shared" si="93"/>
        <v>0</v>
      </c>
      <c r="K532" s="6">
        <f>K533</f>
        <v>0</v>
      </c>
      <c r="L532" s="4">
        <f t="shared" si="105"/>
        <v>0</v>
      </c>
      <c r="M532" s="6">
        <f>M533</f>
        <v>0</v>
      </c>
      <c r="N532" s="4">
        <f t="shared" si="100"/>
        <v>0</v>
      </c>
      <c r="O532" s="6">
        <f>O533</f>
        <v>0</v>
      </c>
      <c r="P532" s="4">
        <f t="shared" si="101"/>
        <v>0</v>
      </c>
      <c r="Q532" s="6">
        <f>Q533</f>
        <v>0</v>
      </c>
      <c r="R532" s="4">
        <f t="shared" si="102"/>
        <v>0</v>
      </c>
      <c r="S532" s="6">
        <f>S533</f>
        <v>0</v>
      </c>
      <c r="T532" s="4">
        <f t="shared" si="99"/>
        <v>0</v>
      </c>
      <c r="U532" s="6">
        <f>U533</f>
        <v>0</v>
      </c>
      <c r="V532" s="4">
        <f t="shared" si="97"/>
        <v>0</v>
      </c>
      <c r="W532" s="6">
        <f>W533</f>
        <v>0</v>
      </c>
      <c r="X532" s="4">
        <f t="shared" si="95"/>
        <v>0</v>
      </c>
      <c r="Y532" s="6">
        <f>Y533</f>
        <v>0</v>
      </c>
      <c r="Z532" s="4">
        <f t="shared" si="96"/>
        <v>0</v>
      </c>
      <c r="AA532" s="4">
        <f>AA533</f>
        <v>0</v>
      </c>
      <c r="AB532" s="25">
        <v>0</v>
      </c>
    </row>
    <row r="533" spans="1:28" ht="25.5">
      <c r="A533" s="5" t="s">
        <v>33</v>
      </c>
      <c r="B533" s="2" t="s">
        <v>467</v>
      </c>
      <c r="C533" s="2">
        <v>800</v>
      </c>
      <c r="D533" s="4">
        <v>0</v>
      </c>
      <c r="E533" s="6"/>
      <c r="F533" s="4">
        <f t="shared" si="98"/>
        <v>0</v>
      </c>
      <c r="G533" s="6"/>
      <c r="H533" s="4">
        <v>0</v>
      </c>
      <c r="I533" s="6"/>
      <c r="J533" s="4">
        <f t="shared" si="93"/>
        <v>0</v>
      </c>
      <c r="K533" s="6"/>
      <c r="L533" s="4">
        <f t="shared" si="105"/>
        <v>0</v>
      </c>
      <c r="M533" s="6"/>
      <c r="N533" s="4">
        <f t="shared" si="100"/>
        <v>0</v>
      </c>
      <c r="O533" s="6"/>
      <c r="P533" s="4">
        <f t="shared" si="101"/>
        <v>0</v>
      </c>
      <c r="Q533" s="6"/>
      <c r="R533" s="4">
        <f t="shared" si="102"/>
        <v>0</v>
      </c>
      <c r="S533" s="6"/>
      <c r="T533" s="4">
        <f t="shared" si="99"/>
        <v>0</v>
      </c>
      <c r="U533" s="6"/>
      <c r="V533" s="4">
        <f t="shared" si="97"/>
        <v>0</v>
      </c>
      <c r="W533" s="6"/>
      <c r="X533" s="4">
        <f t="shared" ref="X533:X596" si="106">V533+W533</f>
        <v>0</v>
      </c>
      <c r="Y533" s="6"/>
      <c r="Z533" s="4">
        <f t="shared" ref="Z533:Z596" si="107">X533+Y533</f>
        <v>0</v>
      </c>
      <c r="AA533" s="4">
        <v>0</v>
      </c>
      <c r="AB533" s="25">
        <v>0</v>
      </c>
    </row>
    <row r="534" spans="1:28" ht="78.75">
      <c r="A534" s="8" t="s">
        <v>7</v>
      </c>
      <c r="B534" s="9" t="s">
        <v>324</v>
      </c>
      <c r="C534" s="2"/>
      <c r="D534" s="4">
        <v>2177.1385</v>
      </c>
      <c r="E534" s="6">
        <f>E535+E545+E541</f>
        <v>109.1491</v>
      </c>
      <c r="F534" s="4">
        <f t="shared" si="98"/>
        <v>2286.2876000000001</v>
      </c>
      <c r="G534" s="6">
        <f>G535+G545+G541</f>
        <v>0</v>
      </c>
      <c r="H534" s="4">
        <v>2560.8651000000004</v>
      </c>
      <c r="I534" s="6">
        <f>I535+I545+I541</f>
        <v>0</v>
      </c>
      <c r="J534" s="4">
        <f t="shared" si="93"/>
        <v>2560.8651000000004</v>
      </c>
      <c r="K534" s="6">
        <f>K535+K545+K541</f>
        <v>0</v>
      </c>
      <c r="L534" s="4">
        <f t="shared" si="105"/>
        <v>2560.8651000000004</v>
      </c>
      <c r="M534" s="6">
        <f>M535+M545+M541</f>
        <v>0</v>
      </c>
      <c r="N534" s="4">
        <f t="shared" si="100"/>
        <v>2560.8651000000004</v>
      </c>
      <c r="O534" s="6">
        <f>O535+O545+O541</f>
        <v>0</v>
      </c>
      <c r="P534" s="4">
        <f t="shared" si="101"/>
        <v>2560.8651000000004</v>
      </c>
      <c r="Q534" s="6">
        <f>Q535+Q545+Q541</f>
        <v>37.799999999999997</v>
      </c>
      <c r="R534" s="4">
        <f t="shared" si="102"/>
        <v>2598.6651000000006</v>
      </c>
      <c r="S534" s="6">
        <f>S535+S545+S541</f>
        <v>23.221170000000001</v>
      </c>
      <c r="T534" s="4">
        <f t="shared" si="99"/>
        <v>2621.8862700000004</v>
      </c>
      <c r="U534" s="6">
        <f>U535+U545+U541</f>
        <v>0</v>
      </c>
      <c r="V534" s="4">
        <f t="shared" si="97"/>
        <v>2621.8862700000004</v>
      </c>
      <c r="W534" s="6">
        <f>W535+W545+W541</f>
        <v>67.399309999999986</v>
      </c>
      <c r="X534" s="4">
        <f t="shared" si="106"/>
        <v>2689.2855800000002</v>
      </c>
      <c r="Y534" s="6">
        <f>Y535+Y545+Y541</f>
        <v>-0.48869000000000001</v>
      </c>
      <c r="Z534" s="4">
        <f t="shared" si="107"/>
        <v>2688.7968900000001</v>
      </c>
      <c r="AA534" s="4">
        <f>AA535+AA545+AA541</f>
        <v>2188.7968900000001</v>
      </c>
      <c r="AB534" s="25">
        <f t="shared" ref="AB534:AB588" si="108">AA534/Z534*100</f>
        <v>81.40432243656754</v>
      </c>
    </row>
    <row r="535" spans="1:28" ht="38.25">
      <c r="A535" s="10" t="s">
        <v>323</v>
      </c>
      <c r="B535" s="9" t="s">
        <v>30</v>
      </c>
      <c r="C535" s="2"/>
      <c r="D535" s="4">
        <v>1677.1385</v>
      </c>
      <c r="E535" s="6">
        <f>E536</f>
        <v>109.1491</v>
      </c>
      <c r="F535" s="4">
        <f t="shared" si="98"/>
        <v>1786.2876000000001</v>
      </c>
      <c r="G535" s="6">
        <f>G536</f>
        <v>0</v>
      </c>
      <c r="H535" s="4">
        <v>2060.8651</v>
      </c>
      <c r="I535" s="6">
        <f>I536</f>
        <v>0</v>
      </c>
      <c r="J535" s="4">
        <f t="shared" si="93"/>
        <v>2060.8651</v>
      </c>
      <c r="K535" s="6">
        <f>K536</f>
        <v>0</v>
      </c>
      <c r="L535" s="4">
        <f t="shared" si="105"/>
        <v>2060.8651</v>
      </c>
      <c r="M535" s="6">
        <f>M536</f>
        <v>0</v>
      </c>
      <c r="N535" s="4">
        <f t="shared" si="100"/>
        <v>2060.8651</v>
      </c>
      <c r="O535" s="6">
        <f>O536</f>
        <v>0</v>
      </c>
      <c r="P535" s="4">
        <f t="shared" si="101"/>
        <v>2060.8651</v>
      </c>
      <c r="Q535" s="6">
        <f>Q536</f>
        <v>37.799999999999997</v>
      </c>
      <c r="R535" s="4">
        <f t="shared" si="102"/>
        <v>2098.6651000000002</v>
      </c>
      <c r="S535" s="6">
        <f>S536</f>
        <v>23.221170000000001</v>
      </c>
      <c r="T535" s="4">
        <f t="shared" si="99"/>
        <v>2121.88627</v>
      </c>
      <c r="U535" s="6">
        <f>U536</f>
        <v>0</v>
      </c>
      <c r="V535" s="4">
        <f t="shared" si="97"/>
        <v>2121.88627</v>
      </c>
      <c r="W535" s="6">
        <f>W536</f>
        <v>67.399309999999986</v>
      </c>
      <c r="X535" s="4">
        <f t="shared" si="106"/>
        <v>2189.2855799999998</v>
      </c>
      <c r="Y535" s="6">
        <f>Y536</f>
        <v>-0.48869000000000001</v>
      </c>
      <c r="Z535" s="4">
        <f t="shared" si="107"/>
        <v>2188.7968899999996</v>
      </c>
      <c r="AA535" s="4">
        <f>AA536</f>
        <v>2188.7968900000001</v>
      </c>
      <c r="AB535" s="25">
        <f t="shared" si="108"/>
        <v>100.00000000000003</v>
      </c>
    </row>
    <row r="536" spans="1:28" ht="38.25">
      <c r="A536" s="5" t="s">
        <v>321</v>
      </c>
      <c r="B536" s="2" t="s">
        <v>31</v>
      </c>
      <c r="C536" s="2"/>
      <c r="D536" s="4">
        <v>1677.1385</v>
      </c>
      <c r="E536" s="6">
        <f>E537</f>
        <v>109.1491</v>
      </c>
      <c r="F536" s="4">
        <f t="shared" si="98"/>
        <v>1786.2876000000001</v>
      </c>
      <c r="G536" s="6">
        <f>G537</f>
        <v>0</v>
      </c>
      <c r="H536" s="4">
        <v>2060.8651</v>
      </c>
      <c r="I536" s="6">
        <f>I537</f>
        <v>0</v>
      </c>
      <c r="J536" s="4">
        <f t="shared" si="93"/>
        <v>2060.8651</v>
      </c>
      <c r="K536" s="6">
        <f>K537</f>
        <v>0</v>
      </c>
      <c r="L536" s="4">
        <f t="shared" si="105"/>
        <v>2060.8651</v>
      </c>
      <c r="M536" s="6">
        <f>M537</f>
        <v>0</v>
      </c>
      <c r="N536" s="4">
        <f t="shared" si="100"/>
        <v>2060.8651</v>
      </c>
      <c r="O536" s="6">
        <f>O537</f>
        <v>0</v>
      </c>
      <c r="P536" s="4">
        <f t="shared" si="101"/>
        <v>2060.8651</v>
      </c>
      <c r="Q536" s="6">
        <f>Q537</f>
        <v>37.799999999999997</v>
      </c>
      <c r="R536" s="4">
        <f t="shared" si="102"/>
        <v>2098.6651000000002</v>
      </c>
      <c r="S536" s="6">
        <f>S537</f>
        <v>23.221170000000001</v>
      </c>
      <c r="T536" s="4">
        <f t="shared" si="99"/>
        <v>2121.88627</v>
      </c>
      <c r="U536" s="6">
        <f>U537</f>
        <v>0</v>
      </c>
      <c r="V536" s="4">
        <f t="shared" si="97"/>
        <v>2121.88627</v>
      </c>
      <c r="W536" s="6">
        <f>W537</f>
        <v>67.399309999999986</v>
      </c>
      <c r="X536" s="4">
        <f t="shared" si="106"/>
        <v>2189.2855799999998</v>
      </c>
      <c r="Y536" s="6">
        <f>Y537</f>
        <v>-0.48869000000000001</v>
      </c>
      <c r="Z536" s="4">
        <f t="shared" si="107"/>
        <v>2188.7968899999996</v>
      </c>
      <c r="AA536" s="4">
        <f>AA537</f>
        <v>2188.7968900000001</v>
      </c>
      <c r="AB536" s="25">
        <f t="shared" si="108"/>
        <v>100.00000000000003</v>
      </c>
    </row>
    <row r="537" spans="1:28" ht="38.25">
      <c r="A537" s="5" t="s">
        <v>322</v>
      </c>
      <c r="B537" s="2" t="s">
        <v>32</v>
      </c>
      <c r="C537" s="2"/>
      <c r="D537" s="4">
        <v>1677.1385</v>
      </c>
      <c r="E537" s="6">
        <f>E538+E539+E540</f>
        <v>109.1491</v>
      </c>
      <c r="F537" s="4">
        <f t="shared" si="98"/>
        <v>1786.2876000000001</v>
      </c>
      <c r="G537" s="6">
        <f>G538+G539+G540</f>
        <v>0</v>
      </c>
      <c r="H537" s="4">
        <v>2060.8651</v>
      </c>
      <c r="I537" s="6">
        <f>I538+I539+I540</f>
        <v>0</v>
      </c>
      <c r="J537" s="4">
        <f t="shared" si="93"/>
        <v>2060.8651</v>
      </c>
      <c r="K537" s="6">
        <f>K538+K539+K540</f>
        <v>0</v>
      </c>
      <c r="L537" s="4">
        <f t="shared" si="105"/>
        <v>2060.8651</v>
      </c>
      <c r="M537" s="6">
        <f>M538+M539+M540</f>
        <v>0</v>
      </c>
      <c r="N537" s="4">
        <f t="shared" si="100"/>
        <v>2060.8651</v>
      </c>
      <c r="O537" s="6">
        <f>O538+O539+O540</f>
        <v>0</v>
      </c>
      <c r="P537" s="4">
        <f t="shared" si="101"/>
        <v>2060.8651</v>
      </c>
      <c r="Q537" s="6">
        <f>Q538+Q539+Q540</f>
        <v>37.799999999999997</v>
      </c>
      <c r="R537" s="4">
        <f t="shared" si="102"/>
        <v>2098.6651000000002</v>
      </c>
      <c r="S537" s="6">
        <f>S538+S539+S540</f>
        <v>23.221170000000001</v>
      </c>
      <c r="T537" s="4">
        <f t="shared" si="99"/>
        <v>2121.88627</v>
      </c>
      <c r="U537" s="6">
        <f>U538+U539+U540</f>
        <v>0</v>
      </c>
      <c r="V537" s="4">
        <f t="shared" ref="V537:V600" si="109">T537+U537</f>
        <v>2121.88627</v>
      </c>
      <c r="W537" s="6">
        <f>W538+W539+W540</f>
        <v>67.399309999999986</v>
      </c>
      <c r="X537" s="4">
        <f t="shared" si="106"/>
        <v>2189.2855799999998</v>
      </c>
      <c r="Y537" s="6">
        <f>Y538+Y539+Y540</f>
        <v>-0.48869000000000001</v>
      </c>
      <c r="Z537" s="4">
        <f t="shared" si="107"/>
        <v>2188.7968899999996</v>
      </c>
      <c r="AA537" s="4">
        <f>AA538+AA539+AA540</f>
        <v>2188.7968900000001</v>
      </c>
      <c r="AB537" s="25">
        <f t="shared" si="108"/>
        <v>100.00000000000003</v>
      </c>
    </row>
    <row r="538" spans="1:28" ht="76.5">
      <c r="A538" s="5" t="s">
        <v>106</v>
      </c>
      <c r="B538" s="2" t="s">
        <v>32</v>
      </c>
      <c r="C538" s="2">
        <v>100</v>
      </c>
      <c r="D538" s="4">
        <v>1208.7235000000001</v>
      </c>
      <c r="E538" s="6">
        <v>89.709100000000007</v>
      </c>
      <c r="F538" s="4">
        <f t="shared" si="98"/>
        <v>1298.4326000000001</v>
      </c>
      <c r="G538" s="6"/>
      <c r="H538" s="4">
        <v>1488.6111100000001</v>
      </c>
      <c r="I538" s="6"/>
      <c r="J538" s="4">
        <f t="shared" si="93"/>
        <v>1488.6111100000001</v>
      </c>
      <c r="K538" s="6"/>
      <c r="L538" s="4">
        <f t="shared" si="105"/>
        <v>1488.6111100000001</v>
      </c>
      <c r="M538" s="6"/>
      <c r="N538" s="4">
        <f t="shared" si="100"/>
        <v>1488.6111100000001</v>
      </c>
      <c r="O538" s="6"/>
      <c r="P538" s="4">
        <f t="shared" si="101"/>
        <v>1488.6111100000001</v>
      </c>
      <c r="Q538" s="6"/>
      <c r="R538" s="4">
        <f t="shared" si="102"/>
        <v>1488.6111100000001</v>
      </c>
      <c r="S538" s="6">
        <v>23.221170000000001</v>
      </c>
      <c r="T538" s="4">
        <f t="shared" si="99"/>
        <v>1511.8322800000001</v>
      </c>
      <c r="U538" s="6"/>
      <c r="V538" s="4">
        <f t="shared" si="109"/>
        <v>1511.8322800000001</v>
      </c>
      <c r="W538" s="6">
        <f>67.49931+65</f>
        <v>132.49930999999998</v>
      </c>
      <c r="X538" s="4">
        <f t="shared" si="106"/>
        <v>1644.33159</v>
      </c>
      <c r="Y538" s="6"/>
      <c r="Z538" s="4">
        <f t="shared" si="107"/>
        <v>1644.33159</v>
      </c>
      <c r="AA538" s="4">
        <v>1644.33159</v>
      </c>
      <c r="AB538" s="25">
        <f t="shared" si="108"/>
        <v>100</v>
      </c>
    </row>
    <row r="539" spans="1:28" ht="38.25">
      <c r="A539" s="5" t="s">
        <v>34</v>
      </c>
      <c r="B539" s="2" t="s">
        <v>32</v>
      </c>
      <c r="C539" s="2">
        <v>200</v>
      </c>
      <c r="D539" s="4">
        <v>468.31500000000005</v>
      </c>
      <c r="E539" s="6">
        <v>19.440000000000001</v>
      </c>
      <c r="F539" s="4">
        <f t="shared" si="98"/>
        <v>487.75500000000005</v>
      </c>
      <c r="G539" s="6"/>
      <c r="H539" s="4">
        <v>572.15399000000002</v>
      </c>
      <c r="I539" s="6"/>
      <c r="J539" s="4">
        <f t="shared" si="93"/>
        <v>572.15399000000002</v>
      </c>
      <c r="K539" s="6"/>
      <c r="L539" s="4">
        <f t="shared" si="105"/>
        <v>572.15399000000002</v>
      </c>
      <c r="M539" s="6"/>
      <c r="N539" s="4">
        <f t="shared" si="100"/>
        <v>572.15399000000002</v>
      </c>
      <c r="O539" s="6"/>
      <c r="P539" s="4">
        <f t="shared" si="101"/>
        <v>572.15399000000002</v>
      </c>
      <c r="Q539" s="6">
        <v>37.799999999999997</v>
      </c>
      <c r="R539" s="4">
        <f t="shared" si="102"/>
        <v>609.95398999999998</v>
      </c>
      <c r="S539" s="6"/>
      <c r="T539" s="4">
        <f t="shared" si="99"/>
        <v>609.95398999999998</v>
      </c>
      <c r="U539" s="6"/>
      <c r="V539" s="4">
        <f t="shared" si="109"/>
        <v>609.95398999999998</v>
      </c>
      <c r="W539" s="6">
        <v>-65</v>
      </c>
      <c r="X539" s="4">
        <f t="shared" si="106"/>
        <v>544.95398999999998</v>
      </c>
      <c r="Y539" s="6">
        <v>-0.48869000000000001</v>
      </c>
      <c r="Z539" s="4">
        <f t="shared" si="107"/>
        <v>544.46529999999996</v>
      </c>
      <c r="AA539" s="4">
        <v>544.46529999999996</v>
      </c>
      <c r="AB539" s="25">
        <f t="shared" si="108"/>
        <v>100</v>
      </c>
    </row>
    <row r="540" spans="1:28" ht="25.5" hidden="1">
      <c r="A540" s="5" t="s">
        <v>33</v>
      </c>
      <c r="B540" s="2" t="s">
        <v>32</v>
      </c>
      <c r="C540" s="2">
        <v>800</v>
      </c>
      <c r="D540" s="4">
        <v>0.10000000000000009</v>
      </c>
      <c r="E540" s="6"/>
      <c r="F540" s="4">
        <f t="shared" si="98"/>
        <v>0.10000000000000009</v>
      </c>
      <c r="G540" s="6"/>
      <c r="H540" s="4">
        <v>0.10000000000000009</v>
      </c>
      <c r="I540" s="6"/>
      <c r="J540" s="4">
        <f t="shared" si="93"/>
        <v>0.10000000000000009</v>
      </c>
      <c r="K540" s="6"/>
      <c r="L540" s="4">
        <f t="shared" si="105"/>
        <v>0.10000000000000009</v>
      </c>
      <c r="M540" s="6"/>
      <c r="N540" s="4">
        <f t="shared" si="100"/>
        <v>0.10000000000000009</v>
      </c>
      <c r="O540" s="6"/>
      <c r="P540" s="4">
        <f t="shared" si="101"/>
        <v>0.10000000000000009</v>
      </c>
      <c r="Q540" s="6"/>
      <c r="R540" s="4">
        <f t="shared" si="102"/>
        <v>0.10000000000000009</v>
      </c>
      <c r="S540" s="6"/>
      <c r="T540" s="4">
        <f t="shared" si="99"/>
        <v>0.10000000000000009</v>
      </c>
      <c r="U540" s="6"/>
      <c r="V540" s="4">
        <f t="shared" si="109"/>
        <v>0.10000000000000009</v>
      </c>
      <c r="W540" s="6">
        <v>-0.1</v>
      </c>
      <c r="X540" s="4">
        <f t="shared" si="106"/>
        <v>0</v>
      </c>
      <c r="Y540" s="6"/>
      <c r="Z540" s="4">
        <f t="shared" si="107"/>
        <v>0</v>
      </c>
      <c r="AA540" s="4">
        <v>0</v>
      </c>
      <c r="AB540" s="25">
        <v>0</v>
      </c>
    </row>
    <row r="541" spans="1:28" ht="51">
      <c r="A541" s="10" t="s">
        <v>565</v>
      </c>
      <c r="B541" s="9" t="s">
        <v>566</v>
      </c>
      <c r="C541" s="2"/>
      <c r="D541" s="4">
        <v>0</v>
      </c>
      <c r="E541" s="6">
        <f>E542</f>
        <v>0</v>
      </c>
      <c r="F541" s="4">
        <f t="shared" si="98"/>
        <v>0</v>
      </c>
      <c r="G541" s="6">
        <f>G542</f>
        <v>0</v>
      </c>
      <c r="H541" s="4">
        <v>0</v>
      </c>
      <c r="I541" s="6">
        <f>I542</f>
        <v>0</v>
      </c>
      <c r="J541" s="4">
        <f t="shared" si="93"/>
        <v>0</v>
      </c>
      <c r="K541" s="6">
        <f>K542</f>
        <v>0</v>
      </c>
      <c r="L541" s="4">
        <f t="shared" si="105"/>
        <v>0</v>
      </c>
      <c r="M541" s="6">
        <f>M542</f>
        <v>0</v>
      </c>
      <c r="N541" s="4">
        <f t="shared" si="100"/>
        <v>0</v>
      </c>
      <c r="O541" s="6">
        <f>O542</f>
        <v>0</v>
      </c>
      <c r="P541" s="4">
        <f t="shared" si="101"/>
        <v>0</v>
      </c>
      <c r="Q541" s="6">
        <f>Q542</f>
        <v>0</v>
      </c>
      <c r="R541" s="4">
        <f t="shared" si="102"/>
        <v>0</v>
      </c>
      <c r="S541" s="6">
        <f>S542</f>
        <v>0</v>
      </c>
      <c r="T541" s="4">
        <f t="shared" si="99"/>
        <v>0</v>
      </c>
      <c r="U541" s="6">
        <f>U542</f>
        <v>0</v>
      </c>
      <c r="V541" s="4">
        <f t="shared" si="109"/>
        <v>0</v>
      </c>
      <c r="W541" s="6">
        <f>W542</f>
        <v>0</v>
      </c>
      <c r="X541" s="4">
        <f t="shared" si="106"/>
        <v>0</v>
      </c>
      <c r="Y541" s="6">
        <f>Y542</f>
        <v>0</v>
      </c>
      <c r="Z541" s="4">
        <f t="shared" si="107"/>
        <v>0</v>
      </c>
      <c r="AA541" s="4">
        <f>AA542</f>
        <v>0</v>
      </c>
      <c r="AB541" s="25">
        <v>0</v>
      </c>
    </row>
    <row r="542" spans="1:28" ht="51">
      <c r="A542" s="5" t="s">
        <v>567</v>
      </c>
      <c r="B542" s="2" t="s">
        <v>568</v>
      </c>
      <c r="C542" s="2"/>
      <c r="D542" s="4">
        <v>0</v>
      </c>
      <c r="E542" s="6">
        <f>E543</f>
        <v>0</v>
      </c>
      <c r="F542" s="4">
        <f t="shared" si="98"/>
        <v>0</v>
      </c>
      <c r="G542" s="6">
        <f>G543</f>
        <v>0</v>
      </c>
      <c r="H542" s="4">
        <v>0</v>
      </c>
      <c r="I542" s="6">
        <f>I543</f>
        <v>0</v>
      </c>
      <c r="J542" s="4">
        <f t="shared" si="93"/>
        <v>0</v>
      </c>
      <c r="K542" s="6">
        <f>K543</f>
        <v>0</v>
      </c>
      <c r="L542" s="4">
        <f t="shared" si="105"/>
        <v>0</v>
      </c>
      <c r="M542" s="6">
        <f>M543</f>
        <v>0</v>
      </c>
      <c r="N542" s="4">
        <f t="shared" si="100"/>
        <v>0</v>
      </c>
      <c r="O542" s="6">
        <f>O543</f>
        <v>0</v>
      </c>
      <c r="P542" s="4">
        <f t="shared" si="101"/>
        <v>0</v>
      </c>
      <c r="Q542" s="6">
        <f>Q543</f>
        <v>0</v>
      </c>
      <c r="R542" s="4">
        <f t="shared" si="102"/>
        <v>0</v>
      </c>
      <c r="S542" s="6">
        <f>S543</f>
        <v>0</v>
      </c>
      <c r="T542" s="4">
        <f t="shared" si="99"/>
        <v>0</v>
      </c>
      <c r="U542" s="6">
        <f>U543</f>
        <v>0</v>
      </c>
      <c r="V542" s="4">
        <f t="shared" si="109"/>
        <v>0</v>
      </c>
      <c r="W542" s="6">
        <f>W543</f>
        <v>0</v>
      </c>
      <c r="X542" s="4">
        <f t="shared" si="106"/>
        <v>0</v>
      </c>
      <c r="Y542" s="6">
        <f>Y543</f>
        <v>0</v>
      </c>
      <c r="Z542" s="4">
        <f t="shared" si="107"/>
        <v>0</v>
      </c>
      <c r="AA542" s="4">
        <f>AA543</f>
        <v>0</v>
      </c>
      <c r="AB542" s="25">
        <v>0</v>
      </c>
    </row>
    <row r="543" spans="1:28" ht="38.25">
      <c r="A543" s="5" t="s">
        <v>342</v>
      </c>
      <c r="B543" s="2" t="s">
        <v>569</v>
      </c>
      <c r="C543" s="2"/>
      <c r="D543" s="4">
        <v>0</v>
      </c>
      <c r="E543" s="6">
        <f>E544</f>
        <v>0</v>
      </c>
      <c r="F543" s="4">
        <f t="shared" si="98"/>
        <v>0</v>
      </c>
      <c r="G543" s="6">
        <f>G544</f>
        <v>0</v>
      </c>
      <c r="H543" s="4">
        <v>0</v>
      </c>
      <c r="I543" s="6">
        <f>I544</f>
        <v>0</v>
      </c>
      <c r="J543" s="4">
        <f t="shared" si="93"/>
        <v>0</v>
      </c>
      <c r="K543" s="6">
        <f>K544</f>
        <v>0</v>
      </c>
      <c r="L543" s="4">
        <f t="shared" si="105"/>
        <v>0</v>
      </c>
      <c r="M543" s="6">
        <f>M544</f>
        <v>0</v>
      </c>
      <c r="N543" s="4">
        <f t="shared" si="100"/>
        <v>0</v>
      </c>
      <c r="O543" s="6">
        <f>O544</f>
        <v>0</v>
      </c>
      <c r="P543" s="4">
        <f t="shared" si="101"/>
        <v>0</v>
      </c>
      <c r="Q543" s="6">
        <f>Q544</f>
        <v>0</v>
      </c>
      <c r="R543" s="4">
        <f t="shared" si="102"/>
        <v>0</v>
      </c>
      <c r="S543" s="6">
        <f>S544</f>
        <v>0</v>
      </c>
      <c r="T543" s="4">
        <f t="shared" si="99"/>
        <v>0</v>
      </c>
      <c r="U543" s="6">
        <f>U544</f>
        <v>0</v>
      </c>
      <c r="V543" s="4">
        <f t="shared" si="109"/>
        <v>0</v>
      </c>
      <c r="W543" s="6">
        <f>W544</f>
        <v>0</v>
      </c>
      <c r="X543" s="4">
        <f t="shared" si="106"/>
        <v>0</v>
      </c>
      <c r="Y543" s="6">
        <f>Y544</f>
        <v>0</v>
      </c>
      <c r="Z543" s="4">
        <f t="shared" si="107"/>
        <v>0</v>
      </c>
      <c r="AA543" s="4">
        <f>AA544</f>
        <v>0</v>
      </c>
      <c r="AB543" s="25">
        <v>0</v>
      </c>
    </row>
    <row r="544" spans="1:28" ht="38.25">
      <c r="A544" s="5" t="s">
        <v>34</v>
      </c>
      <c r="B544" s="2" t="s">
        <v>569</v>
      </c>
      <c r="C544" s="2">
        <v>200</v>
      </c>
      <c r="D544" s="4">
        <v>0</v>
      </c>
      <c r="E544" s="6"/>
      <c r="F544" s="4">
        <f t="shared" si="98"/>
        <v>0</v>
      </c>
      <c r="G544" s="6"/>
      <c r="H544" s="4">
        <v>0</v>
      </c>
      <c r="I544" s="6"/>
      <c r="J544" s="4">
        <f t="shared" si="93"/>
        <v>0</v>
      </c>
      <c r="K544" s="6"/>
      <c r="L544" s="4">
        <f t="shared" si="105"/>
        <v>0</v>
      </c>
      <c r="M544" s="6"/>
      <c r="N544" s="4">
        <f t="shared" si="100"/>
        <v>0</v>
      </c>
      <c r="O544" s="6"/>
      <c r="P544" s="4">
        <f t="shared" si="101"/>
        <v>0</v>
      </c>
      <c r="Q544" s="6"/>
      <c r="R544" s="4">
        <f t="shared" si="102"/>
        <v>0</v>
      </c>
      <c r="S544" s="6"/>
      <c r="T544" s="4">
        <f t="shared" si="99"/>
        <v>0</v>
      </c>
      <c r="U544" s="6"/>
      <c r="V544" s="4">
        <f t="shared" si="109"/>
        <v>0</v>
      </c>
      <c r="W544" s="6"/>
      <c r="X544" s="4">
        <f t="shared" si="106"/>
        <v>0</v>
      </c>
      <c r="Y544" s="6"/>
      <c r="Z544" s="4">
        <f t="shared" si="107"/>
        <v>0</v>
      </c>
      <c r="AA544" s="4">
        <v>0</v>
      </c>
      <c r="AB544" s="25">
        <v>0</v>
      </c>
    </row>
    <row r="545" spans="1:28" ht="25.5">
      <c r="A545" s="10" t="s">
        <v>37</v>
      </c>
      <c r="B545" s="9" t="s">
        <v>38</v>
      </c>
      <c r="C545" s="2"/>
      <c r="D545" s="4">
        <v>500</v>
      </c>
      <c r="E545" s="6">
        <f t="shared" ref="E545:G547" si="110">E546</f>
        <v>0</v>
      </c>
      <c r="F545" s="4">
        <f t="shared" si="98"/>
        <v>500</v>
      </c>
      <c r="G545" s="6">
        <f t="shared" si="110"/>
        <v>0</v>
      </c>
      <c r="H545" s="4">
        <v>500</v>
      </c>
      <c r="I545" s="6">
        <f t="shared" ref="I545:AA547" si="111">I546</f>
        <v>0</v>
      </c>
      <c r="J545" s="4">
        <f t="shared" si="93"/>
        <v>500</v>
      </c>
      <c r="K545" s="6">
        <f t="shared" si="111"/>
        <v>0</v>
      </c>
      <c r="L545" s="4">
        <f t="shared" si="105"/>
        <v>500</v>
      </c>
      <c r="M545" s="6">
        <f t="shared" si="111"/>
        <v>0</v>
      </c>
      <c r="N545" s="4">
        <f t="shared" si="100"/>
        <v>500</v>
      </c>
      <c r="O545" s="6">
        <f t="shared" si="111"/>
        <v>0</v>
      </c>
      <c r="P545" s="4">
        <f t="shared" si="101"/>
        <v>500</v>
      </c>
      <c r="Q545" s="6">
        <f t="shared" si="111"/>
        <v>0</v>
      </c>
      <c r="R545" s="4">
        <f t="shared" si="102"/>
        <v>500</v>
      </c>
      <c r="S545" s="6">
        <f t="shared" si="111"/>
        <v>0</v>
      </c>
      <c r="T545" s="4">
        <f t="shared" si="99"/>
        <v>500</v>
      </c>
      <c r="U545" s="6">
        <f t="shared" si="111"/>
        <v>0</v>
      </c>
      <c r="V545" s="4">
        <f t="shared" si="109"/>
        <v>500</v>
      </c>
      <c r="W545" s="6">
        <f t="shared" si="111"/>
        <v>0</v>
      </c>
      <c r="X545" s="4">
        <f t="shared" si="106"/>
        <v>500</v>
      </c>
      <c r="Y545" s="6">
        <f t="shared" si="111"/>
        <v>0</v>
      </c>
      <c r="Z545" s="4">
        <f t="shared" si="107"/>
        <v>500</v>
      </c>
      <c r="AA545" s="4">
        <f t="shared" si="111"/>
        <v>0</v>
      </c>
      <c r="AB545" s="25">
        <f t="shared" si="108"/>
        <v>0</v>
      </c>
    </row>
    <row r="546" spans="1:28" ht="25.5">
      <c r="A546" s="5" t="s">
        <v>35</v>
      </c>
      <c r="B546" s="2" t="s">
        <v>39</v>
      </c>
      <c r="C546" s="2"/>
      <c r="D546" s="4">
        <v>500</v>
      </c>
      <c r="E546" s="6">
        <f t="shared" si="110"/>
        <v>0</v>
      </c>
      <c r="F546" s="4">
        <f t="shared" si="98"/>
        <v>500</v>
      </c>
      <c r="G546" s="6">
        <f t="shared" si="110"/>
        <v>0</v>
      </c>
      <c r="H546" s="4">
        <v>500</v>
      </c>
      <c r="I546" s="6">
        <f t="shared" si="111"/>
        <v>0</v>
      </c>
      <c r="J546" s="4">
        <f t="shared" ref="J546:J610" si="112">H546+I546</f>
        <v>500</v>
      </c>
      <c r="K546" s="6">
        <f t="shared" si="111"/>
        <v>0</v>
      </c>
      <c r="L546" s="4">
        <f t="shared" si="105"/>
        <v>500</v>
      </c>
      <c r="M546" s="6">
        <f t="shared" si="111"/>
        <v>0</v>
      </c>
      <c r="N546" s="4">
        <f t="shared" si="100"/>
        <v>500</v>
      </c>
      <c r="O546" s="6">
        <f t="shared" si="111"/>
        <v>0</v>
      </c>
      <c r="P546" s="4">
        <f t="shared" si="101"/>
        <v>500</v>
      </c>
      <c r="Q546" s="6">
        <f t="shared" si="111"/>
        <v>0</v>
      </c>
      <c r="R546" s="4">
        <f t="shared" si="102"/>
        <v>500</v>
      </c>
      <c r="S546" s="6">
        <f t="shared" si="111"/>
        <v>0</v>
      </c>
      <c r="T546" s="4">
        <f t="shared" si="99"/>
        <v>500</v>
      </c>
      <c r="U546" s="6">
        <f t="shared" si="111"/>
        <v>0</v>
      </c>
      <c r="V546" s="4">
        <f t="shared" si="109"/>
        <v>500</v>
      </c>
      <c r="W546" s="6">
        <f t="shared" si="111"/>
        <v>0</v>
      </c>
      <c r="X546" s="4">
        <f t="shared" si="106"/>
        <v>500</v>
      </c>
      <c r="Y546" s="6">
        <f t="shared" si="111"/>
        <v>0</v>
      </c>
      <c r="Z546" s="4">
        <f t="shared" si="107"/>
        <v>500</v>
      </c>
      <c r="AA546" s="4">
        <f t="shared" si="111"/>
        <v>0</v>
      </c>
      <c r="AB546" s="25">
        <f t="shared" si="108"/>
        <v>0</v>
      </c>
    </row>
    <row r="547" spans="1:28" ht="25.5">
      <c r="A547" s="5" t="s">
        <v>36</v>
      </c>
      <c r="B547" s="2" t="s">
        <v>40</v>
      </c>
      <c r="C547" s="2"/>
      <c r="D547" s="4">
        <v>500</v>
      </c>
      <c r="E547" s="6">
        <f t="shared" si="110"/>
        <v>0</v>
      </c>
      <c r="F547" s="4">
        <f t="shared" si="98"/>
        <v>500</v>
      </c>
      <c r="G547" s="6">
        <f t="shared" si="110"/>
        <v>0</v>
      </c>
      <c r="H547" s="4">
        <v>500</v>
      </c>
      <c r="I547" s="6">
        <f t="shared" si="111"/>
        <v>0</v>
      </c>
      <c r="J547" s="4">
        <f t="shared" si="112"/>
        <v>500</v>
      </c>
      <c r="K547" s="6">
        <f t="shared" si="111"/>
        <v>0</v>
      </c>
      <c r="L547" s="4">
        <f t="shared" si="105"/>
        <v>500</v>
      </c>
      <c r="M547" s="6">
        <f t="shared" si="111"/>
        <v>0</v>
      </c>
      <c r="N547" s="4">
        <f t="shared" si="100"/>
        <v>500</v>
      </c>
      <c r="O547" s="6">
        <f t="shared" si="111"/>
        <v>0</v>
      </c>
      <c r="P547" s="4">
        <f t="shared" si="101"/>
        <v>500</v>
      </c>
      <c r="Q547" s="6">
        <f t="shared" si="111"/>
        <v>0</v>
      </c>
      <c r="R547" s="4">
        <f t="shared" si="102"/>
        <v>500</v>
      </c>
      <c r="S547" s="6">
        <f t="shared" si="111"/>
        <v>0</v>
      </c>
      <c r="T547" s="4">
        <f t="shared" si="99"/>
        <v>500</v>
      </c>
      <c r="U547" s="6">
        <f t="shared" si="111"/>
        <v>0</v>
      </c>
      <c r="V547" s="4">
        <f t="shared" si="109"/>
        <v>500</v>
      </c>
      <c r="W547" s="6">
        <f t="shared" si="111"/>
        <v>0</v>
      </c>
      <c r="X547" s="4">
        <f t="shared" si="106"/>
        <v>500</v>
      </c>
      <c r="Y547" s="6">
        <f t="shared" si="111"/>
        <v>0</v>
      </c>
      <c r="Z547" s="4">
        <f t="shared" si="107"/>
        <v>500</v>
      </c>
      <c r="AA547" s="4">
        <f t="shared" si="111"/>
        <v>0</v>
      </c>
      <c r="AB547" s="25">
        <f t="shared" si="108"/>
        <v>0</v>
      </c>
    </row>
    <row r="548" spans="1:28" ht="25.5">
      <c r="A548" s="5" t="s">
        <v>33</v>
      </c>
      <c r="B548" s="2" t="s">
        <v>40</v>
      </c>
      <c r="C548" s="2">
        <v>800</v>
      </c>
      <c r="D548" s="4">
        <v>500</v>
      </c>
      <c r="E548" s="6"/>
      <c r="F548" s="4">
        <f t="shared" si="98"/>
        <v>500</v>
      </c>
      <c r="G548" s="6"/>
      <c r="H548" s="4">
        <v>500</v>
      </c>
      <c r="I548" s="6"/>
      <c r="J548" s="4">
        <f t="shared" si="112"/>
        <v>500</v>
      </c>
      <c r="K548" s="6"/>
      <c r="L548" s="4">
        <f t="shared" si="105"/>
        <v>500</v>
      </c>
      <c r="M548" s="6"/>
      <c r="N548" s="4">
        <f t="shared" si="100"/>
        <v>500</v>
      </c>
      <c r="O548" s="6"/>
      <c r="P548" s="4">
        <f t="shared" si="101"/>
        <v>500</v>
      </c>
      <c r="Q548" s="6"/>
      <c r="R548" s="4">
        <f t="shared" si="102"/>
        <v>500</v>
      </c>
      <c r="S548" s="6"/>
      <c r="T548" s="4">
        <f t="shared" si="99"/>
        <v>500</v>
      </c>
      <c r="U548" s="6"/>
      <c r="V548" s="4">
        <f t="shared" si="109"/>
        <v>500</v>
      </c>
      <c r="W548" s="6"/>
      <c r="X548" s="4">
        <f t="shared" si="106"/>
        <v>500</v>
      </c>
      <c r="Y548" s="6"/>
      <c r="Z548" s="4">
        <f t="shared" si="107"/>
        <v>500</v>
      </c>
      <c r="AA548" s="4">
        <v>0</v>
      </c>
      <c r="AB548" s="25">
        <f t="shared" si="108"/>
        <v>0</v>
      </c>
    </row>
    <row r="549" spans="1:28" ht="82.5" customHeight="1">
      <c r="A549" s="8" t="s">
        <v>384</v>
      </c>
      <c r="B549" s="9" t="s">
        <v>75</v>
      </c>
      <c r="C549" s="2"/>
      <c r="D549" s="4">
        <v>42691.972929999996</v>
      </c>
      <c r="E549" s="6">
        <f>E550+E574+E578</f>
        <v>3327.0061100000003</v>
      </c>
      <c r="F549" s="4">
        <f t="shared" si="98"/>
        <v>46018.979039999998</v>
      </c>
      <c r="G549" s="6">
        <f>G550+G574+G578</f>
        <v>0</v>
      </c>
      <c r="H549" s="4">
        <v>47872.516889999999</v>
      </c>
      <c r="I549" s="6">
        <f>I550+I574+I578</f>
        <v>0</v>
      </c>
      <c r="J549" s="4">
        <f t="shared" si="112"/>
        <v>47872.516889999999</v>
      </c>
      <c r="K549" s="6">
        <f>K550+K574+K578</f>
        <v>100</v>
      </c>
      <c r="L549" s="4">
        <f t="shared" si="105"/>
        <v>47972.516889999999</v>
      </c>
      <c r="M549" s="6">
        <f>M550+M574+M578</f>
        <v>0</v>
      </c>
      <c r="N549" s="4">
        <f t="shared" si="100"/>
        <v>47972.516889999999</v>
      </c>
      <c r="O549" s="6">
        <f>O550+O574+O578</f>
        <v>22.861999999999998</v>
      </c>
      <c r="P549" s="4">
        <f t="shared" si="101"/>
        <v>47995.37889</v>
      </c>
      <c r="Q549" s="6">
        <f>Q550+Q574+Q578</f>
        <v>3149.4326099999998</v>
      </c>
      <c r="R549" s="4">
        <f t="shared" si="102"/>
        <v>51144.811499999996</v>
      </c>
      <c r="S549" s="6">
        <f>S550+S574+S578</f>
        <v>659.36921999999993</v>
      </c>
      <c r="T549" s="4">
        <f t="shared" si="99"/>
        <v>51804.180719999997</v>
      </c>
      <c r="U549" s="6">
        <f>U550+U574+U578</f>
        <v>384.37099999999992</v>
      </c>
      <c r="V549" s="4">
        <f t="shared" si="109"/>
        <v>52188.551719999996</v>
      </c>
      <c r="W549" s="6">
        <f>W550+W574+W578</f>
        <v>-69.6554</v>
      </c>
      <c r="X549" s="4">
        <f t="shared" si="106"/>
        <v>52118.896319999993</v>
      </c>
      <c r="Y549" s="6">
        <f>Y550+Y574+Y578</f>
        <v>-67.909120000000001</v>
      </c>
      <c r="Z549" s="4">
        <f t="shared" si="107"/>
        <v>52050.987199999996</v>
      </c>
      <c r="AA549" s="4">
        <f>AA550+AA574+AA578</f>
        <v>52029.001610000007</v>
      </c>
      <c r="AB549" s="25">
        <f t="shared" si="108"/>
        <v>99.9577614351184</v>
      </c>
    </row>
    <row r="550" spans="1:28" ht="51">
      <c r="A550" s="10" t="s">
        <v>445</v>
      </c>
      <c r="B550" s="9" t="s">
        <v>76</v>
      </c>
      <c r="C550" s="2"/>
      <c r="D550" s="4">
        <v>41541.192929999997</v>
      </c>
      <c r="E550" s="6">
        <f>E551+E559+E564+E567+E571</f>
        <v>3751.2641100000001</v>
      </c>
      <c r="F550" s="4">
        <f t="shared" si="98"/>
        <v>45292.457039999994</v>
      </c>
      <c r="G550" s="6">
        <f>G551+G559+G564+G567+G571</f>
        <v>0</v>
      </c>
      <c r="H550" s="4">
        <v>47061.902999999998</v>
      </c>
      <c r="I550" s="6">
        <f>I551+I559+I564+I567+I571</f>
        <v>-4.9000000000000004</v>
      </c>
      <c r="J550" s="4">
        <f t="shared" si="112"/>
        <v>47057.002999999997</v>
      </c>
      <c r="K550" s="6">
        <f>K551+K559+K564+K567+K571</f>
        <v>0</v>
      </c>
      <c r="L550" s="4">
        <f t="shared" si="105"/>
        <v>47057.002999999997</v>
      </c>
      <c r="M550" s="6">
        <f>M551+M559+M564+M567+M571</f>
        <v>0</v>
      </c>
      <c r="N550" s="4">
        <f t="shared" si="100"/>
        <v>47057.002999999997</v>
      </c>
      <c r="O550" s="6">
        <f>O551+O559+O564+O567+O571</f>
        <v>0</v>
      </c>
      <c r="P550" s="4">
        <f t="shared" si="101"/>
        <v>47057.002999999997</v>
      </c>
      <c r="Q550" s="6">
        <f>Q551+Q559+Q564+Q567+Q571</f>
        <v>3147.4326099999998</v>
      </c>
      <c r="R550" s="4">
        <f t="shared" si="102"/>
        <v>50204.43561</v>
      </c>
      <c r="S550" s="6">
        <f>S551+S559+S564+S567+S571</f>
        <v>659.36921999999993</v>
      </c>
      <c r="T550" s="4">
        <f t="shared" ref="T550:T615" si="113">R550+S550</f>
        <v>50863.804830000001</v>
      </c>
      <c r="U550" s="6">
        <f>U551+U559+U564+U567+U571</f>
        <v>123.18899999999999</v>
      </c>
      <c r="V550" s="4">
        <f t="shared" si="109"/>
        <v>50986.993829999999</v>
      </c>
      <c r="W550" s="6">
        <f>W551+W559+W564+W567+W571</f>
        <v>-6.0903099999999997</v>
      </c>
      <c r="X550" s="4">
        <f t="shared" si="106"/>
        <v>50980.90352</v>
      </c>
      <c r="Y550" s="6">
        <f>Y551+Y559+Y564+Y567+Y571</f>
        <v>-67.863420000000005</v>
      </c>
      <c r="Z550" s="4">
        <f t="shared" si="107"/>
        <v>50913.040099999998</v>
      </c>
      <c r="AA550" s="4">
        <f>AA551+AA559+AA564+AA567+AA571</f>
        <v>50891.054510000002</v>
      </c>
      <c r="AB550" s="25">
        <f t="shared" si="108"/>
        <v>99.956817369466023</v>
      </c>
    </row>
    <row r="551" spans="1:28" ht="38.25">
      <c r="A551" s="5" t="s">
        <v>73</v>
      </c>
      <c r="B551" s="2" t="s">
        <v>77</v>
      </c>
      <c r="C551" s="2"/>
      <c r="D551" s="4">
        <v>30097.684300000001</v>
      </c>
      <c r="E551" s="6">
        <f>E552+E557</f>
        <v>1812.3122000000001</v>
      </c>
      <c r="F551" s="4">
        <f t="shared" si="98"/>
        <v>31909.996500000001</v>
      </c>
      <c r="G551" s="6">
        <f>G552+G557</f>
        <v>0</v>
      </c>
      <c r="H551" s="4">
        <v>31918.572560000001</v>
      </c>
      <c r="I551" s="6">
        <f>I552+I557</f>
        <v>0</v>
      </c>
      <c r="J551" s="4">
        <f t="shared" si="112"/>
        <v>31918.572560000001</v>
      </c>
      <c r="K551" s="6">
        <f>K552+K557</f>
        <v>0</v>
      </c>
      <c r="L551" s="4">
        <f t="shared" si="105"/>
        <v>31918.572560000001</v>
      </c>
      <c r="M551" s="6">
        <f>M552+M557</f>
        <v>0</v>
      </c>
      <c r="N551" s="4">
        <f t="shared" si="100"/>
        <v>31918.572560000001</v>
      </c>
      <c r="O551" s="6">
        <f>O552+O557</f>
        <v>0</v>
      </c>
      <c r="P551" s="4">
        <f t="shared" si="101"/>
        <v>31918.572560000001</v>
      </c>
      <c r="Q551" s="6">
        <f>Q552+Q557</f>
        <v>3051.2019</v>
      </c>
      <c r="R551" s="4">
        <f t="shared" si="102"/>
        <v>34969.774460000001</v>
      </c>
      <c r="S551" s="6">
        <f>S552+S557</f>
        <v>560.36599999999999</v>
      </c>
      <c r="T551" s="4">
        <f t="shared" si="113"/>
        <v>35530.140460000002</v>
      </c>
      <c r="U551" s="6">
        <f>U552+U557</f>
        <v>-1</v>
      </c>
      <c r="V551" s="4">
        <f t="shared" si="109"/>
        <v>35529.140460000002</v>
      </c>
      <c r="W551" s="6">
        <f>W552+W557</f>
        <v>-6.7903099999999998</v>
      </c>
      <c r="X551" s="4">
        <f t="shared" si="106"/>
        <v>35522.350150000006</v>
      </c>
      <c r="Y551" s="6">
        <f>Y552+Y557</f>
        <v>-32.552700000000002</v>
      </c>
      <c r="Z551" s="4">
        <f t="shared" si="107"/>
        <v>35489.797450000005</v>
      </c>
      <c r="AA551" s="4">
        <f>AA552+AA557</f>
        <v>35468.095690000002</v>
      </c>
      <c r="AB551" s="25">
        <f t="shared" si="108"/>
        <v>99.938850707641876</v>
      </c>
    </row>
    <row r="552" spans="1:28" ht="38.25">
      <c r="A552" s="5" t="s">
        <v>74</v>
      </c>
      <c r="B552" s="2" t="s">
        <v>78</v>
      </c>
      <c r="C552" s="2"/>
      <c r="D552" s="4">
        <v>30097.684300000001</v>
      </c>
      <c r="E552" s="6">
        <f>E553+E554+E556+E555</f>
        <v>1812.3122000000001</v>
      </c>
      <c r="F552" s="4">
        <f t="shared" si="98"/>
        <v>31909.996500000001</v>
      </c>
      <c r="G552" s="6">
        <f>G553+G554+G556+G555</f>
        <v>0</v>
      </c>
      <c r="H552" s="4">
        <v>31918.572560000001</v>
      </c>
      <c r="I552" s="6">
        <f>I553+I554+I556+I555</f>
        <v>0</v>
      </c>
      <c r="J552" s="4">
        <f t="shared" si="112"/>
        <v>31918.572560000001</v>
      </c>
      <c r="K552" s="6">
        <f>K553+K554+K556+K555</f>
        <v>0</v>
      </c>
      <c r="L552" s="4">
        <f t="shared" si="105"/>
        <v>31918.572560000001</v>
      </c>
      <c r="M552" s="6">
        <f>M553+M554+M556+M555</f>
        <v>0</v>
      </c>
      <c r="N552" s="4">
        <f t="shared" si="100"/>
        <v>31918.572560000001</v>
      </c>
      <c r="O552" s="6">
        <f>O553+O554+O556+O555</f>
        <v>0</v>
      </c>
      <c r="P552" s="4">
        <f t="shared" si="101"/>
        <v>31918.572560000001</v>
      </c>
      <c r="Q552" s="6">
        <f>Q553+Q554+Q556+Q555</f>
        <v>3051.2019</v>
      </c>
      <c r="R552" s="4">
        <f t="shared" si="102"/>
        <v>34969.774460000001</v>
      </c>
      <c r="S552" s="6">
        <f>S553+S554+S556+S555</f>
        <v>560.36599999999999</v>
      </c>
      <c r="T552" s="4">
        <f t="shared" si="113"/>
        <v>35530.140460000002</v>
      </c>
      <c r="U552" s="6">
        <f>U553+U554+U556+U555</f>
        <v>-1</v>
      </c>
      <c r="V552" s="4">
        <f t="shared" si="109"/>
        <v>35529.140460000002</v>
      </c>
      <c r="W552" s="6">
        <f>W553+W554+W556+W555</f>
        <v>-6.7903099999999998</v>
      </c>
      <c r="X552" s="4">
        <f t="shared" si="106"/>
        <v>35522.350150000006</v>
      </c>
      <c r="Y552" s="6">
        <f>Y553+Y554+Y556+Y555</f>
        <v>-32.552700000000002</v>
      </c>
      <c r="Z552" s="4">
        <f t="shared" si="107"/>
        <v>35489.797450000005</v>
      </c>
      <c r="AA552" s="4">
        <f>AA553+AA554+AA556+AA555</f>
        <v>35468.095690000002</v>
      </c>
      <c r="AB552" s="25">
        <f t="shared" si="108"/>
        <v>99.938850707641876</v>
      </c>
    </row>
    <row r="553" spans="1:28" ht="76.5">
      <c r="A553" s="5" t="s">
        <v>106</v>
      </c>
      <c r="B553" s="2" t="s">
        <v>78</v>
      </c>
      <c r="C553" s="2">
        <v>100</v>
      </c>
      <c r="D553" s="4">
        <v>29734.373299999999</v>
      </c>
      <c r="E553" s="6">
        <f>991.583+182.6808+263.736+217.833+163.48346+1.394-8.39806</f>
        <v>1812.3122000000001</v>
      </c>
      <c r="F553" s="4">
        <f t="shared" si="98"/>
        <v>31546.6855</v>
      </c>
      <c r="G553" s="6"/>
      <c r="H553" s="4">
        <v>31710.861559999998</v>
      </c>
      <c r="I553" s="6">
        <v>-1.6</v>
      </c>
      <c r="J553" s="4">
        <f t="shared" si="112"/>
        <v>31709.261559999999</v>
      </c>
      <c r="K553" s="6"/>
      <c r="L553" s="4">
        <f t="shared" si="105"/>
        <v>31709.261559999999</v>
      </c>
      <c r="M553" s="6"/>
      <c r="N553" s="4">
        <f t="shared" si="100"/>
        <v>31709.261559999999</v>
      </c>
      <c r="O553" s="6"/>
      <c r="P553" s="4">
        <f t="shared" si="101"/>
        <v>31709.261559999999</v>
      </c>
      <c r="Q553" s="6">
        <f>317.497+1533.776+352.851+535.4269+311.651</f>
        <v>3051.2019</v>
      </c>
      <c r="R553" s="4">
        <f t="shared" si="102"/>
        <v>34760.463459999999</v>
      </c>
      <c r="S553" s="6">
        <f>244.957+71.156+55.755+51.055+45.573</f>
        <v>468.49599999999998</v>
      </c>
      <c r="T553" s="4">
        <f t="shared" si="113"/>
        <v>35228.959459999998</v>
      </c>
      <c r="U553" s="6"/>
      <c r="V553" s="4">
        <f t="shared" si="109"/>
        <v>35228.959459999998</v>
      </c>
      <c r="W553" s="6">
        <v>-5.2053099999999999</v>
      </c>
      <c r="X553" s="4">
        <f t="shared" si="106"/>
        <v>35223.754150000001</v>
      </c>
      <c r="Y553" s="6">
        <v>-32</v>
      </c>
      <c r="Z553" s="4">
        <f t="shared" si="107"/>
        <v>35191.754150000001</v>
      </c>
      <c r="AA553" s="4">
        <v>35170.357170000003</v>
      </c>
      <c r="AB553" s="25">
        <f t="shared" si="108"/>
        <v>99.939198881906265</v>
      </c>
    </row>
    <row r="554" spans="1:28" ht="38.25">
      <c r="A554" s="5" t="s">
        <v>34</v>
      </c>
      <c r="B554" s="2" t="s">
        <v>78</v>
      </c>
      <c r="C554" s="2">
        <v>200</v>
      </c>
      <c r="D554" s="4">
        <v>356.42599999999993</v>
      </c>
      <c r="E554" s="6"/>
      <c r="F554" s="4">
        <f t="shared" si="98"/>
        <v>356.42599999999993</v>
      </c>
      <c r="G554" s="6"/>
      <c r="H554" s="4">
        <v>204.32599999999994</v>
      </c>
      <c r="I554" s="6">
        <v>1.6</v>
      </c>
      <c r="J554" s="4">
        <f t="shared" si="112"/>
        <v>205.92599999999993</v>
      </c>
      <c r="K554" s="6"/>
      <c r="L554" s="4">
        <f t="shared" si="105"/>
        <v>205.92599999999993</v>
      </c>
      <c r="M554" s="6"/>
      <c r="N554" s="4">
        <f t="shared" si="100"/>
        <v>205.92599999999993</v>
      </c>
      <c r="O554" s="6"/>
      <c r="P554" s="4">
        <f t="shared" si="101"/>
        <v>205.92599999999993</v>
      </c>
      <c r="Q554" s="6"/>
      <c r="R554" s="4">
        <f t="shared" si="102"/>
        <v>205.92599999999993</v>
      </c>
      <c r="S554" s="6">
        <v>91.87</v>
      </c>
      <c r="T554" s="4">
        <f t="shared" si="113"/>
        <v>297.79599999999994</v>
      </c>
      <c r="U554" s="6"/>
      <c r="V554" s="4">
        <f t="shared" si="109"/>
        <v>297.79599999999994</v>
      </c>
      <c r="W554" s="6">
        <v>0.8</v>
      </c>
      <c r="X554" s="4">
        <f t="shared" si="106"/>
        <v>298.59599999999995</v>
      </c>
      <c r="Y554" s="6">
        <v>-0.55269999999999997</v>
      </c>
      <c r="Z554" s="4">
        <f t="shared" si="107"/>
        <v>298.04329999999993</v>
      </c>
      <c r="AA554" s="4">
        <v>297.73851999999999</v>
      </c>
      <c r="AB554" s="25">
        <f t="shared" si="108"/>
        <v>99.897739690843608</v>
      </c>
    </row>
    <row r="555" spans="1:28" ht="25.5" hidden="1">
      <c r="A555" s="5" t="s">
        <v>304</v>
      </c>
      <c r="B555" s="2" t="s">
        <v>78</v>
      </c>
      <c r="C555" s="2">
        <v>300</v>
      </c>
      <c r="D555" s="4">
        <v>0</v>
      </c>
      <c r="E555" s="6"/>
      <c r="F555" s="4">
        <f t="shared" si="98"/>
        <v>0</v>
      </c>
      <c r="G555" s="6"/>
      <c r="H555" s="4">
        <v>0</v>
      </c>
      <c r="I555" s="6"/>
      <c r="J555" s="4">
        <f t="shared" si="112"/>
        <v>0</v>
      </c>
      <c r="K555" s="6"/>
      <c r="L555" s="4">
        <f t="shared" si="105"/>
        <v>0</v>
      </c>
      <c r="M555" s="6"/>
      <c r="N555" s="4">
        <f t="shared" si="100"/>
        <v>0</v>
      </c>
      <c r="O555" s="6"/>
      <c r="P555" s="4">
        <f t="shared" si="101"/>
        <v>0</v>
      </c>
      <c r="Q555" s="6"/>
      <c r="R555" s="4">
        <f t="shared" si="102"/>
        <v>0</v>
      </c>
      <c r="S555" s="6"/>
      <c r="T555" s="4">
        <f t="shared" si="113"/>
        <v>0</v>
      </c>
      <c r="U555" s="6"/>
      <c r="V555" s="4">
        <f t="shared" si="109"/>
        <v>0</v>
      </c>
      <c r="W555" s="6"/>
      <c r="X555" s="4">
        <f t="shared" si="106"/>
        <v>0</v>
      </c>
      <c r="Y555" s="6"/>
      <c r="Z555" s="4">
        <f t="shared" si="107"/>
        <v>0</v>
      </c>
      <c r="AA555" s="4">
        <v>0</v>
      </c>
      <c r="AB555" s="25">
        <v>0</v>
      </c>
    </row>
    <row r="556" spans="1:28" ht="25.5" hidden="1">
      <c r="A556" s="5" t="s">
        <v>33</v>
      </c>
      <c r="B556" s="2" t="s">
        <v>78</v>
      </c>
      <c r="C556" s="2">
        <v>800</v>
      </c>
      <c r="D556" s="4">
        <v>6.8849999999999998</v>
      </c>
      <c r="E556" s="6"/>
      <c r="F556" s="4">
        <f t="shared" si="98"/>
        <v>6.8849999999999998</v>
      </c>
      <c r="G556" s="6"/>
      <c r="H556" s="4">
        <v>3.3849999999999998</v>
      </c>
      <c r="I556" s="6"/>
      <c r="J556" s="4">
        <f t="shared" si="112"/>
        <v>3.3849999999999998</v>
      </c>
      <c r="K556" s="6"/>
      <c r="L556" s="4">
        <f t="shared" si="105"/>
        <v>3.3849999999999998</v>
      </c>
      <c r="M556" s="6"/>
      <c r="N556" s="4">
        <f t="shared" si="100"/>
        <v>3.3849999999999998</v>
      </c>
      <c r="O556" s="6"/>
      <c r="P556" s="4">
        <f t="shared" si="101"/>
        <v>3.3849999999999998</v>
      </c>
      <c r="Q556" s="6"/>
      <c r="R556" s="4">
        <f t="shared" si="102"/>
        <v>3.3849999999999998</v>
      </c>
      <c r="S556" s="6"/>
      <c r="T556" s="4">
        <f t="shared" si="113"/>
        <v>3.3849999999999998</v>
      </c>
      <c r="U556" s="6">
        <v>-1</v>
      </c>
      <c r="V556" s="4">
        <f t="shared" si="109"/>
        <v>2.3849999999999998</v>
      </c>
      <c r="W556" s="6">
        <f>-1-1.385</f>
        <v>-2.3849999999999998</v>
      </c>
      <c r="X556" s="4">
        <f t="shared" si="106"/>
        <v>0</v>
      </c>
      <c r="Y556" s="6"/>
      <c r="Z556" s="4">
        <f t="shared" si="107"/>
        <v>0</v>
      </c>
      <c r="AA556" s="4">
        <v>0</v>
      </c>
      <c r="AB556" s="25">
        <v>0</v>
      </c>
    </row>
    <row r="557" spans="1:28" ht="38.25">
      <c r="A557" s="5" t="s">
        <v>419</v>
      </c>
      <c r="B557" s="1" t="s">
        <v>420</v>
      </c>
      <c r="C557" s="2"/>
      <c r="D557" s="4">
        <v>0</v>
      </c>
      <c r="E557" s="6">
        <f>E558</f>
        <v>0</v>
      </c>
      <c r="F557" s="4">
        <f t="shared" si="98"/>
        <v>0</v>
      </c>
      <c r="G557" s="6">
        <f>G558</f>
        <v>0</v>
      </c>
      <c r="H557" s="4">
        <v>0</v>
      </c>
      <c r="I557" s="6">
        <f>I558</f>
        <v>0</v>
      </c>
      <c r="J557" s="4">
        <f t="shared" si="112"/>
        <v>0</v>
      </c>
      <c r="K557" s="6">
        <f>K558</f>
        <v>0</v>
      </c>
      <c r="L557" s="4">
        <f t="shared" si="105"/>
        <v>0</v>
      </c>
      <c r="M557" s="6">
        <f>M558</f>
        <v>0</v>
      </c>
      <c r="N557" s="4">
        <f t="shared" si="100"/>
        <v>0</v>
      </c>
      <c r="O557" s="6">
        <f>O558</f>
        <v>0</v>
      </c>
      <c r="P557" s="4">
        <f t="shared" si="101"/>
        <v>0</v>
      </c>
      <c r="Q557" s="6">
        <f>Q558</f>
        <v>0</v>
      </c>
      <c r="R557" s="4">
        <f t="shared" si="102"/>
        <v>0</v>
      </c>
      <c r="S557" s="6">
        <f>S558</f>
        <v>0</v>
      </c>
      <c r="T557" s="4">
        <f t="shared" si="113"/>
        <v>0</v>
      </c>
      <c r="U557" s="6">
        <f>U558</f>
        <v>0</v>
      </c>
      <c r="V557" s="4">
        <f t="shared" si="109"/>
        <v>0</v>
      </c>
      <c r="W557" s="6">
        <f>W558</f>
        <v>0</v>
      </c>
      <c r="X557" s="4">
        <f t="shared" si="106"/>
        <v>0</v>
      </c>
      <c r="Y557" s="6">
        <f>Y558</f>
        <v>0</v>
      </c>
      <c r="Z557" s="4">
        <f t="shared" si="107"/>
        <v>0</v>
      </c>
      <c r="AA557" s="4">
        <f>AA558</f>
        <v>0</v>
      </c>
      <c r="AB557" s="25">
        <v>0</v>
      </c>
    </row>
    <row r="558" spans="1:28" ht="38.25">
      <c r="A558" s="5" t="s">
        <v>34</v>
      </c>
      <c r="B558" s="2" t="s">
        <v>420</v>
      </c>
      <c r="C558" s="2">
        <v>200</v>
      </c>
      <c r="D558" s="4">
        <v>0</v>
      </c>
      <c r="E558" s="6"/>
      <c r="F558" s="4">
        <f t="shared" si="98"/>
        <v>0</v>
      </c>
      <c r="G558" s="6"/>
      <c r="H558" s="4">
        <v>0</v>
      </c>
      <c r="I558" s="6"/>
      <c r="J558" s="4">
        <f t="shared" si="112"/>
        <v>0</v>
      </c>
      <c r="K558" s="6"/>
      <c r="L558" s="4">
        <f t="shared" si="105"/>
        <v>0</v>
      </c>
      <c r="M558" s="6"/>
      <c r="N558" s="4">
        <f t="shared" si="100"/>
        <v>0</v>
      </c>
      <c r="O558" s="6"/>
      <c r="P558" s="4">
        <f t="shared" si="101"/>
        <v>0</v>
      </c>
      <c r="Q558" s="6"/>
      <c r="R558" s="4">
        <f t="shared" si="102"/>
        <v>0</v>
      </c>
      <c r="S558" s="6"/>
      <c r="T558" s="4">
        <f t="shared" si="113"/>
        <v>0</v>
      </c>
      <c r="U558" s="6"/>
      <c r="V558" s="4">
        <f t="shared" si="109"/>
        <v>0</v>
      </c>
      <c r="W558" s="6"/>
      <c r="X558" s="4">
        <f t="shared" si="106"/>
        <v>0</v>
      </c>
      <c r="Y558" s="6"/>
      <c r="Z558" s="4">
        <f t="shared" si="107"/>
        <v>0</v>
      </c>
      <c r="AA558" s="4">
        <v>0</v>
      </c>
      <c r="AB558" s="25">
        <v>0</v>
      </c>
    </row>
    <row r="559" spans="1:28" ht="51">
      <c r="A559" s="5" t="s">
        <v>325</v>
      </c>
      <c r="B559" s="2" t="s">
        <v>79</v>
      </c>
      <c r="C559" s="2"/>
      <c r="D559" s="4">
        <v>10430.31913</v>
      </c>
      <c r="E559" s="6">
        <f>E560</f>
        <v>1938.95191</v>
      </c>
      <c r="F559" s="4">
        <f t="shared" si="98"/>
        <v>12369.27104</v>
      </c>
      <c r="G559" s="6">
        <f>G560</f>
        <v>0</v>
      </c>
      <c r="H559" s="4">
        <v>13997.103360000001</v>
      </c>
      <c r="I559" s="6">
        <f>I560</f>
        <v>-4.9000000000000004</v>
      </c>
      <c r="J559" s="4">
        <f t="shared" si="112"/>
        <v>13992.203360000001</v>
      </c>
      <c r="K559" s="6">
        <f>K560</f>
        <v>0</v>
      </c>
      <c r="L559" s="4">
        <f t="shared" si="105"/>
        <v>13992.203360000001</v>
      </c>
      <c r="M559" s="6">
        <f>M560</f>
        <v>0</v>
      </c>
      <c r="N559" s="4">
        <f t="shared" si="100"/>
        <v>13992.203360000001</v>
      </c>
      <c r="O559" s="6">
        <f>O560</f>
        <v>0</v>
      </c>
      <c r="P559" s="4">
        <f t="shared" si="101"/>
        <v>13992.203360000001</v>
      </c>
      <c r="Q559" s="6">
        <f>Q560</f>
        <v>0</v>
      </c>
      <c r="R559" s="4">
        <f t="shared" si="102"/>
        <v>13992.203360000001</v>
      </c>
      <c r="S559" s="6">
        <f>S560</f>
        <v>170.87322</v>
      </c>
      <c r="T559" s="4">
        <f t="shared" si="113"/>
        <v>14163.076580000001</v>
      </c>
      <c r="U559" s="6">
        <f>U560</f>
        <v>124.18899999999999</v>
      </c>
      <c r="V559" s="4">
        <f t="shared" si="109"/>
        <v>14287.265580000001</v>
      </c>
      <c r="W559" s="6">
        <f>W560</f>
        <v>0</v>
      </c>
      <c r="X559" s="4">
        <f t="shared" si="106"/>
        <v>14287.265580000001</v>
      </c>
      <c r="Y559" s="6">
        <f>Y560</f>
        <v>-35.310720000000003</v>
      </c>
      <c r="Z559" s="4">
        <f t="shared" si="107"/>
        <v>14251.954860000002</v>
      </c>
      <c r="AA559" s="4">
        <f>AA560</f>
        <v>14251.67103</v>
      </c>
      <c r="AB559" s="25">
        <f t="shared" si="108"/>
        <v>99.998008483728796</v>
      </c>
    </row>
    <row r="560" spans="1:28" ht="38.25">
      <c r="A560" s="5" t="s">
        <v>326</v>
      </c>
      <c r="B560" s="2" t="s">
        <v>80</v>
      </c>
      <c r="C560" s="2"/>
      <c r="D560" s="4">
        <v>10430.31913</v>
      </c>
      <c r="E560" s="6">
        <f>E561+E562+E563</f>
        <v>1938.95191</v>
      </c>
      <c r="F560" s="4">
        <f t="shared" si="98"/>
        <v>12369.27104</v>
      </c>
      <c r="G560" s="6">
        <f>G561+G562+G563</f>
        <v>0</v>
      </c>
      <c r="H560" s="4">
        <v>13997.103360000001</v>
      </c>
      <c r="I560" s="6">
        <f>I561+I562+I563</f>
        <v>-4.9000000000000004</v>
      </c>
      <c r="J560" s="4">
        <f t="shared" si="112"/>
        <v>13992.203360000001</v>
      </c>
      <c r="K560" s="6">
        <f>K561+K562+K563</f>
        <v>0</v>
      </c>
      <c r="L560" s="4">
        <f t="shared" si="105"/>
        <v>13992.203360000001</v>
      </c>
      <c r="M560" s="6">
        <f>M561+M562+M563</f>
        <v>0</v>
      </c>
      <c r="N560" s="4">
        <f t="shared" si="100"/>
        <v>13992.203360000001</v>
      </c>
      <c r="O560" s="6">
        <f>O561+O562+O563</f>
        <v>0</v>
      </c>
      <c r="P560" s="4">
        <f t="shared" ref="P560:P624" si="114">N560+O560</f>
        <v>13992.203360000001</v>
      </c>
      <c r="Q560" s="6">
        <f>Q561+Q562+Q563</f>
        <v>0</v>
      </c>
      <c r="R560" s="4">
        <f t="shared" ref="R560:R625" si="115">P560+Q560</f>
        <v>13992.203360000001</v>
      </c>
      <c r="S560" s="6">
        <f>S561+S562+S563</f>
        <v>170.87322</v>
      </c>
      <c r="T560" s="4">
        <f t="shared" si="113"/>
        <v>14163.076580000001</v>
      </c>
      <c r="U560" s="6">
        <f>U561+U562+U563</f>
        <v>124.18899999999999</v>
      </c>
      <c r="V560" s="4">
        <f t="shared" si="109"/>
        <v>14287.265580000001</v>
      </c>
      <c r="W560" s="6">
        <f>W561+W562+W563</f>
        <v>0</v>
      </c>
      <c r="X560" s="4">
        <f t="shared" si="106"/>
        <v>14287.265580000001</v>
      </c>
      <c r="Y560" s="6">
        <f>Y561+Y562+Y563</f>
        <v>-35.310720000000003</v>
      </c>
      <c r="Z560" s="4">
        <f t="shared" si="107"/>
        <v>14251.954860000002</v>
      </c>
      <c r="AA560" s="4">
        <f>AA561+AA562+AA563</f>
        <v>14251.67103</v>
      </c>
      <c r="AB560" s="25">
        <f t="shared" si="108"/>
        <v>99.998008483728796</v>
      </c>
    </row>
    <row r="561" spans="1:28" ht="76.5">
      <c r="A561" s="5" t="s">
        <v>106</v>
      </c>
      <c r="B561" s="2" t="s">
        <v>80</v>
      </c>
      <c r="C561" s="2">
        <v>100</v>
      </c>
      <c r="D561" s="4">
        <v>5842.021999999999</v>
      </c>
      <c r="E561" s="6">
        <v>1446.3358499999999</v>
      </c>
      <c r="F561" s="4">
        <f t="shared" ref="F561:F621" si="116">D561+E561</f>
        <v>7288.3578499999985</v>
      </c>
      <c r="G561" s="6"/>
      <c r="H561" s="4">
        <v>8743.5992000000006</v>
      </c>
      <c r="I561" s="6"/>
      <c r="J561" s="4">
        <f t="shared" si="112"/>
        <v>8743.5992000000006</v>
      </c>
      <c r="K561" s="6"/>
      <c r="L561" s="4">
        <f t="shared" si="105"/>
        <v>8743.5992000000006</v>
      </c>
      <c r="M561" s="6"/>
      <c r="N561" s="4">
        <f t="shared" si="100"/>
        <v>8743.5992000000006</v>
      </c>
      <c r="O561" s="6"/>
      <c r="P561" s="4">
        <f t="shared" si="114"/>
        <v>8743.5992000000006</v>
      </c>
      <c r="Q561" s="6"/>
      <c r="R561" s="4">
        <f t="shared" si="115"/>
        <v>8743.5992000000006</v>
      </c>
      <c r="S561" s="6">
        <v>170.87322</v>
      </c>
      <c r="T561" s="4">
        <f t="shared" si="113"/>
        <v>8914.4724200000001</v>
      </c>
      <c r="U561" s="6"/>
      <c r="V561" s="4">
        <f t="shared" si="109"/>
        <v>8914.4724200000001</v>
      </c>
      <c r="W561" s="6">
        <v>-0.40799999999999997</v>
      </c>
      <c r="X561" s="4">
        <f t="shared" si="106"/>
        <v>8914.0644200000006</v>
      </c>
      <c r="Y561" s="6"/>
      <c r="Z561" s="4">
        <f t="shared" si="107"/>
        <v>8914.0644200000006</v>
      </c>
      <c r="AA561" s="4">
        <v>8913.7805900000003</v>
      </c>
      <c r="AB561" s="25">
        <f t="shared" si="108"/>
        <v>99.996815930571884</v>
      </c>
    </row>
    <row r="562" spans="1:28" ht="38.25">
      <c r="A562" s="5" t="s">
        <v>34</v>
      </c>
      <c r="B562" s="2" t="s">
        <v>80</v>
      </c>
      <c r="C562" s="2">
        <v>200</v>
      </c>
      <c r="D562" s="4">
        <v>4509.5001299999994</v>
      </c>
      <c r="E562" s="6">
        <f>68.35806+390.612+20.156+13.49</f>
        <v>492.61606</v>
      </c>
      <c r="F562" s="4">
        <f t="shared" si="116"/>
        <v>5002.1161899999997</v>
      </c>
      <c r="G562" s="6"/>
      <c r="H562" s="4">
        <v>5174.7071599999999</v>
      </c>
      <c r="I562" s="6">
        <v>-4.9000000000000004</v>
      </c>
      <c r="J562" s="4">
        <f t="shared" si="112"/>
        <v>5169.8071600000003</v>
      </c>
      <c r="K562" s="6"/>
      <c r="L562" s="4">
        <f t="shared" si="105"/>
        <v>5169.8071600000003</v>
      </c>
      <c r="M562" s="6"/>
      <c r="N562" s="4">
        <f t="shared" si="100"/>
        <v>5169.8071600000003</v>
      </c>
      <c r="O562" s="6"/>
      <c r="P562" s="4">
        <f t="shared" si="114"/>
        <v>5169.8071600000003</v>
      </c>
      <c r="Q562" s="6"/>
      <c r="R562" s="4">
        <f t="shared" si="115"/>
        <v>5169.8071600000003</v>
      </c>
      <c r="S562" s="6"/>
      <c r="T562" s="4">
        <f t="shared" si="113"/>
        <v>5169.8071600000003</v>
      </c>
      <c r="U562" s="6">
        <v>124.18899999999999</v>
      </c>
      <c r="V562" s="4">
        <f t="shared" si="109"/>
        <v>5293.9961600000006</v>
      </c>
      <c r="W562" s="6">
        <v>1.4039999999999999</v>
      </c>
      <c r="X562" s="4">
        <f t="shared" si="106"/>
        <v>5295.4001600000011</v>
      </c>
      <c r="Y562" s="6">
        <v>-35.310720000000003</v>
      </c>
      <c r="Z562" s="4">
        <f t="shared" si="107"/>
        <v>5260.0894400000006</v>
      </c>
      <c r="AA562" s="4">
        <v>5260.0894399999997</v>
      </c>
      <c r="AB562" s="25">
        <f t="shared" si="108"/>
        <v>99.999999999999972</v>
      </c>
    </row>
    <row r="563" spans="1:28" ht="25.5">
      <c r="A563" s="5" t="s">
        <v>33</v>
      </c>
      <c r="B563" s="2" t="s">
        <v>80</v>
      </c>
      <c r="C563" s="2">
        <v>800</v>
      </c>
      <c r="D563" s="4">
        <v>78.796999999999983</v>
      </c>
      <c r="E563" s="6"/>
      <c r="F563" s="4">
        <f t="shared" si="116"/>
        <v>78.796999999999983</v>
      </c>
      <c r="G563" s="6"/>
      <c r="H563" s="4">
        <v>78.796999999999983</v>
      </c>
      <c r="I563" s="6"/>
      <c r="J563" s="4">
        <f t="shared" si="112"/>
        <v>78.796999999999983</v>
      </c>
      <c r="K563" s="6"/>
      <c r="L563" s="4">
        <f t="shared" si="105"/>
        <v>78.796999999999983</v>
      </c>
      <c r="M563" s="6"/>
      <c r="N563" s="4">
        <f t="shared" ref="N563:N627" si="117">L563+M563</f>
        <v>78.796999999999983</v>
      </c>
      <c r="O563" s="6"/>
      <c r="P563" s="4">
        <f t="shared" si="114"/>
        <v>78.796999999999983</v>
      </c>
      <c r="Q563" s="6"/>
      <c r="R563" s="4">
        <f t="shared" si="115"/>
        <v>78.796999999999983</v>
      </c>
      <c r="S563" s="6"/>
      <c r="T563" s="4">
        <f t="shared" si="113"/>
        <v>78.796999999999983</v>
      </c>
      <c r="U563" s="6"/>
      <c r="V563" s="4">
        <f t="shared" si="109"/>
        <v>78.796999999999983</v>
      </c>
      <c r="W563" s="6">
        <v>-0.996</v>
      </c>
      <c r="X563" s="4">
        <f t="shared" si="106"/>
        <v>77.800999999999988</v>
      </c>
      <c r="Y563" s="6"/>
      <c r="Z563" s="4">
        <f t="shared" si="107"/>
        <v>77.800999999999988</v>
      </c>
      <c r="AA563" s="4">
        <v>77.801000000000002</v>
      </c>
      <c r="AB563" s="25">
        <f t="shared" si="108"/>
        <v>100.00000000000003</v>
      </c>
    </row>
    <row r="564" spans="1:28" ht="38.25">
      <c r="A564" s="5" t="s">
        <v>81</v>
      </c>
      <c r="B564" s="2" t="s">
        <v>83</v>
      </c>
      <c r="C564" s="2"/>
      <c r="D564" s="4">
        <v>15.900499999999997</v>
      </c>
      <c r="E564" s="6">
        <f>E565</f>
        <v>0</v>
      </c>
      <c r="F564" s="4">
        <f t="shared" si="116"/>
        <v>15.900499999999997</v>
      </c>
      <c r="G564" s="6">
        <f>G565</f>
        <v>0</v>
      </c>
      <c r="H564" s="4">
        <v>15.811499999999997</v>
      </c>
      <c r="I564" s="6">
        <f>I565</f>
        <v>0</v>
      </c>
      <c r="J564" s="4">
        <f t="shared" si="112"/>
        <v>15.811499999999997</v>
      </c>
      <c r="K564" s="6">
        <f>K565</f>
        <v>0</v>
      </c>
      <c r="L564" s="4">
        <f t="shared" si="105"/>
        <v>15.811499999999997</v>
      </c>
      <c r="M564" s="6">
        <f>M565</f>
        <v>0</v>
      </c>
      <c r="N564" s="4">
        <f t="shared" si="117"/>
        <v>15.811499999999997</v>
      </c>
      <c r="O564" s="6">
        <f>O565</f>
        <v>0</v>
      </c>
      <c r="P564" s="4">
        <f t="shared" si="114"/>
        <v>15.811499999999997</v>
      </c>
      <c r="Q564" s="6">
        <f>Q565</f>
        <v>0</v>
      </c>
      <c r="R564" s="4">
        <f t="shared" si="115"/>
        <v>15.811499999999997</v>
      </c>
      <c r="S564" s="6">
        <f>S565</f>
        <v>0</v>
      </c>
      <c r="T564" s="4">
        <f t="shared" si="113"/>
        <v>15.811499999999997</v>
      </c>
      <c r="U564" s="6">
        <f>U565</f>
        <v>0</v>
      </c>
      <c r="V564" s="4">
        <f t="shared" si="109"/>
        <v>15.811499999999997</v>
      </c>
      <c r="W564" s="6">
        <f>W565</f>
        <v>0</v>
      </c>
      <c r="X564" s="4">
        <f t="shared" si="106"/>
        <v>15.811499999999997</v>
      </c>
      <c r="Y564" s="6">
        <f>Y565</f>
        <v>0</v>
      </c>
      <c r="Z564" s="4">
        <f t="shared" si="107"/>
        <v>15.811499999999997</v>
      </c>
      <c r="AA564" s="4">
        <f>AA565</f>
        <v>15.811500000000001</v>
      </c>
      <c r="AB564" s="25">
        <f t="shared" si="108"/>
        <v>100.00000000000003</v>
      </c>
    </row>
    <row r="565" spans="1:28" ht="38.25">
      <c r="A565" s="5" t="s">
        <v>82</v>
      </c>
      <c r="B565" s="2" t="s">
        <v>84</v>
      </c>
      <c r="C565" s="2"/>
      <c r="D565" s="4">
        <v>15.900499999999997</v>
      </c>
      <c r="E565" s="6">
        <f>E566</f>
        <v>0</v>
      </c>
      <c r="F565" s="4">
        <f t="shared" si="116"/>
        <v>15.900499999999997</v>
      </c>
      <c r="G565" s="6">
        <f>G566</f>
        <v>0</v>
      </c>
      <c r="H565" s="4">
        <v>15.811499999999997</v>
      </c>
      <c r="I565" s="6">
        <f>I566</f>
        <v>0</v>
      </c>
      <c r="J565" s="4">
        <f t="shared" si="112"/>
        <v>15.811499999999997</v>
      </c>
      <c r="K565" s="6">
        <f>K566</f>
        <v>0</v>
      </c>
      <c r="L565" s="4">
        <f t="shared" si="105"/>
        <v>15.811499999999997</v>
      </c>
      <c r="M565" s="6">
        <f>M566</f>
        <v>0</v>
      </c>
      <c r="N565" s="4">
        <f t="shared" si="117"/>
        <v>15.811499999999997</v>
      </c>
      <c r="O565" s="6">
        <f>O566</f>
        <v>0</v>
      </c>
      <c r="P565" s="4">
        <f t="shared" si="114"/>
        <v>15.811499999999997</v>
      </c>
      <c r="Q565" s="6">
        <f>Q566</f>
        <v>0</v>
      </c>
      <c r="R565" s="4">
        <f t="shared" si="115"/>
        <v>15.811499999999997</v>
      </c>
      <c r="S565" s="6">
        <f>S566</f>
        <v>0</v>
      </c>
      <c r="T565" s="4">
        <f t="shared" si="113"/>
        <v>15.811499999999997</v>
      </c>
      <c r="U565" s="6">
        <f>U566</f>
        <v>0</v>
      </c>
      <c r="V565" s="4">
        <f t="shared" si="109"/>
        <v>15.811499999999997</v>
      </c>
      <c r="W565" s="6">
        <f>W566</f>
        <v>0</v>
      </c>
      <c r="X565" s="4">
        <f t="shared" si="106"/>
        <v>15.811499999999997</v>
      </c>
      <c r="Y565" s="6">
        <f>Y566</f>
        <v>0</v>
      </c>
      <c r="Z565" s="4">
        <f t="shared" si="107"/>
        <v>15.811499999999997</v>
      </c>
      <c r="AA565" s="4">
        <f>AA566</f>
        <v>15.811500000000001</v>
      </c>
      <c r="AB565" s="25">
        <f t="shared" si="108"/>
        <v>100.00000000000003</v>
      </c>
    </row>
    <row r="566" spans="1:28" ht="38.25">
      <c r="A566" s="5" t="s">
        <v>34</v>
      </c>
      <c r="B566" s="2" t="s">
        <v>84</v>
      </c>
      <c r="C566" s="2">
        <v>200</v>
      </c>
      <c r="D566" s="4">
        <v>15.900499999999997</v>
      </c>
      <c r="E566" s="6"/>
      <c r="F566" s="4">
        <f t="shared" si="116"/>
        <v>15.900499999999997</v>
      </c>
      <c r="G566" s="6"/>
      <c r="H566" s="4">
        <v>15.811499999999997</v>
      </c>
      <c r="I566" s="6"/>
      <c r="J566" s="4">
        <f t="shared" si="112"/>
        <v>15.811499999999997</v>
      </c>
      <c r="K566" s="6"/>
      <c r="L566" s="4">
        <f t="shared" si="105"/>
        <v>15.811499999999997</v>
      </c>
      <c r="M566" s="6"/>
      <c r="N566" s="4">
        <f t="shared" si="117"/>
        <v>15.811499999999997</v>
      </c>
      <c r="O566" s="6"/>
      <c r="P566" s="4">
        <f t="shared" si="114"/>
        <v>15.811499999999997</v>
      </c>
      <c r="Q566" s="6"/>
      <c r="R566" s="4">
        <f t="shared" si="115"/>
        <v>15.811499999999997</v>
      </c>
      <c r="S566" s="6"/>
      <c r="T566" s="4">
        <f t="shared" si="113"/>
        <v>15.811499999999997</v>
      </c>
      <c r="U566" s="6"/>
      <c r="V566" s="4">
        <f t="shared" si="109"/>
        <v>15.811499999999997</v>
      </c>
      <c r="W566" s="6"/>
      <c r="X566" s="4">
        <f t="shared" si="106"/>
        <v>15.811499999999997</v>
      </c>
      <c r="Y566" s="6"/>
      <c r="Z566" s="4">
        <f t="shared" si="107"/>
        <v>15.811499999999997</v>
      </c>
      <c r="AA566" s="4">
        <v>15.811500000000001</v>
      </c>
      <c r="AB566" s="25">
        <f t="shared" si="108"/>
        <v>100.00000000000003</v>
      </c>
    </row>
    <row r="567" spans="1:28" ht="51">
      <c r="A567" s="5" t="s">
        <v>85</v>
      </c>
      <c r="B567" s="2" t="s">
        <v>87</v>
      </c>
      <c r="C567" s="2"/>
      <c r="D567" s="4">
        <v>827.28899999999999</v>
      </c>
      <c r="E567" s="6">
        <f>E568</f>
        <v>0</v>
      </c>
      <c r="F567" s="4">
        <f t="shared" si="116"/>
        <v>827.28899999999999</v>
      </c>
      <c r="G567" s="6">
        <f>G568</f>
        <v>0</v>
      </c>
      <c r="H567" s="4">
        <v>960.41557999999998</v>
      </c>
      <c r="I567" s="6">
        <f>I568</f>
        <v>0</v>
      </c>
      <c r="J567" s="4">
        <f t="shared" si="112"/>
        <v>960.41557999999998</v>
      </c>
      <c r="K567" s="6">
        <f>K568</f>
        <v>0</v>
      </c>
      <c r="L567" s="4">
        <f t="shared" si="105"/>
        <v>960.41557999999998</v>
      </c>
      <c r="M567" s="6">
        <f>M568</f>
        <v>0</v>
      </c>
      <c r="N567" s="4">
        <f t="shared" si="117"/>
        <v>960.41557999999998</v>
      </c>
      <c r="O567" s="6">
        <f>O568</f>
        <v>0</v>
      </c>
      <c r="P567" s="4">
        <f t="shared" si="114"/>
        <v>960.41557999999998</v>
      </c>
      <c r="Q567" s="6">
        <f>Q568</f>
        <v>96.230710000000002</v>
      </c>
      <c r="R567" s="4">
        <f t="shared" si="115"/>
        <v>1056.6462899999999</v>
      </c>
      <c r="S567" s="6">
        <f>S568</f>
        <v>0</v>
      </c>
      <c r="T567" s="4">
        <f t="shared" si="113"/>
        <v>1056.6462899999999</v>
      </c>
      <c r="U567" s="6">
        <f>U568</f>
        <v>0</v>
      </c>
      <c r="V567" s="4">
        <f t="shared" si="109"/>
        <v>1056.6462899999999</v>
      </c>
      <c r="W567" s="6">
        <f>W568</f>
        <v>0</v>
      </c>
      <c r="X567" s="4">
        <f t="shared" si="106"/>
        <v>1056.6462899999999</v>
      </c>
      <c r="Y567" s="6">
        <f>Y568</f>
        <v>0</v>
      </c>
      <c r="Z567" s="4">
        <f t="shared" si="107"/>
        <v>1056.6462899999999</v>
      </c>
      <c r="AA567" s="4">
        <f>AA568</f>
        <v>1056.6462899999999</v>
      </c>
      <c r="AB567" s="25">
        <f t="shared" si="108"/>
        <v>100</v>
      </c>
    </row>
    <row r="568" spans="1:28" ht="38.25">
      <c r="A568" s="5" t="s">
        <v>86</v>
      </c>
      <c r="B568" s="2" t="s">
        <v>88</v>
      </c>
      <c r="C568" s="2"/>
      <c r="D568" s="4">
        <v>827.28899999999999</v>
      </c>
      <c r="E568" s="6">
        <f>E569+E570</f>
        <v>0</v>
      </c>
      <c r="F568" s="4">
        <f t="shared" si="116"/>
        <v>827.28899999999999</v>
      </c>
      <c r="G568" s="6">
        <f>G569+G570</f>
        <v>0</v>
      </c>
      <c r="H568" s="4">
        <v>960.41557999999998</v>
      </c>
      <c r="I568" s="6">
        <f>I569+I570</f>
        <v>0</v>
      </c>
      <c r="J568" s="4">
        <f t="shared" si="112"/>
        <v>960.41557999999998</v>
      </c>
      <c r="K568" s="6">
        <f>K569+K570</f>
        <v>0</v>
      </c>
      <c r="L568" s="4">
        <f t="shared" si="105"/>
        <v>960.41557999999998</v>
      </c>
      <c r="M568" s="6">
        <f>M569+M570</f>
        <v>0</v>
      </c>
      <c r="N568" s="4">
        <f t="shared" si="117"/>
        <v>960.41557999999998</v>
      </c>
      <c r="O568" s="6">
        <f>O569+O570</f>
        <v>0</v>
      </c>
      <c r="P568" s="4">
        <f t="shared" si="114"/>
        <v>960.41557999999998</v>
      </c>
      <c r="Q568" s="6">
        <f>Q569+Q570</f>
        <v>96.230710000000002</v>
      </c>
      <c r="R568" s="4">
        <f t="shared" si="115"/>
        <v>1056.6462899999999</v>
      </c>
      <c r="S568" s="6">
        <f>S569+S570</f>
        <v>0</v>
      </c>
      <c r="T568" s="4">
        <f t="shared" si="113"/>
        <v>1056.6462899999999</v>
      </c>
      <c r="U568" s="6">
        <f>U569+U570</f>
        <v>0</v>
      </c>
      <c r="V568" s="4">
        <f t="shared" si="109"/>
        <v>1056.6462899999999</v>
      </c>
      <c r="W568" s="6">
        <f>W569+W570</f>
        <v>0</v>
      </c>
      <c r="X568" s="4">
        <f t="shared" si="106"/>
        <v>1056.6462899999999</v>
      </c>
      <c r="Y568" s="6">
        <f>Y569+Y570</f>
        <v>0</v>
      </c>
      <c r="Z568" s="4">
        <f t="shared" si="107"/>
        <v>1056.6462899999999</v>
      </c>
      <c r="AA568" s="4">
        <f>AA569+AA570</f>
        <v>1056.6462899999999</v>
      </c>
      <c r="AB568" s="25">
        <f t="shared" si="108"/>
        <v>100</v>
      </c>
    </row>
    <row r="569" spans="1:28" ht="76.5">
      <c r="A569" s="5" t="s">
        <v>106</v>
      </c>
      <c r="B569" s="2" t="s">
        <v>88</v>
      </c>
      <c r="C569" s="2">
        <v>100</v>
      </c>
      <c r="D569" s="4">
        <v>783.90499999999997</v>
      </c>
      <c r="E569" s="6"/>
      <c r="F569" s="4">
        <f t="shared" si="116"/>
        <v>783.90499999999997</v>
      </c>
      <c r="G569" s="6"/>
      <c r="H569" s="4">
        <v>895.76199999999994</v>
      </c>
      <c r="I569" s="6"/>
      <c r="J569" s="4">
        <f t="shared" si="112"/>
        <v>895.76199999999994</v>
      </c>
      <c r="K569" s="6"/>
      <c r="L569" s="4">
        <f t="shared" si="105"/>
        <v>895.76199999999994</v>
      </c>
      <c r="M569" s="6"/>
      <c r="N569" s="4">
        <f t="shared" si="117"/>
        <v>895.76199999999994</v>
      </c>
      <c r="O569" s="6"/>
      <c r="P569" s="4">
        <f t="shared" si="114"/>
        <v>895.76199999999994</v>
      </c>
      <c r="Q569" s="6">
        <v>96.230710000000002</v>
      </c>
      <c r="R569" s="4">
        <f t="shared" si="115"/>
        <v>991.99270999999999</v>
      </c>
      <c r="S569" s="6"/>
      <c r="T569" s="4">
        <f t="shared" si="113"/>
        <v>991.99270999999999</v>
      </c>
      <c r="U569" s="6"/>
      <c r="V569" s="4">
        <f t="shared" si="109"/>
        <v>991.99270999999999</v>
      </c>
      <c r="W569" s="6"/>
      <c r="X569" s="4">
        <f t="shared" si="106"/>
        <v>991.99270999999999</v>
      </c>
      <c r="Y569" s="6"/>
      <c r="Z569" s="4">
        <f t="shared" si="107"/>
        <v>991.99270999999999</v>
      </c>
      <c r="AA569" s="4">
        <v>991.99270999999999</v>
      </c>
      <c r="AB569" s="25">
        <f t="shared" si="108"/>
        <v>100</v>
      </c>
    </row>
    <row r="570" spans="1:28" ht="38.25">
      <c r="A570" s="5" t="s">
        <v>34</v>
      </c>
      <c r="B570" s="2" t="s">
        <v>88</v>
      </c>
      <c r="C570" s="2">
        <v>200</v>
      </c>
      <c r="D570" s="4">
        <v>43.383999999999993</v>
      </c>
      <c r="E570" s="6"/>
      <c r="F570" s="4">
        <f t="shared" si="116"/>
        <v>43.383999999999993</v>
      </c>
      <c r="G570" s="6"/>
      <c r="H570" s="4">
        <v>64.653579999999991</v>
      </c>
      <c r="I570" s="6"/>
      <c r="J570" s="4">
        <f t="shared" si="112"/>
        <v>64.653579999999991</v>
      </c>
      <c r="K570" s="6"/>
      <c r="L570" s="4">
        <f t="shared" si="105"/>
        <v>64.653579999999991</v>
      </c>
      <c r="M570" s="6"/>
      <c r="N570" s="4">
        <f t="shared" si="117"/>
        <v>64.653579999999991</v>
      </c>
      <c r="O570" s="6"/>
      <c r="P570" s="4">
        <f t="shared" si="114"/>
        <v>64.653579999999991</v>
      </c>
      <c r="Q570" s="6"/>
      <c r="R570" s="4">
        <f t="shared" si="115"/>
        <v>64.653579999999991</v>
      </c>
      <c r="S570" s="6"/>
      <c r="T570" s="4">
        <f t="shared" si="113"/>
        <v>64.653579999999991</v>
      </c>
      <c r="U570" s="6"/>
      <c r="V570" s="4">
        <f t="shared" si="109"/>
        <v>64.653579999999991</v>
      </c>
      <c r="W570" s="6"/>
      <c r="X570" s="4">
        <f t="shared" si="106"/>
        <v>64.653579999999991</v>
      </c>
      <c r="Y570" s="6"/>
      <c r="Z570" s="4">
        <f t="shared" si="107"/>
        <v>64.653579999999991</v>
      </c>
      <c r="AA570" s="4">
        <v>64.653580000000005</v>
      </c>
      <c r="AB570" s="25">
        <f t="shared" si="108"/>
        <v>100.00000000000003</v>
      </c>
    </row>
    <row r="571" spans="1:28" ht="63.75">
      <c r="A571" s="5" t="s">
        <v>89</v>
      </c>
      <c r="B571" s="2" t="s">
        <v>90</v>
      </c>
      <c r="C571" s="2"/>
      <c r="D571" s="4">
        <v>170</v>
      </c>
      <c r="E571" s="6">
        <f>E572</f>
        <v>0</v>
      </c>
      <c r="F571" s="4">
        <f t="shared" si="116"/>
        <v>170</v>
      </c>
      <c r="G571" s="6">
        <f>G572</f>
        <v>0</v>
      </c>
      <c r="H571" s="4">
        <v>170</v>
      </c>
      <c r="I571" s="6">
        <f>I572</f>
        <v>0</v>
      </c>
      <c r="J571" s="4">
        <f t="shared" si="112"/>
        <v>170</v>
      </c>
      <c r="K571" s="6">
        <f>K572</f>
        <v>0</v>
      </c>
      <c r="L571" s="4">
        <f t="shared" si="105"/>
        <v>170</v>
      </c>
      <c r="M571" s="6">
        <f>M572</f>
        <v>0</v>
      </c>
      <c r="N571" s="4">
        <f t="shared" si="117"/>
        <v>170</v>
      </c>
      <c r="O571" s="6">
        <f>O572</f>
        <v>0</v>
      </c>
      <c r="P571" s="4">
        <f t="shared" si="114"/>
        <v>170</v>
      </c>
      <c r="Q571" s="6">
        <f>Q572</f>
        <v>0</v>
      </c>
      <c r="R571" s="4">
        <f t="shared" si="115"/>
        <v>170</v>
      </c>
      <c r="S571" s="6">
        <f>S572</f>
        <v>-71.87</v>
      </c>
      <c r="T571" s="4">
        <f t="shared" si="113"/>
        <v>98.13</v>
      </c>
      <c r="U571" s="6">
        <f>U572</f>
        <v>0</v>
      </c>
      <c r="V571" s="4">
        <f t="shared" si="109"/>
        <v>98.13</v>
      </c>
      <c r="W571" s="6">
        <f>W572</f>
        <v>0.7</v>
      </c>
      <c r="X571" s="4">
        <f t="shared" si="106"/>
        <v>98.83</v>
      </c>
      <c r="Y571" s="6">
        <f>Y572</f>
        <v>0</v>
      </c>
      <c r="Z571" s="4">
        <f t="shared" si="107"/>
        <v>98.83</v>
      </c>
      <c r="AA571" s="4">
        <f>AA572</f>
        <v>98.83</v>
      </c>
      <c r="AB571" s="25">
        <f t="shared" si="108"/>
        <v>100</v>
      </c>
    </row>
    <row r="572" spans="1:28" ht="76.5">
      <c r="A572" s="5" t="s">
        <v>91</v>
      </c>
      <c r="B572" s="2" t="s">
        <v>551</v>
      </c>
      <c r="C572" s="2"/>
      <c r="D572" s="4">
        <v>170</v>
      </c>
      <c r="E572" s="6">
        <f>E573</f>
        <v>0</v>
      </c>
      <c r="F572" s="4">
        <f t="shared" si="116"/>
        <v>170</v>
      </c>
      <c r="G572" s="6">
        <f>G573</f>
        <v>0</v>
      </c>
      <c r="H572" s="4">
        <v>170</v>
      </c>
      <c r="I572" s="6">
        <f>I573</f>
        <v>0</v>
      </c>
      <c r="J572" s="4">
        <f t="shared" si="112"/>
        <v>170</v>
      </c>
      <c r="K572" s="6">
        <f>K573</f>
        <v>0</v>
      </c>
      <c r="L572" s="4">
        <f t="shared" si="105"/>
        <v>170</v>
      </c>
      <c r="M572" s="6">
        <f>M573</f>
        <v>0</v>
      </c>
      <c r="N572" s="4">
        <f t="shared" si="117"/>
        <v>170</v>
      </c>
      <c r="O572" s="6">
        <f>O573</f>
        <v>0</v>
      </c>
      <c r="P572" s="4">
        <f t="shared" si="114"/>
        <v>170</v>
      </c>
      <c r="Q572" s="6">
        <f>Q573</f>
        <v>0</v>
      </c>
      <c r="R572" s="4">
        <f t="shared" si="115"/>
        <v>170</v>
      </c>
      <c r="S572" s="6">
        <f>S573</f>
        <v>-71.87</v>
      </c>
      <c r="T572" s="4">
        <f t="shared" si="113"/>
        <v>98.13</v>
      </c>
      <c r="U572" s="6">
        <f>U573</f>
        <v>0</v>
      </c>
      <c r="V572" s="4">
        <f t="shared" si="109"/>
        <v>98.13</v>
      </c>
      <c r="W572" s="6">
        <f>W573</f>
        <v>0.7</v>
      </c>
      <c r="X572" s="4">
        <f t="shared" si="106"/>
        <v>98.83</v>
      </c>
      <c r="Y572" s="6">
        <f>Y573</f>
        <v>0</v>
      </c>
      <c r="Z572" s="4">
        <f t="shared" si="107"/>
        <v>98.83</v>
      </c>
      <c r="AA572" s="4">
        <f>AA573</f>
        <v>98.83</v>
      </c>
      <c r="AB572" s="25">
        <f t="shared" si="108"/>
        <v>100</v>
      </c>
    </row>
    <row r="573" spans="1:28" ht="38.25">
      <c r="A573" s="5" t="s">
        <v>34</v>
      </c>
      <c r="B573" s="2" t="s">
        <v>551</v>
      </c>
      <c r="C573" s="2">
        <v>200</v>
      </c>
      <c r="D573" s="4">
        <v>170</v>
      </c>
      <c r="E573" s="6"/>
      <c r="F573" s="4">
        <f t="shared" si="116"/>
        <v>170</v>
      </c>
      <c r="G573" s="6"/>
      <c r="H573" s="4">
        <v>170</v>
      </c>
      <c r="I573" s="6"/>
      <c r="J573" s="4">
        <f t="shared" si="112"/>
        <v>170</v>
      </c>
      <c r="K573" s="6"/>
      <c r="L573" s="4">
        <f t="shared" si="105"/>
        <v>170</v>
      </c>
      <c r="M573" s="6"/>
      <c r="N573" s="4">
        <f t="shared" si="117"/>
        <v>170</v>
      </c>
      <c r="O573" s="6"/>
      <c r="P573" s="4">
        <f t="shared" si="114"/>
        <v>170</v>
      </c>
      <c r="Q573" s="6"/>
      <c r="R573" s="4">
        <f t="shared" si="115"/>
        <v>170</v>
      </c>
      <c r="S573" s="6">
        <f>-91.87+20</f>
        <v>-71.87</v>
      </c>
      <c r="T573" s="4">
        <f t="shared" si="113"/>
        <v>98.13</v>
      </c>
      <c r="U573" s="6"/>
      <c r="V573" s="4">
        <f t="shared" si="109"/>
        <v>98.13</v>
      </c>
      <c r="W573" s="6">
        <f>-0.5+1.2</f>
        <v>0.7</v>
      </c>
      <c r="X573" s="4">
        <f t="shared" si="106"/>
        <v>98.83</v>
      </c>
      <c r="Y573" s="6"/>
      <c r="Z573" s="4">
        <f t="shared" si="107"/>
        <v>98.83</v>
      </c>
      <c r="AA573" s="4">
        <v>98.83</v>
      </c>
      <c r="AB573" s="25">
        <f t="shared" si="108"/>
        <v>100</v>
      </c>
    </row>
    <row r="574" spans="1:28" ht="40.5" customHeight="1">
      <c r="A574" s="10" t="s">
        <v>454</v>
      </c>
      <c r="B574" s="9" t="s">
        <v>93</v>
      </c>
      <c r="C574" s="2"/>
      <c r="D574" s="4">
        <v>1150.78</v>
      </c>
      <c r="E574" s="6">
        <f>E575</f>
        <v>-424.25799999999998</v>
      </c>
      <c r="F574" s="4">
        <f t="shared" si="116"/>
        <v>726.52199999999993</v>
      </c>
      <c r="G574" s="6">
        <f>G575</f>
        <v>0</v>
      </c>
      <c r="H574" s="4">
        <v>746.41899999999998</v>
      </c>
      <c r="I574" s="6">
        <f>I575</f>
        <v>0</v>
      </c>
      <c r="J574" s="4">
        <f t="shared" si="112"/>
        <v>746.41899999999998</v>
      </c>
      <c r="K574" s="6">
        <f>K575</f>
        <v>100</v>
      </c>
      <c r="L574" s="4">
        <f t="shared" si="105"/>
        <v>846.41899999999998</v>
      </c>
      <c r="M574" s="6">
        <f>M575</f>
        <v>0</v>
      </c>
      <c r="N574" s="4">
        <f t="shared" si="117"/>
        <v>846.41899999999998</v>
      </c>
      <c r="O574" s="6">
        <f>O575</f>
        <v>22.861999999999998</v>
      </c>
      <c r="P574" s="4">
        <f t="shared" si="114"/>
        <v>869.28099999999995</v>
      </c>
      <c r="Q574" s="6">
        <f>Q575</f>
        <v>0</v>
      </c>
      <c r="R574" s="4">
        <f t="shared" si="115"/>
        <v>869.28099999999995</v>
      </c>
      <c r="S574" s="6">
        <f>S575</f>
        <v>0</v>
      </c>
      <c r="T574" s="4">
        <f t="shared" si="113"/>
        <v>869.28099999999995</v>
      </c>
      <c r="U574" s="6">
        <f>U575</f>
        <v>261.37099999999998</v>
      </c>
      <c r="V574" s="4">
        <f t="shared" si="109"/>
        <v>1130.652</v>
      </c>
      <c r="W574" s="6">
        <f>W575</f>
        <v>0.62980000000000036</v>
      </c>
      <c r="X574" s="4">
        <f t="shared" si="106"/>
        <v>1131.2818</v>
      </c>
      <c r="Y574" s="6">
        <f>Y575</f>
        <v>-4.5700000000000074E-2</v>
      </c>
      <c r="Z574" s="4">
        <f t="shared" si="107"/>
        <v>1131.2361000000001</v>
      </c>
      <c r="AA574" s="4">
        <f>AA575</f>
        <v>1131.2361000000001</v>
      </c>
      <c r="AB574" s="25">
        <f t="shared" si="108"/>
        <v>100</v>
      </c>
    </row>
    <row r="575" spans="1:28" ht="40.5" customHeight="1">
      <c r="A575" s="5" t="s">
        <v>455</v>
      </c>
      <c r="B575" s="2" t="s">
        <v>94</v>
      </c>
      <c r="C575" s="2"/>
      <c r="D575" s="4">
        <v>1150.78</v>
      </c>
      <c r="E575" s="6">
        <f>E576</f>
        <v>-424.25799999999998</v>
      </c>
      <c r="F575" s="4">
        <f t="shared" si="116"/>
        <v>726.52199999999993</v>
      </c>
      <c r="G575" s="6">
        <f>G576</f>
        <v>0</v>
      </c>
      <c r="H575" s="4">
        <v>746.41899999999998</v>
      </c>
      <c r="I575" s="6">
        <f>I576</f>
        <v>0</v>
      </c>
      <c r="J575" s="4">
        <f t="shared" si="112"/>
        <v>746.41899999999998</v>
      </c>
      <c r="K575" s="6">
        <f>K576</f>
        <v>100</v>
      </c>
      <c r="L575" s="4">
        <f t="shared" si="105"/>
        <v>846.41899999999998</v>
      </c>
      <c r="M575" s="6">
        <f>M576</f>
        <v>0</v>
      </c>
      <c r="N575" s="4">
        <f t="shared" si="117"/>
        <v>846.41899999999998</v>
      </c>
      <c r="O575" s="6">
        <f>O576</f>
        <v>22.861999999999998</v>
      </c>
      <c r="P575" s="4">
        <f t="shared" si="114"/>
        <v>869.28099999999995</v>
      </c>
      <c r="Q575" s="6">
        <f>Q576</f>
        <v>0</v>
      </c>
      <c r="R575" s="4">
        <f t="shared" si="115"/>
        <v>869.28099999999995</v>
      </c>
      <c r="S575" s="6">
        <f>S576</f>
        <v>0</v>
      </c>
      <c r="T575" s="4">
        <f t="shared" si="113"/>
        <v>869.28099999999995</v>
      </c>
      <c r="U575" s="6">
        <f>U576</f>
        <v>261.37099999999998</v>
      </c>
      <c r="V575" s="4">
        <f t="shared" si="109"/>
        <v>1130.652</v>
      </c>
      <c r="W575" s="6">
        <f>W576</f>
        <v>0.62980000000000036</v>
      </c>
      <c r="X575" s="4">
        <f t="shared" si="106"/>
        <v>1131.2818</v>
      </c>
      <c r="Y575" s="6">
        <f>Y576</f>
        <v>-4.5700000000000074E-2</v>
      </c>
      <c r="Z575" s="4">
        <f t="shared" si="107"/>
        <v>1131.2361000000001</v>
      </c>
      <c r="AA575" s="4">
        <f>AA576</f>
        <v>1131.2361000000001</v>
      </c>
      <c r="AB575" s="25">
        <f t="shared" si="108"/>
        <v>100</v>
      </c>
    </row>
    <row r="576" spans="1:28" ht="18.75" customHeight="1">
      <c r="A576" s="5" t="s">
        <v>92</v>
      </c>
      <c r="B576" s="2" t="s">
        <v>95</v>
      </c>
      <c r="C576" s="2"/>
      <c r="D576" s="4">
        <v>1150.78</v>
      </c>
      <c r="E576" s="6">
        <f>E577</f>
        <v>-424.25799999999998</v>
      </c>
      <c r="F576" s="4">
        <f t="shared" si="116"/>
        <v>726.52199999999993</v>
      </c>
      <c r="G576" s="6">
        <f>G577</f>
        <v>0</v>
      </c>
      <c r="H576" s="4">
        <v>746.41899999999998</v>
      </c>
      <c r="I576" s="6">
        <f>I577</f>
        <v>0</v>
      </c>
      <c r="J576" s="4">
        <f t="shared" si="112"/>
        <v>746.41899999999998</v>
      </c>
      <c r="K576" s="6">
        <f>K577</f>
        <v>100</v>
      </c>
      <c r="L576" s="4">
        <f t="shared" si="105"/>
        <v>846.41899999999998</v>
      </c>
      <c r="M576" s="6">
        <f>M577</f>
        <v>0</v>
      </c>
      <c r="N576" s="4">
        <f t="shared" si="117"/>
        <v>846.41899999999998</v>
      </c>
      <c r="O576" s="6">
        <f>O577</f>
        <v>22.861999999999998</v>
      </c>
      <c r="P576" s="4">
        <f t="shared" si="114"/>
        <v>869.28099999999995</v>
      </c>
      <c r="Q576" s="6">
        <f>Q577</f>
        <v>0</v>
      </c>
      <c r="R576" s="4">
        <f t="shared" si="115"/>
        <v>869.28099999999995</v>
      </c>
      <c r="S576" s="6">
        <f>S577</f>
        <v>0</v>
      </c>
      <c r="T576" s="4">
        <f t="shared" si="113"/>
        <v>869.28099999999995</v>
      </c>
      <c r="U576" s="6">
        <f>U577</f>
        <v>261.37099999999998</v>
      </c>
      <c r="V576" s="4">
        <f t="shared" si="109"/>
        <v>1130.652</v>
      </c>
      <c r="W576" s="6">
        <f>W577</f>
        <v>0.62980000000000036</v>
      </c>
      <c r="X576" s="4">
        <f t="shared" si="106"/>
        <v>1131.2818</v>
      </c>
      <c r="Y576" s="6">
        <f>Y577</f>
        <v>-4.5700000000000074E-2</v>
      </c>
      <c r="Z576" s="4">
        <f t="shared" si="107"/>
        <v>1131.2361000000001</v>
      </c>
      <c r="AA576" s="4">
        <f>AA577</f>
        <v>1131.2361000000001</v>
      </c>
      <c r="AB576" s="25">
        <f t="shared" si="108"/>
        <v>100</v>
      </c>
    </row>
    <row r="577" spans="1:28" ht="38.25">
      <c r="A577" s="5" t="s">
        <v>34</v>
      </c>
      <c r="B577" s="2" t="s">
        <v>95</v>
      </c>
      <c r="C577" s="2">
        <v>200</v>
      </c>
      <c r="D577" s="4">
        <v>1150.78</v>
      </c>
      <c r="E577" s="6">
        <v>-424.25799999999998</v>
      </c>
      <c r="F577" s="4">
        <f t="shared" si="116"/>
        <v>726.52199999999993</v>
      </c>
      <c r="G577" s="6"/>
      <c r="H577" s="4">
        <v>746.41899999999998</v>
      </c>
      <c r="I577" s="6"/>
      <c r="J577" s="4">
        <f t="shared" si="112"/>
        <v>746.41899999999998</v>
      </c>
      <c r="K577" s="6">
        <v>100</v>
      </c>
      <c r="L577" s="4">
        <f t="shared" ref="L577:L642" si="118">J577+K577</f>
        <v>846.41899999999998</v>
      </c>
      <c r="M577" s="6"/>
      <c r="N577" s="4">
        <f t="shared" si="117"/>
        <v>846.41899999999998</v>
      </c>
      <c r="O577" s="6">
        <v>22.861999999999998</v>
      </c>
      <c r="P577" s="4">
        <f t="shared" si="114"/>
        <v>869.28099999999995</v>
      </c>
      <c r="Q577" s="6"/>
      <c r="R577" s="4">
        <f t="shared" si="115"/>
        <v>869.28099999999995</v>
      </c>
      <c r="S577" s="6"/>
      <c r="T577" s="4">
        <f t="shared" si="113"/>
        <v>869.28099999999995</v>
      </c>
      <c r="U577" s="6">
        <v>261.37099999999998</v>
      </c>
      <c r="V577" s="4">
        <f t="shared" si="109"/>
        <v>1130.652</v>
      </c>
      <c r="W577" s="6">
        <f>0.1416+6.0984-5.6102</f>
        <v>0.62980000000000036</v>
      </c>
      <c r="X577" s="4">
        <f t="shared" si="106"/>
        <v>1131.2818</v>
      </c>
      <c r="Y577" s="6">
        <f>0.5527-0.5984</f>
        <v>-4.5700000000000074E-2</v>
      </c>
      <c r="Z577" s="4">
        <f t="shared" si="107"/>
        <v>1131.2361000000001</v>
      </c>
      <c r="AA577" s="4">
        <v>1131.2361000000001</v>
      </c>
      <c r="AB577" s="25">
        <f t="shared" si="108"/>
        <v>100</v>
      </c>
    </row>
    <row r="578" spans="1:28" ht="51">
      <c r="A578" s="10" t="s">
        <v>519</v>
      </c>
      <c r="B578" s="9" t="s">
        <v>520</v>
      </c>
      <c r="C578" s="2"/>
      <c r="D578" s="4">
        <v>0</v>
      </c>
      <c r="E578" s="6">
        <f>E579</f>
        <v>0</v>
      </c>
      <c r="F578" s="4">
        <f t="shared" si="116"/>
        <v>0</v>
      </c>
      <c r="G578" s="6">
        <f>G579</f>
        <v>0</v>
      </c>
      <c r="H578" s="4">
        <v>64.194890000000001</v>
      </c>
      <c r="I578" s="6">
        <f>I579</f>
        <v>4.9000000000000004</v>
      </c>
      <c r="J578" s="4">
        <f t="shared" si="112"/>
        <v>69.094890000000007</v>
      </c>
      <c r="K578" s="6">
        <f>K579</f>
        <v>0</v>
      </c>
      <c r="L578" s="4">
        <f t="shared" si="118"/>
        <v>69.094890000000007</v>
      </c>
      <c r="M578" s="6">
        <f>M579</f>
        <v>0</v>
      </c>
      <c r="N578" s="4">
        <f t="shared" si="117"/>
        <v>69.094890000000007</v>
      </c>
      <c r="O578" s="6">
        <f>O579</f>
        <v>0</v>
      </c>
      <c r="P578" s="4">
        <f t="shared" si="114"/>
        <v>69.094890000000007</v>
      </c>
      <c r="Q578" s="6">
        <f>Q579</f>
        <v>2</v>
      </c>
      <c r="R578" s="4">
        <f t="shared" si="115"/>
        <v>71.094890000000007</v>
      </c>
      <c r="S578" s="6">
        <f>S579</f>
        <v>0</v>
      </c>
      <c r="T578" s="4">
        <f t="shared" si="113"/>
        <v>71.094890000000007</v>
      </c>
      <c r="U578" s="6">
        <f>U579</f>
        <v>-0.189</v>
      </c>
      <c r="V578" s="4">
        <f t="shared" si="109"/>
        <v>70.905890000000014</v>
      </c>
      <c r="W578" s="6">
        <f>W579</f>
        <v>-64.194890000000001</v>
      </c>
      <c r="X578" s="4">
        <f t="shared" si="106"/>
        <v>6.7110000000000127</v>
      </c>
      <c r="Y578" s="6">
        <f>Y579</f>
        <v>0</v>
      </c>
      <c r="Z578" s="4">
        <f t="shared" si="107"/>
        <v>6.7110000000000127</v>
      </c>
      <c r="AA578" s="4">
        <f>AA579</f>
        <v>6.7110000000000003</v>
      </c>
      <c r="AB578" s="25">
        <f t="shared" si="108"/>
        <v>99.999999999999815</v>
      </c>
    </row>
    <row r="579" spans="1:28" ht="51">
      <c r="A579" s="5" t="s">
        <v>522</v>
      </c>
      <c r="B579" s="2" t="s">
        <v>521</v>
      </c>
      <c r="C579" s="2"/>
      <c r="D579" s="4">
        <v>0</v>
      </c>
      <c r="E579" s="6">
        <f>E580</f>
        <v>0</v>
      </c>
      <c r="F579" s="4">
        <f t="shared" si="116"/>
        <v>0</v>
      </c>
      <c r="G579" s="6">
        <f>G580</f>
        <v>0</v>
      </c>
      <c r="H579" s="4">
        <v>64.194890000000001</v>
      </c>
      <c r="I579" s="6">
        <f>I580</f>
        <v>4.9000000000000004</v>
      </c>
      <c r="J579" s="4">
        <f t="shared" si="112"/>
        <v>69.094890000000007</v>
      </c>
      <c r="K579" s="6">
        <f>K580</f>
        <v>0</v>
      </c>
      <c r="L579" s="4">
        <f t="shared" si="118"/>
        <v>69.094890000000007</v>
      </c>
      <c r="M579" s="6">
        <f>M580</f>
        <v>0</v>
      </c>
      <c r="N579" s="4">
        <f t="shared" si="117"/>
        <v>69.094890000000007</v>
      </c>
      <c r="O579" s="6">
        <f>O580</f>
        <v>0</v>
      </c>
      <c r="P579" s="4">
        <f t="shared" si="114"/>
        <v>69.094890000000007</v>
      </c>
      <c r="Q579" s="6">
        <f>Q580</f>
        <v>2</v>
      </c>
      <c r="R579" s="4">
        <f t="shared" si="115"/>
        <v>71.094890000000007</v>
      </c>
      <c r="S579" s="6">
        <f>S580</f>
        <v>0</v>
      </c>
      <c r="T579" s="4">
        <f t="shared" si="113"/>
        <v>71.094890000000007</v>
      </c>
      <c r="U579" s="6">
        <f>U580</f>
        <v>-0.189</v>
      </c>
      <c r="V579" s="4">
        <f t="shared" si="109"/>
        <v>70.905890000000014</v>
      </c>
      <c r="W579" s="6">
        <f>W580</f>
        <v>-64.194890000000001</v>
      </c>
      <c r="X579" s="4">
        <f t="shared" si="106"/>
        <v>6.7110000000000127</v>
      </c>
      <c r="Y579" s="6">
        <f>Y580</f>
        <v>0</v>
      </c>
      <c r="Z579" s="4">
        <f t="shared" si="107"/>
        <v>6.7110000000000127</v>
      </c>
      <c r="AA579" s="4">
        <f>AA580</f>
        <v>6.7110000000000003</v>
      </c>
      <c r="AB579" s="25">
        <f t="shared" si="108"/>
        <v>99.999999999999815</v>
      </c>
    </row>
    <row r="580" spans="1:28" ht="38.25">
      <c r="A580" s="5" t="s">
        <v>523</v>
      </c>
      <c r="B580" s="2" t="s">
        <v>524</v>
      </c>
      <c r="C580" s="2"/>
      <c r="D580" s="4">
        <v>0</v>
      </c>
      <c r="E580" s="6">
        <f>E581</f>
        <v>0</v>
      </c>
      <c r="F580" s="4">
        <f t="shared" si="116"/>
        <v>0</v>
      </c>
      <c r="G580" s="6">
        <f>G581</f>
        <v>0</v>
      </c>
      <c r="H580" s="4">
        <v>64.194890000000001</v>
      </c>
      <c r="I580" s="6">
        <f>I581</f>
        <v>4.9000000000000004</v>
      </c>
      <c r="J580" s="4">
        <f t="shared" si="112"/>
        <v>69.094890000000007</v>
      </c>
      <c r="K580" s="6">
        <f>K581</f>
        <v>0</v>
      </c>
      <c r="L580" s="4">
        <f t="shared" si="118"/>
        <v>69.094890000000007</v>
      </c>
      <c r="M580" s="6">
        <f>M581</f>
        <v>0</v>
      </c>
      <c r="N580" s="4">
        <f t="shared" si="117"/>
        <v>69.094890000000007</v>
      </c>
      <c r="O580" s="6">
        <f>O581</f>
        <v>0</v>
      </c>
      <c r="P580" s="4">
        <f t="shared" si="114"/>
        <v>69.094890000000007</v>
      </c>
      <c r="Q580" s="6">
        <f>Q581</f>
        <v>2</v>
      </c>
      <c r="R580" s="4">
        <f t="shared" si="115"/>
        <v>71.094890000000007</v>
      </c>
      <c r="S580" s="6">
        <f>S581</f>
        <v>0</v>
      </c>
      <c r="T580" s="4">
        <f t="shared" si="113"/>
        <v>71.094890000000007</v>
      </c>
      <c r="U580" s="6">
        <f>U581</f>
        <v>-0.189</v>
      </c>
      <c r="V580" s="4">
        <f t="shared" si="109"/>
        <v>70.905890000000014</v>
      </c>
      <c r="W580" s="6">
        <f>W581</f>
        <v>-64.194890000000001</v>
      </c>
      <c r="X580" s="4">
        <f t="shared" si="106"/>
        <v>6.7110000000000127</v>
      </c>
      <c r="Y580" s="6">
        <f>Y581</f>
        <v>0</v>
      </c>
      <c r="Z580" s="4">
        <f t="shared" si="107"/>
        <v>6.7110000000000127</v>
      </c>
      <c r="AA580" s="4">
        <f>AA581</f>
        <v>6.7110000000000003</v>
      </c>
      <c r="AB580" s="25">
        <f t="shared" si="108"/>
        <v>99.999999999999815</v>
      </c>
    </row>
    <row r="581" spans="1:28" ht="38.25">
      <c r="A581" s="5" t="s">
        <v>34</v>
      </c>
      <c r="B581" s="2" t="s">
        <v>524</v>
      </c>
      <c r="C581" s="2">
        <v>200</v>
      </c>
      <c r="D581" s="4">
        <v>0</v>
      </c>
      <c r="E581" s="6"/>
      <c r="F581" s="4">
        <f t="shared" si="116"/>
        <v>0</v>
      </c>
      <c r="G581" s="6"/>
      <c r="H581" s="4">
        <v>64.194890000000001</v>
      </c>
      <c r="I581" s="6">
        <v>4.9000000000000004</v>
      </c>
      <c r="J581" s="4">
        <f t="shared" si="112"/>
        <v>69.094890000000007</v>
      </c>
      <c r="K581" s="6"/>
      <c r="L581" s="4">
        <f t="shared" si="118"/>
        <v>69.094890000000007</v>
      </c>
      <c r="M581" s="6"/>
      <c r="N581" s="4">
        <f t="shared" si="117"/>
        <v>69.094890000000007</v>
      </c>
      <c r="O581" s="6"/>
      <c r="P581" s="4">
        <f t="shared" si="114"/>
        <v>69.094890000000007</v>
      </c>
      <c r="Q581" s="6">
        <v>2</v>
      </c>
      <c r="R581" s="4">
        <f t="shared" si="115"/>
        <v>71.094890000000007</v>
      </c>
      <c r="S581" s="6"/>
      <c r="T581" s="4">
        <f t="shared" si="113"/>
        <v>71.094890000000007</v>
      </c>
      <c r="U581" s="6">
        <v>-0.189</v>
      </c>
      <c r="V581" s="4">
        <f t="shared" si="109"/>
        <v>70.905890000000014</v>
      </c>
      <c r="W581" s="6">
        <v>-64.194890000000001</v>
      </c>
      <c r="X581" s="4">
        <f t="shared" si="106"/>
        <v>6.7110000000000127</v>
      </c>
      <c r="Y581" s="6"/>
      <c r="Z581" s="4">
        <f t="shared" si="107"/>
        <v>6.7110000000000127</v>
      </c>
      <c r="AA581" s="4">
        <v>6.7110000000000003</v>
      </c>
      <c r="AB581" s="25">
        <f t="shared" si="108"/>
        <v>99.999999999999815</v>
      </c>
    </row>
    <row r="582" spans="1:28" ht="56.25" customHeight="1">
      <c r="A582" s="10" t="s">
        <v>363</v>
      </c>
      <c r="B582" s="9" t="s">
        <v>360</v>
      </c>
      <c r="C582" s="2"/>
      <c r="D582" s="4">
        <v>0</v>
      </c>
      <c r="E582" s="6">
        <f t="shared" ref="E582:G585" si="119">E583</f>
        <v>0</v>
      </c>
      <c r="F582" s="4">
        <f t="shared" si="116"/>
        <v>0</v>
      </c>
      <c r="G582" s="6">
        <f t="shared" si="119"/>
        <v>0</v>
      </c>
      <c r="H582" s="4">
        <v>0</v>
      </c>
      <c r="I582" s="6">
        <f t="shared" ref="I582:AA585" si="120">I583</f>
        <v>0</v>
      </c>
      <c r="J582" s="4">
        <f t="shared" si="112"/>
        <v>0</v>
      </c>
      <c r="K582" s="6">
        <f t="shared" si="120"/>
        <v>0</v>
      </c>
      <c r="L582" s="4">
        <f t="shared" si="118"/>
        <v>0</v>
      </c>
      <c r="M582" s="6">
        <f t="shared" si="120"/>
        <v>0</v>
      </c>
      <c r="N582" s="4">
        <f t="shared" si="117"/>
        <v>0</v>
      </c>
      <c r="O582" s="6">
        <f t="shared" si="120"/>
        <v>0</v>
      </c>
      <c r="P582" s="4">
        <f t="shared" si="114"/>
        <v>0</v>
      </c>
      <c r="Q582" s="6">
        <f t="shared" si="120"/>
        <v>0</v>
      </c>
      <c r="R582" s="4">
        <f t="shared" si="115"/>
        <v>0</v>
      </c>
      <c r="S582" s="6">
        <f t="shared" si="120"/>
        <v>0</v>
      </c>
      <c r="T582" s="4">
        <f t="shared" si="113"/>
        <v>0</v>
      </c>
      <c r="U582" s="6">
        <f t="shared" si="120"/>
        <v>0</v>
      </c>
      <c r="V582" s="4">
        <f t="shared" si="109"/>
        <v>0</v>
      </c>
      <c r="W582" s="6">
        <f t="shared" si="120"/>
        <v>0</v>
      </c>
      <c r="X582" s="4">
        <f t="shared" si="106"/>
        <v>0</v>
      </c>
      <c r="Y582" s="6">
        <f t="shared" si="120"/>
        <v>0</v>
      </c>
      <c r="Z582" s="4">
        <f t="shared" si="107"/>
        <v>0</v>
      </c>
      <c r="AA582" s="4">
        <f t="shared" si="120"/>
        <v>0</v>
      </c>
      <c r="AB582" s="25">
        <v>0</v>
      </c>
    </row>
    <row r="583" spans="1:28" ht="38.25">
      <c r="A583" s="5" t="s">
        <v>388</v>
      </c>
      <c r="B583" s="2" t="s">
        <v>361</v>
      </c>
      <c r="C583" s="2"/>
      <c r="D583" s="4">
        <v>0</v>
      </c>
      <c r="E583" s="6">
        <f t="shared" si="119"/>
        <v>0</v>
      </c>
      <c r="F583" s="4">
        <f t="shared" si="116"/>
        <v>0</v>
      </c>
      <c r="G583" s="6">
        <f t="shared" si="119"/>
        <v>0</v>
      </c>
      <c r="H583" s="4">
        <v>0</v>
      </c>
      <c r="I583" s="6">
        <f t="shared" si="120"/>
        <v>0</v>
      </c>
      <c r="J583" s="4">
        <f t="shared" si="112"/>
        <v>0</v>
      </c>
      <c r="K583" s="6">
        <f t="shared" si="120"/>
        <v>0</v>
      </c>
      <c r="L583" s="4">
        <f t="shared" si="118"/>
        <v>0</v>
      </c>
      <c r="M583" s="6">
        <f t="shared" si="120"/>
        <v>0</v>
      </c>
      <c r="N583" s="4">
        <f t="shared" si="117"/>
        <v>0</v>
      </c>
      <c r="O583" s="6">
        <f t="shared" si="120"/>
        <v>0</v>
      </c>
      <c r="P583" s="4">
        <f t="shared" si="114"/>
        <v>0</v>
      </c>
      <c r="Q583" s="6">
        <f t="shared" si="120"/>
        <v>0</v>
      </c>
      <c r="R583" s="4">
        <f t="shared" si="115"/>
        <v>0</v>
      </c>
      <c r="S583" s="6">
        <f t="shared" si="120"/>
        <v>0</v>
      </c>
      <c r="T583" s="4">
        <f t="shared" si="113"/>
        <v>0</v>
      </c>
      <c r="U583" s="6">
        <f t="shared" si="120"/>
        <v>0</v>
      </c>
      <c r="V583" s="4">
        <f t="shared" si="109"/>
        <v>0</v>
      </c>
      <c r="W583" s="6">
        <f t="shared" si="120"/>
        <v>0</v>
      </c>
      <c r="X583" s="4">
        <f t="shared" si="106"/>
        <v>0</v>
      </c>
      <c r="Y583" s="6">
        <f t="shared" si="120"/>
        <v>0</v>
      </c>
      <c r="Z583" s="4">
        <f t="shared" si="107"/>
        <v>0</v>
      </c>
      <c r="AA583" s="4">
        <f t="shared" si="120"/>
        <v>0</v>
      </c>
      <c r="AB583" s="25">
        <v>0</v>
      </c>
    </row>
    <row r="584" spans="1:28" ht="51">
      <c r="A584" s="5" t="s">
        <v>389</v>
      </c>
      <c r="B584" s="2" t="s">
        <v>362</v>
      </c>
      <c r="C584" s="2"/>
      <c r="D584" s="4">
        <v>0</v>
      </c>
      <c r="E584" s="6">
        <f t="shared" si="119"/>
        <v>0</v>
      </c>
      <c r="F584" s="4">
        <f t="shared" si="116"/>
        <v>0</v>
      </c>
      <c r="G584" s="6">
        <f t="shared" si="119"/>
        <v>0</v>
      </c>
      <c r="H584" s="4">
        <v>0</v>
      </c>
      <c r="I584" s="6">
        <f t="shared" si="120"/>
        <v>0</v>
      </c>
      <c r="J584" s="4">
        <f t="shared" si="112"/>
        <v>0</v>
      </c>
      <c r="K584" s="6">
        <f t="shared" si="120"/>
        <v>0</v>
      </c>
      <c r="L584" s="4">
        <f t="shared" si="118"/>
        <v>0</v>
      </c>
      <c r="M584" s="6">
        <f t="shared" si="120"/>
        <v>0</v>
      </c>
      <c r="N584" s="4">
        <f t="shared" si="117"/>
        <v>0</v>
      </c>
      <c r="O584" s="6">
        <f t="shared" si="120"/>
        <v>0</v>
      </c>
      <c r="P584" s="4">
        <f t="shared" si="114"/>
        <v>0</v>
      </c>
      <c r="Q584" s="6">
        <f t="shared" si="120"/>
        <v>0</v>
      </c>
      <c r="R584" s="4">
        <f t="shared" si="115"/>
        <v>0</v>
      </c>
      <c r="S584" s="6">
        <f t="shared" si="120"/>
        <v>0</v>
      </c>
      <c r="T584" s="4">
        <f t="shared" si="113"/>
        <v>0</v>
      </c>
      <c r="U584" s="6">
        <f t="shared" si="120"/>
        <v>0</v>
      </c>
      <c r="V584" s="4">
        <f t="shared" si="109"/>
        <v>0</v>
      </c>
      <c r="W584" s="6">
        <f t="shared" si="120"/>
        <v>0</v>
      </c>
      <c r="X584" s="4">
        <f t="shared" si="106"/>
        <v>0</v>
      </c>
      <c r="Y584" s="6">
        <f t="shared" si="120"/>
        <v>0</v>
      </c>
      <c r="Z584" s="4">
        <f t="shared" si="107"/>
        <v>0</v>
      </c>
      <c r="AA584" s="4">
        <f t="shared" si="120"/>
        <v>0</v>
      </c>
      <c r="AB584" s="25">
        <v>0</v>
      </c>
    </row>
    <row r="585" spans="1:28" ht="38.25">
      <c r="A585" s="5" t="s">
        <v>390</v>
      </c>
      <c r="B585" s="2" t="s">
        <v>387</v>
      </c>
      <c r="C585" s="2"/>
      <c r="D585" s="4">
        <v>0</v>
      </c>
      <c r="E585" s="6">
        <f t="shared" si="119"/>
        <v>0</v>
      </c>
      <c r="F585" s="4">
        <f t="shared" si="116"/>
        <v>0</v>
      </c>
      <c r="G585" s="6">
        <f t="shared" si="119"/>
        <v>0</v>
      </c>
      <c r="H585" s="4">
        <v>0</v>
      </c>
      <c r="I585" s="6">
        <f t="shared" si="120"/>
        <v>0</v>
      </c>
      <c r="J585" s="4">
        <f t="shared" si="112"/>
        <v>0</v>
      </c>
      <c r="K585" s="6">
        <f t="shared" si="120"/>
        <v>0</v>
      </c>
      <c r="L585" s="4">
        <f t="shared" si="118"/>
        <v>0</v>
      </c>
      <c r="M585" s="6">
        <f t="shared" si="120"/>
        <v>0</v>
      </c>
      <c r="N585" s="4">
        <f t="shared" si="117"/>
        <v>0</v>
      </c>
      <c r="O585" s="6">
        <f t="shared" si="120"/>
        <v>0</v>
      </c>
      <c r="P585" s="4">
        <f t="shared" si="114"/>
        <v>0</v>
      </c>
      <c r="Q585" s="6">
        <f t="shared" si="120"/>
        <v>0</v>
      </c>
      <c r="R585" s="4">
        <f t="shared" si="115"/>
        <v>0</v>
      </c>
      <c r="S585" s="6">
        <f t="shared" si="120"/>
        <v>0</v>
      </c>
      <c r="T585" s="4">
        <f t="shared" si="113"/>
        <v>0</v>
      </c>
      <c r="U585" s="6">
        <f t="shared" si="120"/>
        <v>0</v>
      </c>
      <c r="V585" s="4">
        <f t="shared" si="109"/>
        <v>0</v>
      </c>
      <c r="W585" s="6">
        <f t="shared" si="120"/>
        <v>0</v>
      </c>
      <c r="X585" s="4">
        <f t="shared" si="106"/>
        <v>0</v>
      </c>
      <c r="Y585" s="6">
        <f t="shared" si="120"/>
        <v>0</v>
      </c>
      <c r="Z585" s="4">
        <f t="shared" si="107"/>
        <v>0</v>
      </c>
      <c r="AA585" s="4">
        <f t="shared" si="120"/>
        <v>0</v>
      </c>
      <c r="AB585" s="25">
        <v>0</v>
      </c>
    </row>
    <row r="586" spans="1:28" ht="38.25">
      <c r="A586" s="5" t="s">
        <v>34</v>
      </c>
      <c r="B586" s="2" t="s">
        <v>387</v>
      </c>
      <c r="C586" s="2">
        <v>200</v>
      </c>
      <c r="D586" s="4">
        <v>0</v>
      </c>
      <c r="E586" s="6"/>
      <c r="F586" s="4">
        <f t="shared" si="116"/>
        <v>0</v>
      </c>
      <c r="G586" s="6"/>
      <c r="H586" s="4">
        <v>0</v>
      </c>
      <c r="I586" s="6"/>
      <c r="J586" s="4">
        <f t="shared" si="112"/>
        <v>0</v>
      </c>
      <c r="K586" s="6"/>
      <c r="L586" s="4">
        <f t="shared" si="118"/>
        <v>0</v>
      </c>
      <c r="M586" s="6"/>
      <c r="N586" s="4">
        <f t="shared" si="117"/>
        <v>0</v>
      </c>
      <c r="O586" s="6"/>
      <c r="P586" s="4">
        <f t="shared" si="114"/>
        <v>0</v>
      </c>
      <c r="Q586" s="6"/>
      <c r="R586" s="4">
        <f t="shared" si="115"/>
        <v>0</v>
      </c>
      <c r="S586" s="6"/>
      <c r="T586" s="4">
        <f t="shared" si="113"/>
        <v>0</v>
      </c>
      <c r="U586" s="6"/>
      <c r="V586" s="4">
        <f t="shared" si="109"/>
        <v>0</v>
      </c>
      <c r="W586" s="6"/>
      <c r="X586" s="4">
        <f t="shared" si="106"/>
        <v>0</v>
      </c>
      <c r="Y586" s="6"/>
      <c r="Z586" s="4">
        <f t="shared" si="107"/>
        <v>0</v>
      </c>
      <c r="AA586" s="4">
        <v>0</v>
      </c>
      <c r="AB586" s="25">
        <v>0</v>
      </c>
    </row>
    <row r="587" spans="1:28" ht="63">
      <c r="A587" s="8" t="s">
        <v>8</v>
      </c>
      <c r="B587" s="9" t="s">
        <v>290</v>
      </c>
      <c r="C587" s="2"/>
      <c r="D587" s="4">
        <v>4499.6382900000008</v>
      </c>
      <c r="E587" s="6">
        <f>E588+E591</f>
        <v>144.25295999999997</v>
      </c>
      <c r="F587" s="4">
        <f t="shared" si="116"/>
        <v>4643.8912500000006</v>
      </c>
      <c r="G587" s="6">
        <f>G588+G591</f>
        <v>0</v>
      </c>
      <c r="H587" s="4">
        <v>5751.6201200000005</v>
      </c>
      <c r="I587" s="6">
        <f>I588+I591</f>
        <v>0</v>
      </c>
      <c r="J587" s="4">
        <f t="shared" si="112"/>
        <v>5751.6201200000005</v>
      </c>
      <c r="K587" s="6">
        <f>K588+K591</f>
        <v>29.681000000000001</v>
      </c>
      <c r="L587" s="4">
        <f t="shared" si="118"/>
        <v>5781.3011200000001</v>
      </c>
      <c r="M587" s="6">
        <f>M588+M591</f>
        <v>0</v>
      </c>
      <c r="N587" s="4">
        <f t="shared" si="117"/>
        <v>5781.3011200000001</v>
      </c>
      <c r="O587" s="6">
        <f>O588+O591</f>
        <v>0</v>
      </c>
      <c r="P587" s="4">
        <f t="shared" si="114"/>
        <v>5781.3011200000001</v>
      </c>
      <c r="Q587" s="6">
        <f>Q588+Q591</f>
        <v>324.58100000000002</v>
      </c>
      <c r="R587" s="4">
        <f t="shared" si="115"/>
        <v>6105.8821200000002</v>
      </c>
      <c r="S587" s="6">
        <f>S588+S591</f>
        <v>1308.854</v>
      </c>
      <c r="T587" s="4">
        <f t="shared" si="113"/>
        <v>7414.7361200000005</v>
      </c>
      <c r="U587" s="6">
        <f>U588+U591</f>
        <v>0</v>
      </c>
      <c r="V587" s="4">
        <f t="shared" si="109"/>
        <v>7414.7361200000005</v>
      </c>
      <c r="W587" s="6">
        <f>W588+W591</f>
        <v>-271.92732000000001</v>
      </c>
      <c r="X587" s="4">
        <f t="shared" si="106"/>
        <v>7142.8088000000007</v>
      </c>
      <c r="Y587" s="6">
        <f>Y588+Y591</f>
        <v>-74.50591</v>
      </c>
      <c r="Z587" s="4">
        <f t="shared" si="107"/>
        <v>7068.3028900000008</v>
      </c>
      <c r="AA587" s="4">
        <f>AA588+AA591</f>
        <v>7068.302889999999</v>
      </c>
      <c r="AB587" s="25">
        <f t="shared" si="108"/>
        <v>99.999999999999972</v>
      </c>
    </row>
    <row r="588" spans="1:28" ht="15.75">
      <c r="A588" s="5" t="s">
        <v>10</v>
      </c>
      <c r="B588" s="2" t="s">
        <v>291</v>
      </c>
      <c r="C588" s="2"/>
      <c r="D588" s="4">
        <v>0</v>
      </c>
      <c r="E588" s="6">
        <f>E589</f>
        <v>0</v>
      </c>
      <c r="F588" s="4">
        <f t="shared" si="116"/>
        <v>0</v>
      </c>
      <c r="G588" s="6">
        <f>G589</f>
        <v>0</v>
      </c>
      <c r="H588" s="4">
        <v>466.34699999999998</v>
      </c>
      <c r="I588" s="6">
        <f>I589</f>
        <v>0</v>
      </c>
      <c r="J588" s="4">
        <f t="shared" si="112"/>
        <v>466.34699999999998</v>
      </c>
      <c r="K588" s="6">
        <f>K589</f>
        <v>0</v>
      </c>
      <c r="L588" s="4">
        <f t="shared" si="118"/>
        <v>466.34699999999998</v>
      </c>
      <c r="M588" s="6">
        <f>M589</f>
        <v>0</v>
      </c>
      <c r="N588" s="4">
        <f t="shared" si="117"/>
        <v>466.34699999999998</v>
      </c>
      <c r="O588" s="6">
        <f>O589</f>
        <v>0</v>
      </c>
      <c r="P588" s="4">
        <f t="shared" si="114"/>
        <v>466.34699999999998</v>
      </c>
      <c r="Q588" s="6">
        <f>Q589</f>
        <v>0</v>
      </c>
      <c r="R588" s="4">
        <f t="shared" si="115"/>
        <v>466.34699999999998</v>
      </c>
      <c r="S588" s="6">
        <f>S589</f>
        <v>0</v>
      </c>
      <c r="T588" s="4">
        <f t="shared" si="113"/>
        <v>466.34699999999998</v>
      </c>
      <c r="U588" s="6">
        <f>U589</f>
        <v>0</v>
      </c>
      <c r="V588" s="4">
        <f t="shared" si="109"/>
        <v>466.34699999999998</v>
      </c>
      <c r="W588" s="6">
        <f>W589</f>
        <v>0</v>
      </c>
      <c r="X588" s="4">
        <f t="shared" si="106"/>
        <v>466.34699999999998</v>
      </c>
      <c r="Y588" s="6">
        <f>Y589</f>
        <v>0</v>
      </c>
      <c r="Z588" s="4">
        <f t="shared" si="107"/>
        <v>466.34699999999998</v>
      </c>
      <c r="AA588" s="4">
        <f>AA589</f>
        <v>466.34699999999998</v>
      </c>
      <c r="AB588" s="25">
        <f t="shared" si="108"/>
        <v>100</v>
      </c>
    </row>
    <row r="589" spans="1:28" ht="38.25">
      <c r="A589" s="5" t="s">
        <v>289</v>
      </c>
      <c r="B589" s="2" t="s">
        <v>292</v>
      </c>
      <c r="C589" s="2"/>
      <c r="D589" s="4">
        <v>0</v>
      </c>
      <c r="E589" s="6">
        <f>E590</f>
        <v>0</v>
      </c>
      <c r="F589" s="4">
        <f t="shared" si="116"/>
        <v>0</v>
      </c>
      <c r="G589" s="6">
        <f>G590</f>
        <v>0</v>
      </c>
      <c r="H589" s="4">
        <v>466.34699999999998</v>
      </c>
      <c r="I589" s="6">
        <f>I590</f>
        <v>0</v>
      </c>
      <c r="J589" s="4">
        <f t="shared" si="112"/>
        <v>466.34699999999998</v>
      </c>
      <c r="K589" s="6">
        <f>K590</f>
        <v>0</v>
      </c>
      <c r="L589" s="4">
        <f t="shared" si="118"/>
        <v>466.34699999999998</v>
      </c>
      <c r="M589" s="6">
        <f>M590</f>
        <v>0</v>
      </c>
      <c r="N589" s="4">
        <f t="shared" si="117"/>
        <v>466.34699999999998</v>
      </c>
      <c r="O589" s="6">
        <f>O590</f>
        <v>0</v>
      </c>
      <c r="P589" s="4">
        <f t="shared" si="114"/>
        <v>466.34699999999998</v>
      </c>
      <c r="Q589" s="6">
        <f>Q590</f>
        <v>0</v>
      </c>
      <c r="R589" s="4">
        <f t="shared" si="115"/>
        <v>466.34699999999998</v>
      </c>
      <c r="S589" s="6">
        <f>S590</f>
        <v>0</v>
      </c>
      <c r="T589" s="4">
        <f t="shared" si="113"/>
        <v>466.34699999999998</v>
      </c>
      <c r="U589" s="6">
        <f>U590</f>
        <v>0</v>
      </c>
      <c r="V589" s="4">
        <f t="shared" si="109"/>
        <v>466.34699999999998</v>
      </c>
      <c r="W589" s="6">
        <f>W590</f>
        <v>0</v>
      </c>
      <c r="X589" s="4">
        <f t="shared" si="106"/>
        <v>466.34699999999998</v>
      </c>
      <c r="Y589" s="6">
        <f>Y590</f>
        <v>0</v>
      </c>
      <c r="Z589" s="4">
        <f t="shared" si="107"/>
        <v>466.34699999999998</v>
      </c>
      <c r="AA589" s="4">
        <f>AA590</f>
        <v>466.34699999999998</v>
      </c>
      <c r="AB589" s="25">
        <f t="shared" ref="AB589:AB642" si="121">AA589/Z589*100</f>
        <v>100</v>
      </c>
    </row>
    <row r="590" spans="1:28" ht="38.25">
      <c r="A590" s="5" t="s">
        <v>34</v>
      </c>
      <c r="B590" s="2" t="s">
        <v>292</v>
      </c>
      <c r="C590" s="2">
        <v>200</v>
      </c>
      <c r="D590" s="4">
        <v>0</v>
      </c>
      <c r="E590" s="6"/>
      <c r="F590" s="4">
        <f t="shared" si="116"/>
        <v>0</v>
      </c>
      <c r="G590" s="6"/>
      <c r="H590" s="4">
        <v>466.34699999999998</v>
      </c>
      <c r="I590" s="6"/>
      <c r="J590" s="4">
        <f t="shared" si="112"/>
        <v>466.34699999999998</v>
      </c>
      <c r="K590" s="6"/>
      <c r="L590" s="4">
        <f t="shared" si="118"/>
        <v>466.34699999999998</v>
      </c>
      <c r="M590" s="6"/>
      <c r="N590" s="4">
        <f t="shared" si="117"/>
        <v>466.34699999999998</v>
      </c>
      <c r="O590" s="6"/>
      <c r="P590" s="4">
        <f t="shared" si="114"/>
        <v>466.34699999999998</v>
      </c>
      <c r="Q590" s="6"/>
      <c r="R590" s="4">
        <f t="shared" si="115"/>
        <v>466.34699999999998</v>
      </c>
      <c r="S590" s="6"/>
      <c r="T590" s="4">
        <f t="shared" si="113"/>
        <v>466.34699999999998</v>
      </c>
      <c r="U590" s="6"/>
      <c r="V590" s="4">
        <f t="shared" si="109"/>
        <v>466.34699999999998</v>
      </c>
      <c r="W590" s="6"/>
      <c r="X590" s="4">
        <f t="shared" si="106"/>
        <v>466.34699999999998</v>
      </c>
      <c r="Y590" s="6"/>
      <c r="Z590" s="4">
        <f t="shared" si="107"/>
        <v>466.34699999999998</v>
      </c>
      <c r="AA590" s="4">
        <v>466.34699999999998</v>
      </c>
      <c r="AB590" s="25">
        <f t="shared" si="121"/>
        <v>100</v>
      </c>
    </row>
    <row r="591" spans="1:28" ht="15.75">
      <c r="A591" s="8" t="s">
        <v>293</v>
      </c>
      <c r="B591" s="2" t="s">
        <v>294</v>
      </c>
      <c r="C591" s="2"/>
      <c r="D591" s="4">
        <v>4499.6382900000008</v>
      </c>
      <c r="E591" s="6">
        <f>E592+E594+E596+E600+E602</f>
        <v>144.25295999999997</v>
      </c>
      <c r="F591" s="4">
        <f t="shared" si="116"/>
        <v>4643.8912500000006</v>
      </c>
      <c r="G591" s="6">
        <f>G592+G594+G596+G600+G602</f>
        <v>0</v>
      </c>
      <c r="H591" s="4">
        <v>5285.2731200000007</v>
      </c>
      <c r="I591" s="6">
        <f>I592+I594+I596+I600+I602</f>
        <v>0</v>
      </c>
      <c r="J591" s="4">
        <f t="shared" si="112"/>
        <v>5285.2731200000007</v>
      </c>
      <c r="K591" s="6">
        <f>K592+K594+K596+K600+K602</f>
        <v>29.681000000000001</v>
      </c>
      <c r="L591" s="4">
        <f t="shared" si="118"/>
        <v>5314.9541200000003</v>
      </c>
      <c r="M591" s="6">
        <f>M592+M594+M596+M600+M602</f>
        <v>0</v>
      </c>
      <c r="N591" s="4">
        <f t="shared" si="117"/>
        <v>5314.9541200000003</v>
      </c>
      <c r="O591" s="6">
        <f>O592+O594+O596+O600+O602</f>
        <v>0</v>
      </c>
      <c r="P591" s="4">
        <f t="shared" si="114"/>
        <v>5314.9541200000003</v>
      </c>
      <c r="Q591" s="6">
        <f>Q592+Q594+Q596+Q600+Q602</f>
        <v>324.58100000000002</v>
      </c>
      <c r="R591" s="4">
        <f t="shared" si="115"/>
        <v>5639.5351200000005</v>
      </c>
      <c r="S591" s="6">
        <f>S592+S594+S596+S600+S602+S604</f>
        <v>1308.854</v>
      </c>
      <c r="T591" s="4">
        <f t="shared" si="113"/>
        <v>6948.3891200000007</v>
      </c>
      <c r="U591" s="6">
        <f>U592+U594+U596+U600+U602+U604</f>
        <v>0</v>
      </c>
      <c r="V591" s="4">
        <f t="shared" si="109"/>
        <v>6948.3891200000007</v>
      </c>
      <c r="W591" s="6">
        <f>W592+W594+W596+W600+W602+W604</f>
        <v>-271.92732000000001</v>
      </c>
      <c r="X591" s="4">
        <f t="shared" si="106"/>
        <v>6676.4618000000009</v>
      </c>
      <c r="Y591" s="6">
        <f>Y592+Y594+Y596+Y600+Y602+Y604</f>
        <v>-74.50591</v>
      </c>
      <c r="Z591" s="4">
        <f t="shared" si="107"/>
        <v>6601.9558900000011</v>
      </c>
      <c r="AA591" s="4">
        <f>AA592+AA594+AA596+AA600+AA602+AA604</f>
        <v>6601.9558899999993</v>
      </c>
      <c r="AB591" s="25">
        <f t="shared" si="121"/>
        <v>99.999999999999972</v>
      </c>
    </row>
    <row r="592" spans="1:28" ht="25.5">
      <c r="A592" s="5" t="s">
        <v>592</v>
      </c>
      <c r="B592" s="2" t="s">
        <v>295</v>
      </c>
      <c r="C592" s="2"/>
      <c r="D592" s="4">
        <v>1496.5169999999998</v>
      </c>
      <c r="E592" s="6">
        <f>E593</f>
        <v>-11.145</v>
      </c>
      <c r="F592" s="4">
        <f t="shared" si="116"/>
        <v>1485.3719999999998</v>
      </c>
      <c r="G592" s="6">
        <f>G593</f>
        <v>0</v>
      </c>
      <c r="H592" s="4">
        <v>1702.9869999999999</v>
      </c>
      <c r="I592" s="6">
        <f>I593</f>
        <v>0</v>
      </c>
      <c r="J592" s="4">
        <f t="shared" si="112"/>
        <v>1702.9869999999999</v>
      </c>
      <c r="K592" s="6">
        <f>K593</f>
        <v>0</v>
      </c>
      <c r="L592" s="4">
        <f t="shared" si="118"/>
        <v>1702.9869999999999</v>
      </c>
      <c r="M592" s="6">
        <f>M593</f>
        <v>0</v>
      </c>
      <c r="N592" s="4">
        <f t="shared" si="117"/>
        <v>1702.9869999999999</v>
      </c>
      <c r="O592" s="6">
        <f>O593</f>
        <v>0</v>
      </c>
      <c r="P592" s="4">
        <f t="shared" si="114"/>
        <v>1702.9869999999999</v>
      </c>
      <c r="Q592" s="6">
        <f>Q593</f>
        <v>0</v>
      </c>
      <c r="R592" s="4">
        <f t="shared" si="115"/>
        <v>1702.9869999999999</v>
      </c>
      <c r="S592" s="6">
        <f>S593</f>
        <v>0</v>
      </c>
      <c r="T592" s="4">
        <f t="shared" si="113"/>
        <v>1702.9869999999999</v>
      </c>
      <c r="U592" s="6">
        <f>U593</f>
        <v>0</v>
      </c>
      <c r="V592" s="4">
        <f t="shared" si="109"/>
        <v>1702.9869999999999</v>
      </c>
      <c r="W592" s="6">
        <f>W593</f>
        <v>0</v>
      </c>
      <c r="X592" s="4">
        <f t="shared" si="106"/>
        <v>1702.9869999999999</v>
      </c>
      <c r="Y592" s="6">
        <f>Y593</f>
        <v>-2.5007999999999999</v>
      </c>
      <c r="Z592" s="4">
        <f t="shared" si="107"/>
        <v>1700.4861999999998</v>
      </c>
      <c r="AA592" s="4">
        <f>AA593</f>
        <v>1700.4862000000001</v>
      </c>
      <c r="AB592" s="25">
        <f t="shared" si="121"/>
        <v>100.00000000000003</v>
      </c>
    </row>
    <row r="593" spans="1:28" ht="76.5">
      <c r="A593" s="5" t="s">
        <v>106</v>
      </c>
      <c r="B593" s="2" t="s">
        <v>295</v>
      </c>
      <c r="C593" s="2">
        <v>100</v>
      </c>
      <c r="D593" s="4">
        <v>1496.5169999999998</v>
      </c>
      <c r="E593" s="6">
        <v>-11.145</v>
      </c>
      <c r="F593" s="4">
        <f t="shared" si="116"/>
        <v>1485.3719999999998</v>
      </c>
      <c r="G593" s="6"/>
      <c r="H593" s="4">
        <v>1702.9869999999999</v>
      </c>
      <c r="I593" s="6"/>
      <c r="J593" s="4">
        <f t="shared" si="112"/>
        <v>1702.9869999999999</v>
      </c>
      <c r="K593" s="6"/>
      <c r="L593" s="4">
        <f t="shared" si="118"/>
        <v>1702.9869999999999</v>
      </c>
      <c r="M593" s="6"/>
      <c r="N593" s="4">
        <f t="shared" si="117"/>
        <v>1702.9869999999999</v>
      </c>
      <c r="O593" s="6"/>
      <c r="P593" s="4">
        <f t="shared" si="114"/>
        <v>1702.9869999999999</v>
      </c>
      <c r="Q593" s="6"/>
      <c r="R593" s="4">
        <f t="shared" si="115"/>
        <v>1702.9869999999999</v>
      </c>
      <c r="S593" s="6"/>
      <c r="T593" s="4">
        <f t="shared" si="113"/>
        <v>1702.9869999999999</v>
      </c>
      <c r="U593" s="6"/>
      <c r="V593" s="4">
        <f t="shared" si="109"/>
        <v>1702.9869999999999</v>
      </c>
      <c r="W593" s="6"/>
      <c r="X593" s="4">
        <f t="shared" si="106"/>
        <v>1702.9869999999999</v>
      </c>
      <c r="Y593" s="6">
        <v>-2.5007999999999999</v>
      </c>
      <c r="Z593" s="4">
        <f t="shared" si="107"/>
        <v>1700.4861999999998</v>
      </c>
      <c r="AA593" s="4">
        <v>1700.4862000000001</v>
      </c>
      <c r="AB593" s="25">
        <f t="shared" si="121"/>
        <v>100.00000000000003</v>
      </c>
    </row>
    <row r="594" spans="1:28" ht="38.25">
      <c r="A594" s="5" t="s">
        <v>296</v>
      </c>
      <c r="B594" s="2" t="s">
        <v>298</v>
      </c>
      <c r="C594" s="2"/>
      <c r="D594" s="4">
        <v>1139.1911299999997</v>
      </c>
      <c r="E594" s="6">
        <f>E595</f>
        <v>0</v>
      </c>
      <c r="F594" s="4">
        <f t="shared" si="116"/>
        <v>1139.1911299999997</v>
      </c>
      <c r="G594" s="6">
        <f>G595</f>
        <v>0</v>
      </c>
      <c r="H594" s="4">
        <v>1183.6299999999997</v>
      </c>
      <c r="I594" s="6">
        <f>I595</f>
        <v>0</v>
      </c>
      <c r="J594" s="4">
        <f t="shared" si="112"/>
        <v>1183.6299999999997</v>
      </c>
      <c r="K594" s="6">
        <f>K595</f>
        <v>0</v>
      </c>
      <c r="L594" s="4">
        <f t="shared" si="118"/>
        <v>1183.6299999999997</v>
      </c>
      <c r="M594" s="6">
        <f>M595</f>
        <v>0</v>
      </c>
      <c r="N594" s="4">
        <f t="shared" si="117"/>
        <v>1183.6299999999997</v>
      </c>
      <c r="O594" s="6">
        <f>O595</f>
        <v>0</v>
      </c>
      <c r="P594" s="4">
        <f t="shared" si="114"/>
        <v>1183.6299999999997</v>
      </c>
      <c r="Q594" s="6">
        <f>Q595</f>
        <v>133.15799999999999</v>
      </c>
      <c r="R594" s="4">
        <f t="shared" si="115"/>
        <v>1316.7879999999996</v>
      </c>
      <c r="S594" s="6">
        <f>S595</f>
        <v>0</v>
      </c>
      <c r="T594" s="4">
        <f t="shared" si="113"/>
        <v>1316.7879999999996</v>
      </c>
      <c r="U594" s="6">
        <f>U595</f>
        <v>0</v>
      </c>
      <c r="V594" s="4">
        <f t="shared" si="109"/>
        <v>1316.7879999999996</v>
      </c>
      <c r="W594" s="6">
        <f>W595</f>
        <v>0</v>
      </c>
      <c r="X594" s="4">
        <f t="shared" si="106"/>
        <v>1316.7879999999996</v>
      </c>
      <c r="Y594" s="6">
        <f>Y595</f>
        <v>-7.3268700000000004</v>
      </c>
      <c r="Z594" s="4">
        <f t="shared" si="107"/>
        <v>1309.4611299999995</v>
      </c>
      <c r="AA594" s="4">
        <f>AA595</f>
        <v>1309.4611299999999</v>
      </c>
      <c r="AB594" s="25">
        <f t="shared" si="121"/>
        <v>100.00000000000004</v>
      </c>
    </row>
    <row r="595" spans="1:28" ht="76.5">
      <c r="A595" s="5" t="s">
        <v>106</v>
      </c>
      <c r="B595" s="2" t="s">
        <v>298</v>
      </c>
      <c r="C595" s="2">
        <v>100</v>
      </c>
      <c r="D595" s="4">
        <v>1139.1911299999997</v>
      </c>
      <c r="E595" s="6"/>
      <c r="F595" s="4">
        <f t="shared" si="116"/>
        <v>1139.1911299999997</v>
      </c>
      <c r="G595" s="6"/>
      <c r="H595" s="4">
        <v>1183.6299999999997</v>
      </c>
      <c r="I595" s="6"/>
      <c r="J595" s="4">
        <f t="shared" si="112"/>
        <v>1183.6299999999997</v>
      </c>
      <c r="K595" s="6"/>
      <c r="L595" s="4">
        <f t="shared" si="118"/>
        <v>1183.6299999999997</v>
      </c>
      <c r="M595" s="6"/>
      <c r="N595" s="4">
        <f t="shared" si="117"/>
        <v>1183.6299999999997</v>
      </c>
      <c r="O595" s="6"/>
      <c r="P595" s="4">
        <f t="shared" si="114"/>
        <v>1183.6299999999997</v>
      </c>
      <c r="Q595" s="6">
        <v>133.15799999999999</v>
      </c>
      <c r="R595" s="4">
        <f t="shared" si="115"/>
        <v>1316.7879999999996</v>
      </c>
      <c r="S595" s="6"/>
      <c r="T595" s="4">
        <f t="shared" si="113"/>
        <v>1316.7879999999996</v>
      </c>
      <c r="U595" s="6"/>
      <c r="V595" s="4">
        <f t="shared" si="109"/>
        <v>1316.7879999999996</v>
      </c>
      <c r="W595" s="6"/>
      <c r="X595" s="4">
        <f t="shared" si="106"/>
        <v>1316.7879999999996</v>
      </c>
      <c r="Y595" s="6">
        <v>-7.3268700000000004</v>
      </c>
      <c r="Z595" s="4">
        <f t="shared" si="107"/>
        <v>1309.4611299999995</v>
      </c>
      <c r="AA595" s="4">
        <v>1309.4611299999999</v>
      </c>
      <c r="AB595" s="25">
        <f t="shared" si="121"/>
        <v>100.00000000000004</v>
      </c>
    </row>
    <row r="596" spans="1:28" ht="25.5">
      <c r="A596" s="5" t="s">
        <v>297</v>
      </c>
      <c r="B596" s="2" t="s">
        <v>299</v>
      </c>
      <c r="C596" s="2"/>
      <c r="D596" s="4">
        <v>689.92012</v>
      </c>
      <c r="E596" s="6">
        <f>E597+E598+E599</f>
        <v>135.78799999999998</v>
      </c>
      <c r="F596" s="4">
        <f t="shared" si="116"/>
        <v>825.70812000000001</v>
      </c>
      <c r="G596" s="6">
        <f>G597+G598+G599</f>
        <v>0</v>
      </c>
      <c r="H596" s="4">
        <v>1186.45012</v>
      </c>
      <c r="I596" s="6">
        <f>I597+I598+I599</f>
        <v>0</v>
      </c>
      <c r="J596" s="4">
        <f t="shared" si="112"/>
        <v>1186.45012</v>
      </c>
      <c r="K596" s="6">
        <f>K597+K598+K599</f>
        <v>0</v>
      </c>
      <c r="L596" s="4">
        <f t="shared" si="118"/>
        <v>1186.45012</v>
      </c>
      <c r="M596" s="6">
        <f>M597+M598+M599</f>
        <v>0</v>
      </c>
      <c r="N596" s="4">
        <f t="shared" si="117"/>
        <v>1186.45012</v>
      </c>
      <c r="O596" s="6">
        <f>O597+O598+O599</f>
        <v>0</v>
      </c>
      <c r="P596" s="4">
        <f t="shared" si="114"/>
        <v>1186.45012</v>
      </c>
      <c r="Q596" s="6">
        <f>Q597+Q598+Q599</f>
        <v>51.575000000000003</v>
      </c>
      <c r="R596" s="4">
        <f t="shared" si="115"/>
        <v>1238.02512</v>
      </c>
      <c r="S596" s="6">
        <f>S597+S598+S599</f>
        <v>6.8540000000000001</v>
      </c>
      <c r="T596" s="4">
        <f t="shared" si="113"/>
        <v>1244.8791200000001</v>
      </c>
      <c r="U596" s="6">
        <f>U597+U598+U599</f>
        <v>0</v>
      </c>
      <c r="V596" s="4">
        <f t="shared" si="109"/>
        <v>1244.8791200000001</v>
      </c>
      <c r="W596" s="6">
        <f>W597+W598+W599</f>
        <v>-271.92732000000001</v>
      </c>
      <c r="X596" s="4">
        <f t="shared" si="106"/>
        <v>972.95180000000005</v>
      </c>
      <c r="Y596" s="6">
        <f>Y597+Y598+Y599</f>
        <v>-24.882439999999999</v>
      </c>
      <c r="Z596" s="4">
        <f t="shared" si="107"/>
        <v>948.06936000000007</v>
      </c>
      <c r="AA596" s="4">
        <f>AA597+AA598+AA599</f>
        <v>948.06935999999996</v>
      </c>
      <c r="AB596" s="25">
        <f t="shared" si="121"/>
        <v>99.999999999999986</v>
      </c>
    </row>
    <row r="597" spans="1:28" ht="76.5">
      <c r="A597" s="5" t="s">
        <v>106</v>
      </c>
      <c r="B597" s="2" t="s">
        <v>299</v>
      </c>
      <c r="C597" s="2">
        <v>100</v>
      </c>
      <c r="D597" s="4">
        <v>441.44299999999998</v>
      </c>
      <c r="E597" s="6">
        <f>128.62445+7.16355</f>
        <v>135.78799999999998</v>
      </c>
      <c r="F597" s="4">
        <f t="shared" si="116"/>
        <v>577.23099999999999</v>
      </c>
      <c r="G597" s="6"/>
      <c r="H597" s="4">
        <v>937.97299999999996</v>
      </c>
      <c r="I597" s="6"/>
      <c r="J597" s="4">
        <f t="shared" si="112"/>
        <v>937.97299999999996</v>
      </c>
      <c r="K597" s="6"/>
      <c r="L597" s="4">
        <f t="shared" si="118"/>
        <v>937.97299999999996</v>
      </c>
      <c r="M597" s="6"/>
      <c r="N597" s="4">
        <f t="shared" si="117"/>
        <v>937.97299999999996</v>
      </c>
      <c r="O597" s="6"/>
      <c r="P597" s="4">
        <f t="shared" si="114"/>
        <v>937.97299999999996</v>
      </c>
      <c r="Q597" s="6">
        <v>51.575000000000003</v>
      </c>
      <c r="R597" s="4">
        <f t="shared" si="115"/>
        <v>989.548</v>
      </c>
      <c r="S597" s="6">
        <v>6.8540000000000001</v>
      </c>
      <c r="T597" s="4">
        <f t="shared" si="113"/>
        <v>996.40200000000004</v>
      </c>
      <c r="U597" s="6"/>
      <c r="V597" s="4">
        <f t="shared" si="109"/>
        <v>996.40200000000004</v>
      </c>
      <c r="W597" s="6">
        <v>-271.92732000000001</v>
      </c>
      <c r="X597" s="4">
        <f t="shared" ref="X597:X642" si="122">V597+W597</f>
        <v>724.47468000000003</v>
      </c>
      <c r="Y597" s="6">
        <v>-24.882439999999999</v>
      </c>
      <c r="Z597" s="4">
        <f t="shared" ref="Z597:Z642" si="123">X597+Y597</f>
        <v>699.59224000000006</v>
      </c>
      <c r="AA597" s="4">
        <v>699.59223999999995</v>
      </c>
      <c r="AB597" s="25">
        <f t="shared" si="121"/>
        <v>99.999999999999986</v>
      </c>
    </row>
    <row r="598" spans="1:28" ht="38.25">
      <c r="A598" s="5" t="s">
        <v>34</v>
      </c>
      <c r="B598" s="2" t="s">
        <v>299</v>
      </c>
      <c r="C598" s="2">
        <v>200</v>
      </c>
      <c r="D598" s="4">
        <v>248.47712000000001</v>
      </c>
      <c r="E598" s="6"/>
      <c r="F598" s="4">
        <f t="shared" si="116"/>
        <v>248.47712000000001</v>
      </c>
      <c r="G598" s="6"/>
      <c r="H598" s="4">
        <v>248.47712000000001</v>
      </c>
      <c r="I598" s="6"/>
      <c r="J598" s="4">
        <f t="shared" si="112"/>
        <v>248.47712000000001</v>
      </c>
      <c r="K598" s="6"/>
      <c r="L598" s="4">
        <f t="shared" si="118"/>
        <v>248.47712000000001</v>
      </c>
      <c r="M598" s="6"/>
      <c r="N598" s="4">
        <f t="shared" si="117"/>
        <v>248.47712000000001</v>
      </c>
      <c r="O598" s="6"/>
      <c r="P598" s="4">
        <f t="shared" si="114"/>
        <v>248.47712000000001</v>
      </c>
      <c r="Q598" s="6"/>
      <c r="R598" s="4">
        <f t="shared" si="115"/>
        <v>248.47712000000001</v>
      </c>
      <c r="S598" s="6"/>
      <c r="T598" s="4">
        <f t="shared" si="113"/>
        <v>248.47712000000001</v>
      </c>
      <c r="U598" s="6"/>
      <c r="V598" s="4">
        <f t="shared" si="109"/>
        <v>248.47712000000001</v>
      </c>
      <c r="W598" s="6"/>
      <c r="X598" s="4">
        <f t="shared" si="122"/>
        <v>248.47712000000001</v>
      </c>
      <c r="Y598" s="6"/>
      <c r="Z598" s="4">
        <f t="shared" si="123"/>
        <v>248.47712000000001</v>
      </c>
      <c r="AA598" s="4">
        <v>248.47712000000001</v>
      </c>
      <c r="AB598" s="25">
        <f t="shared" si="121"/>
        <v>100</v>
      </c>
    </row>
    <row r="599" spans="1:28" ht="25.5" hidden="1">
      <c r="A599" s="5" t="s">
        <v>33</v>
      </c>
      <c r="B599" s="2" t="s">
        <v>299</v>
      </c>
      <c r="C599" s="2">
        <v>800</v>
      </c>
      <c r="D599" s="4">
        <v>0</v>
      </c>
      <c r="E599" s="6"/>
      <c r="F599" s="4">
        <f t="shared" si="116"/>
        <v>0</v>
      </c>
      <c r="G599" s="6"/>
      <c r="H599" s="4">
        <v>0</v>
      </c>
      <c r="I599" s="6"/>
      <c r="J599" s="4">
        <f t="shared" si="112"/>
        <v>0</v>
      </c>
      <c r="K599" s="6"/>
      <c r="L599" s="4">
        <f t="shared" si="118"/>
        <v>0</v>
      </c>
      <c r="M599" s="6"/>
      <c r="N599" s="4">
        <f t="shared" si="117"/>
        <v>0</v>
      </c>
      <c r="O599" s="6"/>
      <c r="P599" s="4">
        <f t="shared" si="114"/>
        <v>0</v>
      </c>
      <c r="Q599" s="6"/>
      <c r="R599" s="4">
        <f t="shared" si="115"/>
        <v>0</v>
      </c>
      <c r="S599" s="6"/>
      <c r="T599" s="4">
        <f t="shared" si="113"/>
        <v>0</v>
      </c>
      <c r="U599" s="6"/>
      <c r="V599" s="4">
        <f t="shared" si="109"/>
        <v>0</v>
      </c>
      <c r="W599" s="6"/>
      <c r="X599" s="4">
        <f t="shared" si="122"/>
        <v>0</v>
      </c>
      <c r="Y599" s="6"/>
      <c r="Z599" s="4">
        <f t="shared" si="123"/>
        <v>0</v>
      </c>
      <c r="AA599" s="4">
        <v>0</v>
      </c>
      <c r="AB599" s="25">
        <v>0</v>
      </c>
    </row>
    <row r="600" spans="1:28" ht="38.25">
      <c r="A600" s="5" t="s">
        <v>610</v>
      </c>
      <c r="B600" s="2" t="s">
        <v>611</v>
      </c>
      <c r="C600" s="2"/>
      <c r="D600" s="4">
        <v>733.34199999999998</v>
      </c>
      <c r="E600" s="6">
        <f>E601</f>
        <v>0</v>
      </c>
      <c r="F600" s="4">
        <f t="shared" si="116"/>
        <v>733.34199999999998</v>
      </c>
      <c r="G600" s="6">
        <f>G601</f>
        <v>0</v>
      </c>
      <c r="H600" s="4">
        <v>751.92799999999988</v>
      </c>
      <c r="I600" s="6">
        <f>I601</f>
        <v>0</v>
      </c>
      <c r="J600" s="4">
        <f t="shared" si="112"/>
        <v>751.92799999999988</v>
      </c>
      <c r="K600" s="6">
        <f>K601</f>
        <v>29.681000000000001</v>
      </c>
      <c r="L600" s="4">
        <f t="shared" si="118"/>
        <v>781.60899999999992</v>
      </c>
      <c r="M600" s="6">
        <f>M601</f>
        <v>0</v>
      </c>
      <c r="N600" s="4">
        <f t="shared" si="117"/>
        <v>781.60899999999992</v>
      </c>
      <c r="O600" s="6">
        <f>O601</f>
        <v>0</v>
      </c>
      <c r="P600" s="4">
        <f t="shared" si="114"/>
        <v>781.60899999999992</v>
      </c>
      <c r="Q600" s="6">
        <f>Q601</f>
        <v>87.930999999999997</v>
      </c>
      <c r="R600" s="4">
        <f t="shared" si="115"/>
        <v>869.54</v>
      </c>
      <c r="S600" s="6">
        <f>S601</f>
        <v>0</v>
      </c>
      <c r="T600" s="4">
        <f t="shared" si="113"/>
        <v>869.54</v>
      </c>
      <c r="U600" s="6">
        <f>U601</f>
        <v>0</v>
      </c>
      <c r="V600" s="4">
        <f t="shared" si="109"/>
        <v>869.54</v>
      </c>
      <c r="W600" s="6">
        <f>W601</f>
        <v>0</v>
      </c>
      <c r="X600" s="4">
        <f t="shared" si="122"/>
        <v>869.54</v>
      </c>
      <c r="Y600" s="6">
        <f>Y601</f>
        <v>-24.30387</v>
      </c>
      <c r="Z600" s="4">
        <f t="shared" si="123"/>
        <v>845.23613</v>
      </c>
      <c r="AA600" s="4">
        <f>AA601</f>
        <v>845.23613</v>
      </c>
      <c r="AB600" s="25">
        <f t="shared" si="121"/>
        <v>100</v>
      </c>
    </row>
    <row r="601" spans="1:28" ht="76.5">
      <c r="A601" s="5" t="s">
        <v>106</v>
      </c>
      <c r="B601" s="2" t="s">
        <v>611</v>
      </c>
      <c r="C601" s="2">
        <v>100</v>
      </c>
      <c r="D601" s="4">
        <v>733.34199999999998</v>
      </c>
      <c r="E601" s="6"/>
      <c r="F601" s="4">
        <f t="shared" si="116"/>
        <v>733.34199999999998</v>
      </c>
      <c r="G601" s="6"/>
      <c r="H601" s="4">
        <v>751.92799999999988</v>
      </c>
      <c r="I601" s="6"/>
      <c r="J601" s="4">
        <f t="shared" si="112"/>
        <v>751.92799999999988</v>
      </c>
      <c r="K601" s="6">
        <v>29.681000000000001</v>
      </c>
      <c r="L601" s="4">
        <f t="shared" si="118"/>
        <v>781.60899999999992</v>
      </c>
      <c r="M601" s="6"/>
      <c r="N601" s="4">
        <f t="shared" si="117"/>
        <v>781.60899999999992</v>
      </c>
      <c r="O601" s="6"/>
      <c r="P601" s="4">
        <f t="shared" si="114"/>
        <v>781.60899999999992</v>
      </c>
      <c r="Q601" s="6">
        <v>87.930999999999997</v>
      </c>
      <c r="R601" s="4">
        <f t="shared" si="115"/>
        <v>869.54</v>
      </c>
      <c r="S601" s="6"/>
      <c r="T601" s="4">
        <f t="shared" si="113"/>
        <v>869.54</v>
      </c>
      <c r="U601" s="6"/>
      <c r="V601" s="4">
        <f t="shared" ref="V601:V642" si="124">T601+U601</f>
        <v>869.54</v>
      </c>
      <c r="W601" s="6"/>
      <c r="X601" s="4">
        <f t="shared" si="122"/>
        <v>869.54</v>
      </c>
      <c r="Y601" s="6">
        <v>-24.30387</v>
      </c>
      <c r="Z601" s="4">
        <f t="shared" si="123"/>
        <v>845.23613</v>
      </c>
      <c r="AA601" s="4">
        <v>845.23613</v>
      </c>
      <c r="AB601" s="25">
        <f t="shared" si="121"/>
        <v>100</v>
      </c>
    </row>
    <row r="602" spans="1:28" ht="38.25">
      <c r="A602" s="5" t="s">
        <v>612</v>
      </c>
      <c r="B602" s="2" t="s">
        <v>613</v>
      </c>
      <c r="C602" s="2"/>
      <c r="D602" s="4">
        <v>440.66804000000002</v>
      </c>
      <c r="E602" s="6">
        <f>E603</f>
        <v>19.609960000000001</v>
      </c>
      <c r="F602" s="4">
        <f t="shared" si="116"/>
        <v>460.27800000000002</v>
      </c>
      <c r="G602" s="6">
        <f>G603</f>
        <v>0</v>
      </c>
      <c r="H602" s="4">
        <v>460.27800000000002</v>
      </c>
      <c r="I602" s="6">
        <f>I603</f>
        <v>0</v>
      </c>
      <c r="J602" s="4">
        <f t="shared" si="112"/>
        <v>460.27800000000002</v>
      </c>
      <c r="K602" s="6">
        <f>K603</f>
        <v>0</v>
      </c>
      <c r="L602" s="4">
        <f t="shared" si="118"/>
        <v>460.27800000000002</v>
      </c>
      <c r="M602" s="6">
        <f>M603</f>
        <v>0</v>
      </c>
      <c r="N602" s="4">
        <f t="shared" si="117"/>
        <v>460.27800000000002</v>
      </c>
      <c r="O602" s="6">
        <f>O603</f>
        <v>0</v>
      </c>
      <c r="P602" s="4">
        <f t="shared" si="114"/>
        <v>460.27800000000002</v>
      </c>
      <c r="Q602" s="6">
        <f>Q603</f>
        <v>51.917000000000002</v>
      </c>
      <c r="R602" s="4">
        <f t="shared" si="115"/>
        <v>512.19500000000005</v>
      </c>
      <c r="S602" s="6">
        <f>S603</f>
        <v>0</v>
      </c>
      <c r="T602" s="4">
        <f t="shared" si="113"/>
        <v>512.19500000000005</v>
      </c>
      <c r="U602" s="6">
        <f>U603</f>
        <v>0</v>
      </c>
      <c r="V602" s="4">
        <f t="shared" si="124"/>
        <v>512.19500000000005</v>
      </c>
      <c r="W602" s="6">
        <f>W603</f>
        <v>0</v>
      </c>
      <c r="X602" s="4">
        <f t="shared" si="122"/>
        <v>512.19500000000005</v>
      </c>
      <c r="Y602" s="6">
        <f>Y603</f>
        <v>-15.49193</v>
      </c>
      <c r="Z602" s="4">
        <f t="shared" si="123"/>
        <v>496.70307000000003</v>
      </c>
      <c r="AA602" s="4">
        <f>AA603</f>
        <v>496.70307000000003</v>
      </c>
      <c r="AB602" s="25">
        <f t="shared" si="121"/>
        <v>100</v>
      </c>
    </row>
    <row r="603" spans="1:28" ht="76.5">
      <c r="A603" s="5" t="s">
        <v>106</v>
      </c>
      <c r="B603" s="2" t="s">
        <v>613</v>
      </c>
      <c r="C603" s="2">
        <v>100</v>
      </c>
      <c r="D603" s="4">
        <v>440.66804000000002</v>
      </c>
      <c r="E603" s="6">
        <f>8.62445+10.98551</f>
        <v>19.609960000000001</v>
      </c>
      <c r="F603" s="4">
        <f t="shared" si="116"/>
        <v>460.27800000000002</v>
      </c>
      <c r="G603" s="6"/>
      <c r="H603" s="4">
        <v>460.27800000000002</v>
      </c>
      <c r="I603" s="6"/>
      <c r="J603" s="4">
        <f t="shared" si="112"/>
        <v>460.27800000000002</v>
      </c>
      <c r="K603" s="6"/>
      <c r="L603" s="4">
        <f t="shared" si="118"/>
        <v>460.27800000000002</v>
      </c>
      <c r="M603" s="6"/>
      <c r="N603" s="4">
        <f t="shared" si="117"/>
        <v>460.27800000000002</v>
      </c>
      <c r="O603" s="6"/>
      <c r="P603" s="4">
        <f t="shared" si="114"/>
        <v>460.27800000000002</v>
      </c>
      <c r="Q603" s="6">
        <v>51.917000000000002</v>
      </c>
      <c r="R603" s="4">
        <f t="shared" si="115"/>
        <v>512.19500000000005</v>
      </c>
      <c r="S603" s="6"/>
      <c r="T603" s="4">
        <f t="shared" si="113"/>
        <v>512.19500000000005</v>
      </c>
      <c r="U603" s="6"/>
      <c r="V603" s="4">
        <f t="shared" si="124"/>
        <v>512.19500000000005</v>
      </c>
      <c r="W603" s="6"/>
      <c r="X603" s="4">
        <f t="shared" si="122"/>
        <v>512.19500000000005</v>
      </c>
      <c r="Y603" s="6">
        <v>-15.49193</v>
      </c>
      <c r="Z603" s="4">
        <f t="shared" si="123"/>
        <v>496.70307000000003</v>
      </c>
      <c r="AA603" s="4">
        <v>496.70307000000003</v>
      </c>
      <c r="AB603" s="25">
        <f t="shared" si="121"/>
        <v>100</v>
      </c>
    </row>
    <row r="604" spans="1:28" ht="43.5" customHeight="1">
      <c r="A604" s="13" t="s">
        <v>734</v>
      </c>
      <c r="B604" s="2" t="s">
        <v>735</v>
      </c>
      <c r="C604" s="7"/>
      <c r="D604" s="4"/>
      <c r="E604" s="6"/>
      <c r="F604" s="4"/>
      <c r="G604" s="6"/>
      <c r="H604" s="4"/>
      <c r="I604" s="6"/>
      <c r="J604" s="4"/>
      <c r="K604" s="6"/>
      <c r="L604" s="4"/>
      <c r="M604" s="6"/>
      <c r="N604" s="4"/>
      <c r="O604" s="6"/>
      <c r="P604" s="4"/>
      <c r="Q604" s="6"/>
      <c r="R604" s="4">
        <f t="shared" si="115"/>
        <v>0</v>
      </c>
      <c r="S604" s="6">
        <f>S605</f>
        <v>1302</v>
      </c>
      <c r="T604" s="4">
        <f t="shared" si="113"/>
        <v>1302</v>
      </c>
      <c r="U604" s="6">
        <f>U605</f>
        <v>0</v>
      </c>
      <c r="V604" s="4">
        <f t="shared" si="124"/>
        <v>1302</v>
      </c>
      <c r="W604" s="6">
        <f>W605</f>
        <v>0</v>
      </c>
      <c r="X604" s="4">
        <f t="shared" si="122"/>
        <v>1302</v>
      </c>
      <c r="Y604" s="6">
        <f>Y605</f>
        <v>0</v>
      </c>
      <c r="Z604" s="4">
        <f t="shared" si="123"/>
        <v>1302</v>
      </c>
      <c r="AA604" s="4">
        <f>AA605</f>
        <v>1302</v>
      </c>
      <c r="AB604" s="25">
        <f t="shared" si="121"/>
        <v>100</v>
      </c>
    </row>
    <row r="605" spans="1:28" ht="76.5">
      <c r="A605" s="13" t="s">
        <v>106</v>
      </c>
      <c r="B605" s="2" t="s">
        <v>735</v>
      </c>
      <c r="C605" s="7">
        <v>100</v>
      </c>
      <c r="D605" s="4"/>
      <c r="E605" s="6"/>
      <c r="F605" s="4"/>
      <c r="G605" s="6"/>
      <c r="H605" s="4"/>
      <c r="I605" s="6"/>
      <c r="J605" s="4"/>
      <c r="K605" s="6"/>
      <c r="L605" s="4"/>
      <c r="M605" s="6"/>
      <c r="N605" s="4"/>
      <c r="O605" s="6"/>
      <c r="P605" s="4"/>
      <c r="Q605" s="6"/>
      <c r="R605" s="4">
        <f t="shared" si="115"/>
        <v>0</v>
      </c>
      <c r="S605" s="6">
        <v>1302</v>
      </c>
      <c r="T605" s="4">
        <f t="shared" si="113"/>
        <v>1302</v>
      </c>
      <c r="U605" s="6"/>
      <c r="V605" s="4">
        <f t="shared" si="124"/>
        <v>1302</v>
      </c>
      <c r="W605" s="6"/>
      <c r="X605" s="4">
        <f t="shared" si="122"/>
        <v>1302</v>
      </c>
      <c r="Y605" s="6"/>
      <c r="Z605" s="4">
        <f t="shared" si="123"/>
        <v>1302</v>
      </c>
      <c r="AA605" s="4">
        <v>1302</v>
      </c>
      <c r="AB605" s="25">
        <f t="shared" si="121"/>
        <v>100</v>
      </c>
    </row>
    <row r="606" spans="1:28" ht="63">
      <c r="A606" s="8" t="s">
        <v>300</v>
      </c>
      <c r="B606" s="9" t="s">
        <v>301</v>
      </c>
      <c r="C606" s="2"/>
      <c r="D606" s="4">
        <v>2216.5169499999997</v>
      </c>
      <c r="E606" s="6">
        <f>E607</f>
        <v>1243.5969700000001</v>
      </c>
      <c r="F606" s="4">
        <f t="shared" si="116"/>
        <v>3460.1139199999998</v>
      </c>
      <c r="G606" s="6">
        <f>G607</f>
        <v>0</v>
      </c>
      <c r="H606" s="4">
        <v>5310.9918299999999</v>
      </c>
      <c r="I606" s="6">
        <f>I607</f>
        <v>50</v>
      </c>
      <c r="J606" s="4">
        <f t="shared" si="112"/>
        <v>5360.9918299999999</v>
      </c>
      <c r="K606" s="6">
        <f>K607</f>
        <v>3</v>
      </c>
      <c r="L606" s="4">
        <f t="shared" si="118"/>
        <v>5363.9918299999999</v>
      </c>
      <c r="M606" s="6">
        <f>M607</f>
        <v>0</v>
      </c>
      <c r="N606" s="4">
        <f t="shared" si="117"/>
        <v>5363.9918299999999</v>
      </c>
      <c r="O606" s="6">
        <f>O607</f>
        <v>264.53560000000004</v>
      </c>
      <c r="P606" s="4">
        <f t="shared" si="114"/>
        <v>5628.5274300000001</v>
      </c>
      <c r="Q606" s="6">
        <f>Q607</f>
        <v>358.64785000000001</v>
      </c>
      <c r="R606" s="4">
        <f t="shared" si="115"/>
        <v>5987.1752800000004</v>
      </c>
      <c r="S606" s="6">
        <f>S607</f>
        <v>-26.475719999999999</v>
      </c>
      <c r="T606" s="4">
        <f t="shared" si="113"/>
        <v>5960.69956</v>
      </c>
      <c r="U606" s="6">
        <f>U607</f>
        <v>29.866809999999997</v>
      </c>
      <c r="V606" s="4">
        <f t="shared" si="124"/>
        <v>5990.5663700000005</v>
      </c>
      <c r="W606" s="6">
        <f>W607</f>
        <v>-58.553600000000003</v>
      </c>
      <c r="X606" s="4">
        <f t="shared" si="122"/>
        <v>5932.0127700000003</v>
      </c>
      <c r="Y606" s="6">
        <f>Y607</f>
        <v>-7.8477300000000003</v>
      </c>
      <c r="Z606" s="4">
        <f t="shared" si="123"/>
        <v>5924.1650399999999</v>
      </c>
      <c r="AA606" s="4">
        <f>AA607</f>
        <v>5875.2344599999997</v>
      </c>
      <c r="AB606" s="25">
        <f t="shared" si="121"/>
        <v>99.174051032177175</v>
      </c>
    </row>
    <row r="607" spans="1:28" ht="15.75">
      <c r="A607" s="5" t="s">
        <v>293</v>
      </c>
      <c r="B607" s="2" t="s">
        <v>303</v>
      </c>
      <c r="C607" s="2"/>
      <c r="D607" s="4">
        <v>2216.5169499999997</v>
      </c>
      <c r="E607" s="6">
        <f>E608+E610+E613+E615+E617+E620+E622+E624+E626+E628+E630</f>
        <v>1243.5969700000001</v>
      </c>
      <c r="F607" s="4">
        <f t="shared" si="116"/>
        <v>3460.1139199999998</v>
      </c>
      <c r="G607" s="6">
        <f>G608+G610+G613+G615+G617+G620+G622+G624+G626+G628+G630</f>
        <v>0</v>
      </c>
      <c r="H607" s="4">
        <v>5310.9918299999999</v>
      </c>
      <c r="I607" s="6">
        <f>I608+I610+I613+I615+I617+I620+I622+I624+I626+I628+I630</f>
        <v>50</v>
      </c>
      <c r="J607" s="4">
        <f t="shared" si="112"/>
        <v>5360.9918299999999</v>
      </c>
      <c r="K607" s="6">
        <f>K608+K610+K613+K615+K617+K620+K622+K624+K626+K628+K630</f>
        <v>3</v>
      </c>
      <c r="L607" s="4">
        <f t="shared" si="118"/>
        <v>5363.9918299999999</v>
      </c>
      <c r="M607" s="6">
        <f>M608+M610+M613+M615+M617+M620+M622+M624+M626+M628+M630</f>
        <v>0</v>
      </c>
      <c r="N607" s="4">
        <f t="shared" si="117"/>
        <v>5363.9918299999999</v>
      </c>
      <c r="O607" s="6">
        <f>O608+O610+O613+O615+O617+O620+O622+O624+O626+O628+O630</f>
        <v>264.53560000000004</v>
      </c>
      <c r="P607" s="4">
        <f t="shared" si="114"/>
        <v>5628.5274300000001</v>
      </c>
      <c r="Q607" s="6">
        <f>Q608+Q610+Q613+Q615+Q617+Q620+Q622+Q624+Q626+Q628+Q630</f>
        <v>358.64785000000001</v>
      </c>
      <c r="R607" s="4">
        <f t="shared" si="115"/>
        <v>5987.1752800000004</v>
      </c>
      <c r="S607" s="6">
        <f>S608+S610+S613+S615+S617+S620+S622+S624+S626+S628+S630</f>
        <v>-26.475719999999999</v>
      </c>
      <c r="T607" s="4">
        <f t="shared" si="113"/>
        <v>5960.69956</v>
      </c>
      <c r="U607" s="6">
        <f>U608+U610+U613+U615+U617+U620+U622+U624+U626+U628+U630+U632+U634+U636</f>
        <v>29.866809999999997</v>
      </c>
      <c r="V607" s="4">
        <f t="shared" si="124"/>
        <v>5990.5663700000005</v>
      </c>
      <c r="W607" s="6">
        <f>W608+W610+W613+W615+W617+W620+W622+W624+W626+W628+W630+W632+W634+W636</f>
        <v>-58.553600000000003</v>
      </c>
      <c r="X607" s="4">
        <f t="shared" si="122"/>
        <v>5932.0127700000003</v>
      </c>
      <c r="Y607" s="6">
        <f>Y608+Y610+Y613+Y615+Y617+Y620+Y622+Y624+Y626+Y628+Y630+Y632+Y634+Y636</f>
        <v>-7.8477300000000003</v>
      </c>
      <c r="Z607" s="4">
        <f t="shared" si="123"/>
        <v>5924.1650399999999</v>
      </c>
      <c r="AA607" s="4">
        <f>AA608+AA610+AA613+AA615+AA617+AA620+AA622+AA624+AA626+AA628+AA630+AA632+AA634+AA636</f>
        <v>5875.2344599999997</v>
      </c>
      <c r="AB607" s="25">
        <f t="shared" si="121"/>
        <v>99.174051032177175</v>
      </c>
    </row>
    <row r="608" spans="1:28" ht="38.25">
      <c r="A608" s="5" t="s">
        <v>302</v>
      </c>
      <c r="B608" s="2" t="s">
        <v>338</v>
      </c>
      <c r="C608" s="2"/>
      <c r="D608" s="4">
        <v>168.45840000000001</v>
      </c>
      <c r="E608" s="6">
        <f>E609</f>
        <v>39.999000000000002</v>
      </c>
      <c r="F608" s="4">
        <f t="shared" si="116"/>
        <v>208.45740000000001</v>
      </c>
      <c r="G608" s="6">
        <f>G609</f>
        <v>0</v>
      </c>
      <c r="H608" s="4">
        <v>208.45740000000001</v>
      </c>
      <c r="I608" s="6">
        <f>I609</f>
        <v>0</v>
      </c>
      <c r="J608" s="4">
        <f t="shared" si="112"/>
        <v>208.45740000000001</v>
      </c>
      <c r="K608" s="6">
        <f>K609</f>
        <v>0</v>
      </c>
      <c r="L608" s="4">
        <f t="shared" si="118"/>
        <v>208.45740000000001</v>
      </c>
      <c r="M608" s="6">
        <f>M609</f>
        <v>0</v>
      </c>
      <c r="N608" s="4">
        <f t="shared" si="117"/>
        <v>208.45740000000001</v>
      </c>
      <c r="O608" s="6">
        <f>O609</f>
        <v>0</v>
      </c>
      <c r="P608" s="4">
        <f t="shared" si="114"/>
        <v>208.45740000000001</v>
      </c>
      <c r="Q608" s="6">
        <f>Q609</f>
        <v>0</v>
      </c>
      <c r="R608" s="4">
        <f t="shared" si="115"/>
        <v>208.45740000000001</v>
      </c>
      <c r="S608" s="6">
        <f>S609</f>
        <v>0</v>
      </c>
      <c r="T608" s="4">
        <f t="shared" si="113"/>
        <v>208.45740000000001</v>
      </c>
      <c r="U608" s="6">
        <f>U609</f>
        <v>0</v>
      </c>
      <c r="V608" s="4">
        <f t="shared" si="124"/>
        <v>208.45740000000001</v>
      </c>
      <c r="W608" s="6">
        <f>W609</f>
        <v>-7.3124599999999997</v>
      </c>
      <c r="X608" s="4">
        <f t="shared" si="122"/>
        <v>201.14494000000002</v>
      </c>
      <c r="Y608" s="6">
        <f>Y609</f>
        <v>0</v>
      </c>
      <c r="Z608" s="4">
        <f t="shared" si="123"/>
        <v>201.14494000000002</v>
      </c>
      <c r="AA608" s="4">
        <f>AA609</f>
        <v>201.14493999999999</v>
      </c>
      <c r="AB608" s="25">
        <f t="shared" si="121"/>
        <v>99.999999999999986</v>
      </c>
    </row>
    <row r="609" spans="1:28" ht="25.5">
      <c r="A609" s="5" t="s">
        <v>304</v>
      </c>
      <c r="B609" s="2" t="s">
        <v>338</v>
      </c>
      <c r="C609" s="2">
        <v>300</v>
      </c>
      <c r="D609" s="4">
        <v>168.45840000000001</v>
      </c>
      <c r="E609" s="6">
        <v>39.999000000000002</v>
      </c>
      <c r="F609" s="4">
        <f t="shared" si="116"/>
        <v>208.45740000000001</v>
      </c>
      <c r="G609" s="6"/>
      <c r="H609" s="4">
        <v>208.45740000000001</v>
      </c>
      <c r="I609" s="6"/>
      <c r="J609" s="4">
        <f t="shared" si="112"/>
        <v>208.45740000000001</v>
      </c>
      <c r="K609" s="6"/>
      <c r="L609" s="4">
        <f t="shared" si="118"/>
        <v>208.45740000000001</v>
      </c>
      <c r="M609" s="6"/>
      <c r="N609" s="4">
        <f t="shared" si="117"/>
        <v>208.45740000000001</v>
      </c>
      <c r="O609" s="6"/>
      <c r="P609" s="4">
        <f t="shared" si="114"/>
        <v>208.45740000000001</v>
      </c>
      <c r="Q609" s="6"/>
      <c r="R609" s="4">
        <f t="shared" si="115"/>
        <v>208.45740000000001</v>
      </c>
      <c r="S609" s="6"/>
      <c r="T609" s="4">
        <f t="shared" si="113"/>
        <v>208.45740000000001</v>
      </c>
      <c r="U609" s="6"/>
      <c r="V609" s="4">
        <f t="shared" si="124"/>
        <v>208.45740000000001</v>
      </c>
      <c r="W609" s="6">
        <v>-7.3124599999999997</v>
      </c>
      <c r="X609" s="4">
        <f t="shared" si="122"/>
        <v>201.14494000000002</v>
      </c>
      <c r="Y609" s="6"/>
      <c r="Z609" s="4">
        <f t="shared" si="123"/>
        <v>201.14494000000002</v>
      </c>
      <c r="AA609" s="4">
        <v>201.14493999999999</v>
      </c>
      <c r="AB609" s="25">
        <f t="shared" si="121"/>
        <v>99.999999999999986</v>
      </c>
    </row>
    <row r="610" spans="1:28" ht="63.75">
      <c r="A610" s="5" t="s">
        <v>305</v>
      </c>
      <c r="B610" s="2" t="s">
        <v>339</v>
      </c>
      <c r="C610" s="2"/>
      <c r="D610" s="4">
        <v>859.12608</v>
      </c>
      <c r="E610" s="6">
        <f>E611+E612</f>
        <v>38.448999999999998</v>
      </c>
      <c r="F610" s="4">
        <f t="shared" si="116"/>
        <v>897.57507999999996</v>
      </c>
      <c r="G610" s="6">
        <f>G611+G612</f>
        <v>0</v>
      </c>
      <c r="H610" s="4">
        <v>897.57507999999996</v>
      </c>
      <c r="I610" s="6">
        <f>I611+I612</f>
        <v>0</v>
      </c>
      <c r="J610" s="4">
        <f t="shared" si="112"/>
        <v>897.57507999999996</v>
      </c>
      <c r="K610" s="6">
        <f>K611+K612</f>
        <v>0</v>
      </c>
      <c r="L610" s="4">
        <f t="shared" si="118"/>
        <v>897.57507999999996</v>
      </c>
      <c r="M610" s="6">
        <f>M611+M612</f>
        <v>0</v>
      </c>
      <c r="N610" s="4">
        <f t="shared" si="117"/>
        <v>897.57507999999996</v>
      </c>
      <c r="O610" s="6">
        <f>O611+O612</f>
        <v>0</v>
      </c>
      <c r="P610" s="4">
        <f t="shared" si="114"/>
        <v>897.57507999999996</v>
      </c>
      <c r="Q610" s="6">
        <f>Q611+Q612</f>
        <v>291.69689</v>
      </c>
      <c r="R610" s="4">
        <f t="shared" si="115"/>
        <v>1189.27197</v>
      </c>
      <c r="S610" s="6">
        <f>S611+S612</f>
        <v>0</v>
      </c>
      <c r="T610" s="4">
        <f t="shared" si="113"/>
        <v>1189.27197</v>
      </c>
      <c r="U610" s="6">
        <f>U611+U612</f>
        <v>25.716809999999999</v>
      </c>
      <c r="V610" s="4">
        <f t="shared" si="124"/>
        <v>1214.9887799999999</v>
      </c>
      <c r="W610" s="6">
        <f>W611+W612</f>
        <v>0</v>
      </c>
      <c r="X610" s="4">
        <f t="shared" si="122"/>
        <v>1214.9887799999999</v>
      </c>
      <c r="Y610" s="6">
        <f>Y611+Y612</f>
        <v>-7.6724500000000004</v>
      </c>
      <c r="Z610" s="4">
        <f t="shared" si="123"/>
        <v>1207.3163299999999</v>
      </c>
      <c r="AA610" s="4">
        <f>AA611+AA612</f>
        <v>1207.3163300000001</v>
      </c>
      <c r="AB610" s="25">
        <f t="shared" si="121"/>
        <v>100.00000000000003</v>
      </c>
    </row>
    <row r="611" spans="1:28" ht="38.25" hidden="1">
      <c r="A611" s="5" t="s">
        <v>34</v>
      </c>
      <c r="B611" s="2" t="s">
        <v>339</v>
      </c>
      <c r="C611" s="2">
        <v>200</v>
      </c>
      <c r="D611" s="4">
        <v>0</v>
      </c>
      <c r="E611" s="6"/>
      <c r="F611" s="4">
        <f t="shared" si="116"/>
        <v>0</v>
      </c>
      <c r="G611" s="6"/>
      <c r="H611" s="4">
        <v>0</v>
      </c>
      <c r="I611" s="6"/>
      <c r="J611" s="4">
        <f t="shared" ref="J611:J642" si="125">H611+I611</f>
        <v>0</v>
      </c>
      <c r="K611" s="6"/>
      <c r="L611" s="4">
        <f t="shared" si="118"/>
        <v>0</v>
      </c>
      <c r="M611" s="6"/>
      <c r="N611" s="4">
        <f t="shared" si="117"/>
        <v>0</v>
      </c>
      <c r="O611" s="6"/>
      <c r="P611" s="4">
        <f t="shared" si="114"/>
        <v>0</v>
      </c>
      <c r="Q611" s="6"/>
      <c r="R611" s="4">
        <f t="shared" si="115"/>
        <v>0</v>
      </c>
      <c r="S611" s="6"/>
      <c r="T611" s="4">
        <f t="shared" si="113"/>
        <v>0</v>
      </c>
      <c r="U611" s="6"/>
      <c r="V611" s="4">
        <f t="shared" si="124"/>
        <v>0</v>
      </c>
      <c r="W611" s="6"/>
      <c r="X611" s="4">
        <f t="shared" si="122"/>
        <v>0</v>
      </c>
      <c r="Y611" s="6"/>
      <c r="Z611" s="4">
        <f t="shared" si="123"/>
        <v>0</v>
      </c>
      <c r="AA611" s="4"/>
      <c r="AB611" s="25" t="e">
        <f t="shared" si="121"/>
        <v>#DIV/0!</v>
      </c>
    </row>
    <row r="612" spans="1:28" ht="25.5">
      <c r="A612" s="5" t="s">
        <v>304</v>
      </c>
      <c r="B612" s="2" t="s">
        <v>339</v>
      </c>
      <c r="C612" s="2">
        <v>300</v>
      </c>
      <c r="D612" s="4">
        <v>859.12608</v>
      </c>
      <c r="E612" s="6">
        <v>38.448999999999998</v>
      </c>
      <c r="F612" s="4">
        <f t="shared" si="116"/>
        <v>897.57507999999996</v>
      </c>
      <c r="G612" s="6"/>
      <c r="H612" s="4">
        <v>897.57507999999996</v>
      </c>
      <c r="I612" s="6"/>
      <c r="J612" s="4">
        <f t="shared" si="125"/>
        <v>897.57507999999996</v>
      </c>
      <c r="K612" s="6"/>
      <c r="L612" s="4">
        <f t="shared" si="118"/>
        <v>897.57507999999996</v>
      </c>
      <c r="M612" s="6"/>
      <c r="N612" s="4">
        <f t="shared" si="117"/>
        <v>897.57507999999996</v>
      </c>
      <c r="O612" s="6"/>
      <c r="P612" s="4">
        <f t="shared" si="114"/>
        <v>897.57507999999996</v>
      </c>
      <c r="Q612" s="6">
        <v>291.69689</v>
      </c>
      <c r="R612" s="4">
        <f t="shared" si="115"/>
        <v>1189.27197</v>
      </c>
      <c r="S612" s="6"/>
      <c r="T612" s="4">
        <f t="shared" si="113"/>
        <v>1189.27197</v>
      </c>
      <c r="U612" s="6">
        <v>25.716809999999999</v>
      </c>
      <c r="V612" s="4">
        <f t="shared" si="124"/>
        <v>1214.9887799999999</v>
      </c>
      <c r="W612" s="6"/>
      <c r="X612" s="4">
        <f t="shared" si="122"/>
        <v>1214.9887799999999</v>
      </c>
      <c r="Y612" s="6">
        <v>-7.6724500000000004</v>
      </c>
      <c r="Z612" s="4">
        <f t="shared" si="123"/>
        <v>1207.3163299999999</v>
      </c>
      <c r="AA612" s="4">
        <v>1207.3163300000001</v>
      </c>
      <c r="AB612" s="25">
        <f t="shared" si="121"/>
        <v>100.00000000000003</v>
      </c>
    </row>
    <row r="613" spans="1:28" ht="38.25">
      <c r="A613" s="5" t="s">
        <v>342</v>
      </c>
      <c r="B613" s="2" t="s">
        <v>343</v>
      </c>
      <c r="C613" s="2"/>
      <c r="D613" s="4">
        <v>0</v>
      </c>
      <c r="E613" s="6">
        <f>E614</f>
        <v>0</v>
      </c>
      <c r="F613" s="4">
        <f t="shared" si="116"/>
        <v>0</v>
      </c>
      <c r="G613" s="6">
        <f>G614</f>
        <v>0</v>
      </c>
      <c r="H613" s="4">
        <v>0</v>
      </c>
      <c r="I613" s="6">
        <f>I614</f>
        <v>0</v>
      </c>
      <c r="J613" s="4">
        <f t="shared" si="125"/>
        <v>0</v>
      </c>
      <c r="K613" s="6">
        <f>K614</f>
        <v>0</v>
      </c>
      <c r="L613" s="4">
        <f t="shared" si="118"/>
        <v>0</v>
      </c>
      <c r="M613" s="6">
        <f>M614</f>
        <v>0</v>
      </c>
      <c r="N613" s="4">
        <f t="shared" si="117"/>
        <v>0</v>
      </c>
      <c r="O613" s="6">
        <f>O614</f>
        <v>0</v>
      </c>
      <c r="P613" s="4">
        <f t="shared" si="114"/>
        <v>0</v>
      </c>
      <c r="Q613" s="6">
        <f>Q614</f>
        <v>0</v>
      </c>
      <c r="R613" s="4">
        <f t="shared" si="115"/>
        <v>0</v>
      </c>
      <c r="S613" s="6">
        <f>S614</f>
        <v>0</v>
      </c>
      <c r="T613" s="4">
        <f t="shared" si="113"/>
        <v>0</v>
      </c>
      <c r="U613" s="6">
        <f>U614</f>
        <v>0</v>
      </c>
      <c r="V613" s="4">
        <f t="shared" si="124"/>
        <v>0</v>
      </c>
      <c r="W613" s="6">
        <f>W614</f>
        <v>0</v>
      </c>
      <c r="X613" s="4">
        <f t="shared" si="122"/>
        <v>0</v>
      </c>
      <c r="Y613" s="6">
        <f>Y614</f>
        <v>0</v>
      </c>
      <c r="Z613" s="4">
        <f t="shared" si="123"/>
        <v>0</v>
      </c>
      <c r="AA613" s="4">
        <f>AA614</f>
        <v>0</v>
      </c>
      <c r="AB613" s="25">
        <v>0</v>
      </c>
    </row>
    <row r="614" spans="1:28" ht="38.25">
      <c r="A614" s="5" t="s">
        <v>34</v>
      </c>
      <c r="B614" s="2" t="s">
        <v>343</v>
      </c>
      <c r="C614" s="2">
        <v>200</v>
      </c>
      <c r="D614" s="4">
        <v>0</v>
      </c>
      <c r="E614" s="6"/>
      <c r="F614" s="4">
        <f t="shared" si="116"/>
        <v>0</v>
      </c>
      <c r="G614" s="6"/>
      <c r="H614" s="4">
        <v>0</v>
      </c>
      <c r="I614" s="6"/>
      <c r="J614" s="4">
        <f t="shared" si="125"/>
        <v>0</v>
      </c>
      <c r="K614" s="6"/>
      <c r="L614" s="4">
        <f t="shared" si="118"/>
        <v>0</v>
      </c>
      <c r="M614" s="6"/>
      <c r="N614" s="4">
        <f t="shared" si="117"/>
        <v>0</v>
      </c>
      <c r="O614" s="6"/>
      <c r="P614" s="4">
        <f t="shared" si="114"/>
        <v>0</v>
      </c>
      <c r="Q614" s="6"/>
      <c r="R614" s="4">
        <f t="shared" si="115"/>
        <v>0</v>
      </c>
      <c r="S614" s="6"/>
      <c r="T614" s="4">
        <f t="shared" si="113"/>
        <v>0</v>
      </c>
      <c r="U614" s="6"/>
      <c r="V614" s="4">
        <f t="shared" si="124"/>
        <v>0</v>
      </c>
      <c r="W614" s="6"/>
      <c r="X614" s="4">
        <f t="shared" si="122"/>
        <v>0</v>
      </c>
      <c r="Y614" s="6"/>
      <c r="Z614" s="4">
        <f t="shared" si="123"/>
        <v>0</v>
      </c>
      <c r="AA614" s="4">
        <v>0</v>
      </c>
      <c r="AB614" s="25">
        <v>0</v>
      </c>
    </row>
    <row r="615" spans="1:28" ht="51">
      <c r="A615" s="5" t="s">
        <v>306</v>
      </c>
      <c r="B615" s="12" t="s">
        <v>307</v>
      </c>
      <c r="C615" s="2"/>
      <c r="D615" s="4">
        <v>0</v>
      </c>
      <c r="E615" s="6">
        <f>E616</f>
        <v>0</v>
      </c>
      <c r="F615" s="4">
        <f t="shared" si="116"/>
        <v>0</v>
      </c>
      <c r="G615" s="6">
        <f>G616</f>
        <v>0</v>
      </c>
      <c r="H615" s="4">
        <v>0</v>
      </c>
      <c r="I615" s="6">
        <f>I616</f>
        <v>0</v>
      </c>
      <c r="J615" s="4">
        <f t="shared" si="125"/>
        <v>0</v>
      </c>
      <c r="K615" s="6">
        <f>K616</f>
        <v>0</v>
      </c>
      <c r="L615" s="4">
        <f t="shared" si="118"/>
        <v>0</v>
      </c>
      <c r="M615" s="6">
        <f>M616</f>
        <v>0</v>
      </c>
      <c r="N615" s="4">
        <f t="shared" si="117"/>
        <v>0</v>
      </c>
      <c r="O615" s="6">
        <f>O616</f>
        <v>0</v>
      </c>
      <c r="P615" s="4">
        <f t="shared" si="114"/>
        <v>0</v>
      </c>
      <c r="Q615" s="6">
        <f>Q616</f>
        <v>0</v>
      </c>
      <c r="R615" s="4">
        <f t="shared" si="115"/>
        <v>0</v>
      </c>
      <c r="S615" s="6">
        <f>S616</f>
        <v>0</v>
      </c>
      <c r="T615" s="4">
        <f t="shared" si="113"/>
        <v>0</v>
      </c>
      <c r="U615" s="6">
        <f>U616</f>
        <v>0</v>
      </c>
      <c r="V615" s="4">
        <f t="shared" si="124"/>
        <v>0</v>
      </c>
      <c r="W615" s="6">
        <f>W616</f>
        <v>0</v>
      </c>
      <c r="X615" s="4">
        <f t="shared" si="122"/>
        <v>0</v>
      </c>
      <c r="Y615" s="6">
        <f>Y616</f>
        <v>0</v>
      </c>
      <c r="Z615" s="4">
        <f t="shared" si="123"/>
        <v>0</v>
      </c>
      <c r="AA615" s="4">
        <f>AA616</f>
        <v>0</v>
      </c>
      <c r="AB615" s="25">
        <v>0</v>
      </c>
    </row>
    <row r="616" spans="1:28" ht="38.25">
      <c r="A616" s="5" t="s">
        <v>34</v>
      </c>
      <c r="B616" s="12" t="s">
        <v>307</v>
      </c>
      <c r="C616" s="2">
        <v>200</v>
      </c>
      <c r="D616" s="4">
        <v>0</v>
      </c>
      <c r="E616" s="6"/>
      <c r="F616" s="4">
        <f t="shared" si="116"/>
        <v>0</v>
      </c>
      <c r="G616" s="6"/>
      <c r="H616" s="4">
        <v>0</v>
      </c>
      <c r="I616" s="6"/>
      <c r="J616" s="4">
        <f t="shared" si="125"/>
        <v>0</v>
      </c>
      <c r="K616" s="6"/>
      <c r="L616" s="4">
        <f t="shared" si="118"/>
        <v>0</v>
      </c>
      <c r="M616" s="6"/>
      <c r="N616" s="4">
        <f t="shared" si="117"/>
        <v>0</v>
      </c>
      <c r="O616" s="6"/>
      <c r="P616" s="4">
        <f t="shared" si="114"/>
        <v>0</v>
      </c>
      <c r="Q616" s="6"/>
      <c r="R616" s="4">
        <f t="shared" si="115"/>
        <v>0</v>
      </c>
      <c r="S616" s="6"/>
      <c r="T616" s="4">
        <f t="shared" ref="T616:T642" si="126">R616+S616</f>
        <v>0</v>
      </c>
      <c r="U616" s="6"/>
      <c r="V616" s="4">
        <f t="shared" si="124"/>
        <v>0</v>
      </c>
      <c r="W616" s="6"/>
      <c r="X616" s="4">
        <f t="shared" si="122"/>
        <v>0</v>
      </c>
      <c r="Y616" s="6"/>
      <c r="Z616" s="4">
        <f t="shared" si="123"/>
        <v>0</v>
      </c>
      <c r="AA616" s="4">
        <v>0</v>
      </c>
      <c r="AB616" s="25">
        <v>0</v>
      </c>
    </row>
    <row r="617" spans="1:28" ht="38.25">
      <c r="A617" s="5" t="s">
        <v>308</v>
      </c>
      <c r="B617" s="12" t="s">
        <v>309</v>
      </c>
      <c r="C617" s="2"/>
      <c r="D617" s="4">
        <v>608.57005000000004</v>
      </c>
      <c r="E617" s="6">
        <f>E618+E619</f>
        <v>0</v>
      </c>
      <c r="F617" s="4">
        <f t="shared" si="116"/>
        <v>608.57005000000004</v>
      </c>
      <c r="G617" s="6">
        <f>G618+G619</f>
        <v>0</v>
      </c>
      <c r="H617" s="4">
        <v>958.57005000000004</v>
      </c>
      <c r="I617" s="6">
        <f>I618+I619</f>
        <v>0</v>
      </c>
      <c r="J617" s="4">
        <f t="shared" si="125"/>
        <v>958.57005000000004</v>
      </c>
      <c r="K617" s="6">
        <f>K618+K619</f>
        <v>-100</v>
      </c>
      <c r="L617" s="4">
        <f t="shared" si="118"/>
        <v>858.57005000000004</v>
      </c>
      <c r="M617" s="6">
        <f>M618+M619</f>
        <v>0</v>
      </c>
      <c r="N617" s="4">
        <f t="shared" si="117"/>
        <v>858.57005000000004</v>
      </c>
      <c r="O617" s="6">
        <f>O618+O619</f>
        <v>204.53560000000002</v>
      </c>
      <c r="P617" s="4">
        <f t="shared" si="114"/>
        <v>1063.10565</v>
      </c>
      <c r="Q617" s="6">
        <f>Q618+Q619</f>
        <v>56.950960000000002</v>
      </c>
      <c r="R617" s="4">
        <f t="shared" si="115"/>
        <v>1120.0566099999999</v>
      </c>
      <c r="S617" s="6">
        <f>S618+S619</f>
        <v>0</v>
      </c>
      <c r="T617" s="4">
        <f t="shared" si="126"/>
        <v>1120.0566099999999</v>
      </c>
      <c r="U617" s="6">
        <f>U618+U619</f>
        <v>0</v>
      </c>
      <c r="V617" s="4">
        <f t="shared" si="124"/>
        <v>1120.0566099999999</v>
      </c>
      <c r="W617" s="6">
        <f>W618+W619</f>
        <v>48.142859999999999</v>
      </c>
      <c r="X617" s="4">
        <f t="shared" si="122"/>
        <v>1168.1994699999998</v>
      </c>
      <c r="Y617" s="6">
        <f>Y618+Y619</f>
        <v>4.0466699999999998</v>
      </c>
      <c r="Z617" s="4">
        <f t="shared" si="123"/>
        <v>1172.2461399999997</v>
      </c>
      <c r="AA617" s="4">
        <f>AA618+AA619</f>
        <v>1172.24614</v>
      </c>
      <c r="AB617" s="25">
        <f t="shared" si="121"/>
        <v>100.00000000000003</v>
      </c>
    </row>
    <row r="618" spans="1:28" ht="38.25">
      <c r="A618" s="5" t="s">
        <v>34</v>
      </c>
      <c r="B618" s="12" t="s">
        <v>309</v>
      </c>
      <c r="C618" s="2">
        <v>200</v>
      </c>
      <c r="D618" s="4">
        <v>608.57005000000004</v>
      </c>
      <c r="E618" s="6"/>
      <c r="F618" s="4">
        <f t="shared" si="116"/>
        <v>608.57005000000004</v>
      </c>
      <c r="G618" s="6"/>
      <c r="H618" s="4">
        <v>958.57005000000004</v>
      </c>
      <c r="I618" s="6"/>
      <c r="J618" s="4">
        <f t="shared" si="125"/>
        <v>958.57005000000004</v>
      </c>
      <c r="K618" s="6">
        <v>-100</v>
      </c>
      <c r="L618" s="4">
        <f t="shared" si="118"/>
        <v>858.57005000000004</v>
      </c>
      <c r="M618" s="6"/>
      <c r="N618" s="4">
        <f t="shared" si="117"/>
        <v>858.57005000000004</v>
      </c>
      <c r="O618" s="6">
        <f>227.3976-22.862</f>
        <v>204.53560000000002</v>
      </c>
      <c r="P618" s="4">
        <f t="shared" si="114"/>
        <v>1063.10565</v>
      </c>
      <c r="Q618" s="6">
        <v>56.950960000000002</v>
      </c>
      <c r="R618" s="4">
        <f t="shared" si="115"/>
        <v>1120.0566099999999</v>
      </c>
      <c r="S618" s="6"/>
      <c r="T618" s="4">
        <f t="shared" si="126"/>
        <v>1120.0566099999999</v>
      </c>
      <c r="U618" s="6"/>
      <c r="V618" s="4">
        <f t="shared" si="124"/>
        <v>1120.0566099999999</v>
      </c>
      <c r="W618" s="6">
        <f>-25.24114+73.384</f>
        <v>48.142859999999999</v>
      </c>
      <c r="X618" s="4">
        <f t="shared" si="122"/>
        <v>1168.1994699999998</v>
      </c>
      <c r="Y618" s="6">
        <f>4.22195-0.17528</f>
        <v>4.0466699999999998</v>
      </c>
      <c r="Z618" s="4">
        <f t="shared" si="123"/>
        <v>1172.2461399999997</v>
      </c>
      <c r="AA618" s="4">
        <v>1172.24614</v>
      </c>
      <c r="AB618" s="25">
        <f t="shared" si="121"/>
        <v>100.00000000000003</v>
      </c>
    </row>
    <row r="619" spans="1:28" ht="15.75" hidden="1">
      <c r="A619" s="5" t="s">
        <v>209</v>
      </c>
      <c r="B619" s="12" t="s">
        <v>309</v>
      </c>
      <c r="C619" s="2">
        <v>800</v>
      </c>
      <c r="D619" s="4">
        <v>0</v>
      </c>
      <c r="E619" s="6"/>
      <c r="F619" s="4">
        <f t="shared" si="116"/>
        <v>0</v>
      </c>
      <c r="G619" s="6"/>
      <c r="H619" s="4">
        <v>0</v>
      </c>
      <c r="I619" s="6"/>
      <c r="J619" s="4">
        <f t="shared" si="125"/>
        <v>0</v>
      </c>
      <c r="K619" s="6"/>
      <c r="L619" s="4">
        <f t="shared" si="118"/>
        <v>0</v>
      </c>
      <c r="M619" s="6"/>
      <c r="N619" s="4">
        <f t="shared" si="117"/>
        <v>0</v>
      </c>
      <c r="O619" s="6"/>
      <c r="P619" s="4">
        <f t="shared" si="114"/>
        <v>0</v>
      </c>
      <c r="Q619" s="6"/>
      <c r="R619" s="4">
        <f t="shared" si="115"/>
        <v>0</v>
      </c>
      <c r="S619" s="6"/>
      <c r="T619" s="4">
        <f t="shared" si="126"/>
        <v>0</v>
      </c>
      <c r="U619" s="6"/>
      <c r="V619" s="4">
        <f t="shared" si="124"/>
        <v>0</v>
      </c>
      <c r="W619" s="6"/>
      <c r="X619" s="4">
        <f t="shared" si="122"/>
        <v>0</v>
      </c>
      <c r="Y619" s="6"/>
      <c r="Z619" s="4">
        <f t="shared" si="123"/>
        <v>0</v>
      </c>
      <c r="AA619" s="4">
        <v>0</v>
      </c>
      <c r="AB619" s="25">
        <v>0</v>
      </c>
    </row>
    <row r="620" spans="1:28" ht="63.75">
      <c r="A620" s="5" t="s">
        <v>310</v>
      </c>
      <c r="B620" s="12" t="s">
        <v>311</v>
      </c>
      <c r="C620" s="2"/>
      <c r="D620" s="4">
        <v>200</v>
      </c>
      <c r="E620" s="6">
        <f>E621</f>
        <v>0</v>
      </c>
      <c r="F620" s="4">
        <f t="shared" si="116"/>
        <v>200</v>
      </c>
      <c r="G620" s="6">
        <f>G621</f>
        <v>0</v>
      </c>
      <c r="H620" s="4">
        <v>580</v>
      </c>
      <c r="I620" s="6">
        <f>I621</f>
        <v>0</v>
      </c>
      <c r="J620" s="4">
        <f t="shared" si="125"/>
        <v>580</v>
      </c>
      <c r="K620" s="6">
        <f>K621</f>
        <v>0</v>
      </c>
      <c r="L620" s="4">
        <f t="shared" si="118"/>
        <v>580</v>
      </c>
      <c r="M620" s="6">
        <f>M621</f>
        <v>0</v>
      </c>
      <c r="N620" s="4">
        <f t="shared" si="117"/>
        <v>580</v>
      </c>
      <c r="O620" s="6">
        <f>O621</f>
        <v>0</v>
      </c>
      <c r="P620" s="4">
        <f t="shared" si="114"/>
        <v>580</v>
      </c>
      <c r="Q620" s="6">
        <f>Q621</f>
        <v>0</v>
      </c>
      <c r="R620" s="4">
        <f t="shared" si="115"/>
        <v>580</v>
      </c>
      <c r="S620" s="6">
        <f>S621</f>
        <v>0</v>
      </c>
      <c r="T620" s="4">
        <f t="shared" si="126"/>
        <v>580</v>
      </c>
      <c r="U620" s="6">
        <f>U621</f>
        <v>0</v>
      </c>
      <c r="V620" s="4">
        <f t="shared" si="124"/>
        <v>580</v>
      </c>
      <c r="W620" s="6">
        <f>W621</f>
        <v>-73.384</v>
      </c>
      <c r="X620" s="4">
        <f t="shared" si="122"/>
        <v>506.61599999999999</v>
      </c>
      <c r="Y620" s="6">
        <f>Y621</f>
        <v>-4.2219499999999996</v>
      </c>
      <c r="Z620" s="4">
        <f t="shared" si="123"/>
        <v>502.39404999999999</v>
      </c>
      <c r="AA620" s="4">
        <f>AA621</f>
        <v>502.39404999999999</v>
      </c>
      <c r="AB620" s="25">
        <f t="shared" si="121"/>
        <v>100</v>
      </c>
    </row>
    <row r="621" spans="1:28" ht="38.25">
      <c r="A621" s="5" t="s">
        <v>34</v>
      </c>
      <c r="B621" s="12" t="s">
        <v>311</v>
      </c>
      <c r="C621" s="2">
        <v>200</v>
      </c>
      <c r="D621" s="4">
        <v>200</v>
      </c>
      <c r="E621" s="6"/>
      <c r="F621" s="4">
        <f t="shared" si="116"/>
        <v>200</v>
      </c>
      <c r="G621" s="6"/>
      <c r="H621" s="4">
        <v>580</v>
      </c>
      <c r="I621" s="6"/>
      <c r="J621" s="4">
        <f t="shared" si="125"/>
        <v>580</v>
      </c>
      <c r="K621" s="6"/>
      <c r="L621" s="4">
        <f t="shared" si="118"/>
        <v>580</v>
      </c>
      <c r="M621" s="6"/>
      <c r="N621" s="4">
        <f t="shared" si="117"/>
        <v>580</v>
      </c>
      <c r="O621" s="6"/>
      <c r="P621" s="4">
        <f t="shared" si="114"/>
        <v>580</v>
      </c>
      <c r="Q621" s="6"/>
      <c r="R621" s="4">
        <f t="shared" si="115"/>
        <v>580</v>
      </c>
      <c r="S621" s="6"/>
      <c r="T621" s="4">
        <f t="shared" si="126"/>
        <v>580</v>
      </c>
      <c r="U621" s="6"/>
      <c r="V621" s="4">
        <f t="shared" si="124"/>
        <v>580</v>
      </c>
      <c r="W621" s="6">
        <v>-73.384</v>
      </c>
      <c r="X621" s="4">
        <f t="shared" si="122"/>
        <v>506.61599999999999</v>
      </c>
      <c r="Y621" s="6">
        <v>-4.2219499999999996</v>
      </c>
      <c r="Z621" s="4">
        <f t="shared" si="123"/>
        <v>502.39404999999999</v>
      </c>
      <c r="AA621" s="4">
        <v>502.39404999999999</v>
      </c>
      <c r="AB621" s="25">
        <f t="shared" si="121"/>
        <v>100</v>
      </c>
    </row>
    <row r="622" spans="1:28" ht="89.25">
      <c r="A622" s="11" t="s">
        <v>614</v>
      </c>
      <c r="B622" s="12" t="s">
        <v>312</v>
      </c>
      <c r="C622" s="2"/>
      <c r="D622" s="4">
        <v>380.36242000000004</v>
      </c>
      <c r="E622" s="6">
        <f>E623</f>
        <v>1165.14897</v>
      </c>
      <c r="F622" s="4">
        <f t="shared" ref="F622:F642" si="127">D622+E622</f>
        <v>1545.5113900000001</v>
      </c>
      <c r="G622" s="6">
        <f>G623</f>
        <v>0</v>
      </c>
      <c r="H622" s="4">
        <v>2666.3892999999998</v>
      </c>
      <c r="I622" s="6">
        <f>I623</f>
        <v>0</v>
      </c>
      <c r="J622" s="4">
        <f t="shared" si="125"/>
        <v>2666.3892999999998</v>
      </c>
      <c r="K622" s="6">
        <f>K623</f>
        <v>0</v>
      </c>
      <c r="L622" s="4">
        <f t="shared" si="118"/>
        <v>2666.3892999999998</v>
      </c>
      <c r="M622" s="6">
        <f>M623</f>
        <v>0</v>
      </c>
      <c r="N622" s="4">
        <f t="shared" si="117"/>
        <v>2666.3892999999998</v>
      </c>
      <c r="O622" s="6">
        <f>O623</f>
        <v>0</v>
      </c>
      <c r="P622" s="4">
        <f t="shared" si="114"/>
        <v>2666.3892999999998</v>
      </c>
      <c r="Q622" s="6">
        <f>Q623</f>
        <v>0</v>
      </c>
      <c r="R622" s="4">
        <f t="shared" si="115"/>
        <v>2666.3892999999998</v>
      </c>
      <c r="S622" s="6">
        <f>S623</f>
        <v>-26.475719999999999</v>
      </c>
      <c r="T622" s="4">
        <f t="shared" si="126"/>
        <v>2639.9135799999999</v>
      </c>
      <c r="U622" s="6">
        <f>U623</f>
        <v>0</v>
      </c>
      <c r="V622" s="4">
        <f t="shared" si="124"/>
        <v>2639.9135799999999</v>
      </c>
      <c r="W622" s="6">
        <f>W623</f>
        <v>0</v>
      </c>
      <c r="X622" s="4">
        <f t="shared" si="122"/>
        <v>2639.9135799999999</v>
      </c>
      <c r="Y622" s="6">
        <f>Y623</f>
        <v>0</v>
      </c>
      <c r="Z622" s="4">
        <f t="shared" si="123"/>
        <v>2639.9135799999999</v>
      </c>
      <c r="AA622" s="4">
        <f>AA623</f>
        <v>2590.9830000000002</v>
      </c>
      <c r="AB622" s="25">
        <f t="shared" si="121"/>
        <v>98.146508265622856</v>
      </c>
    </row>
    <row r="623" spans="1:28" ht="15.75">
      <c r="A623" s="5" t="s">
        <v>209</v>
      </c>
      <c r="B623" s="12" t="s">
        <v>312</v>
      </c>
      <c r="C623" s="2">
        <v>800</v>
      </c>
      <c r="D623" s="4">
        <v>380.36242000000004</v>
      </c>
      <c r="E623" s="6">
        <v>1165.14897</v>
      </c>
      <c r="F623" s="4">
        <f t="shared" si="127"/>
        <v>1545.5113900000001</v>
      </c>
      <c r="G623" s="6"/>
      <c r="H623" s="4">
        <v>2666.3892999999998</v>
      </c>
      <c r="I623" s="6"/>
      <c r="J623" s="4">
        <f t="shared" si="125"/>
        <v>2666.3892999999998</v>
      </c>
      <c r="K623" s="6"/>
      <c r="L623" s="4">
        <f t="shared" si="118"/>
        <v>2666.3892999999998</v>
      </c>
      <c r="M623" s="6"/>
      <c r="N623" s="4">
        <f t="shared" si="117"/>
        <v>2666.3892999999998</v>
      </c>
      <c r="O623" s="6"/>
      <c r="P623" s="4">
        <f t="shared" si="114"/>
        <v>2666.3892999999998</v>
      </c>
      <c r="Q623" s="6"/>
      <c r="R623" s="4">
        <f t="shared" si="115"/>
        <v>2666.3892999999998</v>
      </c>
      <c r="S623" s="6">
        <v>-26.475719999999999</v>
      </c>
      <c r="T623" s="4">
        <f t="shared" si="126"/>
        <v>2639.9135799999999</v>
      </c>
      <c r="U623" s="6"/>
      <c r="V623" s="4">
        <f t="shared" si="124"/>
        <v>2639.9135799999999</v>
      </c>
      <c r="W623" s="6"/>
      <c r="X623" s="4">
        <f t="shared" si="122"/>
        <v>2639.9135799999999</v>
      </c>
      <c r="Y623" s="6"/>
      <c r="Z623" s="4">
        <f t="shared" si="123"/>
        <v>2639.9135799999999</v>
      </c>
      <c r="AA623" s="4">
        <v>2590.9830000000002</v>
      </c>
      <c r="AB623" s="25">
        <f t="shared" si="121"/>
        <v>98.146508265622856</v>
      </c>
    </row>
    <row r="624" spans="1:28" ht="25.5">
      <c r="A624" s="5" t="s">
        <v>358</v>
      </c>
      <c r="B624" s="12" t="s">
        <v>359</v>
      </c>
      <c r="C624" s="2"/>
      <c r="D624" s="4">
        <v>0</v>
      </c>
      <c r="E624" s="6">
        <f>E625</f>
        <v>0</v>
      </c>
      <c r="F624" s="4">
        <f t="shared" si="127"/>
        <v>0</v>
      </c>
      <c r="G624" s="6">
        <f>G625</f>
        <v>0</v>
      </c>
      <c r="H624" s="4">
        <v>0</v>
      </c>
      <c r="I624" s="6">
        <f>I625</f>
        <v>0</v>
      </c>
      <c r="J624" s="4">
        <f t="shared" si="125"/>
        <v>0</v>
      </c>
      <c r="K624" s="6">
        <f>K625</f>
        <v>0</v>
      </c>
      <c r="L624" s="4">
        <f t="shared" si="118"/>
        <v>0</v>
      </c>
      <c r="M624" s="6">
        <f>M625</f>
        <v>0</v>
      </c>
      <c r="N624" s="4">
        <f t="shared" si="117"/>
        <v>0</v>
      </c>
      <c r="O624" s="6">
        <f>O625</f>
        <v>0</v>
      </c>
      <c r="P624" s="4">
        <f t="shared" si="114"/>
        <v>0</v>
      </c>
      <c r="Q624" s="6">
        <f>Q625</f>
        <v>0</v>
      </c>
      <c r="R624" s="4">
        <f t="shared" si="115"/>
        <v>0</v>
      </c>
      <c r="S624" s="6">
        <f>S625</f>
        <v>0</v>
      </c>
      <c r="T624" s="4">
        <f t="shared" si="126"/>
        <v>0</v>
      </c>
      <c r="U624" s="6">
        <f>U625</f>
        <v>0</v>
      </c>
      <c r="V624" s="4">
        <f t="shared" si="124"/>
        <v>0</v>
      </c>
      <c r="W624" s="6">
        <f>W625</f>
        <v>0</v>
      </c>
      <c r="X624" s="4">
        <f t="shared" si="122"/>
        <v>0</v>
      </c>
      <c r="Y624" s="6">
        <f>Y625</f>
        <v>0</v>
      </c>
      <c r="Z624" s="4">
        <f t="shared" si="123"/>
        <v>0</v>
      </c>
      <c r="AA624" s="4">
        <f>AA625</f>
        <v>0</v>
      </c>
      <c r="AB624" s="25">
        <v>0</v>
      </c>
    </row>
    <row r="625" spans="1:28" ht="38.25">
      <c r="A625" s="5" t="s">
        <v>34</v>
      </c>
      <c r="B625" s="12" t="s">
        <v>359</v>
      </c>
      <c r="C625" s="2">
        <v>200</v>
      </c>
      <c r="D625" s="4">
        <v>0</v>
      </c>
      <c r="E625" s="6"/>
      <c r="F625" s="4">
        <f t="shared" si="127"/>
        <v>0</v>
      </c>
      <c r="G625" s="6"/>
      <c r="H625" s="4">
        <v>0</v>
      </c>
      <c r="I625" s="6"/>
      <c r="J625" s="4">
        <f t="shared" si="125"/>
        <v>0</v>
      </c>
      <c r="K625" s="6"/>
      <c r="L625" s="4">
        <f t="shared" si="118"/>
        <v>0</v>
      </c>
      <c r="M625" s="6"/>
      <c r="N625" s="4">
        <f t="shared" si="117"/>
        <v>0</v>
      </c>
      <c r="O625" s="6"/>
      <c r="P625" s="4">
        <f t="shared" ref="P625:P642" si="128">N625+O625</f>
        <v>0</v>
      </c>
      <c r="Q625" s="6"/>
      <c r="R625" s="4">
        <f t="shared" si="115"/>
        <v>0</v>
      </c>
      <c r="S625" s="6"/>
      <c r="T625" s="4">
        <f t="shared" si="126"/>
        <v>0</v>
      </c>
      <c r="U625" s="6"/>
      <c r="V625" s="4">
        <f t="shared" si="124"/>
        <v>0</v>
      </c>
      <c r="W625" s="6"/>
      <c r="X625" s="4">
        <f t="shared" si="122"/>
        <v>0</v>
      </c>
      <c r="Y625" s="6"/>
      <c r="Z625" s="4">
        <f t="shared" si="123"/>
        <v>0</v>
      </c>
      <c r="AA625" s="4">
        <v>0</v>
      </c>
      <c r="AB625" s="25">
        <v>0</v>
      </c>
    </row>
    <row r="626" spans="1:28" ht="38.25">
      <c r="A626" s="5" t="s">
        <v>413</v>
      </c>
      <c r="B626" s="2" t="s">
        <v>414</v>
      </c>
      <c r="C626" s="2"/>
      <c r="D626" s="4">
        <v>0</v>
      </c>
      <c r="E626" s="6">
        <f>E627</f>
        <v>0</v>
      </c>
      <c r="F626" s="4">
        <f t="shared" si="127"/>
        <v>0</v>
      </c>
      <c r="G626" s="6">
        <f>G627</f>
        <v>0</v>
      </c>
      <c r="H626" s="4">
        <v>0</v>
      </c>
      <c r="I626" s="6">
        <f>I627</f>
        <v>0</v>
      </c>
      <c r="J626" s="4">
        <f t="shared" si="125"/>
        <v>0</v>
      </c>
      <c r="K626" s="6">
        <f>K627</f>
        <v>0</v>
      </c>
      <c r="L626" s="4">
        <f t="shared" si="118"/>
        <v>0</v>
      </c>
      <c r="M626" s="6">
        <f>M627</f>
        <v>0</v>
      </c>
      <c r="N626" s="4">
        <f t="shared" si="117"/>
        <v>0</v>
      </c>
      <c r="O626" s="6">
        <f>O627</f>
        <v>60</v>
      </c>
      <c r="P626" s="4">
        <f t="shared" si="128"/>
        <v>60</v>
      </c>
      <c r="Q626" s="6">
        <f>Q627</f>
        <v>0</v>
      </c>
      <c r="R626" s="4">
        <f t="shared" ref="R626:R642" si="129">P626+Q626</f>
        <v>60</v>
      </c>
      <c r="S626" s="6">
        <f>S627</f>
        <v>0</v>
      </c>
      <c r="T626" s="4">
        <f t="shared" si="126"/>
        <v>60</v>
      </c>
      <c r="U626" s="6">
        <f>U627</f>
        <v>0</v>
      </c>
      <c r="V626" s="4">
        <f t="shared" si="124"/>
        <v>60</v>
      </c>
      <c r="W626" s="6">
        <f>W627</f>
        <v>0</v>
      </c>
      <c r="X626" s="4">
        <f t="shared" si="122"/>
        <v>60</v>
      </c>
      <c r="Y626" s="6">
        <f>Y627</f>
        <v>0</v>
      </c>
      <c r="Z626" s="4">
        <f t="shared" si="123"/>
        <v>60</v>
      </c>
      <c r="AA626" s="4">
        <f>AA627</f>
        <v>60</v>
      </c>
      <c r="AB626" s="25">
        <f t="shared" si="121"/>
        <v>100</v>
      </c>
    </row>
    <row r="627" spans="1:28" ht="38.25">
      <c r="A627" s="5" t="s">
        <v>34</v>
      </c>
      <c r="B627" s="2" t="s">
        <v>414</v>
      </c>
      <c r="C627" s="2">
        <v>200</v>
      </c>
      <c r="D627" s="4">
        <v>0</v>
      </c>
      <c r="E627" s="6"/>
      <c r="F627" s="4">
        <f t="shared" si="127"/>
        <v>0</v>
      </c>
      <c r="G627" s="6"/>
      <c r="H627" s="4">
        <v>0</v>
      </c>
      <c r="I627" s="6"/>
      <c r="J627" s="4">
        <f t="shared" si="125"/>
        <v>0</v>
      </c>
      <c r="K627" s="6"/>
      <c r="L627" s="4">
        <f t="shared" si="118"/>
        <v>0</v>
      </c>
      <c r="M627" s="6"/>
      <c r="N627" s="4">
        <f t="shared" si="117"/>
        <v>0</v>
      </c>
      <c r="O627" s="6">
        <v>60</v>
      </c>
      <c r="P627" s="4">
        <f t="shared" si="128"/>
        <v>60</v>
      </c>
      <c r="Q627" s="6"/>
      <c r="R627" s="4">
        <f t="shared" si="129"/>
        <v>60</v>
      </c>
      <c r="S627" s="6"/>
      <c r="T627" s="4">
        <f t="shared" si="126"/>
        <v>60</v>
      </c>
      <c r="U627" s="6"/>
      <c r="V627" s="4">
        <f t="shared" si="124"/>
        <v>60</v>
      </c>
      <c r="W627" s="6"/>
      <c r="X627" s="4">
        <f t="shared" si="122"/>
        <v>60</v>
      </c>
      <c r="Y627" s="6"/>
      <c r="Z627" s="4">
        <f t="shared" si="123"/>
        <v>60</v>
      </c>
      <c r="AA627" s="4">
        <v>60</v>
      </c>
      <c r="AB627" s="25">
        <f t="shared" si="121"/>
        <v>100</v>
      </c>
    </row>
    <row r="628" spans="1:28" ht="63.75">
      <c r="A628" s="5" t="s">
        <v>436</v>
      </c>
      <c r="B628" s="2" t="s">
        <v>437</v>
      </c>
      <c r="C628" s="2"/>
      <c r="D628" s="4">
        <v>0</v>
      </c>
      <c r="E628" s="6">
        <f>E629</f>
        <v>0</v>
      </c>
      <c r="F628" s="4">
        <f t="shared" si="127"/>
        <v>0</v>
      </c>
      <c r="G628" s="6">
        <f>G629</f>
        <v>0</v>
      </c>
      <c r="H628" s="4">
        <v>0</v>
      </c>
      <c r="I628" s="6">
        <f>I629</f>
        <v>50</v>
      </c>
      <c r="J628" s="4">
        <f t="shared" si="125"/>
        <v>50</v>
      </c>
      <c r="K628" s="6">
        <f>K629</f>
        <v>103</v>
      </c>
      <c r="L628" s="4">
        <f t="shared" si="118"/>
        <v>153</v>
      </c>
      <c r="M628" s="6">
        <f>M629</f>
        <v>0</v>
      </c>
      <c r="N628" s="4">
        <f t="shared" ref="N628:N642" si="130">L628+M628</f>
        <v>153</v>
      </c>
      <c r="O628" s="6">
        <f>O629</f>
        <v>0</v>
      </c>
      <c r="P628" s="4">
        <f t="shared" si="128"/>
        <v>153</v>
      </c>
      <c r="Q628" s="6">
        <f>Q629</f>
        <v>10</v>
      </c>
      <c r="R628" s="4">
        <f t="shared" si="129"/>
        <v>163</v>
      </c>
      <c r="S628" s="6">
        <f>S629</f>
        <v>0</v>
      </c>
      <c r="T628" s="4">
        <f t="shared" si="126"/>
        <v>163</v>
      </c>
      <c r="U628" s="6">
        <f>U629</f>
        <v>0</v>
      </c>
      <c r="V628" s="4">
        <f t="shared" si="124"/>
        <v>163</v>
      </c>
      <c r="W628" s="6">
        <f>W629</f>
        <v>-29</v>
      </c>
      <c r="X628" s="4">
        <f t="shared" si="122"/>
        <v>134</v>
      </c>
      <c r="Y628" s="6">
        <f>Y629</f>
        <v>0</v>
      </c>
      <c r="Z628" s="4">
        <f t="shared" si="123"/>
        <v>134</v>
      </c>
      <c r="AA628" s="4">
        <f>AA629</f>
        <v>134</v>
      </c>
      <c r="AB628" s="25">
        <f t="shared" si="121"/>
        <v>100</v>
      </c>
    </row>
    <row r="629" spans="1:28" ht="15.75">
      <c r="A629" s="5" t="s">
        <v>209</v>
      </c>
      <c r="B629" s="2" t="s">
        <v>437</v>
      </c>
      <c r="C629" s="2">
        <v>800</v>
      </c>
      <c r="D629" s="4">
        <v>0</v>
      </c>
      <c r="E629" s="6"/>
      <c r="F629" s="4">
        <f t="shared" si="127"/>
        <v>0</v>
      </c>
      <c r="G629" s="6"/>
      <c r="H629" s="4">
        <v>0</v>
      </c>
      <c r="I629" s="6">
        <v>50</v>
      </c>
      <c r="J629" s="4">
        <f t="shared" si="125"/>
        <v>50</v>
      </c>
      <c r="K629" s="6">
        <f>53+50</f>
        <v>103</v>
      </c>
      <c r="L629" s="4">
        <f t="shared" si="118"/>
        <v>153</v>
      </c>
      <c r="M629" s="6"/>
      <c r="N629" s="4">
        <f t="shared" si="130"/>
        <v>153</v>
      </c>
      <c r="O629" s="6"/>
      <c r="P629" s="4">
        <f t="shared" si="128"/>
        <v>153</v>
      </c>
      <c r="Q629" s="6">
        <v>10</v>
      </c>
      <c r="R629" s="4">
        <f t="shared" si="129"/>
        <v>163</v>
      </c>
      <c r="S629" s="6"/>
      <c r="T629" s="4">
        <f t="shared" si="126"/>
        <v>163</v>
      </c>
      <c r="U629" s="6"/>
      <c r="V629" s="4">
        <f t="shared" si="124"/>
        <v>163</v>
      </c>
      <c r="W629" s="6">
        <v>-29</v>
      </c>
      <c r="X629" s="4">
        <f t="shared" si="122"/>
        <v>134</v>
      </c>
      <c r="Y629" s="6"/>
      <c r="Z629" s="4">
        <f t="shared" si="123"/>
        <v>134</v>
      </c>
      <c r="AA629" s="4">
        <v>134</v>
      </c>
      <c r="AB629" s="25">
        <f t="shared" si="121"/>
        <v>100</v>
      </c>
    </row>
    <row r="630" spans="1:28" ht="51">
      <c r="A630" s="5" t="s">
        <v>474</v>
      </c>
      <c r="B630" s="2" t="s">
        <v>475</v>
      </c>
      <c r="C630" s="2"/>
      <c r="D630" s="4">
        <v>0</v>
      </c>
      <c r="E630" s="6">
        <f>E631</f>
        <v>0</v>
      </c>
      <c r="F630" s="4">
        <f t="shared" si="127"/>
        <v>0</v>
      </c>
      <c r="G630" s="6">
        <f>G631</f>
        <v>0</v>
      </c>
      <c r="H630" s="4">
        <v>0</v>
      </c>
      <c r="I630" s="6">
        <f>I631</f>
        <v>0</v>
      </c>
      <c r="J630" s="4">
        <f t="shared" si="125"/>
        <v>0</v>
      </c>
      <c r="K630" s="6">
        <f>K631</f>
        <v>0</v>
      </c>
      <c r="L630" s="4">
        <f t="shared" si="118"/>
        <v>0</v>
      </c>
      <c r="M630" s="6">
        <f>M631</f>
        <v>0</v>
      </c>
      <c r="N630" s="4">
        <f t="shared" si="130"/>
        <v>0</v>
      </c>
      <c r="O630" s="6">
        <f>O631</f>
        <v>0</v>
      </c>
      <c r="P630" s="4">
        <f t="shared" si="128"/>
        <v>0</v>
      </c>
      <c r="Q630" s="6">
        <f>Q631</f>
        <v>0</v>
      </c>
      <c r="R630" s="4">
        <f t="shared" si="129"/>
        <v>0</v>
      </c>
      <c r="S630" s="6">
        <f>S631</f>
        <v>0</v>
      </c>
      <c r="T630" s="4">
        <f t="shared" si="126"/>
        <v>0</v>
      </c>
      <c r="U630" s="6">
        <f>U631</f>
        <v>0</v>
      </c>
      <c r="V630" s="4">
        <f t="shared" si="124"/>
        <v>0</v>
      </c>
      <c r="W630" s="6">
        <f>W631</f>
        <v>0</v>
      </c>
      <c r="X630" s="4">
        <f t="shared" si="122"/>
        <v>0</v>
      </c>
      <c r="Y630" s="6">
        <f>Y631</f>
        <v>0</v>
      </c>
      <c r="Z630" s="4">
        <f t="shared" si="123"/>
        <v>0</v>
      </c>
      <c r="AA630" s="4">
        <f>AA631</f>
        <v>0</v>
      </c>
      <c r="AB630" s="25">
        <v>0</v>
      </c>
    </row>
    <row r="631" spans="1:28" ht="38.25">
      <c r="A631" s="5" t="s">
        <v>34</v>
      </c>
      <c r="B631" s="2" t="s">
        <v>475</v>
      </c>
      <c r="C631" s="2">
        <v>200</v>
      </c>
      <c r="D631" s="4">
        <v>0</v>
      </c>
      <c r="E631" s="6"/>
      <c r="F631" s="4">
        <f t="shared" si="127"/>
        <v>0</v>
      </c>
      <c r="G631" s="6"/>
      <c r="H631" s="4">
        <v>0</v>
      </c>
      <c r="I631" s="6"/>
      <c r="J631" s="4">
        <f t="shared" si="125"/>
        <v>0</v>
      </c>
      <c r="K631" s="6"/>
      <c r="L631" s="4">
        <f t="shared" si="118"/>
        <v>0</v>
      </c>
      <c r="M631" s="6"/>
      <c r="N631" s="4">
        <f t="shared" si="130"/>
        <v>0</v>
      </c>
      <c r="O631" s="6"/>
      <c r="P631" s="4">
        <f t="shared" si="128"/>
        <v>0</v>
      </c>
      <c r="Q631" s="6"/>
      <c r="R631" s="4">
        <f t="shared" si="129"/>
        <v>0</v>
      </c>
      <c r="S631" s="6"/>
      <c r="T631" s="4">
        <f t="shared" si="126"/>
        <v>0</v>
      </c>
      <c r="U631" s="6"/>
      <c r="V631" s="4">
        <f t="shared" si="124"/>
        <v>0</v>
      </c>
      <c r="W631" s="6"/>
      <c r="X631" s="4">
        <f t="shared" si="122"/>
        <v>0</v>
      </c>
      <c r="Y631" s="6"/>
      <c r="Z631" s="4">
        <f t="shared" si="123"/>
        <v>0</v>
      </c>
      <c r="AA631" s="4">
        <v>0</v>
      </c>
      <c r="AB631" s="25">
        <v>0</v>
      </c>
    </row>
    <row r="632" spans="1:28" ht="51">
      <c r="A632" s="5" t="s">
        <v>752</v>
      </c>
      <c r="B632" s="2" t="s">
        <v>750</v>
      </c>
      <c r="C632" s="2"/>
      <c r="D632" s="4"/>
      <c r="E632" s="6"/>
      <c r="F632" s="4"/>
      <c r="G632" s="6"/>
      <c r="H632" s="4"/>
      <c r="I632" s="6"/>
      <c r="J632" s="4"/>
      <c r="K632" s="6"/>
      <c r="L632" s="4"/>
      <c r="M632" s="6"/>
      <c r="N632" s="4"/>
      <c r="O632" s="6"/>
      <c r="P632" s="4"/>
      <c r="Q632" s="6"/>
      <c r="R632" s="4"/>
      <c r="S632" s="6"/>
      <c r="T632" s="4">
        <f t="shared" si="126"/>
        <v>0</v>
      </c>
      <c r="U632" s="6">
        <f>U633</f>
        <v>1.1499999999999999</v>
      </c>
      <c r="V632" s="4">
        <f t="shared" si="124"/>
        <v>1.1499999999999999</v>
      </c>
      <c r="W632" s="6">
        <f>W633</f>
        <v>0</v>
      </c>
      <c r="X632" s="4">
        <f t="shared" si="122"/>
        <v>1.1499999999999999</v>
      </c>
      <c r="Y632" s="6">
        <f>Y633</f>
        <v>0</v>
      </c>
      <c r="Z632" s="4">
        <f t="shared" si="123"/>
        <v>1.1499999999999999</v>
      </c>
      <c r="AA632" s="4">
        <f>AA633</f>
        <v>1.1499999999999999</v>
      </c>
      <c r="AB632" s="25">
        <f t="shared" si="121"/>
        <v>100</v>
      </c>
    </row>
    <row r="633" spans="1:28" ht="25.5">
      <c r="A633" s="5" t="s">
        <v>304</v>
      </c>
      <c r="B633" s="2" t="s">
        <v>750</v>
      </c>
      <c r="C633" s="2">
        <v>300</v>
      </c>
      <c r="D633" s="4"/>
      <c r="E633" s="6"/>
      <c r="F633" s="4"/>
      <c r="G633" s="6"/>
      <c r="H633" s="4"/>
      <c r="I633" s="6"/>
      <c r="J633" s="4"/>
      <c r="K633" s="6"/>
      <c r="L633" s="4"/>
      <c r="M633" s="6"/>
      <c r="N633" s="4"/>
      <c r="O633" s="6"/>
      <c r="P633" s="4"/>
      <c r="Q633" s="6"/>
      <c r="R633" s="4"/>
      <c r="S633" s="6"/>
      <c r="T633" s="4">
        <f t="shared" si="126"/>
        <v>0</v>
      </c>
      <c r="U633" s="6">
        <v>1.1499999999999999</v>
      </c>
      <c r="V633" s="4">
        <f t="shared" si="124"/>
        <v>1.1499999999999999</v>
      </c>
      <c r="W633" s="6"/>
      <c r="X633" s="4">
        <f t="shared" si="122"/>
        <v>1.1499999999999999</v>
      </c>
      <c r="Y633" s="6"/>
      <c r="Z633" s="4">
        <f t="shared" si="123"/>
        <v>1.1499999999999999</v>
      </c>
      <c r="AA633" s="4">
        <v>1.1499999999999999</v>
      </c>
      <c r="AB633" s="25">
        <f t="shared" si="121"/>
        <v>100</v>
      </c>
    </row>
    <row r="634" spans="1:28" ht="51">
      <c r="A634" s="5" t="s">
        <v>753</v>
      </c>
      <c r="B634" s="2" t="s">
        <v>751</v>
      </c>
      <c r="C634" s="2"/>
      <c r="D634" s="4"/>
      <c r="E634" s="6"/>
      <c r="F634" s="4"/>
      <c r="G634" s="6"/>
      <c r="H634" s="4"/>
      <c r="I634" s="6"/>
      <c r="J634" s="4"/>
      <c r="K634" s="6"/>
      <c r="L634" s="4"/>
      <c r="M634" s="6"/>
      <c r="N634" s="4"/>
      <c r="O634" s="6"/>
      <c r="P634" s="4"/>
      <c r="Q634" s="6"/>
      <c r="R634" s="4"/>
      <c r="S634" s="6"/>
      <c r="T634" s="4">
        <f t="shared" si="126"/>
        <v>0</v>
      </c>
      <c r="U634" s="6">
        <f>U635</f>
        <v>3</v>
      </c>
      <c r="V634" s="4">
        <f t="shared" si="124"/>
        <v>3</v>
      </c>
      <c r="W634" s="6">
        <f>W635</f>
        <v>3</v>
      </c>
      <c r="X634" s="4">
        <f t="shared" si="122"/>
        <v>6</v>
      </c>
      <c r="Y634" s="6">
        <f>Y635</f>
        <v>0</v>
      </c>
      <c r="Z634" s="4">
        <f t="shared" si="123"/>
        <v>6</v>
      </c>
      <c r="AA634" s="4">
        <f>AA635</f>
        <v>6</v>
      </c>
      <c r="AB634" s="25">
        <f t="shared" si="121"/>
        <v>100</v>
      </c>
    </row>
    <row r="635" spans="1:28" ht="25.5">
      <c r="A635" s="5" t="s">
        <v>304</v>
      </c>
      <c r="B635" s="2" t="s">
        <v>751</v>
      </c>
      <c r="C635" s="2">
        <v>300</v>
      </c>
      <c r="D635" s="4"/>
      <c r="E635" s="6"/>
      <c r="F635" s="4"/>
      <c r="G635" s="6"/>
      <c r="H635" s="4"/>
      <c r="I635" s="6"/>
      <c r="J635" s="4"/>
      <c r="K635" s="6"/>
      <c r="L635" s="4"/>
      <c r="M635" s="6"/>
      <c r="N635" s="4"/>
      <c r="O635" s="6"/>
      <c r="P635" s="4"/>
      <c r="Q635" s="6"/>
      <c r="R635" s="4"/>
      <c r="S635" s="6"/>
      <c r="T635" s="4">
        <f t="shared" si="126"/>
        <v>0</v>
      </c>
      <c r="U635" s="6">
        <v>3</v>
      </c>
      <c r="V635" s="4">
        <f t="shared" si="124"/>
        <v>3</v>
      </c>
      <c r="W635" s="6">
        <v>3</v>
      </c>
      <c r="X635" s="4">
        <f t="shared" si="122"/>
        <v>6</v>
      </c>
      <c r="Y635" s="6"/>
      <c r="Z635" s="4">
        <f t="shared" si="123"/>
        <v>6</v>
      </c>
      <c r="AA635" s="4">
        <v>6</v>
      </c>
      <c r="AB635" s="25">
        <f t="shared" si="121"/>
        <v>100</v>
      </c>
    </row>
    <row r="636" spans="1:28" ht="51">
      <c r="A636" s="5" t="s">
        <v>759</v>
      </c>
      <c r="B636" s="2" t="s">
        <v>758</v>
      </c>
      <c r="C636" s="2"/>
      <c r="D636" s="4"/>
      <c r="E636" s="6"/>
      <c r="F636" s="4"/>
      <c r="G636" s="6"/>
      <c r="H636" s="4"/>
      <c r="I636" s="6"/>
      <c r="J636" s="4"/>
      <c r="K636" s="6"/>
      <c r="L636" s="4"/>
      <c r="M636" s="6"/>
      <c r="N636" s="4"/>
      <c r="O636" s="6"/>
      <c r="P636" s="4"/>
      <c r="Q636" s="6"/>
      <c r="R636" s="4"/>
      <c r="S636" s="6"/>
      <c r="T636" s="4">
        <f t="shared" si="126"/>
        <v>0</v>
      </c>
      <c r="U636" s="6">
        <f>U637</f>
        <v>0</v>
      </c>
      <c r="V636" s="4">
        <f t="shared" si="124"/>
        <v>0</v>
      </c>
      <c r="W636" s="6">
        <f>W637</f>
        <v>0</v>
      </c>
      <c r="X636" s="4">
        <f t="shared" si="122"/>
        <v>0</v>
      </c>
      <c r="Y636" s="6">
        <f>Y637</f>
        <v>0</v>
      </c>
      <c r="Z636" s="4">
        <f t="shared" si="123"/>
        <v>0</v>
      </c>
      <c r="AA636" s="4">
        <f>AA637</f>
        <v>0</v>
      </c>
      <c r="AB636" s="25">
        <v>0</v>
      </c>
    </row>
    <row r="637" spans="1:28" ht="38.25">
      <c r="A637" s="5" t="s">
        <v>34</v>
      </c>
      <c r="B637" s="2" t="s">
        <v>758</v>
      </c>
      <c r="C637" s="2">
        <v>200</v>
      </c>
      <c r="D637" s="4"/>
      <c r="E637" s="6"/>
      <c r="F637" s="4"/>
      <c r="G637" s="6"/>
      <c r="H637" s="4"/>
      <c r="I637" s="6"/>
      <c r="J637" s="4"/>
      <c r="K637" s="6"/>
      <c r="L637" s="4"/>
      <c r="M637" s="6"/>
      <c r="N637" s="4"/>
      <c r="O637" s="6"/>
      <c r="P637" s="4"/>
      <c r="Q637" s="6"/>
      <c r="R637" s="4"/>
      <c r="S637" s="6"/>
      <c r="T637" s="4">
        <f t="shared" si="126"/>
        <v>0</v>
      </c>
      <c r="U637" s="6"/>
      <c r="V637" s="4">
        <f t="shared" si="124"/>
        <v>0</v>
      </c>
      <c r="W637" s="6"/>
      <c r="X637" s="4">
        <f t="shared" si="122"/>
        <v>0</v>
      </c>
      <c r="Y637" s="6"/>
      <c r="Z637" s="4">
        <f t="shared" si="123"/>
        <v>0</v>
      </c>
      <c r="AA637" s="4">
        <v>0</v>
      </c>
      <c r="AB637" s="25">
        <v>0</v>
      </c>
    </row>
    <row r="638" spans="1:28" ht="79.5" customHeight="1">
      <c r="A638" s="23" t="s">
        <v>11</v>
      </c>
      <c r="B638" s="9" t="s">
        <v>313</v>
      </c>
      <c r="C638" s="12"/>
      <c r="D638" s="4">
        <v>3.4992800000000002</v>
      </c>
      <c r="E638" s="6">
        <f t="shared" ref="E638:G640" si="131">E639</f>
        <v>0</v>
      </c>
      <c r="F638" s="4">
        <f t="shared" si="127"/>
        <v>3.4992800000000002</v>
      </c>
      <c r="G638" s="6">
        <f t="shared" si="131"/>
        <v>0</v>
      </c>
      <c r="H638" s="4">
        <v>27.613520000000001</v>
      </c>
      <c r="I638" s="6">
        <f t="shared" ref="I638:AA640" si="132">I639</f>
        <v>0</v>
      </c>
      <c r="J638" s="4">
        <f t="shared" si="125"/>
        <v>27.613520000000001</v>
      </c>
      <c r="K638" s="6">
        <f t="shared" si="132"/>
        <v>0</v>
      </c>
      <c r="L638" s="4">
        <f t="shared" si="118"/>
        <v>27.613520000000001</v>
      </c>
      <c r="M638" s="6">
        <f t="shared" si="132"/>
        <v>0</v>
      </c>
      <c r="N638" s="4">
        <f t="shared" si="130"/>
        <v>27.613520000000001</v>
      </c>
      <c r="O638" s="6">
        <f t="shared" si="132"/>
        <v>0</v>
      </c>
      <c r="P638" s="4">
        <f t="shared" si="128"/>
        <v>27.613520000000001</v>
      </c>
      <c r="Q638" s="6">
        <f t="shared" si="132"/>
        <v>0</v>
      </c>
      <c r="R638" s="4">
        <f t="shared" si="129"/>
        <v>27.613520000000001</v>
      </c>
      <c r="S638" s="6">
        <f t="shared" si="132"/>
        <v>0</v>
      </c>
      <c r="T638" s="4">
        <f t="shared" si="126"/>
        <v>27.613520000000001</v>
      </c>
      <c r="U638" s="6">
        <f t="shared" si="132"/>
        <v>0</v>
      </c>
      <c r="V638" s="4">
        <f t="shared" si="124"/>
        <v>27.613520000000001</v>
      </c>
      <c r="W638" s="6">
        <f t="shared" si="132"/>
        <v>0</v>
      </c>
      <c r="X638" s="4">
        <f t="shared" si="122"/>
        <v>27.613520000000001</v>
      </c>
      <c r="Y638" s="6">
        <f t="shared" si="132"/>
        <v>10.07648</v>
      </c>
      <c r="Z638" s="4">
        <f t="shared" si="123"/>
        <v>37.69</v>
      </c>
      <c r="AA638" s="4">
        <f t="shared" si="132"/>
        <v>37.69</v>
      </c>
      <c r="AB638" s="25">
        <f t="shared" si="121"/>
        <v>100</v>
      </c>
    </row>
    <row r="639" spans="1:28" ht="15.75">
      <c r="A639" s="5" t="s">
        <v>293</v>
      </c>
      <c r="B639" s="2" t="s">
        <v>314</v>
      </c>
      <c r="C639" s="12"/>
      <c r="D639" s="4">
        <v>3.4992800000000002</v>
      </c>
      <c r="E639" s="6">
        <f t="shared" si="131"/>
        <v>0</v>
      </c>
      <c r="F639" s="4">
        <f t="shared" si="127"/>
        <v>3.4992800000000002</v>
      </c>
      <c r="G639" s="6">
        <f t="shared" si="131"/>
        <v>0</v>
      </c>
      <c r="H639" s="4">
        <v>27.613520000000001</v>
      </c>
      <c r="I639" s="6">
        <f t="shared" si="132"/>
        <v>0</v>
      </c>
      <c r="J639" s="4">
        <f t="shared" si="125"/>
        <v>27.613520000000001</v>
      </c>
      <c r="K639" s="6">
        <f t="shared" si="132"/>
        <v>0</v>
      </c>
      <c r="L639" s="4">
        <f t="shared" si="118"/>
        <v>27.613520000000001</v>
      </c>
      <c r="M639" s="6">
        <f t="shared" si="132"/>
        <v>0</v>
      </c>
      <c r="N639" s="4">
        <f t="shared" si="130"/>
        <v>27.613520000000001</v>
      </c>
      <c r="O639" s="6">
        <f t="shared" si="132"/>
        <v>0</v>
      </c>
      <c r="P639" s="4">
        <f t="shared" si="128"/>
        <v>27.613520000000001</v>
      </c>
      <c r="Q639" s="6">
        <f t="shared" si="132"/>
        <v>0</v>
      </c>
      <c r="R639" s="4">
        <f t="shared" si="129"/>
        <v>27.613520000000001</v>
      </c>
      <c r="S639" s="6">
        <f t="shared" si="132"/>
        <v>0</v>
      </c>
      <c r="T639" s="4">
        <f t="shared" si="126"/>
        <v>27.613520000000001</v>
      </c>
      <c r="U639" s="6">
        <f t="shared" si="132"/>
        <v>0</v>
      </c>
      <c r="V639" s="4">
        <f t="shared" si="124"/>
        <v>27.613520000000001</v>
      </c>
      <c r="W639" s="6">
        <f t="shared" si="132"/>
        <v>0</v>
      </c>
      <c r="X639" s="4">
        <f t="shared" si="122"/>
        <v>27.613520000000001</v>
      </c>
      <c r="Y639" s="6">
        <f t="shared" si="132"/>
        <v>10.07648</v>
      </c>
      <c r="Z639" s="4">
        <f t="shared" si="123"/>
        <v>37.69</v>
      </c>
      <c r="AA639" s="4">
        <f t="shared" si="132"/>
        <v>37.69</v>
      </c>
      <c r="AB639" s="25">
        <f t="shared" si="121"/>
        <v>100</v>
      </c>
    </row>
    <row r="640" spans="1:28" ht="51">
      <c r="A640" s="5" t="s">
        <v>670</v>
      </c>
      <c r="B640" s="2" t="s">
        <v>315</v>
      </c>
      <c r="C640" s="12"/>
      <c r="D640" s="4">
        <v>3.4992800000000002</v>
      </c>
      <c r="E640" s="6">
        <f t="shared" si="131"/>
        <v>0</v>
      </c>
      <c r="F640" s="4">
        <f t="shared" si="127"/>
        <v>3.4992800000000002</v>
      </c>
      <c r="G640" s="6">
        <f t="shared" si="131"/>
        <v>0</v>
      </c>
      <c r="H640" s="4">
        <v>27.613520000000001</v>
      </c>
      <c r="I640" s="6">
        <f t="shared" si="132"/>
        <v>0</v>
      </c>
      <c r="J640" s="4">
        <f t="shared" si="125"/>
        <v>27.613520000000001</v>
      </c>
      <c r="K640" s="6">
        <f t="shared" si="132"/>
        <v>0</v>
      </c>
      <c r="L640" s="4">
        <f t="shared" si="118"/>
        <v>27.613520000000001</v>
      </c>
      <c r="M640" s="6">
        <f t="shared" si="132"/>
        <v>0</v>
      </c>
      <c r="N640" s="4">
        <f t="shared" si="130"/>
        <v>27.613520000000001</v>
      </c>
      <c r="O640" s="6">
        <f t="shared" si="132"/>
        <v>0</v>
      </c>
      <c r="P640" s="4">
        <f t="shared" si="128"/>
        <v>27.613520000000001</v>
      </c>
      <c r="Q640" s="6">
        <f t="shared" si="132"/>
        <v>0</v>
      </c>
      <c r="R640" s="4">
        <f t="shared" si="129"/>
        <v>27.613520000000001</v>
      </c>
      <c r="S640" s="6">
        <f t="shared" si="132"/>
        <v>0</v>
      </c>
      <c r="T640" s="4">
        <f t="shared" si="126"/>
        <v>27.613520000000001</v>
      </c>
      <c r="U640" s="6">
        <f t="shared" si="132"/>
        <v>0</v>
      </c>
      <c r="V640" s="4">
        <f t="shared" si="124"/>
        <v>27.613520000000001</v>
      </c>
      <c r="W640" s="6">
        <f t="shared" si="132"/>
        <v>0</v>
      </c>
      <c r="X640" s="4">
        <f t="shared" si="122"/>
        <v>27.613520000000001</v>
      </c>
      <c r="Y640" s="6">
        <f t="shared" si="132"/>
        <v>10.07648</v>
      </c>
      <c r="Z640" s="4">
        <f t="shared" si="123"/>
        <v>37.69</v>
      </c>
      <c r="AA640" s="4">
        <f t="shared" si="132"/>
        <v>37.69</v>
      </c>
      <c r="AB640" s="25">
        <f t="shared" si="121"/>
        <v>100</v>
      </c>
    </row>
    <row r="641" spans="1:28" ht="38.25">
      <c r="A641" s="5" t="s">
        <v>34</v>
      </c>
      <c r="B641" s="2" t="s">
        <v>315</v>
      </c>
      <c r="C641" s="2">
        <v>200</v>
      </c>
      <c r="D641" s="4">
        <v>3.4992800000000002</v>
      </c>
      <c r="E641" s="6"/>
      <c r="F641" s="4">
        <f t="shared" si="127"/>
        <v>3.4992800000000002</v>
      </c>
      <c r="G641" s="6"/>
      <c r="H641" s="4">
        <v>27.613520000000001</v>
      </c>
      <c r="I641" s="6"/>
      <c r="J641" s="4">
        <f t="shared" si="125"/>
        <v>27.613520000000001</v>
      </c>
      <c r="K641" s="6"/>
      <c r="L641" s="4">
        <f t="shared" si="118"/>
        <v>27.613520000000001</v>
      </c>
      <c r="M641" s="6"/>
      <c r="N641" s="4">
        <f t="shared" si="130"/>
        <v>27.613520000000001</v>
      </c>
      <c r="O641" s="6"/>
      <c r="P641" s="4">
        <f t="shared" si="128"/>
        <v>27.613520000000001</v>
      </c>
      <c r="Q641" s="6"/>
      <c r="R641" s="4">
        <f t="shared" si="129"/>
        <v>27.613520000000001</v>
      </c>
      <c r="S641" s="6"/>
      <c r="T641" s="4">
        <f t="shared" si="126"/>
        <v>27.613520000000001</v>
      </c>
      <c r="U641" s="6"/>
      <c r="V641" s="4">
        <f t="shared" si="124"/>
        <v>27.613520000000001</v>
      </c>
      <c r="W641" s="6"/>
      <c r="X641" s="4">
        <f t="shared" si="122"/>
        <v>27.613520000000001</v>
      </c>
      <c r="Y641" s="6">
        <v>10.07648</v>
      </c>
      <c r="Z641" s="4">
        <f t="shared" si="123"/>
        <v>37.69</v>
      </c>
      <c r="AA641" s="4">
        <v>37.69</v>
      </c>
      <c r="AB641" s="25">
        <f t="shared" si="121"/>
        <v>100</v>
      </c>
    </row>
    <row r="642" spans="1:28" ht="37.5">
      <c r="A642" s="24" t="s">
        <v>9</v>
      </c>
      <c r="B642" s="9"/>
      <c r="C642" s="9"/>
      <c r="D642" s="4">
        <v>344129.21033999999</v>
      </c>
      <c r="E642" s="6">
        <f>E638+E606+E587+E582+E549+E534+E524+E348+E326+E213+E177+E12</f>
        <v>104111.28358000002</v>
      </c>
      <c r="F642" s="4">
        <f t="shared" si="127"/>
        <v>448240.49392000004</v>
      </c>
      <c r="G642" s="6">
        <f>G638+G606+G587+G582+G549+G534+G524+G348+G326+G213+G177+G12</f>
        <v>0</v>
      </c>
      <c r="H642" s="4">
        <v>675882.30293000001</v>
      </c>
      <c r="I642" s="6">
        <f>I638+I606+I587+I582+I549+I534+I524+I348+I326+I213+I177+I12</f>
        <v>14486.504870000001</v>
      </c>
      <c r="J642" s="4">
        <f t="shared" si="125"/>
        <v>690368.80779999995</v>
      </c>
      <c r="K642" s="6">
        <f>K638+K606+K587+K582+K549+K534+K524+K348+K326+K213+K177+K12</f>
        <v>5749.7794999999996</v>
      </c>
      <c r="L642" s="4">
        <f t="shared" si="118"/>
        <v>696118.5872999999</v>
      </c>
      <c r="M642" s="6">
        <f>M638+M606+M587+M582+M549+M534+M524+M348+M326+M213+M177+M12</f>
        <v>54217.341660000006</v>
      </c>
      <c r="N642" s="4">
        <f t="shared" si="130"/>
        <v>750335.92895999993</v>
      </c>
      <c r="O642" s="6">
        <f>O638+O606+O587+O582+O549+O534+O524+O348+O326+O213+O177+O12</f>
        <v>4336.4604800000006</v>
      </c>
      <c r="P642" s="4">
        <f t="shared" si="128"/>
        <v>754672.38943999994</v>
      </c>
      <c r="Q642" s="6">
        <f>Q638+Q606+Q587+Q582+Q549+Q534+Q524+Q348+Q326+Q213+Q177+Q12</f>
        <v>16752.87196</v>
      </c>
      <c r="R642" s="4">
        <f t="shared" si="129"/>
        <v>771425.26139999996</v>
      </c>
      <c r="S642" s="6">
        <f>S638+S606+S587+S582+S549+S534+S524+S348+S326+S213+S177+S12</f>
        <v>40278.440339999994</v>
      </c>
      <c r="T642" s="4">
        <f t="shared" si="126"/>
        <v>811703.70173999993</v>
      </c>
      <c r="U642" s="6">
        <f>U638+U606+U587+U582+U549+U534+U524+U348+U326+U213+U177+U12</f>
        <v>10515.3464</v>
      </c>
      <c r="V642" s="4">
        <f t="shared" si="124"/>
        <v>822219.04813999997</v>
      </c>
      <c r="W642" s="6">
        <f>W638+W606+W587+W582+W549+W534+W524+W348+W326+W213+W177+W12</f>
        <v>-6860.8632800000014</v>
      </c>
      <c r="X642" s="4">
        <f t="shared" si="122"/>
        <v>815358.18485999992</v>
      </c>
      <c r="Y642" s="6">
        <f>Y638+Y606+Y587+Y582+Y549+Y534+Y524+Y348+Y326+Y213+Y177+Y12</f>
        <v>2614.8756699999994</v>
      </c>
      <c r="Z642" s="4">
        <f t="shared" si="123"/>
        <v>817973.0605299999</v>
      </c>
      <c r="AA642" s="4">
        <f>AA638+AA606+AA587+AA582+AA549+AA534+AA524+AA348+AA326+AA213+AA177+AA12</f>
        <v>802007.39503000001</v>
      </c>
      <c r="AB642" s="25">
        <f t="shared" si="121"/>
        <v>98.048142870419824</v>
      </c>
    </row>
  </sheetData>
  <mergeCells count="37">
    <mergeCell ref="C10:C11"/>
    <mergeCell ref="B10:B11"/>
    <mergeCell ref="D10:D11"/>
    <mergeCell ref="A10:A11"/>
    <mergeCell ref="A1:C1"/>
    <mergeCell ref="Y10:Y11"/>
    <mergeCell ref="Z10:Z11"/>
    <mergeCell ref="W10:W11"/>
    <mergeCell ref="X10:X11"/>
    <mergeCell ref="G10:G11"/>
    <mergeCell ref="Q10:Q11"/>
    <mergeCell ref="R10:R11"/>
    <mergeCell ref="O10:O11"/>
    <mergeCell ref="P10:P11"/>
    <mergeCell ref="K10:K11"/>
    <mergeCell ref="L10:L11"/>
    <mergeCell ref="N10:N11"/>
    <mergeCell ref="U10:U11"/>
    <mergeCell ref="J10:J11"/>
    <mergeCell ref="M10:M11"/>
    <mergeCell ref="H10:H11"/>
    <mergeCell ref="AA10:AA11"/>
    <mergeCell ref="AB10:AB11"/>
    <mergeCell ref="A2:AB2"/>
    <mergeCell ref="A3:AB3"/>
    <mergeCell ref="A4:AB4"/>
    <mergeCell ref="A5:AB5"/>
    <mergeCell ref="A6:AB6"/>
    <mergeCell ref="A7:AB7"/>
    <mergeCell ref="A8:AB8"/>
    <mergeCell ref="A9:AB9"/>
    <mergeCell ref="V10:V11"/>
    <mergeCell ref="S10:S11"/>
    <mergeCell ref="T10:T11"/>
    <mergeCell ref="I10:I11"/>
    <mergeCell ref="E10:E11"/>
    <mergeCell ref="F10:F11"/>
  </mergeCells>
  <phoneticPr fontId="0" type="noConversion"/>
  <pageMargins left="0.59055118110236227" right="0" top="0.39370078740157483" bottom="0" header="0" footer="0"/>
  <pageSetup paperSize="9" scale="90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2023-01-17T10:36:48Z</cp:lastPrinted>
  <dcterms:created xsi:type="dcterms:W3CDTF">2003-11-25T12:37:58Z</dcterms:created>
  <dcterms:modified xsi:type="dcterms:W3CDTF">2023-04-25T11:10:11Z</dcterms:modified>
</cp:coreProperties>
</file>