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Лист1!$B$1:$X$21</definedName>
  </definedNames>
  <calcPr calcId="125725"/>
</workbook>
</file>

<file path=xl/calcChain.xml><?xml version="1.0" encoding="utf-8"?>
<calcChain xmlns="http://schemas.openxmlformats.org/spreadsheetml/2006/main">
  <c r="U13" i="1"/>
  <c r="S21"/>
  <c r="S20" s="1"/>
  <c r="S17"/>
  <c r="S16" s="1"/>
  <c r="Q20"/>
  <c r="Q19" s="1"/>
  <c r="Q18" s="1"/>
  <c r="Q16"/>
  <c r="Q13"/>
  <c r="O16"/>
  <c r="M20"/>
  <c r="M19" s="1"/>
  <c r="M18" s="1"/>
  <c r="M16"/>
  <c r="M13"/>
  <c r="K13"/>
  <c r="I21"/>
  <c r="I17"/>
  <c r="U12" l="1"/>
  <c r="U16"/>
  <c r="U20"/>
  <c r="S19"/>
  <c r="S13"/>
  <c r="S15"/>
  <c r="Q15"/>
  <c r="Q12"/>
  <c r="O15"/>
  <c r="M15"/>
  <c r="M12"/>
  <c r="K12"/>
  <c r="K16"/>
  <c r="K20"/>
  <c r="I16"/>
  <c r="I15" s="1"/>
  <c r="I20"/>
  <c r="I19" s="1"/>
  <c r="G20"/>
  <c r="G19" s="1"/>
  <c r="G18" s="1"/>
  <c r="G16"/>
  <c r="G15" s="1"/>
  <c r="G14" s="1"/>
  <c r="G13"/>
  <c r="G12" s="1"/>
  <c r="F21"/>
  <c r="H21" s="1"/>
  <c r="J21" s="1"/>
  <c r="L21" s="1"/>
  <c r="N21" s="1"/>
  <c r="E17"/>
  <c r="F17" s="1"/>
  <c r="H17" s="1"/>
  <c r="U15" l="1"/>
  <c r="U19"/>
  <c r="S18"/>
  <c r="S12"/>
  <c r="S14"/>
  <c r="Q14"/>
  <c r="O14"/>
  <c r="M14"/>
  <c r="K19"/>
  <c r="K15"/>
  <c r="I13"/>
  <c r="J17"/>
  <c r="L17" s="1"/>
  <c r="N17" s="1"/>
  <c r="P17" s="1"/>
  <c r="R17" s="1"/>
  <c r="T17" s="1"/>
  <c r="V17" s="1"/>
  <c r="X17" s="1"/>
  <c r="I14"/>
  <c r="I18"/>
  <c r="E20"/>
  <c r="W20"/>
  <c r="W16"/>
  <c r="W13"/>
  <c r="U14" l="1"/>
  <c r="U18"/>
  <c r="K18"/>
  <c r="K14"/>
  <c r="I12"/>
  <c r="W12"/>
  <c r="W19"/>
  <c r="W15"/>
  <c r="E19"/>
  <c r="D20"/>
  <c r="F20" s="1"/>
  <c r="H20" s="1"/>
  <c r="J20" s="1"/>
  <c r="L20" s="1"/>
  <c r="N20" s="1"/>
  <c r="D16"/>
  <c r="D13"/>
  <c r="W14" l="1"/>
  <c r="W18"/>
  <c r="E18"/>
  <c r="D12"/>
  <c r="D15"/>
  <c r="D19"/>
  <c r="F19" s="1"/>
  <c r="H19" s="1"/>
  <c r="J19" s="1"/>
  <c r="L19" s="1"/>
  <c r="N19" s="1"/>
  <c r="D14" l="1"/>
  <c r="D18"/>
  <c r="F18" s="1"/>
  <c r="H18" s="1"/>
  <c r="J18" s="1"/>
  <c r="L18" s="1"/>
  <c r="N18" s="1"/>
  <c r="B3" i="2" l="1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  <c r="E16" i="1"/>
  <c r="E13"/>
  <c r="F13" s="1"/>
  <c r="H13" s="1"/>
  <c r="J13" s="1"/>
  <c r="L13" s="1"/>
  <c r="N13" s="1"/>
  <c r="E15" l="1"/>
  <c r="F15" s="1"/>
  <c r="H15" s="1"/>
  <c r="J15" s="1"/>
  <c r="L15" s="1"/>
  <c r="N15" s="1"/>
  <c r="P15" s="1"/>
  <c r="R15" s="1"/>
  <c r="T15" s="1"/>
  <c r="V15" s="1"/>
  <c r="X15" s="1"/>
  <c r="F16"/>
  <c r="H16" s="1"/>
  <c r="J16" s="1"/>
  <c r="L16" s="1"/>
  <c r="N16" s="1"/>
  <c r="P16" s="1"/>
  <c r="R16" s="1"/>
  <c r="T16" s="1"/>
  <c r="V16" s="1"/>
  <c r="X16" s="1"/>
  <c r="E12"/>
  <c r="F12" s="1"/>
  <c r="H12" s="1"/>
  <c r="J12" s="1"/>
  <c r="L12" s="1"/>
  <c r="N12" s="1"/>
  <c r="E14" l="1"/>
  <c r="F14" s="1"/>
  <c r="H14" s="1"/>
  <c r="J14" s="1"/>
  <c r="L14" s="1"/>
  <c r="N14" s="1"/>
  <c r="P14" s="1"/>
  <c r="R14" s="1"/>
  <c r="T14" s="1"/>
  <c r="V14" s="1"/>
  <c r="X14" s="1"/>
  <c r="P21" l="1"/>
  <c r="R21" s="1"/>
  <c r="T21" s="1"/>
  <c r="V21" s="1"/>
  <c r="X21" s="1"/>
  <c r="O13"/>
  <c r="O12" s="1"/>
  <c r="P12" s="1"/>
  <c r="R12" s="1"/>
  <c r="T12" s="1"/>
  <c r="V12" s="1"/>
  <c r="X12" s="1"/>
  <c r="O20"/>
  <c r="O19" s="1"/>
  <c r="P19" l="1"/>
  <c r="R19" s="1"/>
  <c r="T19" s="1"/>
  <c r="V19" s="1"/>
  <c r="X19" s="1"/>
  <c r="O18"/>
  <c r="P18" s="1"/>
  <c r="R18" s="1"/>
  <c r="T18" s="1"/>
  <c r="V18" s="1"/>
  <c r="X18" s="1"/>
  <c r="P13"/>
  <c r="R13" s="1"/>
  <c r="T13" s="1"/>
  <c r="V13" s="1"/>
  <c r="X13" s="1"/>
  <c r="P20"/>
  <c r="R20" s="1"/>
  <c r="T20" s="1"/>
  <c r="V20" s="1"/>
  <c r="X20" s="1"/>
</calcChain>
</file>

<file path=xl/sharedStrings.xml><?xml version="1.0" encoding="utf-8"?>
<sst xmlns="http://schemas.openxmlformats.org/spreadsheetml/2006/main" count="64" uniqueCount="54">
  <si>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</si>
  <si>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</si>
  <si>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</si>
  <si>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</si>
  <si>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</si>
  <si>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</si>
  <si>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</si>
  <si>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</si>
  <si>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</si>
  <si>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</si>
  <si>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</si>
  <si>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</si>
  <si>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</si>
  <si>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</si>
  <si>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</si>
  <si>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</si>
  <si>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</si>
  <si>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</si>
  <si>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</si>
  <si>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</si>
  <si>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</si>
  <si>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</si>
  <si>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</si>
  <si>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</si>
  <si>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</si>
  <si>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</si>
  <si>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</si>
  <si>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2022 год</t>
  </si>
  <si>
    <t>Ивановской области</t>
  </si>
  <si>
    <t>на 2022 год и на плановый период 2023 и 2024 годов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</si>
  <si>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</si>
  <si>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</si>
  <si>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</si>
  <si>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</si>
  <si>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</si>
  <si>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</si>
  <si>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</si>
  <si>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</si>
  <si>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</si>
  <si>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</si>
  <si>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</si>
  <si>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Изменения от 25.02.22</t>
  </si>
  <si>
    <t>Изменения от 25.03.22</t>
  </si>
  <si>
    <t>Изменения от 22.04.22</t>
  </si>
  <si>
    <t>Изменения от 27.05.22</t>
  </si>
  <si>
    <t>Изменения от 22.07.22</t>
  </si>
  <si>
    <t>Изменения от 23.09.22</t>
  </si>
  <si>
    <t>Изменения от 28.10.22</t>
  </si>
  <si>
    <t>Изменения от 25.11.22</t>
  </si>
  <si>
    <t>Изменения от 26.12.22</t>
  </si>
  <si>
    <t xml:space="preserve">Уточненный план
</t>
  </si>
  <si>
    <t>Исполнение</t>
  </si>
  <si>
    <t xml:space="preserve">Процент исполнения
</t>
  </si>
  <si>
    <t>от 21.04.2023 № 30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</si>
</sst>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4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"/>
  <sheetViews>
    <sheetView tabSelected="1" workbookViewId="0">
      <selection activeCell="B6" sqref="B6:X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21" width="12" style="1" hidden="1" customWidth="1"/>
    <col min="22" max="24" width="12" style="1" customWidth="1"/>
    <col min="25" max="25" width="11.140625" style="7" bestFit="1" customWidth="1"/>
    <col min="26" max="16384" width="9.140625" style="7"/>
  </cols>
  <sheetData>
    <row r="1" spans="1:25">
      <c r="B1" s="23" t="s">
        <v>40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5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5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</row>
    <row r="4" spans="1:25">
      <c r="B4" s="23" t="s">
        <v>28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5">
      <c r="B5" s="23" t="s">
        <v>53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</row>
    <row r="6" spans="1: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5" s="9" customFormat="1" ht="18.75" customHeight="1">
      <c r="A7" s="8" t="s">
        <v>0</v>
      </c>
      <c r="B7" s="29" t="s">
        <v>16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5" s="9" customFormat="1" ht="18.75" customHeight="1">
      <c r="A8" s="8"/>
      <c r="B8" s="29" t="s">
        <v>29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5">
      <c r="B9" s="30" t="s">
        <v>14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5" ht="12.75" customHeight="1">
      <c r="B10" s="24" t="s">
        <v>1</v>
      </c>
      <c r="C10" s="24" t="s">
        <v>10</v>
      </c>
      <c r="D10" s="25" t="s">
        <v>17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/>
    </row>
    <row r="11" spans="1:25" ht="48.75" customHeight="1">
      <c r="B11" s="24"/>
      <c r="C11" s="24"/>
      <c r="D11" s="12" t="s">
        <v>27</v>
      </c>
      <c r="E11" s="12" t="s">
        <v>41</v>
      </c>
      <c r="F11" s="12" t="s">
        <v>27</v>
      </c>
      <c r="G11" s="12" t="s">
        <v>42</v>
      </c>
      <c r="H11" s="12" t="s">
        <v>27</v>
      </c>
      <c r="I11" s="12" t="s">
        <v>43</v>
      </c>
      <c r="J11" s="12" t="s">
        <v>27</v>
      </c>
      <c r="K11" s="12" t="s">
        <v>44</v>
      </c>
      <c r="L11" s="12" t="s">
        <v>27</v>
      </c>
      <c r="M11" s="12" t="s">
        <v>45</v>
      </c>
      <c r="N11" s="12" t="s">
        <v>27</v>
      </c>
      <c r="O11" s="12" t="s">
        <v>46</v>
      </c>
      <c r="P11" s="12" t="s">
        <v>27</v>
      </c>
      <c r="Q11" s="12" t="s">
        <v>47</v>
      </c>
      <c r="R11" s="12" t="s">
        <v>27</v>
      </c>
      <c r="S11" s="12" t="s">
        <v>48</v>
      </c>
      <c r="T11" s="12" t="s">
        <v>27</v>
      </c>
      <c r="U11" s="12" t="s">
        <v>49</v>
      </c>
      <c r="V11" s="15" t="s">
        <v>50</v>
      </c>
      <c r="W11" s="15" t="s">
        <v>51</v>
      </c>
      <c r="X11" s="15" t="s">
        <v>52</v>
      </c>
    </row>
    <row r="12" spans="1:25" ht="49.5" customHeight="1">
      <c r="B12" s="16" t="s">
        <v>2</v>
      </c>
      <c r="C12" s="17" t="s">
        <v>30</v>
      </c>
      <c r="D12" s="18">
        <f>D13</f>
        <v>3929.3168800000567</v>
      </c>
      <c r="E12" s="18">
        <f>E13</f>
        <v>8412.8926900000006</v>
      </c>
      <c r="F12" s="18">
        <f>D12+E12</f>
        <v>12342.209570000057</v>
      </c>
      <c r="G12" s="18">
        <f>G13</f>
        <v>3391.9591699999996</v>
      </c>
      <c r="H12" s="18">
        <f t="shared" ref="H12:H21" si="0">F12+G12</f>
        <v>15734.168740000057</v>
      </c>
      <c r="I12" s="18">
        <f>I13</f>
        <v>0</v>
      </c>
      <c r="J12" s="18">
        <f t="shared" ref="J12:J21" si="1">H12+I12</f>
        <v>15734.168740000057</v>
      </c>
      <c r="K12" s="18">
        <f>K13</f>
        <v>0</v>
      </c>
      <c r="L12" s="18">
        <f t="shared" ref="L12:L21" si="2">J12+K12</f>
        <v>15734.168740000057</v>
      </c>
      <c r="M12" s="18">
        <f>M13</f>
        <v>-4441.3719999999994</v>
      </c>
      <c r="N12" s="18">
        <f t="shared" ref="N12:N21" si="3">L12+M12</f>
        <v>11292.796740000058</v>
      </c>
      <c r="O12" s="18">
        <f>O13</f>
        <v>4441.372000000003</v>
      </c>
      <c r="P12" s="18">
        <f t="shared" ref="P12:P21" si="4">N12+O12</f>
        <v>15734.168740000061</v>
      </c>
      <c r="Q12" s="18">
        <f>Q13</f>
        <v>0</v>
      </c>
      <c r="R12" s="18">
        <f t="shared" ref="R12:R21" si="5">P12+Q12</f>
        <v>15734.168740000061</v>
      </c>
      <c r="S12" s="18">
        <f>S13</f>
        <v>0</v>
      </c>
      <c r="T12" s="18">
        <f t="shared" ref="T12:T21" si="6">R12+S12</f>
        <v>15734.168740000061</v>
      </c>
      <c r="U12" s="18">
        <f>U13</f>
        <v>-1553.0596399999999</v>
      </c>
      <c r="V12" s="18">
        <f t="shared" ref="V12:V21" si="7">T12+U12</f>
        <v>14181.109100000062</v>
      </c>
      <c r="W12" s="18">
        <f>W13</f>
        <v>8464.1229700000258</v>
      </c>
      <c r="X12" s="19">
        <f>W12/V12*100</f>
        <v>59.685902635076616</v>
      </c>
      <c r="Y12" s="13"/>
    </row>
    <row r="13" spans="1:25" ht="38.25" customHeight="1">
      <c r="B13" s="16" t="s">
        <v>3</v>
      </c>
      <c r="C13" s="20" t="s">
        <v>31</v>
      </c>
      <c r="D13" s="18">
        <f t="shared" ref="D13:W13" si="8">D21+D17</f>
        <v>3929.3168800000567</v>
      </c>
      <c r="E13" s="18">
        <f t="shared" ref="E13:G13" si="9">E21+E17</f>
        <v>8412.8926900000006</v>
      </c>
      <c r="F13" s="18">
        <f t="shared" ref="F13:F21" si="10">D13+E13</f>
        <v>12342.209570000057</v>
      </c>
      <c r="G13" s="18">
        <f t="shared" si="9"/>
        <v>3391.9591699999996</v>
      </c>
      <c r="H13" s="18">
        <f t="shared" si="0"/>
        <v>15734.168740000057</v>
      </c>
      <c r="I13" s="18">
        <f t="shared" ref="I13:K13" si="11">I21+I17</f>
        <v>0</v>
      </c>
      <c r="J13" s="18">
        <f t="shared" si="1"/>
        <v>15734.168740000057</v>
      </c>
      <c r="K13" s="18">
        <f t="shared" si="11"/>
        <v>0</v>
      </c>
      <c r="L13" s="18">
        <f t="shared" si="2"/>
        <v>15734.168740000057</v>
      </c>
      <c r="M13" s="18">
        <f t="shared" ref="M13:O13" si="12">M21+M17</f>
        <v>-4441.3719999999994</v>
      </c>
      <c r="N13" s="18">
        <f t="shared" si="3"/>
        <v>11292.796740000058</v>
      </c>
      <c r="O13" s="18">
        <f t="shared" si="12"/>
        <v>4441.372000000003</v>
      </c>
      <c r="P13" s="18">
        <f t="shared" si="4"/>
        <v>15734.168740000061</v>
      </c>
      <c r="Q13" s="18">
        <f t="shared" ref="Q13:S13" si="13">Q21+Q17</f>
        <v>0</v>
      </c>
      <c r="R13" s="18">
        <f t="shared" si="5"/>
        <v>15734.168740000061</v>
      </c>
      <c r="S13" s="18">
        <f t="shared" si="13"/>
        <v>0</v>
      </c>
      <c r="T13" s="18">
        <f t="shared" si="6"/>
        <v>15734.168740000061</v>
      </c>
      <c r="U13" s="18">
        <f t="shared" ref="U13" si="14">U21+U17</f>
        <v>-1553.0596399999999</v>
      </c>
      <c r="V13" s="18">
        <f t="shared" si="7"/>
        <v>14181.109100000062</v>
      </c>
      <c r="W13" s="18">
        <f t="shared" si="8"/>
        <v>8464.1229700000258</v>
      </c>
      <c r="X13" s="19">
        <f t="shared" ref="X13:X21" si="15">W13/V13*100</f>
        <v>59.685902635076616</v>
      </c>
    </row>
    <row r="14" spans="1:25" ht="36.75" customHeight="1">
      <c r="B14" s="14" t="s">
        <v>4</v>
      </c>
      <c r="C14" s="21" t="s">
        <v>32</v>
      </c>
      <c r="D14" s="22">
        <f t="shared" ref="D14:W16" si="16">D15</f>
        <v>-671952.98604999995</v>
      </c>
      <c r="E14" s="22">
        <f t="shared" si="16"/>
        <v>-6073.6121800000001</v>
      </c>
      <c r="F14" s="18">
        <f t="shared" si="10"/>
        <v>-678026.59823</v>
      </c>
      <c r="G14" s="22">
        <f t="shared" si="16"/>
        <v>-2357.82033</v>
      </c>
      <c r="H14" s="18">
        <f t="shared" si="0"/>
        <v>-680384.41856000002</v>
      </c>
      <c r="I14" s="22">
        <f t="shared" si="16"/>
        <v>-54217.341660000006</v>
      </c>
      <c r="J14" s="18">
        <f t="shared" si="1"/>
        <v>-734601.76022000005</v>
      </c>
      <c r="K14" s="22">
        <f t="shared" si="16"/>
        <v>-4336.4604799999997</v>
      </c>
      <c r="L14" s="18">
        <f t="shared" si="2"/>
        <v>-738938.22070000006</v>
      </c>
      <c r="M14" s="22">
        <f t="shared" si="16"/>
        <v>-21194.24396</v>
      </c>
      <c r="N14" s="18">
        <f t="shared" si="3"/>
        <v>-760132.46466000006</v>
      </c>
      <c r="O14" s="22">
        <f t="shared" si="16"/>
        <v>-35837.068339999998</v>
      </c>
      <c r="P14" s="18">
        <f t="shared" si="4"/>
        <v>-795969.53300000005</v>
      </c>
      <c r="Q14" s="22">
        <f t="shared" si="16"/>
        <v>-10515.3464</v>
      </c>
      <c r="R14" s="18">
        <f t="shared" si="5"/>
        <v>-806484.87940000009</v>
      </c>
      <c r="S14" s="22">
        <f t="shared" si="16"/>
        <v>6860.8632799999996</v>
      </c>
      <c r="T14" s="18">
        <f t="shared" si="6"/>
        <v>-799624.01612000004</v>
      </c>
      <c r="U14" s="22">
        <f t="shared" si="16"/>
        <v>-4167.9353099999998</v>
      </c>
      <c r="V14" s="18">
        <f t="shared" si="7"/>
        <v>-803791.95143000002</v>
      </c>
      <c r="W14" s="22">
        <f t="shared" si="16"/>
        <v>-796536.18169999996</v>
      </c>
      <c r="X14" s="19">
        <f t="shared" si="15"/>
        <v>99.09730749143587</v>
      </c>
    </row>
    <row r="15" spans="1:25" ht="37.5" customHeight="1">
      <c r="B15" s="14" t="s">
        <v>5</v>
      </c>
      <c r="C15" s="21" t="s">
        <v>33</v>
      </c>
      <c r="D15" s="22">
        <f t="shared" si="16"/>
        <v>-671952.98604999995</v>
      </c>
      <c r="E15" s="22">
        <f t="shared" si="16"/>
        <v>-6073.6121800000001</v>
      </c>
      <c r="F15" s="18">
        <f t="shared" si="10"/>
        <v>-678026.59823</v>
      </c>
      <c r="G15" s="22">
        <f t="shared" si="16"/>
        <v>-2357.82033</v>
      </c>
      <c r="H15" s="18">
        <f t="shared" si="0"/>
        <v>-680384.41856000002</v>
      </c>
      <c r="I15" s="22">
        <f t="shared" si="16"/>
        <v>-54217.341660000006</v>
      </c>
      <c r="J15" s="18">
        <f t="shared" si="1"/>
        <v>-734601.76022000005</v>
      </c>
      <c r="K15" s="22">
        <f t="shared" si="16"/>
        <v>-4336.4604799999997</v>
      </c>
      <c r="L15" s="18">
        <f t="shared" si="2"/>
        <v>-738938.22070000006</v>
      </c>
      <c r="M15" s="22">
        <f t="shared" si="16"/>
        <v>-21194.24396</v>
      </c>
      <c r="N15" s="18">
        <f t="shared" si="3"/>
        <v>-760132.46466000006</v>
      </c>
      <c r="O15" s="22">
        <f t="shared" si="16"/>
        <v>-35837.068339999998</v>
      </c>
      <c r="P15" s="18">
        <f t="shared" si="4"/>
        <v>-795969.53300000005</v>
      </c>
      <c r="Q15" s="22">
        <f t="shared" si="16"/>
        <v>-10515.3464</v>
      </c>
      <c r="R15" s="18">
        <f t="shared" si="5"/>
        <v>-806484.87940000009</v>
      </c>
      <c r="S15" s="22">
        <f t="shared" si="16"/>
        <v>6860.8632799999996</v>
      </c>
      <c r="T15" s="18">
        <f t="shared" si="6"/>
        <v>-799624.01612000004</v>
      </c>
      <c r="U15" s="22">
        <f t="shared" si="16"/>
        <v>-4167.9353099999998</v>
      </c>
      <c r="V15" s="18">
        <f t="shared" si="7"/>
        <v>-803791.95143000002</v>
      </c>
      <c r="W15" s="22">
        <f t="shared" si="16"/>
        <v>-796536.18169999996</v>
      </c>
      <c r="X15" s="19">
        <f t="shared" si="15"/>
        <v>99.09730749143587</v>
      </c>
    </row>
    <row r="16" spans="1:25" ht="36" customHeight="1">
      <c r="B16" s="14" t="s">
        <v>6</v>
      </c>
      <c r="C16" s="21" t="s">
        <v>34</v>
      </c>
      <c r="D16" s="22">
        <f t="shared" si="16"/>
        <v>-671952.98604999995</v>
      </c>
      <c r="E16" s="22">
        <f t="shared" si="16"/>
        <v>-6073.6121800000001</v>
      </c>
      <c r="F16" s="18">
        <f t="shared" si="10"/>
        <v>-678026.59823</v>
      </c>
      <c r="G16" s="22">
        <f t="shared" si="16"/>
        <v>-2357.82033</v>
      </c>
      <c r="H16" s="18">
        <f t="shared" si="0"/>
        <v>-680384.41856000002</v>
      </c>
      <c r="I16" s="22">
        <f t="shared" si="16"/>
        <v>-54217.341660000006</v>
      </c>
      <c r="J16" s="18">
        <f t="shared" si="1"/>
        <v>-734601.76022000005</v>
      </c>
      <c r="K16" s="22">
        <f t="shared" si="16"/>
        <v>-4336.4604799999997</v>
      </c>
      <c r="L16" s="18">
        <f t="shared" si="2"/>
        <v>-738938.22070000006</v>
      </c>
      <c r="M16" s="22">
        <f t="shared" si="16"/>
        <v>-21194.24396</v>
      </c>
      <c r="N16" s="18">
        <f t="shared" si="3"/>
        <v>-760132.46466000006</v>
      </c>
      <c r="O16" s="22">
        <f t="shared" si="16"/>
        <v>-35837.068339999998</v>
      </c>
      <c r="P16" s="18">
        <f t="shared" si="4"/>
        <v>-795969.53300000005</v>
      </c>
      <c r="Q16" s="22">
        <f t="shared" si="16"/>
        <v>-10515.3464</v>
      </c>
      <c r="R16" s="18">
        <f t="shared" si="5"/>
        <v>-806484.87940000009</v>
      </c>
      <c r="S16" s="22">
        <f t="shared" si="16"/>
        <v>6860.8632799999996</v>
      </c>
      <c r="T16" s="18">
        <f t="shared" si="6"/>
        <v>-799624.01612000004</v>
      </c>
      <c r="U16" s="22">
        <f t="shared" si="16"/>
        <v>-4167.9353099999998</v>
      </c>
      <c r="V16" s="18">
        <f t="shared" si="7"/>
        <v>-803791.95143000002</v>
      </c>
      <c r="W16" s="22">
        <f t="shared" si="16"/>
        <v>-796536.18169999996</v>
      </c>
      <c r="X16" s="19">
        <f t="shared" si="15"/>
        <v>99.09730749143587</v>
      </c>
    </row>
    <row r="17" spans="2:24" ht="47.25" customHeight="1">
      <c r="B17" s="14" t="s">
        <v>12</v>
      </c>
      <c r="C17" s="21" t="s">
        <v>35</v>
      </c>
      <c r="D17" s="10">
        <v>-671952.98604999995</v>
      </c>
      <c r="E17" s="10">
        <f>-369.37234-5704.23984</f>
        <v>-6073.6121800000001</v>
      </c>
      <c r="F17" s="18">
        <f>D17+E17</f>
        <v>-678026.59823</v>
      </c>
      <c r="G17" s="10">
        <v>-2357.82033</v>
      </c>
      <c r="H17" s="18">
        <f t="shared" si="0"/>
        <v>-680384.41856000002</v>
      </c>
      <c r="I17" s="10">
        <f>-55027.02814+809.68648</f>
        <v>-54217.341660000006</v>
      </c>
      <c r="J17" s="18">
        <f t="shared" si="1"/>
        <v>-734601.76022000005</v>
      </c>
      <c r="K17" s="10">
        <v>-4336.4604799999997</v>
      </c>
      <c r="L17" s="18">
        <f t="shared" si="2"/>
        <v>-738938.22070000006</v>
      </c>
      <c r="M17" s="10">
        <v>-21194.24396</v>
      </c>
      <c r="N17" s="18">
        <f t="shared" si="3"/>
        <v>-760132.46466000006</v>
      </c>
      <c r="O17" s="10">
        <v>-35837.068339999998</v>
      </c>
      <c r="P17" s="18">
        <f t="shared" si="4"/>
        <v>-795969.53300000005</v>
      </c>
      <c r="Q17" s="10">
        <v>-10515.3464</v>
      </c>
      <c r="R17" s="18">
        <f t="shared" si="5"/>
        <v>-806484.87940000009</v>
      </c>
      <c r="S17" s="10">
        <f>6790.86328+70</f>
        <v>6860.8632799999996</v>
      </c>
      <c r="T17" s="18">
        <f t="shared" si="6"/>
        <v>-799624.01612000004</v>
      </c>
      <c r="U17" s="10">
        <v>-4167.9353099999998</v>
      </c>
      <c r="V17" s="18">
        <f t="shared" si="7"/>
        <v>-803791.95143000002</v>
      </c>
      <c r="W17" s="10">
        <v>-796536.18169999996</v>
      </c>
      <c r="X17" s="19">
        <f t="shared" si="15"/>
        <v>99.09730749143587</v>
      </c>
    </row>
    <row r="18" spans="2:24" ht="36.75" customHeight="1">
      <c r="B18" s="14" t="s">
        <v>7</v>
      </c>
      <c r="C18" s="21" t="s">
        <v>36</v>
      </c>
      <c r="D18" s="10">
        <f t="shared" ref="D18:W20" si="17">D19</f>
        <v>675882.30293000001</v>
      </c>
      <c r="E18" s="10">
        <f t="shared" si="17"/>
        <v>14486.504870000001</v>
      </c>
      <c r="F18" s="18">
        <f t="shared" si="10"/>
        <v>690368.80779999995</v>
      </c>
      <c r="G18" s="10">
        <f t="shared" si="17"/>
        <v>5749.7794999999996</v>
      </c>
      <c r="H18" s="18">
        <f t="shared" si="0"/>
        <v>696118.5872999999</v>
      </c>
      <c r="I18" s="10">
        <f t="shared" si="17"/>
        <v>54217.341660000006</v>
      </c>
      <c r="J18" s="18">
        <f t="shared" si="1"/>
        <v>750335.92895999993</v>
      </c>
      <c r="K18" s="10">
        <f t="shared" si="17"/>
        <v>4336.4604799999997</v>
      </c>
      <c r="L18" s="18">
        <f t="shared" si="2"/>
        <v>754672.38943999994</v>
      </c>
      <c r="M18" s="10">
        <f t="shared" si="17"/>
        <v>16752.87196</v>
      </c>
      <c r="N18" s="18">
        <f t="shared" si="3"/>
        <v>771425.26139999996</v>
      </c>
      <c r="O18" s="10">
        <f t="shared" si="17"/>
        <v>40278.440340000001</v>
      </c>
      <c r="P18" s="18">
        <f t="shared" si="4"/>
        <v>811703.70173999993</v>
      </c>
      <c r="Q18" s="10">
        <f t="shared" si="17"/>
        <v>10515.3464</v>
      </c>
      <c r="R18" s="18">
        <f t="shared" si="5"/>
        <v>822219.04813999997</v>
      </c>
      <c r="S18" s="10">
        <f t="shared" si="17"/>
        <v>-6860.8632799999996</v>
      </c>
      <c r="T18" s="18">
        <f t="shared" si="6"/>
        <v>815358.18485999992</v>
      </c>
      <c r="U18" s="10">
        <f t="shared" si="17"/>
        <v>2614.8756699999999</v>
      </c>
      <c r="V18" s="18">
        <f t="shared" si="7"/>
        <v>817973.0605299999</v>
      </c>
      <c r="W18" s="10">
        <f t="shared" si="17"/>
        <v>805000.30466999998</v>
      </c>
      <c r="X18" s="19">
        <f t="shared" si="15"/>
        <v>98.414036294594553</v>
      </c>
    </row>
    <row r="19" spans="2:24" ht="36.75" customHeight="1">
      <c r="B19" s="14" t="s">
        <v>8</v>
      </c>
      <c r="C19" s="21" t="s">
        <v>37</v>
      </c>
      <c r="D19" s="10">
        <f t="shared" si="17"/>
        <v>675882.30293000001</v>
      </c>
      <c r="E19" s="10">
        <f t="shared" si="17"/>
        <v>14486.504870000001</v>
      </c>
      <c r="F19" s="18">
        <f t="shared" si="10"/>
        <v>690368.80779999995</v>
      </c>
      <c r="G19" s="10">
        <f t="shared" si="17"/>
        <v>5749.7794999999996</v>
      </c>
      <c r="H19" s="18">
        <f t="shared" si="0"/>
        <v>696118.5872999999</v>
      </c>
      <c r="I19" s="10">
        <f t="shared" si="17"/>
        <v>54217.341660000006</v>
      </c>
      <c r="J19" s="18">
        <f t="shared" si="1"/>
        <v>750335.92895999993</v>
      </c>
      <c r="K19" s="10">
        <f t="shared" si="17"/>
        <v>4336.4604799999997</v>
      </c>
      <c r="L19" s="18">
        <f t="shared" si="2"/>
        <v>754672.38943999994</v>
      </c>
      <c r="M19" s="10">
        <f t="shared" si="17"/>
        <v>16752.87196</v>
      </c>
      <c r="N19" s="18">
        <f t="shared" si="3"/>
        <v>771425.26139999996</v>
      </c>
      <c r="O19" s="10">
        <f t="shared" si="17"/>
        <v>40278.440340000001</v>
      </c>
      <c r="P19" s="18">
        <f t="shared" si="4"/>
        <v>811703.70173999993</v>
      </c>
      <c r="Q19" s="10">
        <f t="shared" si="17"/>
        <v>10515.3464</v>
      </c>
      <c r="R19" s="18">
        <f t="shared" si="5"/>
        <v>822219.04813999997</v>
      </c>
      <c r="S19" s="10">
        <f t="shared" si="17"/>
        <v>-6860.8632799999996</v>
      </c>
      <c r="T19" s="18">
        <f t="shared" si="6"/>
        <v>815358.18485999992</v>
      </c>
      <c r="U19" s="10">
        <f t="shared" si="17"/>
        <v>2614.8756699999999</v>
      </c>
      <c r="V19" s="18">
        <f t="shared" si="7"/>
        <v>817973.0605299999</v>
      </c>
      <c r="W19" s="10">
        <f t="shared" si="17"/>
        <v>805000.30466999998</v>
      </c>
      <c r="X19" s="19">
        <f t="shared" si="15"/>
        <v>98.414036294594553</v>
      </c>
    </row>
    <row r="20" spans="2:24" ht="36.75" customHeight="1">
      <c r="B20" s="14" t="s">
        <v>9</v>
      </c>
      <c r="C20" s="21" t="s">
        <v>38</v>
      </c>
      <c r="D20" s="10">
        <f t="shared" si="17"/>
        <v>675882.30293000001</v>
      </c>
      <c r="E20" s="10">
        <f t="shared" si="17"/>
        <v>14486.504870000001</v>
      </c>
      <c r="F20" s="18">
        <f t="shared" si="10"/>
        <v>690368.80779999995</v>
      </c>
      <c r="G20" s="10">
        <f t="shared" si="17"/>
        <v>5749.7794999999996</v>
      </c>
      <c r="H20" s="18">
        <f t="shared" si="0"/>
        <v>696118.5872999999</v>
      </c>
      <c r="I20" s="10">
        <f t="shared" si="17"/>
        <v>54217.341660000006</v>
      </c>
      <c r="J20" s="18">
        <f t="shared" si="1"/>
        <v>750335.92895999993</v>
      </c>
      <c r="K20" s="10">
        <f t="shared" si="17"/>
        <v>4336.4604799999997</v>
      </c>
      <c r="L20" s="18">
        <f t="shared" si="2"/>
        <v>754672.38943999994</v>
      </c>
      <c r="M20" s="10">
        <f t="shared" si="17"/>
        <v>16752.87196</v>
      </c>
      <c r="N20" s="18">
        <f t="shared" si="3"/>
        <v>771425.26139999996</v>
      </c>
      <c r="O20" s="10">
        <f t="shared" si="17"/>
        <v>40278.440340000001</v>
      </c>
      <c r="P20" s="18">
        <f t="shared" si="4"/>
        <v>811703.70173999993</v>
      </c>
      <c r="Q20" s="10">
        <f t="shared" si="17"/>
        <v>10515.3464</v>
      </c>
      <c r="R20" s="18">
        <f t="shared" si="5"/>
        <v>822219.04813999997</v>
      </c>
      <c r="S20" s="10">
        <f t="shared" si="17"/>
        <v>-6860.8632799999996</v>
      </c>
      <c r="T20" s="18">
        <f t="shared" si="6"/>
        <v>815358.18485999992</v>
      </c>
      <c r="U20" s="10">
        <f t="shared" si="17"/>
        <v>2614.8756699999999</v>
      </c>
      <c r="V20" s="18">
        <f t="shared" si="7"/>
        <v>817973.0605299999</v>
      </c>
      <c r="W20" s="10">
        <f t="shared" si="17"/>
        <v>805000.30466999998</v>
      </c>
      <c r="X20" s="19">
        <f t="shared" si="15"/>
        <v>98.414036294594553</v>
      </c>
    </row>
    <row r="21" spans="2:24" ht="47.25" customHeight="1">
      <c r="B21" s="14" t="s">
        <v>13</v>
      </c>
      <c r="C21" s="21" t="s">
        <v>39</v>
      </c>
      <c r="D21" s="11">
        <v>675882.30293000001</v>
      </c>
      <c r="E21" s="11">
        <v>14486.504870000001</v>
      </c>
      <c r="F21" s="18">
        <f t="shared" si="10"/>
        <v>690368.80779999995</v>
      </c>
      <c r="G21" s="11">
        <v>5749.7794999999996</v>
      </c>
      <c r="H21" s="18">
        <f t="shared" si="0"/>
        <v>696118.5872999999</v>
      </c>
      <c r="I21" s="11">
        <f>55027.02814-809.68648</f>
        <v>54217.341660000006</v>
      </c>
      <c r="J21" s="18">
        <f t="shared" si="1"/>
        <v>750335.92895999993</v>
      </c>
      <c r="K21" s="11">
        <v>4336.4604799999997</v>
      </c>
      <c r="L21" s="18">
        <f t="shared" si="2"/>
        <v>754672.38943999994</v>
      </c>
      <c r="M21" s="11">
        <v>16752.87196</v>
      </c>
      <c r="N21" s="18">
        <f t="shared" si="3"/>
        <v>771425.26139999996</v>
      </c>
      <c r="O21" s="10">
        <v>40278.440340000001</v>
      </c>
      <c r="P21" s="18">
        <f t="shared" si="4"/>
        <v>811703.70173999993</v>
      </c>
      <c r="Q21" s="10">
        <v>10515.3464</v>
      </c>
      <c r="R21" s="18">
        <f t="shared" si="5"/>
        <v>822219.04813999997</v>
      </c>
      <c r="S21" s="10">
        <f>-6790.86328-70</f>
        <v>-6860.8632799999996</v>
      </c>
      <c r="T21" s="18">
        <f t="shared" si="6"/>
        <v>815358.18485999992</v>
      </c>
      <c r="U21" s="10">
        <v>2614.8756699999999</v>
      </c>
      <c r="V21" s="18">
        <f t="shared" si="7"/>
        <v>817973.0605299999</v>
      </c>
      <c r="W21" s="11">
        <v>805000.30466999998</v>
      </c>
      <c r="X21" s="19">
        <f t="shared" si="15"/>
        <v>98.414036294594553</v>
      </c>
    </row>
  </sheetData>
  <mergeCells count="12">
    <mergeCell ref="C10:C11"/>
    <mergeCell ref="B10:B11"/>
    <mergeCell ref="D10:X10"/>
    <mergeCell ref="B6:X6"/>
    <mergeCell ref="B7:X7"/>
    <mergeCell ref="B8:X8"/>
    <mergeCell ref="B9:X9"/>
    <mergeCell ref="B1:X1"/>
    <mergeCell ref="B2:X2"/>
    <mergeCell ref="B3:X3"/>
    <mergeCell ref="B4:X4"/>
    <mergeCell ref="B5:X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1"/>
      <c r="B1" s="31" t="s">
        <v>21</v>
      </c>
      <c r="C1" s="31"/>
      <c r="D1" s="31"/>
    </row>
    <row r="2" spans="1:4" ht="15.75">
      <c r="A2" s="31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2023-01-25T11:32:30Z</cp:lastPrinted>
  <dcterms:created xsi:type="dcterms:W3CDTF">2009-01-23T07:46:30Z</dcterms:created>
  <dcterms:modified xsi:type="dcterms:W3CDTF">2023-04-25T11:09:55Z</dcterms:modified>
</cp:coreProperties>
</file>