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15" windowWidth="11340" windowHeight="6795" tabRatio="602"/>
  </bookViews>
  <sheets>
    <sheet name="Лист1" sheetId="1" r:id="rId1"/>
  </sheets>
  <definedNames>
    <definedName name="_xlnm._FilterDatabase" localSheetId="0" hidden="1">Лист1!#REF!</definedName>
    <definedName name="_xlnm.Print_Area" localSheetId="0">Лист1!$A$2:$I$460</definedName>
  </definedNames>
  <calcPr calcId="124519"/>
</workbook>
</file>

<file path=xl/calcChain.xml><?xml version="1.0" encoding="utf-8"?>
<calcChain xmlns="http://schemas.openxmlformats.org/spreadsheetml/2006/main">
  <c r="E234" i="1"/>
  <c r="E233" s="1"/>
  <c r="E232" s="1"/>
  <c r="F232" s="1"/>
  <c r="H265"/>
  <c r="E265"/>
  <c r="I275"/>
  <c r="I276"/>
  <c r="H275"/>
  <c r="F275"/>
  <c r="F276"/>
  <c r="E275"/>
  <c r="I51"/>
  <c r="I52"/>
  <c r="H51"/>
  <c r="F51"/>
  <c r="F52"/>
  <c r="E51"/>
  <c r="H225"/>
  <c r="I232"/>
  <c r="I233"/>
  <c r="I234"/>
  <c r="H233"/>
  <c r="H232" s="1"/>
  <c r="F234"/>
  <c r="H292"/>
  <c r="E292"/>
  <c r="I295"/>
  <c r="I296"/>
  <c r="H295"/>
  <c r="F295"/>
  <c r="F296"/>
  <c r="E295"/>
  <c r="H281"/>
  <c r="H293"/>
  <c r="I293" s="1"/>
  <c r="E293"/>
  <c r="F293" s="1"/>
  <c r="I294"/>
  <c r="F294"/>
  <c r="H18"/>
  <c r="E18"/>
  <c r="I32"/>
  <c r="H32"/>
  <c r="E32"/>
  <c r="F32" s="1"/>
  <c r="E225" l="1"/>
  <c r="F233"/>
  <c r="I292"/>
  <c r="F292"/>
  <c r="E33"/>
  <c r="F33" s="1"/>
  <c r="H33"/>
  <c r="I33" s="1"/>
  <c r="I34"/>
  <c r="F34"/>
  <c r="H458"/>
  <c r="H457" s="1"/>
  <c r="H456" s="1"/>
  <c r="H454"/>
  <c r="H452"/>
  <c r="H450"/>
  <c r="H447"/>
  <c r="H445"/>
  <c r="H441"/>
  <c r="H437"/>
  <c r="H435"/>
  <c r="H433"/>
  <c r="H428"/>
  <c r="H426"/>
  <c r="H424"/>
  <c r="H421"/>
  <c r="H419"/>
  <c r="H418" s="1"/>
  <c r="H417" s="1"/>
  <c r="H415"/>
  <c r="H413"/>
  <c r="H410"/>
  <c r="H408"/>
  <c r="H406"/>
  <c r="H405" s="1"/>
  <c r="H401" s="1"/>
  <c r="H403"/>
  <c r="H402"/>
  <c r="H399"/>
  <c r="H398" s="1"/>
  <c r="H397" s="1"/>
  <c r="H395"/>
  <c r="H394" s="1"/>
  <c r="H392"/>
  <c r="H391" s="1"/>
  <c r="H389"/>
  <c r="H388" s="1"/>
  <c r="H385"/>
  <c r="H384"/>
  <c r="H382"/>
  <c r="H381" s="1"/>
  <c r="H379"/>
  <c r="H378"/>
  <c r="H376"/>
  <c r="H375" s="1"/>
  <c r="H370"/>
  <c r="H369" s="1"/>
  <c r="H368" s="1"/>
  <c r="H366"/>
  <c r="H365" s="1"/>
  <c r="H364" s="1"/>
  <c r="H361"/>
  <c r="H360" s="1"/>
  <c r="H359" s="1"/>
  <c r="H357"/>
  <c r="H356"/>
  <c r="H355" s="1"/>
  <c r="H351"/>
  <c r="H350"/>
  <c r="H349"/>
  <c r="H346"/>
  <c r="H345"/>
  <c r="H344"/>
  <c r="H343" s="1"/>
  <c r="H341"/>
  <c r="H340"/>
  <c r="H338"/>
  <c r="H337" s="1"/>
  <c r="H336" s="1"/>
  <c r="H334"/>
  <c r="H333"/>
  <c r="H332" s="1"/>
  <c r="H330"/>
  <c r="H327"/>
  <c r="H326"/>
  <c r="H324"/>
  <c r="H323" s="1"/>
  <c r="H321"/>
  <c r="H320"/>
  <c r="H318"/>
  <c r="H317" s="1"/>
  <c r="H316" s="1"/>
  <c r="H314"/>
  <c r="H313" s="1"/>
  <c r="H312" s="1"/>
  <c r="H310"/>
  <c r="H309"/>
  <c r="H308" s="1"/>
  <c r="H299"/>
  <c r="H298"/>
  <c r="H297" s="1"/>
  <c r="H290"/>
  <c r="H289" s="1"/>
  <c r="H287"/>
  <c r="H285"/>
  <c r="H283"/>
  <c r="H282" s="1"/>
  <c r="H279"/>
  <c r="H278" s="1"/>
  <c r="H277" s="1"/>
  <c r="H273"/>
  <c r="H271"/>
  <c r="H269"/>
  <c r="H266"/>
  <c r="H264"/>
  <c r="H262"/>
  <c r="H261" s="1"/>
  <c r="H259"/>
  <c r="H258" s="1"/>
  <c r="H256"/>
  <c r="H255" s="1"/>
  <c r="H253"/>
  <c r="H252" s="1"/>
  <c r="H247"/>
  <c r="H246" s="1"/>
  <c r="H242"/>
  <c r="H241" s="1"/>
  <c r="H238"/>
  <c r="H237" s="1"/>
  <c r="H236" s="1"/>
  <c r="H235" s="1"/>
  <c r="H230"/>
  <c r="H229" s="1"/>
  <c r="H227"/>
  <c r="H226" s="1"/>
  <c r="H223"/>
  <c r="H222" s="1"/>
  <c r="H221" s="1"/>
  <c r="H219"/>
  <c r="H217"/>
  <c r="H215"/>
  <c r="H213"/>
  <c r="H212"/>
  <c r="H211" s="1"/>
  <c r="H209"/>
  <c r="H208" s="1"/>
  <c r="H207" s="1"/>
  <c r="H204"/>
  <c r="H203" s="1"/>
  <c r="H202" s="1"/>
  <c r="H200"/>
  <c r="H199" s="1"/>
  <c r="H197"/>
  <c r="H195"/>
  <c r="H193"/>
  <c r="H191"/>
  <c r="H189"/>
  <c r="H188" s="1"/>
  <c r="H187" s="1"/>
  <c r="H185"/>
  <c r="H184" s="1"/>
  <c r="H182"/>
  <c r="H180"/>
  <c r="H178"/>
  <c r="H177" s="1"/>
  <c r="H176" s="1"/>
  <c r="H174"/>
  <c r="H173" s="1"/>
  <c r="H171"/>
  <c r="H169"/>
  <c r="H167"/>
  <c r="H166" s="1"/>
  <c r="H165" s="1"/>
  <c r="H162"/>
  <c r="H161" s="1"/>
  <c r="H160" s="1"/>
  <c r="H158"/>
  <c r="H157"/>
  <c r="H156" s="1"/>
  <c r="H154"/>
  <c r="H153" s="1"/>
  <c r="H151"/>
  <c r="H150" s="1"/>
  <c r="H147"/>
  <c r="H146"/>
  <c r="H145" s="1"/>
  <c r="H143"/>
  <c r="H142" s="1"/>
  <c r="H141" s="1"/>
  <c r="H139"/>
  <c r="H138" s="1"/>
  <c r="H136"/>
  <c r="H135"/>
  <c r="H132"/>
  <c r="H131" s="1"/>
  <c r="H130" s="1"/>
  <c r="H127"/>
  <c r="H126" s="1"/>
  <c r="H125" s="1"/>
  <c r="H122"/>
  <c r="H121" s="1"/>
  <c r="H119"/>
  <c r="H118"/>
  <c r="H116"/>
  <c r="H115" s="1"/>
  <c r="H114" s="1"/>
  <c r="H110"/>
  <c r="H109" s="1"/>
  <c r="H108" s="1"/>
  <c r="H106"/>
  <c r="H105"/>
  <c r="H103"/>
  <c r="H102" s="1"/>
  <c r="H99"/>
  <c r="H98"/>
  <c r="H95"/>
  <c r="H93"/>
  <c r="H91"/>
  <c r="H88"/>
  <c r="H86"/>
  <c r="H84"/>
  <c r="H82"/>
  <c r="H81" s="1"/>
  <c r="H80" s="1"/>
  <c r="H78"/>
  <c r="H77"/>
  <c r="H74"/>
  <c r="H73" s="1"/>
  <c r="H71"/>
  <c r="H69"/>
  <c r="H67"/>
  <c r="H65"/>
  <c r="H63"/>
  <c r="H61"/>
  <c r="H59"/>
  <c r="H57"/>
  <c r="H55"/>
  <c r="H54" s="1"/>
  <c r="H49"/>
  <c r="H36" s="1"/>
  <c r="H47"/>
  <c r="H45"/>
  <c r="H43"/>
  <c r="H41"/>
  <c r="H39"/>
  <c r="H37"/>
  <c r="H35" s="1"/>
  <c r="H30"/>
  <c r="H28"/>
  <c r="H26"/>
  <c r="H24"/>
  <c r="H22"/>
  <c r="H20"/>
  <c r="H19" s="1"/>
  <c r="E458"/>
  <c r="E457" s="1"/>
  <c r="E456" s="1"/>
  <c r="E454"/>
  <c r="E452"/>
  <c r="E450"/>
  <c r="E447"/>
  <c r="E445"/>
  <c r="E441"/>
  <c r="E437"/>
  <c r="E435"/>
  <c r="E433"/>
  <c r="E428"/>
  <c r="E426"/>
  <c r="E424"/>
  <c r="E421"/>
  <c r="E419"/>
  <c r="E418" s="1"/>
  <c r="E417" s="1"/>
  <c r="E415"/>
  <c r="E413"/>
  <c r="E410"/>
  <c r="E408"/>
  <c r="E406"/>
  <c r="E405" s="1"/>
  <c r="E403"/>
  <c r="E402" s="1"/>
  <c r="E401" s="1"/>
  <c r="E399"/>
  <c r="E398" s="1"/>
  <c r="E397" s="1"/>
  <c r="E395"/>
  <c r="E394" s="1"/>
  <c r="E392"/>
  <c r="E391" s="1"/>
  <c r="E389"/>
  <c r="E388" s="1"/>
  <c r="E387" s="1"/>
  <c r="E385"/>
  <c r="E384"/>
  <c r="E382"/>
  <c r="E381" s="1"/>
  <c r="E379"/>
  <c r="E378"/>
  <c r="E376"/>
  <c r="E375" s="1"/>
  <c r="E374" s="1"/>
  <c r="E370"/>
  <c r="E369" s="1"/>
  <c r="E368" s="1"/>
  <c r="E366"/>
  <c r="E365" s="1"/>
  <c r="E364" s="1"/>
  <c r="E363" s="1"/>
  <c r="E361"/>
  <c r="E360" s="1"/>
  <c r="E359" s="1"/>
  <c r="E357"/>
  <c r="E356"/>
  <c r="E355" s="1"/>
  <c r="E351"/>
  <c r="E350"/>
  <c r="E349"/>
  <c r="E346"/>
  <c r="E345"/>
  <c r="E344"/>
  <c r="E343" s="1"/>
  <c r="E341"/>
  <c r="E340"/>
  <c r="E338"/>
  <c r="E337" s="1"/>
  <c r="E336" s="1"/>
  <c r="E334"/>
  <c r="E333"/>
  <c r="E332" s="1"/>
  <c r="E330"/>
  <c r="E327"/>
  <c r="E326"/>
  <c r="E324"/>
  <c r="E323" s="1"/>
  <c r="E321"/>
  <c r="E320"/>
  <c r="E318"/>
  <c r="E317" s="1"/>
  <c r="E316" s="1"/>
  <c r="E314"/>
  <c r="E313" s="1"/>
  <c r="E312" s="1"/>
  <c r="E310"/>
  <c r="E309"/>
  <c r="E308" s="1"/>
  <c r="E299"/>
  <c r="E298"/>
  <c r="E297"/>
  <c r="E290"/>
  <c r="E289" s="1"/>
  <c r="E287"/>
  <c r="E285"/>
  <c r="E283"/>
  <c r="E279"/>
  <c r="E278" s="1"/>
  <c r="E277" s="1"/>
  <c r="E273"/>
  <c r="E271"/>
  <c r="E269"/>
  <c r="E264" s="1"/>
  <c r="E266"/>
  <c r="E262"/>
  <c r="E261" s="1"/>
  <c r="E259"/>
  <c r="E258"/>
  <c r="E256"/>
  <c r="E255" s="1"/>
  <c r="E253"/>
  <c r="E252"/>
  <c r="E247"/>
  <c r="E246"/>
  <c r="E242"/>
  <c r="E241" s="1"/>
  <c r="E238"/>
  <c r="E237"/>
  <c r="E230"/>
  <c r="E229"/>
  <c r="E227"/>
  <c r="E226" s="1"/>
  <c r="E223"/>
  <c r="E222" s="1"/>
  <c r="E221" s="1"/>
  <c r="E219"/>
  <c r="E217"/>
  <c r="E215"/>
  <c r="E212" s="1"/>
  <c r="E211" s="1"/>
  <c r="E213"/>
  <c r="E209"/>
  <c r="E208" s="1"/>
  <c r="E207" s="1"/>
  <c r="E204"/>
  <c r="E203" s="1"/>
  <c r="E202" s="1"/>
  <c r="E200"/>
  <c r="E199"/>
  <c r="E197"/>
  <c r="E195"/>
  <c r="E193"/>
  <c r="E191"/>
  <c r="E189"/>
  <c r="E188" s="1"/>
  <c r="E187" s="1"/>
  <c r="E185"/>
  <c r="E184" s="1"/>
  <c r="E182"/>
  <c r="E180"/>
  <c r="E178"/>
  <c r="E177" s="1"/>
  <c r="E176" s="1"/>
  <c r="E174"/>
  <c r="E173"/>
  <c r="E171"/>
  <c r="E169"/>
  <c r="E167"/>
  <c r="E166"/>
  <c r="E165" s="1"/>
  <c r="E162"/>
  <c r="E161"/>
  <c r="E160" s="1"/>
  <c r="E158"/>
  <c r="E157"/>
  <c r="E156"/>
  <c r="E154"/>
  <c r="E153" s="1"/>
  <c r="E151"/>
  <c r="E150"/>
  <c r="E147"/>
  <c r="E146" s="1"/>
  <c r="E145" s="1"/>
  <c r="E143"/>
  <c r="E142" s="1"/>
  <c r="E141" s="1"/>
  <c r="E139"/>
  <c r="E138" s="1"/>
  <c r="E136"/>
  <c r="E135" s="1"/>
  <c r="E132"/>
  <c r="E131" s="1"/>
  <c r="E130" s="1"/>
  <c r="E127"/>
  <c r="E126" s="1"/>
  <c r="E125" s="1"/>
  <c r="E122"/>
  <c r="E121" s="1"/>
  <c r="E119"/>
  <c r="E118"/>
  <c r="E116"/>
  <c r="E115" s="1"/>
  <c r="E114" s="1"/>
  <c r="E110"/>
  <c r="E109"/>
  <c r="E108" s="1"/>
  <c r="E106"/>
  <c r="E105"/>
  <c r="E103"/>
  <c r="E102" s="1"/>
  <c r="E99"/>
  <c r="E98" s="1"/>
  <c r="E95"/>
  <c r="E93"/>
  <c r="E91"/>
  <c r="E88"/>
  <c r="E86"/>
  <c r="E84"/>
  <c r="E81" s="1"/>
  <c r="E80" s="1"/>
  <c r="E82"/>
  <c r="E78"/>
  <c r="E77" s="1"/>
  <c r="E74"/>
  <c r="E73" s="1"/>
  <c r="E71"/>
  <c r="E69"/>
  <c r="E67"/>
  <c r="E65"/>
  <c r="E63"/>
  <c r="E61"/>
  <c r="E59"/>
  <c r="E57"/>
  <c r="E55"/>
  <c r="E54" s="1"/>
  <c r="E49"/>
  <c r="E36" s="1"/>
  <c r="E35" s="1"/>
  <c r="E47"/>
  <c r="E45"/>
  <c r="E43"/>
  <c r="E41"/>
  <c r="E39"/>
  <c r="E37"/>
  <c r="E30"/>
  <c r="E28"/>
  <c r="E26"/>
  <c r="E24"/>
  <c r="E22"/>
  <c r="E20"/>
  <c r="E19"/>
  <c r="E282" l="1"/>
  <c r="E281" s="1"/>
  <c r="H129"/>
  <c r="H149"/>
  <c r="H363"/>
  <c r="H164"/>
  <c r="H251"/>
  <c r="H250" s="1"/>
  <c r="H387"/>
  <c r="H53"/>
  <c r="H17" s="1"/>
  <c r="H97"/>
  <c r="H134"/>
  <c r="H348"/>
  <c r="H374"/>
  <c r="H373" s="1"/>
  <c r="E17"/>
  <c r="E97"/>
  <c r="E134"/>
  <c r="E164"/>
  <c r="E251"/>
  <c r="E250" s="1"/>
  <c r="E348"/>
  <c r="E373"/>
  <c r="E53"/>
  <c r="E149"/>
  <c r="E129" s="1"/>
  <c r="E236"/>
  <c r="E235" s="1"/>
  <c r="H460" l="1"/>
  <c r="E460"/>
  <c r="I18" l="1"/>
  <c r="I19"/>
  <c r="I20"/>
  <c r="I21"/>
  <c r="I22"/>
  <c r="I23"/>
  <c r="I24"/>
  <c r="I25"/>
  <c r="I26"/>
  <c r="I27"/>
  <c r="I28"/>
  <c r="I29"/>
  <c r="I30"/>
  <c r="I31"/>
  <c r="I35"/>
  <c r="I36"/>
  <c r="I37"/>
  <c r="I38"/>
  <c r="I39"/>
  <c r="I40"/>
  <c r="I41"/>
  <c r="I42"/>
  <c r="I43"/>
  <c r="I44"/>
  <c r="I45"/>
  <c r="I46"/>
  <c r="I47"/>
  <c r="I48"/>
  <c r="I49"/>
  <c r="I50"/>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7"/>
  <c r="I278"/>
  <c r="I279"/>
  <c r="I280"/>
  <c r="I281"/>
  <c r="I282"/>
  <c r="I283"/>
  <c r="I284"/>
  <c r="I285"/>
  <c r="I286"/>
  <c r="I287"/>
  <c r="I288"/>
  <c r="I289"/>
  <c r="I290"/>
  <c r="I291"/>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2"/>
  <c r="I373"/>
  <c r="I374"/>
  <c r="I375"/>
  <c r="I376"/>
  <c r="I377"/>
  <c r="I378"/>
  <c r="I379"/>
  <c r="I380"/>
  <c r="I381"/>
  <c r="I382"/>
  <c r="I383"/>
  <c r="I384"/>
  <c r="I385"/>
  <c r="I386"/>
  <c r="I387"/>
  <c r="I388"/>
  <c r="I389"/>
  <c r="I390"/>
  <c r="I391"/>
  <c r="I392"/>
  <c r="I393"/>
  <c r="I394"/>
  <c r="I395"/>
  <c r="I396"/>
  <c r="I397"/>
  <c r="I398"/>
  <c r="I399"/>
  <c r="I400"/>
  <c r="I401"/>
  <c r="I402"/>
  <c r="I403"/>
  <c r="I404"/>
  <c r="I405"/>
  <c r="I406"/>
  <c r="I407"/>
  <c r="I408"/>
  <c r="I409"/>
  <c r="I410"/>
  <c r="I411"/>
  <c r="I412"/>
  <c r="I413"/>
  <c r="I414"/>
  <c r="I415"/>
  <c r="I416"/>
  <c r="I417"/>
  <c r="I418"/>
  <c r="I419"/>
  <c r="I420"/>
  <c r="I421"/>
  <c r="I422"/>
  <c r="I423"/>
  <c r="I424"/>
  <c r="I425"/>
  <c r="I426"/>
  <c r="I427"/>
  <c r="I428"/>
  <c r="I429"/>
  <c r="I430"/>
  <c r="I431"/>
  <c r="I432"/>
  <c r="I433"/>
  <c r="I434"/>
  <c r="I435"/>
  <c r="I436"/>
  <c r="I437"/>
  <c r="I438"/>
  <c r="I439"/>
  <c r="I440"/>
  <c r="I441"/>
  <c r="I442"/>
  <c r="I443"/>
  <c r="I444"/>
  <c r="I445"/>
  <c r="I446"/>
  <c r="I447"/>
  <c r="I448"/>
  <c r="I449"/>
  <c r="I450"/>
  <c r="I451"/>
  <c r="I452"/>
  <c r="I453"/>
  <c r="I454"/>
  <c r="I455"/>
  <c r="I456"/>
  <c r="I457"/>
  <c r="I458"/>
  <c r="I459"/>
  <c r="I460"/>
  <c r="I17"/>
  <c r="F18"/>
  <c r="F19"/>
  <c r="F20"/>
  <c r="F21"/>
  <c r="F22"/>
  <c r="F23"/>
  <c r="F24"/>
  <c r="F25"/>
  <c r="F26"/>
  <c r="F27"/>
  <c r="F28"/>
  <c r="F29"/>
  <c r="F30"/>
  <c r="F31"/>
  <c r="F35"/>
  <c r="F36"/>
  <c r="F37"/>
  <c r="F38"/>
  <c r="F39"/>
  <c r="F40"/>
  <c r="F41"/>
  <c r="F42"/>
  <c r="F43"/>
  <c r="F44"/>
  <c r="F45"/>
  <c r="F46"/>
  <c r="F47"/>
  <c r="F48"/>
  <c r="F49"/>
  <c r="F50"/>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7"/>
  <c r="F278"/>
  <c r="F279"/>
  <c r="F280"/>
  <c r="F281"/>
  <c r="F282"/>
  <c r="F283"/>
  <c r="F284"/>
  <c r="F285"/>
  <c r="F286"/>
  <c r="F287"/>
  <c r="F288"/>
  <c r="F289"/>
  <c r="F290"/>
  <c r="F291"/>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17"/>
</calcChain>
</file>

<file path=xl/sharedStrings.xml><?xml version="1.0" encoding="utf-8"?>
<sst xmlns="http://schemas.openxmlformats.org/spreadsheetml/2006/main" count="908" uniqueCount="563">
  <si>
    <t xml:space="preserve">Целевая статья
</t>
  </si>
  <si>
    <t>Вид расхода</t>
  </si>
  <si>
    <t xml:space="preserve">Наименование
</t>
  </si>
  <si>
    <t xml:space="preserve">Всего
</t>
  </si>
  <si>
    <t>Проведение выборов и референдумов</t>
  </si>
  <si>
    <t>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</si>
  <si>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01 6 00 00000</t>
  </si>
  <si>
    <t>01 6 01 00240</t>
  </si>
  <si>
    <t>01 6 01 00000</t>
  </si>
  <si>
    <t xml:space="preserve">Подпрограмма «Организация муниципальных мероприятий в сфере образования»  </t>
  </si>
  <si>
    <t>Основное мероприятие «Проведение  муниципальных мероприятий в сфере образования для учащихся и педагогических работников»</t>
  </si>
  <si>
    <t>01 5 00 00000</t>
  </si>
  <si>
    <t>01 5 01 00000</t>
  </si>
  <si>
    <t>01 5 01 20120</t>
  </si>
  <si>
    <t>Проведение  муниципальных мероприятий в сфере образования для учащихся и педагогических работников</t>
  </si>
  <si>
    <t>Основное мероприятие «Проведение  муниципальных семинаров, конференций, форумов, выставок по проблемам внедрения современной модели образования »</t>
  </si>
  <si>
    <t>01 5 02 00000</t>
  </si>
  <si>
    <t>01 5 02 20130</t>
  </si>
  <si>
    <t xml:space="preserve">Проведение  муниципальных семинаров, конференций, форумов, выставок по проблемам внедрения современной модели образования </t>
  </si>
  <si>
    <t>01 5 03 00000</t>
  </si>
  <si>
    <t>01 5 03 20140</t>
  </si>
  <si>
    <t>01 4 00 00000</t>
  </si>
  <si>
    <t xml:space="preserve">Подпрограмма  «Предоставление мер  социальной поддержки в сфере образования» </t>
  </si>
  <si>
    <t>07 1 00 00000</t>
  </si>
  <si>
    <t>07 1 01 00000</t>
  </si>
  <si>
    <t>07 1 01 00550</t>
  </si>
  <si>
    <t>Закупка товаров, работ и услуг для 
обеспечения государственных (муниципальных) нужд</t>
  </si>
  <si>
    <t>07 3 00 00000</t>
  </si>
  <si>
    <t>07 3 01 00000</t>
  </si>
  <si>
    <t>06 0 00 00000</t>
  </si>
  <si>
    <t>06 1 00 00000</t>
  </si>
  <si>
    <t>06 1 01 00000</t>
  </si>
  <si>
    <t xml:space="preserve">Подпрограмма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 </t>
  </si>
  <si>
    <t>Основное мероприятие   «Обеспечение жилыми помещениями детей-сирот, детей, оставшихся без попечения родителей, лиц из их числа по договору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</si>
  <si>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</si>
  <si>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05 9 00 00000</t>
  </si>
  <si>
    <t>05 9 01 00000</t>
  </si>
  <si>
    <t>Предоставление субсидий бюджетным, автономным учреждениям и иным некоммерческим организациям</t>
  </si>
  <si>
    <t xml:space="preserve">Подпрограмма  «Обеспечение жильем молодых семей» </t>
  </si>
  <si>
    <t>Основное мероприятие  «Обеспечение жильем молодых семей»</t>
  </si>
  <si>
    <t>Обеспечение функций  исполнительно-
распорядительного  органа местного самоуправления</t>
  </si>
  <si>
    <t>08 0 00 00000</t>
  </si>
  <si>
    <t>Осуществление отдельных государственных полномочий в сфере административных правонарушений</t>
  </si>
  <si>
    <t>Осуществление полномочий по созданию и организации деятельности комиссий по делам несовершеннолетних и защите их прав</t>
  </si>
  <si>
    <t>Подготовка, переподготовка и повышение
 квалификации лиц, замещающих выборные муниципальные должности, а также профессиональная подготовка, переподготовка и повышение квалификации муниципальных служащих</t>
  </si>
  <si>
    <t>05 0 00 00000</t>
  </si>
  <si>
    <t>05 1 00 00000</t>
  </si>
  <si>
    <t>04 0 00 00000</t>
  </si>
  <si>
    <t>Основное мероприятие  «Организация физкультурных мероприятий, спортивных мероприятий, направленных на популяризацию массовых видов спорта»</t>
  </si>
  <si>
    <t>Организация физкультурных мероприятий, 
спортивных мероприятий, направленных на популяризацию массовых видов спорта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</si>
  <si>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</si>
  <si>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Подпрограмма «Муниципальная поддержка городских социально -  ориентированных некоммерческих организаций» </t>
  </si>
  <si>
    <t xml:space="preserve">Основное мероприятие «Оказание финансовой поддержки городским социально -  ориентированным организациям» </t>
  </si>
  <si>
    <t>Оказание финансовой поддержки городским социально -  ориентированным организациям</t>
  </si>
  <si>
    <t>02 0 00 00000</t>
  </si>
  <si>
    <t>02 1 00 00000</t>
  </si>
  <si>
    <t>02 1 01 00000</t>
  </si>
  <si>
    <t>02 1 01 60010</t>
  </si>
  <si>
    <t xml:space="preserve">Подпрограмма «Поддержка семьи» </t>
  </si>
  <si>
    <t>Основное мероприятие «Оказание психолого-педагогической помощи семьям и несовершеннолетним гражданам путем применения процедуры медиации»</t>
  </si>
  <si>
    <t>Оказание психолого-педагогической помощи семьям и несовершеннолетним гражданам путем применения процедуры медиации</t>
  </si>
  <si>
    <t>02 2 00 00000</t>
  </si>
  <si>
    <t>02 2 01 00000</t>
  </si>
  <si>
    <t>02 2 01 20020</t>
  </si>
  <si>
    <t>Основное мероприятие «Организация и проведение мероприятий, направленных на поддержку отдельных категорий граждан»</t>
  </si>
  <si>
    <t>Организация и проведение мероприятий, направленных на поддержку отдельных категорий граждан</t>
  </si>
  <si>
    <t>02 2 02 00000</t>
  </si>
  <si>
    <t>02 2 02 20030</t>
  </si>
  <si>
    <t>Основное мероприятие «Оказание адресной материальной помощи жителям города, находящимся в трудной жизненной ситуации»</t>
  </si>
  <si>
    <t>Оказание адресной материальной помощи жителям города, находящимся в трудной жизненной ситуации</t>
  </si>
  <si>
    <t>02 3 00 00000</t>
  </si>
  <si>
    <t>02 3 01 00000</t>
  </si>
  <si>
    <t xml:space="preserve">Подпрограмма «Поддержка самоорганизации граждан по месту жительства» </t>
  </si>
  <si>
    <t>02 4 00 00000</t>
  </si>
  <si>
    <t>Основное мероприятие «Организация и проведение мероприятий, связанных с профессиональными праздниками»</t>
  </si>
  <si>
    <t>Организация и проведение мероприятий, связанных с профессиональными праздниками</t>
  </si>
  <si>
    <t>02 5 00 00000</t>
  </si>
  <si>
    <t>02 5 01 00000</t>
  </si>
  <si>
    <t>02 5 01 20050</t>
  </si>
  <si>
    <t>Основное мероприятие «Организация и проведение совещаний, круглых столов, семинаров, встреч руководителей ОМС с жителями города»</t>
  </si>
  <si>
    <t>Организация и проведение совещаний, круглых столов, семинаров, встреч руководителей ОМС с жителями города</t>
  </si>
  <si>
    <t>Основное мероприятие «Уплата взноса в Ассоциацию «Совет муниципальных образований Ивановской области»»</t>
  </si>
  <si>
    <t>Уплата взноса в Ассоциацию «Совет муниципальных образований Ивановской области»</t>
  </si>
  <si>
    <t>02 6 00 00000</t>
  </si>
  <si>
    <t>02 6 01 00000</t>
  </si>
  <si>
    <t>02 6 01 90090</t>
  </si>
  <si>
    <t xml:space="preserve">Подпрограмма «Организация культурного досуга в коллективах самодеятельного народного творчества»  </t>
  </si>
  <si>
    <t xml:space="preserve">Основное мероприятие «Организация культурного досуга в коллективах самодеятельного народного творчества» </t>
  </si>
  <si>
    <t>Организация культурного досуга в коллективах самодеятельного народного творчества</t>
  </si>
  <si>
    <t>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</si>
  <si>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</si>
  <si>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03 0 00 00000</t>
  </si>
  <si>
    <t>03 1 00 00000</t>
  </si>
  <si>
    <t>03 1 01 00000</t>
  </si>
  <si>
    <t>03 1 01 00350</t>
  </si>
  <si>
    <t>03 1 01 80340</t>
  </si>
  <si>
    <t>03 1 02 00000</t>
  </si>
  <si>
    <t xml:space="preserve">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 </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</si>
  <si>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</si>
  <si>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 xml:space="preserve">Основное мероприятие «Осуществление библиотечного, библиографического и информационного обслуживания пользователей библиотеки» </t>
  </si>
  <si>
    <t>Осуществление библиотечного, библиографического и информационного обслуживания пользователей библиотеки</t>
  </si>
  <si>
    <t>03 3 00 00000</t>
  </si>
  <si>
    <t>03 3 01 00000</t>
  </si>
  <si>
    <t>03 3 01 00390</t>
  </si>
  <si>
    <t xml:space="preserve">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t>
  </si>
  <si>
    <t>03 3 01 80340</t>
  </si>
  <si>
    <t>Основное мероприятие «Проведение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учреждениях культуры»</t>
  </si>
  <si>
    <t>03 3 02 00000</t>
  </si>
  <si>
    <t>03 3 02 00440</t>
  </si>
  <si>
    <t>Основное мероприятие «Организация и проведение мероприятий, связанных с государственными праздниками, юбилейными и памятными датами»</t>
  </si>
  <si>
    <t>Организация и проведение мероприятий, связанных с государственными праздниками, юбилейными и памятными датами</t>
  </si>
  <si>
    <t>03 4 00 00000</t>
  </si>
  <si>
    <t>03 4 01 00000</t>
  </si>
  <si>
    <t>03 4 01 20080</t>
  </si>
  <si>
    <t>03 5 00 00000</t>
  </si>
  <si>
    <t>03 5 01 00000</t>
  </si>
  <si>
    <t>03 5 01 00430</t>
  </si>
  <si>
    <t>Иные бюджетные ассигнования</t>
  </si>
  <si>
    <t xml:space="preserve">Подпрограмма  «Ремонт, капитальный ремонт и содержание автомобильных дорог общего пользования местного значения» </t>
  </si>
  <si>
    <t>Основное мероприятие «Ремонт, капитальный ремонт и содержание автомобильных дорог общего пользования местного значения»</t>
  </si>
  <si>
    <t xml:space="preserve">Ремонт, капитальный ремонт автомобильных дорог местного значения и сооружений на них  </t>
  </si>
  <si>
    <t>05 2 00 00000</t>
  </si>
  <si>
    <t>05 2 01 00000</t>
  </si>
  <si>
    <t>05 2 01 00490</t>
  </si>
  <si>
    <t>05 4 00 00000</t>
  </si>
  <si>
    <t>05 4 01 00000</t>
  </si>
  <si>
    <t xml:space="preserve">Подпрограмма «Реализация дошкольных образовательных программ» </t>
  </si>
  <si>
    <t>Дошкольное образование детей. Присмотр и уход за детьми</t>
  </si>
  <si>
    <t>Основное мероприятие «Реализация дошкольных образовательных программ и мероприятия по их развитию»</t>
  </si>
  <si>
    <t>01 0 00 00000</t>
  </si>
  <si>
    <t>01 1 00 00000</t>
  </si>
  <si>
    <t>01 1 01 00000</t>
  </si>
  <si>
    <t>01 1 01 00010</t>
  </si>
  <si>
    <t>01 1 01 00020</t>
  </si>
  <si>
    <t xml:space="preserve">Укрепление материально-технической базы дошкольных образовательных организаций </t>
  </si>
  <si>
    <t>01 1 01 00030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</si>
  <si>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дошкольных образовательных организациях</t>
  </si>
  <si>
    <t>01 1 01 00040</t>
  </si>
  <si>
    <t>01 1 01 80170</t>
  </si>
  <si>
    <t xml:space="preserve">Подпрограмма  «Реализация основных общеобразовательных программ»  </t>
  </si>
  <si>
    <t>Предоставление  общедоступного  бесплатного начального общего, основного общего, среднего (полного) общего образования по основным общеобразовательным программам</t>
  </si>
  <si>
    <t>Основное мероприятие «Реализация основных общеобразовательных программ и мероприятия по их развитию»</t>
  </si>
  <si>
    <t>01 2 00 00000</t>
  </si>
  <si>
    <t>01 2 01 00000</t>
  </si>
  <si>
    <t>01 2 01 00060</t>
  </si>
  <si>
    <t>Укрепление материально-технической базы общеобразовательных организаций</t>
  </si>
  <si>
    <t>01 2 01 00080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</si>
  <si>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бюджетных общеобразовательных организациях</t>
  </si>
  <si>
    <t>01 2 01 00090</t>
  </si>
  <si>
    <t>01 2 01 00100</t>
  </si>
  <si>
    <t>01 2 01 80150</t>
  </si>
  <si>
    <t xml:space="preserve">Подпрограмма «Реализация дополнительных образовательных программ»  </t>
  </si>
  <si>
    <t>Дополнительное образование детей</t>
  </si>
  <si>
    <t>Основное мероприятие «Реализация дополнительных образовательных программ и мероприятия по их развитию»</t>
  </si>
  <si>
    <t>01 3 00 00000</t>
  </si>
  <si>
    <t>01 3 01 00000</t>
  </si>
  <si>
    <t>01 3 01 00110</t>
  </si>
  <si>
    <t>Дополнительное образование детей в сфере культуры и искусства</t>
  </si>
  <si>
    <t>Укрепление материально-технической базы муниципальных  организаций дополнительного образования детей</t>
  </si>
  <si>
    <t>01 3 01 00170</t>
  </si>
  <si>
    <t>01 3 01 00190</t>
  </si>
  <si>
    <t>01 3 01 81420</t>
  </si>
  <si>
    <t>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</si>
  <si>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</si>
  <si>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01 3 01 81440</t>
  </si>
  <si>
    <t>Поэтапное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</si>
  <si>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01 4 01 00000</t>
  </si>
  <si>
    <t>Основное мероприятие «Финансовое обеспечение предоставления мер социальной поддержки в сфере образования»</t>
  </si>
  <si>
    <t>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</si>
  <si>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01 4 01 80100</t>
  </si>
  <si>
    <t>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</si>
  <si>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01 4 01 80110</t>
  </si>
  <si>
    <t>01 4 01 S0190</t>
  </si>
  <si>
    <t>01 4 01 80200</t>
  </si>
  <si>
    <t>05 6 00 00000</t>
  </si>
  <si>
    <t>05 6 01 00000</t>
  </si>
  <si>
    <t>Субсидии юридическим лицам и индивидуальным предпринимателям на ремонт и содержание объектов внешнего благоустройства и мест захоронения</t>
  </si>
  <si>
    <t>Капитальные вложения в объекты  государственной (муниципальной) собственности</t>
  </si>
  <si>
    <t>40 0 00 00000</t>
  </si>
  <si>
    <t>40 1 00 00000</t>
  </si>
  <si>
    <t>40 1 00 90010</t>
  </si>
  <si>
    <t>Иные непрограммные мероприятия</t>
  </si>
  <si>
    <t>40 9 00 00000</t>
  </si>
  <si>
    <t>40 9 00 00500</t>
  </si>
  <si>
    <t>40 9 00 00660</t>
  </si>
  <si>
    <t>40 9 00 00670</t>
  </si>
  <si>
    <t>Непрограммные направления деятельности исполнительно-распорядительного  органа местного самоуправления</t>
  </si>
  <si>
    <t>41 0 00 00000</t>
  </si>
  <si>
    <t>Организация  дополнительного материального обеспечения граждан, удостоенных звания «Почетный гражданин города Тейково»</t>
  </si>
  <si>
    <t>41 9 00 00000</t>
  </si>
  <si>
    <t>Социальное обеспечение и иные выплаты населению</t>
  </si>
  <si>
    <t>42 0 00 00000</t>
  </si>
  <si>
    <t>42 9 00 00000</t>
  </si>
  <si>
    <t>42 9 00 51200</t>
  </si>
  <si>
    <t>Организация  временной занятости детей и подростков в бюджетных общеобразовательных организациях</t>
  </si>
  <si>
    <t>Организация  временной занятости детей и подростков в организациях дополнительного образования детей</t>
  </si>
  <si>
    <t>тыс. руб.</t>
  </si>
  <si>
    <t xml:space="preserve">Основное мероприятие «Обеспечение 
деятельности муниципального  учреждения «Аварийно-диспетчерская служба» </t>
  </si>
  <si>
    <t xml:space="preserve">Обеспечение деятельности муниципального 
 учреждения «Аварийно-диспетчерская служба»  </t>
  </si>
  <si>
    <t>07 0 00 00000</t>
  </si>
  <si>
    <t>Обеспечение деятельности муниципального казенного учреждения «Централизованная бухгалтерия бюджетного учета»</t>
  </si>
  <si>
    <t>Проведение ежегодных муниципальных
 конкурсов «Лучшая школа года», «Лучший сад года»</t>
  </si>
  <si>
    <t>Основное мероприятие «Проведение ежегодных муниципальных
 конкурсов «Лучшая школа года», «Лучший сад года»»</t>
  </si>
  <si>
    <t>02 3 01 26030</t>
  </si>
  <si>
    <t>41 9 00 26010</t>
  </si>
  <si>
    <t>41 9 00 26020</t>
  </si>
  <si>
    <t xml:space="preserve">Подпрограмма «Библиотечно-информационное обслуживание населения» </t>
  </si>
  <si>
    <t>Софинансирование расходов по 
 обеспечению функционирования многофункциональных центров предоставления государственных и муниципальных услуг</t>
  </si>
  <si>
    <t>Основное мероприятие «Проведение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</si>
  <si>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Проведение государственной  экспертизы сметных объемов работ по благоустройству дворовых территорий и территории массового посещения жителей города</t>
  </si>
  <si>
    <t>Подпрограмма "Дополнительное образование детей в сфере культуры и искусства"</t>
  </si>
  <si>
    <t>03 7 00 00000</t>
  </si>
  <si>
    <t>Основное мероприятие "Дополнительное образование детей в сфере культуры и искусства"</t>
  </si>
  <si>
    <t>03 7 01 00000</t>
  </si>
  <si>
    <t>Основное мероприятие  «Выплата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</si>
  <si>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Выплата компенсации уплаченного земельного налога председателям уличных комитетов и территориальных общественных советов (ТОС) либо их супруге (супругу)</t>
  </si>
  <si>
    <t>05 2 01 S0510</t>
  </si>
  <si>
    <t>Основное мероприятие «Формирование комфортной городской среды»</t>
  </si>
  <si>
    <t>05 Ж F2 55550</t>
  </si>
  <si>
    <t>Подпрограмма «Снос домов и хозяйственных построек»</t>
  </si>
  <si>
    <t>Основное мероприятие «Снос жилых домов и хозяйственных построек»</t>
  </si>
  <si>
    <t>Снос жилых домов и хозяйственных построек</t>
  </si>
  <si>
    <t>Актуализация схемы теплоснабжения городского округа Тейково Ивановской области</t>
  </si>
  <si>
    <t>41 9 00 90120</t>
  </si>
  <si>
    <t xml:space="preserve">Подпрограмма  «Реализация молодежной политики»   </t>
  </si>
  <si>
    <t>01 7 00 00000</t>
  </si>
  <si>
    <t xml:space="preserve">Основное мероприятие  «Организация  мероприятий, носящих общегородской и межмуниципальный характер» </t>
  </si>
  <si>
    <t>01 7 01 00000</t>
  </si>
  <si>
    <t>Организация  мероприятий, носящих общегородской и межмуниципальный характер</t>
  </si>
  <si>
    <t>01 7 01 20100</t>
  </si>
  <si>
    <t>01 7 02 00000</t>
  </si>
  <si>
    <t xml:space="preserve">01 7 02 20200 </t>
  </si>
  <si>
    <t>01 7 03 00000</t>
  </si>
  <si>
    <t>01 7 03 S3110</t>
  </si>
  <si>
    <t>41 9 00 90130</t>
  </si>
  <si>
    <t>01 3 01 00220</t>
  </si>
  <si>
    <t>Развитие системы подготовки спортивного резерва</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</si>
  <si>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</si>
  <si>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t>
  </si>
  <si>
    <t>05 Д 01 00000</t>
  </si>
  <si>
    <t>05 Д 00 00000</t>
  </si>
  <si>
    <t>Проведение ремонта жилых помещений и  замена бытового и сантехнического оборудования в жилых помещениях, занимаемых инвалидами и участниками Великой Отечественной войны 1941-1945 годов в городском округе Тейково</t>
  </si>
  <si>
    <t>05 Д 01 S0250</t>
  </si>
  <si>
    <t xml:space="preserve">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</si>
  <si>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01 1 01 85500</t>
  </si>
  <si>
    <t>05 1 01 00000</t>
  </si>
  <si>
    <t>Проведение ремонтных работ, приобретение строительных материалов и строительных смесей для проведения ремонтных работ, оплата договоров по разработке проектно-сметной документации  и по проверке достоверности проектно-сметной документации в организациях  дополнительного образования детей в сфере культуры и искусства</t>
  </si>
  <si>
    <t>Основное мероприятие «Формирование современной городской среды»</t>
  </si>
  <si>
    <t>Обеспечение  мероприятий по формированию современной городской среды</t>
  </si>
  <si>
    <t>Основное мероприятие «Проведение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</si>
  <si>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00000</t>
  </si>
  <si>
    <t>Проведение ремонта жилых помещений и (или) замена (приобретение) бытового и сантехнического оборудования в жилых помещениях, занимаемых инвалидами и участниками Великой Отечественной войны 1941-1945 годов, за исключением инвалидов и участников Великой Отечественной войны, обеспеченных жильем в соответствии с Указом Президента Российской Федерации от 07.05.2008 № 714 «Об обеспечении жильем ветеранов Великой Отечественной войны 1941-1945 годов» и Федеральным законом от 12.01.1995 № 5-ФЗ «О ветеранах"</t>
  </si>
  <si>
    <t>05 Д 02 80240</t>
  </si>
  <si>
    <t>01 2 01 53031</t>
  </si>
  <si>
    <t>01 4 01 00270</t>
  </si>
  <si>
    <t>01 4 01 L3041</t>
  </si>
  <si>
    <t>05 1 01 60020</t>
  </si>
  <si>
    <t>Субсидирование на поддержку субъектов малого и среднего предпринимательства</t>
  </si>
  <si>
    <t>06 1 01 60210</t>
  </si>
  <si>
    <t xml:space="preserve">Подпрограмма «Музейно-выставочная деятельность» </t>
  </si>
  <si>
    <t>03 2 00 00000</t>
  </si>
  <si>
    <t>Основное мероприятие «Музейно-выставочная деятельность»</t>
  </si>
  <si>
    <t>03 2 01 00000</t>
  </si>
  <si>
    <t>Музейно-выставочная деятельность</t>
  </si>
  <si>
    <t>03 2 01 00480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</si>
  <si>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</si>
  <si>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03 8 00 00000</t>
  </si>
  <si>
    <t>01 3 E2 00000</t>
  </si>
  <si>
    <t>01 3 E2 54910</t>
  </si>
  <si>
    <t>07 2 00 00000</t>
  </si>
  <si>
    <t>07 2 01 00000</t>
  </si>
  <si>
    <t>03 2 01 80340</t>
  </si>
  <si>
    <t>03 2 02 00000</t>
  </si>
  <si>
    <t>03 2 02 00460</t>
  </si>
  <si>
    <t>Подпрограмма "Организация использования, охраны, защиты, воспроизводства городских лесов, расположенных в границах городского округа Тейково Ивановской области"</t>
  </si>
  <si>
    <t>Основное мероприятие "Проведение лесоустроительных работ"</t>
  </si>
  <si>
    <t>Проведение лесоустроительных работ</t>
  </si>
  <si>
    <t>Основное мероприятие "Разработка и утверждение лесохозяйственного регламента"</t>
  </si>
  <si>
    <t>Разработка и утверждение лесохозяйственного регламента</t>
  </si>
  <si>
    <t>40 9 00 00710</t>
  </si>
  <si>
    <t>40 9 00 00720</t>
  </si>
  <si>
    <t>05 2 01 10490</t>
  </si>
  <si>
    <t>01 2 01 10060</t>
  </si>
  <si>
    <t>03 3 01 05191</t>
  </si>
  <si>
    <t>Реализация программ формирования современной городской среды</t>
  </si>
  <si>
    <t>Подпрограмма "Реализация мероприятий по профилактике терроризма и экстремизма"</t>
  </si>
  <si>
    <t>01 8 00 00000</t>
  </si>
  <si>
    <t>Основное мероприятие "Реализация мероприятий по профилактике терроризма и экстремизма"</t>
  </si>
  <si>
    <t>Реализация мероприятий по профилактике терроризма и экстремизма</t>
  </si>
  <si>
    <t>01 8 01 00000</t>
  </si>
  <si>
    <t>01 8 01 20300</t>
  </si>
  <si>
    <t>Основное мероприятие  «Участие мужской команды «ФК Тейково» в чемпионате Ивановской области по футболу»</t>
  </si>
  <si>
    <t>Участие мужской команды «ФК Тейково» в чемпионате Ивановской области по футболу</t>
  </si>
  <si>
    <t xml:space="preserve">Реализация мероприятий по укреплению пожарной безопасности муниципальных дошкольных образовательных организаций </t>
  </si>
  <si>
    <t>Реализация  мероприятий по укреплению пожарной безопасности общеобразовательных организаций</t>
  </si>
  <si>
    <t>01 3 01 11420</t>
  </si>
  <si>
    <t>01 3 01 11440</t>
  </si>
  <si>
    <t>03 1 01 10340</t>
  </si>
  <si>
    <t>03 3 01 10340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</si>
  <si>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</si>
  <si>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</si>
  <si>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</si>
  <si>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</si>
  <si>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</si>
  <si>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</si>
  <si>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Организация целевой подготовки педагогов для работы в муниципальных образовательных организациях Ивановской области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</si>
  <si>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</si>
  <si>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Благоустройство </t>
  </si>
  <si>
    <t>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</si>
  <si>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</si>
  <si>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03 3 01 L5191</t>
  </si>
  <si>
    <t>Подпрограмма "Центр культурного развития"</t>
  </si>
  <si>
    <t>Основное мероприятие "Проведение изыскательских работ по определению возможности строительства Центра культурного развития"</t>
  </si>
  <si>
    <t>Проведение изыскательских работ по определению возможности строительства Центра культурного развития</t>
  </si>
  <si>
    <t>Основное мероприятие "Разработка проектно-сметной документации Центра культурного развития"</t>
  </si>
  <si>
    <t>Разработка проектно-сметной документации Центра культурного развития</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</si>
  <si>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t>
  </si>
  <si>
    <t xml:space="preserve">Муниципальная программа городского округа Тейково Ивановской области «Развитие образования в городском округе Тейково Ивановской области» </t>
  </si>
  <si>
    <t>Подпрограмма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</si>
  <si>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Муниципальная программа городского округа Тейково Ивановской области «Организация работы по взаимосвязи органов местного самоуправления с населением городского округа Тейково Ивановской области»</t>
  </si>
  <si>
    <t xml:space="preserve">Подпрограмма «Поддержка категорий граждан, постоянно проживающих на территории городского округа Тейково Ивановской области, попавших в трудную жизненную ситуацию» </t>
  </si>
  <si>
    <t xml:space="preserve">Подпрограмма «Организация работы по взаимосвязи органов местного самоуправления с населением города Тейково» </t>
  </si>
  <si>
    <t xml:space="preserve">Подпрограмма  «Обеспечение взаимосвязи городского округа Тейково Ивановской области с другими муниципальными образованиями» </t>
  </si>
  <si>
    <t>Подпрограмма "Информирование населения о деятельности органов местного самоуправления городского округа Тейково Ивановской области"</t>
  </si>
  <si>
    <t xml:space="preserve">Муниципальная программа городского округа Тейково Ивановской области «Культура городского округа Тейково Ивановской области» </t>
  </si>
  <si>
    <t xml:space="preserve">Подпрограмма «Организация культурно-массовых мероприятий в городском округе Тейково Ивановской области» </t>
  </si>
  <si>
    <t xml:space="preserve">Подпрограмма «Информационная открытость органов местного самоуправления городского округа Тейково Ивановской области»  </t>
  </si>
  <si>
    <t>Муниципальная программа городского округа Тейково Ивановской области "Развитие физической культуры и спорта в городском округе Тейково Ивановской области"</t>
  </si>
  <si>
    <t>Подпрограмма «Организация физкультурных мероприятий, спортивных мероприятий и участия спортсменов городского округа Тейково Ивановской области в соревнованиях»</t>
  </si>
  <si>
    <t xml:space="preserve">Подпрограмма  «Реализация  мероприятий по обеспечению населения городского округа Тейково Ивановской области водоснабжением, водоотведением и услугами бань» </t>
  </si>
  <si>
    <t xml:space="preserve">Подпрограмма  «Благоустройство городского округа Тейково Ивановской области,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t>
  </si>
  <si>
    <t>Подпрограмма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</si>
  <si>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Подпрограмма «Формирование современной городской среды на 2023-2028 годы»</t>
  </si>
  <si>
    <t xml:space="preserve">Муниципальная программа городского округа Тейково Ивановской области «Формирование инвестиционной привлекательности городского округа Тейково Ивановской области» </t>
  </si>
  <si>
    <t xml:space="preserve">Подпрограмма «Развитие субъектов малого и среднего предпринимательства в городском округе Тейково Ивановской области» </t>
  </si>
  <si>
    <t xml:space="preserve">Подпрограмма «Обеспечение деятельности муниципального  казенного учреждения «Аварийно-диспетчерская служба» </t>
  </si>
  <si>
    <t xml:space="preserve">Подпрограмма  «Резервный фонд администрации городского округа Тейково Ивановской области»  </t>
  </si>
  <si>
    <t>Подпрограмма "Мероприятия по предупреждению и ликвидации  последствий чрезвычайных ситуаций природного и техногенного характера"</t>
  </si>
  <si>
    <t>Муниципальная программа городского округа Тейково Ивановской области "Совершенствование системы профилактики  правонарушений на территории городского округа Тейково Ивановской области"</t>
  </si>
  <si>
    <t>Подпрограмма "Расходы на создание системы видеонаблюдения"</t>
  </si>
  <si>
    <t>Подпрограмма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</si>
  <si>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Основное мероприятие «Обеспечение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</si>
  <si>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Обеспечение выполнения функций муниципального  учреждения Централизованная бухгалтерия  Отдела образования администрации г. Тейково Ивановской области</t>
  </si>
  <si>
    <t xml:space="preserve"> Иные бюджетные ассигнования</t>
  </si>
  <si>
    <t>02 7 00 00000</t>
  </si>
  <si>
    <t>02 7 01 00000</t>
  </si>
  <si>
    <t>02 7 01 20090</t>
  </si>
  <si>
    <t>Основное мероприятие "Информирование населения о деятельности органов местного самоуправления городского округа Тейково Ивановской области"</t>
  </si>
  <si>
    <t>Информирование населения о деятельности органов местного самоуправления городского округа Тейково Ивановской области</t>
  </si>
  <si>
    <t>02 4 01 00000</t>
  </si>
  <si>
    <t>02 4 01 26050</t>
  </si>
  <si>
    <t>02 5 02 00000</t>
  </si>
  <si>
    <t>02 5 02 20070</t>
  </si>
  <si>
    <t>03 1 02 00420</t>
  </si>
  <si>
    <t>03 6 00 00000</t>
  </si>
  <si>
    <t>03 6 01 00000</t>
  </si>
  <si>
    <t>03 6 01 00120</t>
  </si>
  <si>
    <t>03 6 01 11430</t>
  </si>
  <si>
    <t>03 6 01 81430</t>
  </si>
  <si>
    <t>03 6 01 00130</t>
  </si>
  <si>
    <t>03 7 01 00140</t>
  </si>
  <si>
    <t>03 8 01 00000</t>
  </si>
  <si>
    <t>03 8 01 00150</t>
  </si>
  <si>
    <t>03 8 02 00000</t>
  </si>
  <si>
    <t>03 8 02 00160</t>
  </si>
  <si>
    <t>04 1 00 00000</t>
  </si>
  <si>
    <t>04 1 01 00000</t>
  </si>
  <si>
    <t>04 1 01 20150</t>
  </si>
  <si>
    <t>04 1 02 00000</t>
  </si>
  <si>
    <t>04 1 02 20160</t>
  </si>
  <si>
    <t>04 1 03 00000</t>
  </si>
  <si>
    <t>04 1 03 20170</t>
  </si>
  <si>
    <t>Непрограммные направления деятельности  органов местного самоуправления городского округа Тейково Ивановской области</t>
  </si>
  <si>
    <t xml:space="preserve">Проведение муниципальных выборов в представительный орган городского округа Тейково Ивановской области </t>
  </si>
  <si>
    <t>Обеспечение функционирования  Председателя городской Думы городского округа Тейково Ивановской области</t>
  </si>
  <si>
    <t>Обеспечение функционирования
главы городского округа Тейково Ивановской области</t>
  </si>
  <si>
    <t>Обеспечение функций  представительного органа городского округа Тейково Ивановской области</t>
  </si>
  <si>
    <t>Обеспечение деятельности председателя контрольно-счётной комиссии городского округа Тейково Ивановской области</t>
  </si>
  <si>
    <t>Обеспечение деятельности аппарата контрольно-счётной комиссии городского округа Тейково Ивановской области</t>
  </si>
  <si>
    <t>Организация пенсионного обеспечения лиц, замещавших выборные муниципальные должности на постоянной основе и должности муниципальной службы городского округа Тейково Ивановской области</t>
  </si>
  <si>
    <t>Расходы на исполнение судебных актов, предусматривающих обращение взыскания на средства бюджета городского округа Тейково Ивановской области по денежным обязательствам муниципальных казенных учреждений</t>
  </si>
  <si>
    <t>Расходы на обеспечение деятельности муниципального казенного учреждения  городского округа Тейково Ивановской области «Служба заказчика»</t>
  </si>
  <si>
    <t>Организация предоставления государственных и муниципальных услуг на базе муниципального бюджетного учреждения городского округа Тейково Ивановской области «Многофункциональный центр предоставления государственных и муниципальных услуг»</t>
  </si>
  <si>
    <t>Информатизация городского округа Тейково Ивановской области</t>
  </si>
  <si>
    <t>Улучшение условий и охраны труда в администрации городского округа Тейково Ивановской области, структурных подразделениях администрации</t>
  </si>
  <si>
    <t>Адресная поддержка учащихся 1-11 классов при организации питания в образовательных организациях городского округа Тейково Ивановской области</t>
  </si>
  <si>
    <t>Основное мероприятие «Поддержка  молодых специалистов муниципальных учреждений социальной сферы  городского округа Тейково Ивановской области»</t>
  </si>
  <si>
    <t>Поддержка молодых специалистов   муниципальных учреждений социальной сферы  городского округа Тейково Ивановской области</t>
  </si>
  <si>
    <t>Основное мероприятие «Организация целевой подготовки педагогов для работы в муниципальных образовательных организациях городского округа Тейково Ивановской области»</t>
  </si>
  <si>
    <t>Комплектование книжных фондов библиотек городского округа Тейково Ивановской области</t>
  </si>
  <si>
    <t>Основное мероприятие «Информационное обслуживание населения городского округа Тейково Ивановской области»</t>
  </si>
  <si>
    <t>Информационное обслуживание населения городского округа Тейково Ивановской области</t>
  </si>
  <si>
    <t>Основное мероприятие  «Организация  участия спортсменов городского округа Тейково Ивановской области в выездных мероприятиях»</t>
  </si>
  <si>
    <t>Организация  участия спортсменов городского округа Тейково Ивановской области в выездных мероприятиях</t>
  </si>
  <si>
    <t>Основное мероприятие «Мероприятия по обеспечению населения городского округа Тейково Ивановской области водоснабжением, водоотведением и услугами бань»</t>
  </si>
  <si>
    <t>Субсидии организациям коммунального 
комплекса на возмещение недополученных доходов, возникающих из-за разницы между экономически обоснованным  тарифом и размером платы населения за одну помывку в общем отделении бань городского округа Тейково Ивановской области, установленным органом местного самоуправления</t>
  </si>
  <si>
    <t>Предоставление социальных выплат молодым семьям на приобретение (строительство) жилого помещения</t>
  </si>
  <si>
    <t>05 5 00 00000</t>
  </si>
  <si>
    <t>Основное мероприятие  «Благоустройство городского округа Тейково Ивановской области»</t>
  </si>
  <si>
    <t>05 5 01 00000</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</si>
  <si>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</si>
  <si>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Основное мероприятие "Осуществление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t>
  </si>
  <si>
    <t>05 7 00 00000</t>
  </si>
  <si>
    <t>Основное мероприятие "Реализация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</si>
  <si>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Реализация мероприятий по обеспечению инженерной инфраструктурой земельных участков, предназначенных для бесплатного предоставления (предоставленных) семьям с тремя и более детьми в городском округе Тейково Ивановской области</t>
  </si>
  <si>
    <t>05 7 01 00000</t>
  </si>
  <si>
    <t>05 8 00 00000</t>
  </si>
  <si>
    <t>05 8 01 00000</t>
  </si>
  <si>
    <t>05 Б 00 00000</t>
  </si>
  <si>
    <t>05 Б 01 00000</t>
  </si>
  <si>
    <t>Основное мероприятие «Развитие субъектов малого и среднего предпринимательства в городском округе Тейково Ивановской области»</t>
  </si>
  <si>
    <t>Основное мероприятие  «Резервный фонд администрации городского округа Тейково Ивановской области»</t>
  </si>
  <si>
    <t>Резервный фонд администрации городского округа Тейково Ивановской области</t>
  </si>
  <si>
    <t>07 2 01 00570</t>
  </si>
  <si>
    <t>Основное мероприятие "Мероприятия по предупреждению и ликвидации  последствий чрезвычайных ситуаций природного и техногенного характера"</t>
  </si>
  <si>
    <t>Мероприятия по предупреждению и ликвидации  последствий чрезвычайных ситуаций природного и техногенного характера</t>
  </si>
  <si>
    <t>07 3 01 00560</t>
  </si>
  <si>
    <t>08 1 00 00000</t>
  </si>
  <si>
    <t>08 1 01 00000</t>
  </si>
  <si>
    <t>Основное мероприятие "Расходы на создание системы видеонаблюдения"</t>
  </si>
  <si>
    <t>Расходы на создание системы видеонаблюдения</t>
  </si>
  <si>
    <t>08 1 01 40040</t>
  </si>
  <si>
    <t>08 2 00 00000</t>
  </si>
  <si>
    <t>Основное мероприятие "Деятельность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</si>
  <si>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Деятельность по оказанию поддержки гражданам и их объединениям, участвующим в охране общественного порядка, создание условий для деятельности народных дружин</t>
  </si>
  <si>
    <t>08 2 01 00000</t>
  </si>
  <si>
    <t>08 2 01 40060</t>
  </si>
  <si>
    <t>41 9 00 90310</t>
  </si>
  <si>
    <t>41 9 00 90320</t>
  </si>
  <si>
    <t>41 9 00 82910</t>
  </si>
  <si>
    <t>41 9 00 90330</t>
  </si>
  <si>
    <t>41 9 00 90340</t>
  </si>
  <si>
    <t>41 9 00 80350</t>
  </si>
  <si>
    <t>41 9 00 80360</t>
  </si>
  <si>
    <t>41 9 00 90350</t>
  </si>
  <si>
    <t>41 9 00 90360</t>
  </si>
  <si>
    <t>41 9 00 90370</t>
  </si>
  <si>
    <t>2024 год</t>
  </si>
  <si>
    <t>05 1 02 00000</t>
  </si>
  <si>
    <t>Основное мероприятие "Составление технического проекта разработки месторождения подземных вод"</t>
  </si>
  <si>
    <t>Составление технического проекта разработки месторождения подземных вод</t>
  </si>
  <si>
    <t>05 1 02 40200</t>
  </si>
  <si>
    <t>05 3 00 00000</t>
  </si>
  <si>
    <t>05 3 01 00000</t>
  </si>
  <si>
    <t>05 3 01 L4970</t>
  </si>
  <si>
    <t>05 4 01 60070</t>
  </si>
  <si>
    <t>05 4 01 S2000</t>
  </si>
  <si>
    <t>05 4 02 00000</t>
  </si>
  <si>
    <t>05 4 02 80370</t>
  </si>
  <si>
    <t>05 5 01 R0820</t>
  </si>
  <si>
    <t>05 6 01 20180</t>
  </si>
  <si>
    <t>05 7 01 10240</t>
  </si>
  <si>
    <t>Муниципальная программа городского округа Тейково Ивановской области «Управление муниципальным имуществом городского округа Тейково Ивановской области»</t>
  </si>
  <si>
    <t>09 0 00 00000</t>
  </si>
  <si>
    <t>Подпрограмма «Организация управления муниципальным имуществом»</t>
  </si>
  <si>
    <t>Подпрограмма «Содержание муниципального жилищного фонда»</t>
  </si>
  <si>
    <t>09 1 00 00000</t>
  </si>
  <si>
    <t>09 2 00 00000</t>
  </si>
  <si>
    <t>Основное мероприятие "Обеспечение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</si>
  <si>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Обеспечение выполнения функций по оценке недвижимости, признанию прав и регулированию отношений по государственной и муниципальной собственности</t>
  </si>
  <si>
    <t>09 1 01 00000</t>
  </si>
  <si>
    <t>09 1 01 90030</t>
  </si>
  <si>
    <t>09 1 02 00000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</si>
  <si>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</si>
  <si>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нежилых помещений, расположенных в них</t>
  </si>
  <si>
    <t>09 1 02 90040</t>
  </si>
  <si>
    <t>Основное мероприятие "Оплата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</si>
  <si>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Оплата услуг управляющим организациям, товариществам собственников жилья, товариществам собственников недвижимости, жилищным кооперативам или иным специализированным потребительским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в целях возмещения затрат за содержание муниципальных нежилых помещений, включающих плату за услуги, работы по управлению многоквартирными домами, за содержание и текущий ремонт общего имущества многоквартирных домов, за коммунальные ресурсы, потребляемые при использовании и содержании общего имущества многоквартирных домов</t>
  </si>
  <si>
    <t>09 1 03 00000</t>
  </si>
  <si>
    <t>09 1 03 90050</t>
  </si>
  <si>
    <t>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</si>
  <si>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Основное мероприятие "Предоставление субсидии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лицам, осуществляющим оказание услуг по содержанию и (или) выполнению работ по ремонту общего имущества многоквартирных домов, а также ресурсоснабжающим организациям, осуществляющим поставку ресурсов на коммунальные услуги населению, в целях возмещения затрат по содержанию общего имущества многоквартирных домов и предоставлению коммунальных услуг до заселения в установленном порядке жилых помещений муниципального жилищного фонда"</t>
  </si>
  <si>
    <t>09 2 01 00000</t>
  </si>
  <si>
    <t>09 2 01 90060</t>
  </si>
  <si>
    <t>Основное мероприятие "Уплата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</si>
  <si>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Уплата взносов на капитальный ремонт общего имущества многоквартирных жилых домов, расположенных на территории города Тейково, соразмерно доле муниципальных жилых помещений, расположенных в них</t>
  </si>
  <si>
    <t>09 2 02 00000</t>
  </si>
  <si>
    <t>09 2 02 90070</t>
  </si>
  <si>
    <t>Основное мероприятие "Оплата услуг по доставке квитанций за наем жилого помещения муниципального жилищного фонда"</t>
  </si>
  <si>
    <t>Оплата услуг по доставке квитанций за наем жилого помещения муниципального жилищного фонда</t>
  </si>
  <si>
    <t>09 2 03 00000</t>
  </si>
  <si>
    <t>09 2 03 90080</t>
  </si>
  <si>
    <t>01 3 02 00000</t>
  </si>
  <si>
    <t>Основное мероприятие "Обеспечение функционирования модели персонифицированного финансирования дополнительного образования детей"</t>
  </si>
  <si>
    <t>Обеспечение функционирования модели персонифицированного финансирования дополнительного образования детей</t>
  </si>
  <si>
    <t>01 3 02 00410</t>
  </si>
  <si>
    <t>09 1 04 00000</t>
  </si>
  <si>
    <t>Основное мероприятие "Оформление права муниципальной собственности на земельные участки под автомобильными дорогами"</t>
  </si>
  <si>
    <t>Оформление права муниципальной собственности на земельные участки под автомобильными дорогами</t>
  </si>
  <si>
    <t>09 1 04 90090</t>
  </si>
  <si>
    <t>Муниципальная программа городского округа Тейково Ивановской области «Обеспечение населения городского округа Тейково Ивановской области услугами жилищно-коммунального хозяйства и развитие городской инфраструктуры»</t>
  </si>
  <si>
    <t>Подпрограмма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</si>
  <si>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Основное мероприятие "Проведение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</si>
  <si>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Проведение ремонта жилых помещений, замены бытового санитарно-технического оборудования в жилых помещениях, занимаемых инвалидами и участниками Великой Отечественной войны 1941-1945 г.г. в городском округе Тейково Ивановской области</t>
  </si>
  <si>
    <t>05 8 01 05550</t>
  </si>
  <si>
    <t>05 8 02 00000</t>
  </si>
  <si>
    <t>05 8 02 20300</t>
  </si>
  <si>
    <t>05 8 F2 00000</t>
  </si>
  <si>
    <t>05 8 F2 55550</t>
  </si>
  <si>
    <t>05 9 01 30200</t>
  </si>
  <si>
    <t>05 Б 01 30500</t>
  </si>
  <si>
    <t>05 Б 02 00000</t>
  </si>
  <si>
    <t>05 Б 02 30600</t>
  </si>
  <si>
    <t>03 2 01 10340</t>
  </si>
  <si>
    <t>01 3 01 00180</t>
  </si>
  <si>
    <t>Укрепление материально-технической базы организаций дополнительного образования по наказам избирателей депутатам Ивановской областной Думы</t>
  </si>
  <si>
    <t>2025 год</t>
  </si>
  <si>
    <t>05 4 01 60080</t>
  </si>
  <si>
    <t>Финансовое обеспечение дорожной деятельности на автомобильных дорогах общего пользования местного значения</t>
  </si>
  <si>
    <t>05 2 01 S8600</t>
  </si>
  <si>
    <t>Основное мероприятие "Реализация мероприятий по модернизации объектов коммунальной инфраструктуры"</t>
  </si>
  <si>
    <t>Реализация мероприятий по модернизации объектов коммунальной инфраструктуры</t>
  </si>
  <si>
    <t>05 1 03 00000</t>
  </si>
  <si>
    <t xml:space="preserve">05 1 03 S6800 </t>
  </si>
  <si>
    <t>Организация благоустройства территорий в рамках поддержки местных инициатив (инициативных проектов)</t>
  </si>
  <si>
    <t>Основное мероприятие «Осуществление строительного контроля за реализацией инициативных проектов»</t>
  </si>
  <si>
    <t>Осуществление строительного контроля за реализацией инициативных проектов</t>
  </si>
  <si>
    <t>05 8 03 00000</t>
  </si>
  <si>
    <t>05 8 03 20800</t>
  </si>
  <si>
    <t>05 8 F2 S5100</t>
  </si>
  <si>
    <t>Подпрограмма "Комплексные кадастровые работы на территории городского округа Тейково Ивановской области"</t>
  </si>
  <si>
    <t>09 3 00 00000</t>
  </si>
  <si>
    <t>Основное мероприятие "Проведение комплексных кадастровых работ на территории городского округа Тейково Ивановской области"</t>
  </si>
  <si>
    <t>Проведение комплексных кадастровых работ на территории городского округа Тейково Ивановской области</t>
  </si>
  <si>
    <t>09 3 01 00000</t>
  </si>
  <si>
    <t>09 3 01 90110</t>
  </si>
  <si>
    <t>Основное мероприятие "Реализация мероприятий по организации водоотведения в границах городского округа Тейково Ивановской области"</t>
  </si>
  <si>
    <t>Предоставление субсидий на реализацию мероприятий по организации водоотведения в границах городского округа Тейково Ивановской области</t>
  </si>
  <si>
    <t>05 1 04 00000</t>
  </si>
  <si>
    <t>05 1 04 40180</t>
  </si>
  <si>
    <t>Благоустройство</t>
  </si>
  <si>
    <t xml:space="preserve">к решению городской Думы </t>
  </si>
  <si>
    <t>городского округа Тейково</t>
  </si>
  <si>
    <t>Ивановской области</t>
  </si>
  <si>
    <t>Муниципальная программа городского округа Тейково Ивановской области «Предупреждение и ликвидация  последствий чрезвычайных ситуаций, гражданская оборона на территории городского округа Тейково Ивановской области»</t>
  </si>
  <si>
    <t>01 4 01 89700</t>
  </si>
  <si>
    <t xml:space="preserve">Распределение бюджетных ассигнований по целевым статьям (муниципальным программам  городского округа Тейково Ивановской области
 и не включенным в муниципальные программы городского округа Тейково Ивановской области  направлениям деятельности  органов местного самоуправления городского округа Тейково Ивановской области), группам видов расходов классификации расходов бюджета города Тейково на 2024-2025 годы
 </t>
  </si>
  <si>
    <t xml:space="preserve">Приложение № 4  </t>
  </si>
  <si>
    <t xml:space="preserve">от 16.12.2022 № 127  </t>
  </si>
  <si>
    <t>Изменения на 27.01.2023</t>
  </si>
  <si>
    <t xml:space="preserve">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</si>
  <si>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Основное мероприятие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</si>
  <si>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</si>
  <si>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Основное мероприятие «Социально значимый проект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</si>
  <si>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01 1 02 00000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</si>
  <si>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t>
  </si>
  <si>
    <t>01 1 02 S8900</t>
  </si>
  <si>
    <t>Основное мероприятие «Реализация мероприятий федеральной целевой программы «Увековечение памяти погибших при защите Отечества на 2019 – 2024 годы»»</t>
  </si>
  <si>
    <t>05 4 03 00000</t>
  </si>
  <si>
    <t>Реализация мероприятий федеральной целевой программы «Увековечение памяти погибших при защите Отечества на 2019 – 2024 годы»</t>
  </si>
  <si>
    <t>05 4 03 L2990</t>
  </si>
  <si>
    <t>Экспертиза смет по благоустройству воинских захоронений в рамках реализации мероприятий федеральной целевой программы «Увековечение памяти погибших при защите Отечества на 2019 – 2024 годы»</t>
  </si>
  <si>
    <t>05 4 03 60090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</si>
  <si>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</si>
  <si>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Основное мероприятие «Создание центров культурного развития в городах с числом жителей до 300 тысяч человек»</t>
  </si>
  <si>
    <t>03 8 A1 00000</t>
  </si>
  <si>
    <t>Создание центров культурного развития в городах с числом жителей до 300 тысяч человек</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</si>
  <si>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(ежемесячное денежное вознаграждение за классное руководство педагогическим работникам муниципальных общеобразовательных организаций)</t>
  </si>
  <si>
    <t>01 2 01 L3031</t>
  </si>
  <si>
    <t>Строительство (реконструкция), капитальный ремонт и ремонт автомобильных дорог общего пользования местного значения</t>
  </si>
  <si>
    <t>05 2 01 S9100</t>
  </si>
  <si>
    <t>03 8 A1 55132</t>
  </si>
  <si>
    <t xml:space="preserve">от 27.01.2023 № 2  </t>
  </si>
</sst>
</file>

<file path=xl/styles.xml><?xml version="1.0" encoding="utf-8"?>
<styleSheet xmlns="http://schemas.openxmlformats.org/spreadsheetml/2006/main">
  <numFmts count="1">
    <numFmt numFmtId="164" formatCode="#,##0.00000"/>
  </numFmts>
  <fonts count="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name val="Times New Roman"/>
      <family val="1"/>
      <charset val="204"/>
    </font>
    <font>
      <sz val="12"/>
      <name val="Times New Roman"/>
      <family val="1"/>
      <charset val="204"/>
    </font>
    <font>
      <sz val="10"/>
      <name val="Times New Roman"/>
      <family val="1"/>
      <charset val="204"/>
    </font>
    <font>
      <b/>
      <sz val="10"/>
      <name val="Times New Roman"/>
      <family val="1"/>
      <charset val="204"/>
    </font>
    <font>
      <sz val="10"/>
      <color rgb="FF000000"/>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1"/>
      <name val="Times New Roman"/>
      <family val="1"/>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49">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5" fillId="32" borderId="0" applyNumberFormat="0" applyBorder="0" applyAlignment="0" applyProtection="0"/>
    <xf numFmtId="0" fontId="4" fillId="0" borderId="0"/>
    <xf numFmtId="0" fontId="4" fillId="8" borderId="9" applyNumberFormat="0" applyFont="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8" borderId="0" applyNumberFormat="0" applyBorder="0" applyAlignment="0" applyProtection="0"/>
    <xf numFmtId="0" fontId="3" fillId="26" borderId="0" applyNumberFormat="0" applyBorder="0" applyAlignment="0" applyProtection="0"/>
    <xf numFmtId="0" fontId="3" fillId="18"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0" borderId="0"/>
    <xf numFmtId="0" fontId="3" fillId="19" borderId="0" applyNumberFormat="0" applyBorder="0" applyAlignment="0" applyProtection="0"/>
    <xf numFmtId="0" fontId="3" fillId="23"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7"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3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8" borderId="9" applyNumberFormat="0" applyFont="0" applyAlignment="0" applyProtection="0"/>
    <xf numFmtId="0" fontId="3" fillId="22" borderId="0" applyNumberFormat="0" applyBorder="0" applyAlignment="0" applyProtection="0"/>
    <xf numFmtId="0" fontId="3" fillId="15" borderId="0" applyNumberFormat="0" applyBorder="0" applyAlignment="0" applyProtection="0"/>
    <xf numFmtId="0" fontId="3" fillId="0" borderId="0"/>
    <xf numFmtId="0" fontId="3" fillId="27" borderId="0" applyNumberFormat="0" applyBorder="0" applyAlignment="0" applyProtection="0"/>
    <xf numFmtId="0" fontId="3" fillId="14" borderId="0" applyNumberFormat="0" applyBorder="0" applyAlignment="0" applyProtection="0"/>
    <xf numFmtId="0" fontId="3" fillId="26" borderId="0" applyNumberFormat="0" applyBorder="0" applyAlignment="0" applyProtection="0"/>
    <xf numFmtId="0" fontId="3" fillId="31" borderId="0" applyNumberFormat="0" applyBorder="0" applyAlignment="0" applyProtection="0"/>
    <xf numFmtId="0" fontId="3" fillId="19" borderId="0" applyNumberFormat="0" applyBorder="0" applyAlignment="0" applyProtection="0"/>
    <xf numFmtId="0" fontId="3" fillId="30"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3" fillId="8" borderId="9" applyNumberFormat="0" applyFont="0" applyAlignment="0" applyProtection="0"/>
    <xf numFmtId="0" fontId="3" fillId="8" borderId="9" applyNumberFormat="0" applyFont="0" applyAlignment="0" applyProtection="0"/>
    <xf numFmtId="0" fontId="3" fillId="0" borderId="0"/>
    <xf numFmtId="0" fontId="3" fillId="27" borderId="0" applyNumberFormat="0" applyBorder="0" applyAlignment="0" applyProtection="0"/>
    <xf numFmtId="0" fontId="3" fillId="19" borderId="0" applyNumberFormat="0" applyBorder="0" applyAlignment="0" applyProtection="0"/>
    <xf numFmtId="0" fontId="3" fillId="0" borderId="0"/>
    <xf numFmtId="0" fontId="3" fillId="26"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10"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5"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5" borderId="0" applyNumberFormat="0" applyBorder="0" applyAlignment="0" applyProtection="0"/>
    <xf numFmtId="0" fontId="3" fillId="0" borderId="0"/>
    <xf numFmtId="0" fontId="3" fillId="8" borderId="9" applyNumberFormat="0" applyFont="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0" borderId="0" applyNumberFormat="0" applyBorder="0" applyAlignment="0" applyProtection="0"/>
    <xf numFmtId="0" fontId="3" fillId="23" borderId="0" applyNumberFormat="0" applyBorder="0" applyAlignment="0" applyProtection="0"/>
    <xf numFmtId="0" fontId="3" fillId="14"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8" borderId="0" applyNumberFormat="0" applyBorder="0" applyAlignment="0" applyProtection="0"/>
    <xf numFmtId="0" fontId="3" fillId="10"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22" borderId="0" applyNumberFormat="0" applyBorder="0" applyAlignment="0" applyProtection="0"/>
    <xf numFmtId="0" fontId="3" fillId="3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19" borderId="0" applyNumberFormat="0" applyBorder="0" applyAlignment="0" applyProtection="0"/>
    <xf numFmtId="0" fontId="2" fillId="23"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3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4" borderId="0" applyNumberFormat="0" applyBorder="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27" borderId="0" applyNumberFormat="0" applyBorder="0" applyAlignment="0" applyProtection="0"/>
    <xf numFmtId="0" fontId="2" fillId="19" borderId="0" applyNumberFormat="0" applyBorder="0" applyAlignment="0" applyProtection="0"/>
    <xf numFmtId="0" fontId="2" fillId="0" borderId="0"/>
    <xf numFmtId="0" fontId="2" fillId="26"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8" borderId="9" applyNumberFormat="0" applyFont="0" applyAlignment="0" applyProtection="0"/>
    <xf numFmtId="0" fontId="2" fillId="1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0" borderId="0"/>
    <xf numFmtId="0" fontId="2" fillId="8" borderId="9" applyNumberFormat="0" applyFont="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4"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8" borderId="9"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0" borderId="0"/>
    <xf numFmtId="0" fontId="1" fillId="27"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19"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8" borderId="9" applyNumberFormat="0" applyFont="0" applyAlignment="0" applyProtection="0"/>
    <xf numFmtId="0" fontId="1" fillId="8" borderId="9" applyNumberFormat="0" applyFont="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0" borderId="0"/>
    <xf numFmtId="0" fontId="1" fillId="26"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8" borderId="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0" borderId="0"/>
    <xf numFmtId="0" fontId="1" fillId="8" borderId="9"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cellStyleXfs>
  <cellXfs count="29">
    <xf numFmtId="0" fontId="0" fillId="0" borderId="0" xfId="0"/>
    <xf numFmtId="0" fontId="27" fillId="33" borderId="1" xfId="0" applyFont="1" applyFill="1" applyBorder="1" applyAlignment="1">
      <alignment horizontal="center" vertical="top" wrapText="1"/>
    </xf>
    <xf numFmtId="0" fontId="7" fillId="33" borderId="1" xfId="0" applyFont="1" applyFill="1" applyBorder="1" applyAlignment="1">
      <alignment horizontal="center" vertical="top" wrapText="1"/>
    </xf>
    <xf numFmtId="0" fontId="6" fillId="33" borderId="0" xfId="0" applyFont="1" applyFill="1" applyAlignment="1">
      <alignment vertical="top"/>
    </xf>
    <xf numFmtId="0" fontId="7" fillId="33" borderId="1" xfId="0" applyFont="1" applyFill="1" applyBorder="1" applyAlignment="1">
      <alignment horizontal="left" vertical="top" wrapText="1"/>
    </xf>
    <xf numFmtId="164" fontId="8" fillId="33" borderId="1" xfId="0" applyNumberFormat="1" applyFont="1" applyFill="1" applyBorder="1" applyAlignment="1">
      <alignment vertical="top"/>
    </xf>
    <xf numFmtId="0" fontId="7" fillId="33" borderId="1" xfId="0" applyFont="1" applyFill="1" applyBorder="1" applyAlignment="1">
      <alignment horizontal="center" vertical="top"/>
    </xf>
    <xf numFmtId="0" fontId="26" fillId="33" borderId="1" xfId="0" applyFont="1" applyFill="1" applyBorder="1" applyAlignment="1">
      <alignment horizontal="left" vertical="top" wrapText="1"/>
    </xf>
    <xf numFmtId="0" fontId="8" fillId="33" borderId="1" xfId="0" applyFont="1" applyFill="1" applyBorder="1" applyAlignment="1">
      <alignment horizontal="center" vertical="top" wrapText="1"/>
    </xf>
    <xf numFmtId="0" fontId="8" fillId="33" borderId="1" xfId="0" applyFont="1" applyFill="1" applyBorder="1" applyAlignment="1">
      <alignment horizontal="left" vertical="top" wrapText="1"/>
    </xf>
    <xf numFmtId="0" fontId="7" fillId="33" borderId="1" xfId="0" applyNumberFormat="1" applyFont="1" applyFill="1" applyBorder="1" applyAlignment="1">
      <alignment horizontal="left" vertical="top" wrapText="1"/>
    </xf>
    <xf numFmtId="0" fontId="9" fillId="33" borderId="1" xfId="0" applyFont="1" applyFill="1" applyBorder="1" applyAlignment="1">
      <alignment horizontal="left" vertical="top" wrapText="1"/>
    </xf>
    <xf numFmtId="0" fontId="8" fillId="33" borderId="1" xfId="0" applyFont="1" applyFill="1" applyBorder="1" applyAlignment="1">
      <alignment horizontal="center" vertical="top"/>
    </xf>
    <xf numFmtId="0" fontId="7" fillId="33" borderId="1" xfId="0" applyFont="1" applyFill="1" applyBorder="1" applyAlignment="1">
      <alignment horizontal="left" vertical="center" wrapText="1"/>
    </xf>
    <xf numFmtId="0" fontId="7" fillId="33" borderId="1" xfId="0" applyFont="1" applyFill="1" applyBorder="1" applyAlignment="1">
      <alignment vertical="top" wrapText="1"/>
    </xf>
    <xf numFmtId="0" fontId="8" fillId="33" borderId="1" xfId="0" applyNumberFormat="1" applyFont="1" applyFill="1" applyBorder="1" applyAlignment="1">
      <alignment horizontal="left" vertical="top" wrapText="1"/>
    </xf>
    <xf numFmtId="0" fontId="7" fillId="33" borderId="13" xfId="0" applyFont="1" applyFill="1" applyBorder="1" applyAlignment="1">
      <alignment horizontal="left" vertical="top" wrapText="1"/>
    </xf>
    <xf numFmtId="0" fontId="7" fillId="33" borderId="13" xfId="0" applyFont="1" applyFill="1" applyBorder="1" applyAlignment="1">
      <alignment horizontal="center" vertical="top" wrapText="1"/>
    </xf>
    <xf numFmtId="0" fontId="8" fillId="33" borderId="13" xfId="0" applyFont="1" applyFill="1" applyBorder="1" applyAlignment="1">
      <alignment horizontal="left" vertical="top" wrapText="1"/>
    </xf>
    <xf numFmtId="0" fontId="8" fillId="33" borderId="0" xfId="0" applyFont="1" applyFill="1" applyAlignment="1">
      <alignment horizontal="center" vertical="top"/>
    </xf>
    <xf numFmtId="0" fontId="5" fillId="33" borderId="1" xfId="0" applyFont="1" applyFill="1" applyBorder="1" applyAlignment="1">
      <alignment horizontal="left" vertical="top" wrapText="1"/>
    </xf>
    <xf numFmtId="0" fontId="6" fillId="33" borderId="0" xfId="0" applyFont="1" applyFill="1" applyAlignment="1">
      <alignment horizontal="right" vertical="top" wrapText="1"/>
    </xf>
    <xf numFmtId="0" fontId="26" fillId="33" borderId="12" xfId="0" applyFont="1" applyFill="1" applyBorder="1" applyAlignment="1">
      <alignment horizontal="center" vertical="top" wrapText="1"/>
    </xf>
    <xf numFmtId="0" fontId="26" fillId="33" borderId="13" xfId="0" applyFont="1" applyFill="1" applyBorder="1" applyAlignment="1">
      <alignment horizontal="center" vertical="top" wrapText="1"/>
    </xf>
    <xf numFmtId="0" fontId="26" fillId="33" borderId="12" xfId="0" applyFont="1" applyFill="1" applyBorder="1" applyAlignment="1">
      <alignment horizontal="center" vertical="top"/>
    </xf>
    <xf numFmtId="0" fontId="26" fillId="33" borderId="13" xfId="0" applyFont="1" applyFill="1" applyBorder="1" applyAlignment="1">
      <alignment horizontal="center" vertical="top"/>
    </xf>
    <xf numFmtId="0" fontId="6" fillId="33" borderId="0" xfId="0" applyFont="1" applyFill="1" applyAlignment="1">
      <alignment horizontal="center" vertical="top" wrapText="1"/>
    </xf>
    <xf numFmtId="0" fontId="5" fillId="33" borderId="0" xfId="0" applyFont="1" applyFill="1" applyAlignment="1">
      <alignment horizontal="center" vertical="distributed" wrapText="1"/>
    </xf>
    <xf numFmtId="0" fontId="8" fillId="33" borderId="11" xfId="0" applyFont="1" applyFill="1" applyBorder="1" applyAlignment="1">
      <alignment horizontal="right" vertical="distributed" wrapText="1"/>
    </xf>
  </cellXfs>
  <cellStyles count="1049">
    <cellStyle name="20% - Акцент1" xfId="18" builtinId="30" customBuiltin="1"/>
    <cellStyle name="20% - Акцент1 10" xfId="43"/>
    <cellStyle name="20% - Акцент1 10 2" xfId="553"/>
    <cellStyle name="20% - Акцент1 11" xfId="297"/>
    <cellStyle name="20% - Акцент1 11 2" xfId="807"/>
    <cellStyle name="20% - Акцент1 12" xfId="539"/>
    <cellStyle name="20% - Акцент1 2" xfId="44"/>
    <cellStyle name="20% - Акцент1 2 10" xfId="324"/>
    <cellStyle name="20% - Акцент1 2 10 2" xfId="834"/>
    <cellStyle name="20% - Акцент1 2 11" xfId="554"/>
    <cellStyle name="20% - Акцент1 2 2" xfId="77"/>
    <cellStyle name="20% - Акцент1 2 2 2" xfId="349"/>
    <cellStyle name="20% - Акцент1 2 2 2 2" xfId="859"/>
    <cellStyle name="20% - Акцент1 2 2 3" xfId="587"/>
    <cellStyle name="20% - Акцент1 2 3" xfId="147"/>
    <cellStyle name="20% - Акцент1 2 3 2" xfId="401"/>
    <cellStyle name="20% - Акцент1 2 3 2 2" xfId="911"/>
    <cellStyle name="20% - Акцент1 2 3 3" xfId="657"/>
    <cellStyle name="20% - Акцент1 2 4" xfId="180"/>
    <cellStyle name="20% - Акцент1 2 4 2" xfId="434"/>
    <cellStyle name="20% - Акцент1 2 4 2 2" xfId="944"/>
    <cellStyle name="20% - Акцент1 2 4 3" xfId="690"/>
    <cellStyle name="20% - Акцент1 2 5" xfId="216"/>
    <cellStyle name="20% - Акцент1 2 5 2" xfId="470"/>
    <cellStyle name="20% - Акцент1 2 5 2 2" xfId="980"/>
    <cellStyle name="20% - Акцент1 2 5 3" xfId="726"/>
    <cellStyle name="20% - Акцент1 2 6" xfId="243"/>
    <cellStyle name="20% - Акцент1 2 6 2" xfId="497"/>
    <cellStyle name="20% - Акцент1 2 6 2 2" xfId="1007"/>
    <cellStyle name="20% - Акцент1 2 6 3" xfId="753"/>
    <cellStyle name="20% - Акцент1 2 7" xfId="87"/>
    <cellStyle name="20% - Акцент1 2 7 2" xfId="334"/>
    <cellStyle name="20% - Акцент1 2 7 2 2" xfId="844"/>
    <cellStyle name="20% - Акцент1 2 7 3" xfId="597"/>
    <cellStyle name="20% - Акцент1 2 8" xfId="69"/>
    <cellStyle name="20% - Акцент1 2 8 2" xfId="316"/>
    <cellStyle name="20% - Акцент1 2 8 2 2" xfId="826"/>
    <cellStyle name="20% - Акцент1 2 8 3" xfId="579"/>
    <cellStyle name="20% - Акцент1 2 9" xfId="285"/>
    <cellStyle name="20% - Акцент1 2 9 2" xfId="795"/>
    <cellStyle name="20% - Акцент1 3" xfId="127"/>
    <cellStyle name="20% - Акцент1 3 2" xfId="191"/>
    <cellStyle name="20% - Акцент1 3 2 2" xfId="445"/>
    <cellStyle name="20% - Акцент1 3 2 2 2" xfId="955"/>
    <cellStyle name="20% - Акцент1 3 2 3" xfId="701"/>
    <cellStyle name="20% - Акцент1 3 3" xfId="227"/>
    <cellStyle name="20% - Акцент1 3 3 2" xfId="481"/>
    <cellStyle name="20% - Акцент1 3 3 2 2" xfId="991"/>
    <cellStyle name="20% - Акцент1 3 3 3" xfId="737"/>
    <cellStyle name="20% - Акцент1 3 4" xfId="381"/>
    <cellStyle name="20% - Акцент1 3 4 2" xfId="891"/>
    <cellStyle name="20% - Акцент1 3 5" xfId="637"/>
    <cellStyle name="20% - Акцент1 4" xfId="99"/>
    <cellStyle name="20% - Акцент1 4 2" xfId="348"/>
    <cellStyle name="20% - Акцент1 4 2 2" xfId="858"/>
    <cellStyle name="20% - Акцент1 4 3" xfId="609"/>
    <cellStyle name="20% - Акцент1 5" xfId="160"/>
    <cellStyle name="20% - Акцент1 5 2" xfId="414"/>
    <cellStyle name="20% - Акцент1 5 2 2" xfId="924"/>
    <cellStyle name="20% - Акцент1 5 3" xfId="670"/>
    <cellStyle name="20% - Акцент1 6" xfId="171"/>
    <cellStyle name="20% - Акцент1 6 2" xfId="425"/>
    <cellStyle name="20% - Акцент1 6 2 2" xfId="935"/>
    <cellStyle name="20% - Акцент1 6 3" xfId="681"/>
    <cellStyle name="20% - Акцент1 7" xfId="71"/>
    <cellStyle name="20% - Акцент1 7 2" xfId="318"/>
    <cellStyle name="20% - Акцент1 7 2 2" xfId="828"/>
    <cellStyle name="20% - Акцент1 7 3" xfId="581"/>
    <cellStyle name="20% - Акцент1 8" xfId="275"/>
    <cellStyle name="20% - Акцент1 8 2" xfId="529"/>
    <cellStyle name="20% - Акцент1 8 2 2" xfId="1039"/>
    <cellStyle name="20% - Акцент1 8 3" xfId="785"/>
    <cellStyle name="20% - Акцент1 9" xfId="263"/>
    <cellStyle name="20% - Акцент1 9 2" xfId="517"/>
    <cellStyle name="20% - Акцент1 9 2 2" xfId="1027"/>
    <cellStyle name="20% - Акцент1 9 3" xfId="773"/>
    <cellStyle name="20% - Акцент2" xfId="22" builtinId="34" customBuiltin="1"/>
    <cellStyle name="20% - Акцент2 10" xfId="50"/>
    <cellStyle name="20% - Акцент2 10 2" xfId="560"/>
    <cellStyle name="20% - Акцент2 11" xfId="299"/>
    <cellStyle name="20% - Акцент2 11 2" xfId="809"/>
    <cellStyle name="20% - Акцент2 12" xfId="541"/>
    <cellStyle name="20% - Акцент2 2" xfId="48"/>
    <cellStyle name="20% - Акцент2 2 10" xfId="328"/>
    <cellStyle name="20% - Акцент2 2 10 2" xfId="838"/>
    <cellStyle name="20% - Акцент2 2 11" xfId="558"/>
    <cellStyle name="20% - Акцент2 2 2" xfId="81"/>
    <cellStyle name="20% - Акцент2 2 2 2" xfId="353"/>
    <cellStyle name="20% - Акцент2 2 2 2 2" xfId="863"/>
    <cellStyle name="20% - Акцент2 2 2 3" xfId="591"/>
    <cellStyle name="20% - Акцент2 2 3" xfId="149"/>
    <cellStyle name="20% - Акцент2 2 3 2" xfId="403"/>
    <cellStyle name="20% - Акцент2 2 3 2 2" xfId="913"/>
    <cellStyle name="20% - Акцент2 2 3 3" xfId="659"/>
    <cellStyle name="20% - Акцент2 2 4" xfId="182"/>
    <cellStyle name="20% - Акцент2 2 4 2" xfId="436"/>
    <cellStyle name="20% - Акцент2 2 4 2 2" xfId="946"/>
    <cellStyle name="20% - Акцент2 2 4 3" xfId="692"/>
    <cellStyle name="20% - Акцент2 2 5" xfId="218"/>
    <cellStyle name="20% - Акцент2 2 5 2" xfId="472"/>
    <cellStyle name="20% - Акцент2 2 5 2 2" xfId="982"/>
    <cellStyle name="20% - Акцент2 2 5 3" xfId="728"/>
    <cellStyle name="20% - Акцент2 2 6" xfId="245"/>
    <cellStyle name="20% - Акцент2 2 6 2" xfId="499"/>
    <cellStyle name="20% - Акцент2 2 6 2 2" xfId="1009"/>
    <cellStyle name="20% - Акцент2 2 6 3" xfId="755"/>
    <cellStyle name="20% - Акцент2 2 7" xfId="267"/>
    <cellStyle name="20% - Акцент2 2 7 2" xfId="521"/>
    <cellStyle name="20% - Акцент2 2 7 2 2" xfId="1031"/>
    <cellStyle name="20% - Акцент2 2 7 3" xfId="777"/>
    <cellStyle name="20% - Акцент2 2 8" xfId="265"/>
    <cellStyle name="20% - Акцент2 2 8 2" xfId="519"/>
    <cellStyle name="20% - Акцент2 2 8 2 2" xfId="1029"/>
    <cellStyle name="20% - Акцент2 2 8 3" xfId="775"/>
    <cellStyle name="20% - Акцент2 2 9" xfId="287"/>
    <cellStyle name="20% - Акцент2 2 9 2" xfId="797"/>
    <cellStyle name="20% - Акцент2 3" xfId="115"/>
    <cellStyle name="20% - Акцент2 3 2" xfId="179"/>
    <cellStyle name="20% - Акцент2 3 2 2" xfId="433"/>
    <cellStyle name="20% - Акцент2 3 2 2 2" xfId="943"/>
    <cellStyle name="20% - Акцент2 3 2 3" xfId="689"/>
    <cellStyle name="20% - Акцент2 3 3" xfId="215"/>
    <cellStyle name="20% - Акцент2 3 3 2" xfId="469"/>
    <cellStyle name="20% - Акцент2 3 3 2 2" xfId="979"/>
    <cellStyle name="20% - Акцент2 3 3 3" xfId="725"/>
    <cellStyle name="20% - Акцент2 3 4" xfId="369"/>
    <cellStyle name="20% - Акцент2 3 4 2" xfId="879"/>
    <cellStyle name="20% - Акцент2 3 5" xfId="625"/>
    <cellStyle name="20% - Акцент2 4" xfId="105"/>
    <cellStyle name="20% - Акцент2 4 2" xfId="355"/>
    <cellStyle name="20% - Акцент2 4 2 2" xfId="865"/>
    <cellStyle name="20% - Акцент2 4 3" xfId="615"/>
    <cellStyle name="20% - Акцент2 5" xfId="162"/>
    <cellStyle name="20% - Акцент2 5 2" xfId="416"/>
    <cellStyle name="20% - Акцент2 5 2 2" xfId="926"/>
    <cellStyle name="20% - Акцент2 5 3" xfId="672"/>
    <cellStyle name="20% - Акцент2 6" xfId="159"/>
    <cellStyle name="20% - Акцент2 6 2" xfId="413"/>
    <cellStyle name="20% - Акцент2 6 2 2" xfId="923"/>
    <cellStyle name="20% - Акцент2 6 3" xfId="669"/>
    <cellStyle name="20% - Акцент2 7" xfId="84"/>
    <cellStyle name="20% - Акцент2 7 2" xfId="331"/>
    <cellStyle name="20% - Акцент2 7 2 2" xfId="841"/>
    <cellStyle name="20% - Акцент2 7 3" xfId="594"/>
    <cellStyle name="20% - Акцент2 8" xfId="255"/>
    <cellStyle name="20% - Акцент2 8 2" xfId="509"/>
    <cellStyle name="20% - Акцент2 8 2 2" xfId="1019"/>
    <cellStyle name="20% - Акцент2 8 3" xfId="765"/>
    <cellStyle name="20% - Акцент2 9" xfId="258"/>
    <cellStyle name="20% - Акцент2 9 2" xfId="512"/>
    <cellStyle name="20% - Акцент2 9 2 2" xfId="1022"/>
    <cellStyle name="20% - Акцент2 9 3" xfId="768"/>
    <cellStyle name="20% - Акцент3" xfId="26" builtinId="38" customBuiltin="1"/>
    <cellStyle name="20% - Акцент3 10" xfId="58"/>
    <cellStyle name="20% - Акцент3 10 2" xfId="568"/>
    <cellStyle name="20% - Акцент3 11" xfId="301"/>
    <cellStyle name="20% - Акцент3 11 2" xfId="811"/>
    <cellStyle name="20% - Акцент3 12" xfId="543"/>
    <cellStyle name="20% - Акцент3 2" xfId="51"/>
    <cellStyle name="20% - Акцент3 2 10" xfId="332"/>
    <cellStyle name="20% - Акцент3 2 10 2" xfId="842"/>
    <cellStyle name="20% - Акцент3 2 11" xfId="561"/>
    <cellStyle name="20% - Акцент3 2 2" xfId="85"/>
    <cellStyle name="20% - Акцент3 2 2 2" xfId="356"/>
    <cellStyle name="20% - Акцент3 2 2 2 2" xfId="866"/>
    <cellStyle name="20% - Акцент3 2 2 3" xfId="595"/>
    <cellStyle name="20% - Акцент3 2 3" xfId="151"/>
    <cellStyle name="20% - Акцент3 2 3 2" xfId="405"/>
    <cellStyle name="20% - Акцент3 2 3 2 2" xfId="915"/>
    <cellStyle name="20% - Акцент3 2 3 3" xfId="661"/>
    <cellStyle name="20% - Акцент3 2 4" xfId="185"/>
    <cellStyle name="20% - Акцент3 2 4 2" xfId="439"/>
    <cellStyle name="20% - Акцент3 2 4 2 2" xfId="949"/>
    <cellStyle name="20% - Акцент3 2 4 3" xfId="695"/>
    <cellStyle name="20% - Акцент3 2 5" xfId="221"/>
    <cellStyle name="20% - Акцент3 2 5 2" xfId="475"/>
    <cellStyle name="20% - Акцент3 2 5 2 2" xfId="985"/>
    <cellStyle name="20% - Акцент3 2 5 3" xfId="731"/>
    <cellStyle name="20% - Акцент3 2 6" xfId="247"/>
    <cellStyle name="20% - Акцент3 2 6 2" xfId="501"/>
    <cellStyle name="20% - Акцент3 2 6 2 2" xfId="1011"/>
    <cellStyle name="20% - Акцент3 2 6 3" xfId="757"/>
    <cellStyle name="20% - Акцент3 2 7" xfId="274"/>
    <cellStyle name="20% - Акцент3 2 7 2" xfId="528"/>
    <cellStyle name="20% - Акцент3 2 7 2 2" xfId="1038"/>
    <cellStyle name="20% - Акцент3 2 7 3" xfId="784"/>
    <cellStyle name="20% - Акцент3 2 8" xfId="269"/>
    <cellStyle name="20% - Акцент3 2 8 2" xfId="523"/>
    <cellStyle name="20% - Акцент3 2 8 2 2" xfId="1033"/>
    <cellStyle name="20% - Акцент3 2 8 3" xfId="779"/>
    <cellStyle name="20% - Акцент3 2 9" xfId="289"/>
    <cellStyle name="20% - Акцент3 2 9 2" xfId="799"/>
    <cellStyle name="20% - Акцент3 3" xfId="123"/>
    <cellStyle name="20% - Акцент3 3 2" xfId="187"/>
    <cellStyle name="20% - Акцент3 3 2 2" xfId="441"/>
    <cellStyle name="20% - Акцент3 3 2 2 2" xfId="951"/>
    <cellStyle name="20% - Акцент3 3 2 3" xfId="697"/>
    <cellStyle name="20% - Акцент3 3 3" xfId="223"/>
    <cellStyle name="20% - Акцент3 3 3 2" xfId="477"/>
    <cellStyle name="20% - Акцент3 3 3 2 2" xfId="987"/>
    <cellStyle name="20% - Акцент3 3 3 3" xfId="733"/>
    <cellStyle name="20% - Акцент3 3 4" xfId="377"/>
    <cellStyle name="20% - Акцент3 3 4 2" xfId="887"/>
    <cellStyle name="20% - Акцент3 3 5" xfId="633"/>
    <cellStyle name="20% - Акцент3 4" xfId="110"/>
    <cellStyle name="20% - Акцент3 4 2" xfId="363"/>
    <cellStyle name="20% - Акцент3 4 2 2" xfId="873"/>
    <cellStyle name="20% - Акцент3 4 3" xfId="620"/>
    <cellStyle name="20% - Акцент3 5" xfId="165"/>
    <cellStyle name="20% - Акцент3 5 2" xfId="419"/>
    <cellStyle name="20% - Акцент3 5 2 2" xfId="929"/>
    <cellStyle name="20% - Акцент3 5 3" xfId="675"/>
    <cellStyle name="20% - Акцент3 6" xfId="167"/>
    <cellStyle name="20% - Акцент3 6 2" xfId="421"/>
    <cellStyle name="20% - Акцент3 6 2 2" xfId="931"/>
    <cellStyle name="20% - Акцент3 6 3" xfId="677"/>
    <cellStyle name="20% - Акцент3 7" xfId="94"/>
    <cellStyle name="20% - Акцент3 7 2" xfId="341"/>
    <cellStyle name="20% - Акцент3 7 2 2" xfId="851"/>
    <cellStyle name="20% - Акцент3 7 3" xfId="604"/>
    <cellStyle name="20% - Акцент3 8" xfId="66"/>
    <cellStyle name="20% - Акцент3 8 2" xfId="313"/>
    <cellStyle name="20% - Акцент3 8 2 2" xfId="823"/>
    <cellStyle name="20% - Акцент3 8 3" xfId="576"/>
    <cellStyle name="20% - Акцент3 9" xfId="64"/>
    <cellStyle name="20% - Акцент3 9 2" xfId="311"/>
    <cellStyle name="20% - Акцент3 9 2 2" xfId="821"/>
    <cellStyle name="20% - Акцент3 9 3" xfId="574"/>
    <cellStyle name="20% - Акцент4" xfId="30" builtinId="42" customBuiltin="1"/>
    <cellStyle name="20% - Акцент4 10" xfId="46"/>
    <cellStyle name="20% - Акцент4 10 2" xfId="556"/>
    <cellStyle name="20% - Акцент4 11" xfId="303"/>
    <cellStyle name="20% - Акцент4 11 2" xfId="813"/>
    <cellStyle name="20% - Акцент4 12" xfId="545"/>
    <cellStyle name="20% - Акцент4 2" xfId="53"/>
    <cellStyle name="20% - Акцент4 2 10" xfId="336"/>
    <cellStyle name="20% - Акцент4 2 10 2" xfId="846"/>
    <cellStyle name="20% - Акцент4 2 11" xfId="563"/>
    <cellStyle name="20% - Акцент4 2 2" xfId="89"/>
    <cellStyle name="20% - Акцент4 2 2 2" xfId="358"/>
    <cellStyle name="20% - Акцент4 2 2 2 2" xfId="868"/>
    <cellStyle name="20% - Акцент4 2 2 3" xfId="599"/>
    <cellStyle name="20% - Акцент4 2 3" xfId="153"/>
    <cellStyle name="20% - Акцент4 2 3 2" xfId="407"/>
    <cellStyle name="20% - Акцент4 2 3 2 2" xfId="917"/>
    <cellStyle name="20% - Акцент4 2 3 3" xfId="663"/>
    <cellStyle name="20% - Акцент4 2 4" xfId="189"/>
    <cellStyle name="20% - Акцент4 2 4 2" xfId="443"/>
    <cellStyle name="20% - Акцент4 2 4 2 2" xfId="953"/>
    <cellStyle name="20% - Акцент4 2 4 3" xfId="699"/>
    <cellStyle name="20% - Акцент4 2 5" xfId="225"/>
    <cellStyle name="20% - Акцент4 2 5 2" xfId="479"/>
    <cellStyle name="20% - Акцент4 2 5 2 2" xfId="989"/>
    <cellStyle name="20% - Акцент4 2 5 3" xfId="735"/>
    <cellStyle name="20% - Акцент4 2 6" xfId="249"/>
    <cellStyle name="20% - Акцент4 2 6 2" xfId="503"/>
    <cellStyle name="20% - Акцент4 2 6 2 2" xfId="1013"/>
    <cellStyle name="20% - Акцент4 2 6 3" xfId="759"/>
    <cellStyle name="20% - Акцент4 2 7" xfId="280"/>
    <cellStyle name="20% - Акцент4 2 7 2" xfId="534"/>
    <cellStyle name="20% - Акцент4 2 7 2 2" xfId="1044"/>
    <cellStyle name="20% - Акцент4 2 7 3" xfId="790"/>
    <cellStyle name="20% - Акцент4 2 8" xfId="283"/>
    <cellStyle name="20% - Акцент4 2 8 2" xfId="537"/>
    <cellStyle name="20% - Акцент4 2 8 2 2" xfId="1047"/>
    <cellStyle name="20% - Акцент4 2 8 3" xfId="793"/>
    <cellStyle name="20% - Акцент4 2 9" xfId="291"/>
    <cellStyle name="20% - Акцент4 2 9 2" xfId="801"/>
    <cellStyle name="20% - Акцент4 3" xfId="132"/>
    <cellStyle name="20% - Акцент4 3 2" xfId="199"/>
    <cellStyle name="20% - Акцент4 3 2 2" xfId="453"/>
    <cellStyle name="20% - Акцент4 3 2 2 2" xfId="963"/>
    <cellStyle name="20% - Акцент4 3 2 3" xfId="709"/>
    <cellStyle name="20% - Акцент4 3 3" xfId="235"/>
    <cellStyle name="20% - Акцент4 3 3 2" xfId="489"/>
    <cellStyle name="20% - Акцент4 3 3 2 2" xfId="999"/>
    <cellStyle name="20% - Акцент4 3 3 3" xfId="745"/>
    <cellStyle name="20% - Акцент4 3 4" xfId="386"/>
    <cellStyle name="20% - Акцент4 3 4 2" xfId="896"/>
    <cellStyle name="20% - Акцент4 3 5" xfId="642"/>
    <cellStyle name="20% - Акцент4 4" xfId="101"/>
    <cellStyle name="20% - Акцент4 4 2" xfId="351"/>
    <cellStyle name="20% - Акцент4 4 2 2" xfId="861"/>
    <cellStyle name="20% - Акцент4 4 3" xfId="611"/>
    <cellStyle name="20% - Акцент4 5" xfId="169"/>
    <cellStyle name="20% - Акцент4 5 2" xfId="423"/>
    <cellStyle name="20% - Акцент4 5 2 2" xfId="933"/>
    <cellStyle name="20% - Акцент4 5 3" xfId="679"/>
    <cellStyle name="20% - Акцент4 6" xfId="207"/>
    <cellStyle name="20% - Акцент4 6 2" xfId="461"/>
    <cellStyle name="20% - Акцент4 6 2 2" xfId="971"/>
    <cellStyle name="20% - Акцент4 6 3" xfId="717"/>
    <cellStyle name="20% - Акцент4 7" xfId="79"/>
    <cellStyle name="20% - Акцент4 7 2" xfId="326"/>
    <cellStyle name="20% - Акцент4 7 2 2" xfId="836"/>
    <cellStyle name="20% - Акцент4 7 3" xfId="589"/>
    <cellStyle name="20% - Акцент4 8" xfId="114"/>
    <cellStyle name="20% - Акцент4 8 2" xfId="368"/>
    <cellStyle name="20% - Акцент4 8 2 2" xfId="878"/>
    <cellStyle name="20% - Акцент4 8 3" xfId="624"/>
    <cellStyle name="20% - Акцент4 9" xfId="277"/>
    <cellStyle name="20% - Акцент4 9 2" xfId="531"/>
    <cellStyle name="20% - Акцент4 9 2 2" xfId="1041"/>
    <cellStyle name="20% - Акцент4 9 3" xfId="787"/>
    <cellStyle name="20% - Акцент5" xfId="34" builtinId="46" customBuiltin="1"/>
    <cellStyle name="20% - Акцент5 10" xfId="106"/>
    <cellStyle name="20% - Акцент5 10 2" xfId="616"/>
    <cellStyle name="20% - Акцент5 11" xfId="305"/>
    <cellStyle name="20% - Акцент5 11 2" xfId="815"/>
    <cellStyle name="20% - Акцент5 12" xfId="547"/>
    <cellStyle name="20% - Акцент5 2" xfId="56"/>
    <cellStyle name="20% - Акцент5 2 10" xfId="339"/>
    <cellStyle name="20% - Акцент5 2 10 2" xfId="849"/>
    <cellStyle name="20% - Акцент5 2 11" xfId="566"/>
    <cellStyle name="20% - Акцент5 2 2" xfId="92"/>
    <cellStyle name="20% - Акцент5 2 2 2" xfId="361"/>
    <cellStyle name="20% - Акцент5 2 2 2 2" xfId="871"/>
    <cellStyle name="20% - Акцент5 2 2 3" xfId="602"/>
    <cellStyle name="20% - Акцент5 2 3" xfId="155"/>
    <cellStyle name="20% - Акцент5 2 3 2" xfId="409"/>
    <cellStyle name="20% - Акцент5 2 3 2 2" xfId="919"/>
    <cellStyle name="20% - Акцент5 2 3 3" xfId="665"/>
    <cellStyle name="20% - Акцент5 2 4" xfId="192"/>
    <cellStyle name="20% - Акцент5 2 4 2" xfId="446"/>
    <cellStyle name="20% - Акцент5 2 4 2 2" xfId="956"/>
    <cellStyle name="20% - Акцент5 2 4 3" xfId="702"/>
    <cellStyle name="20% - Акцент5 2 5" xfId="228"/>
    <cellStyle name="20% - Акцент5 2 5 2" xfId="482"/>
    <cellStyle name="20% - Акцент5 2 5 2 2" xfId="992"/>
    <cellStyle name="20% - Акцент5 2 5 3" xfId="738"/>
    <cellStyle name="20% - Акцент5 2 6" xfId="251"/>
    <cellStyle name="20% - Акцент5 2 6 2" xfId="505"/>
    <cellStyle name="20% - Акцент5 2 6 2 2" xfId="1015"/>
    <cellStyle name="20% - Акцент5 2 6 3" xfId="761"/>
    <cellStyle name="20% - Акцент5 2 7" xfId="257"/>
    <cellStyle name="20% - Акцент5 2 7 2" xfId="511"/>
    <cellStyle name="20% - Акцент5 2 7 2 2" xfId="1021"/>
    <cellStyle name="20% - Акцент5 2 7 3" xfId="767"/>
    <cellStyle name="20% - Акцент5 2 8" xfId="278"/>
    <cellStyle name="20% - Акцент5 2 8 2" xfId="532"/>
    <cellStyle name="20% - Акцент5 2 8 2 2" xfId="1042"/>
    <cellStyle name="20% - Акцент5 2 8 3" xfId="788"/>
    <cellStyle name="20% - Акцент5 2 9" xfId="293"/>
    <cellStyle name="20% - Акцент5 2 9 2" xfId="803"/>
    <cellStyle name="20% - Акцент5 3" xfId="134"/>
    <cellStyle name="20% - Акцент5 3 2" xfId="201"/>
    <cellStyle name="20% - Акцент5 3 2 2" xfId="455"/>
    <cellStyle name="20% - Акцент5 3 2 2 2" xfId="965"/>
    <cellStyle name="20% - Акцент5 3 2 3" xfId="711"/>
    <cellStyle name="20% - Акцент5 3 3" xfId="237"/>
    <cellStyle name="20% - Акцент5 3 3 2" xfId="491"/>
    <cellStyle name="20% - Акцент5 3 3 2 2" xfId="1001"/>
    <cellStyle name="20% - Акцент5 3 3 3" xfId="747"/>
    <cellStyle name="20% - Акцент5 3 4" xfId="388"/>
    <cellStyle name="20% - Акцент5 3 4 2" xfId="898"/>
    <cellStyle name="20% - Акцент5 3 5" xfId="644"/>
    <cellStyle name="20% - Акцент5 4" xfId="141"/>
    <cellStyle name="20% - Акцент5 4 2" xfId="395"/>
    <cellStyle name="20% - Акцент5 4 2 2" xfId="905"/>
    <cellStyle name="20% - Акцент5 4 3" xfId="651"/>
    <cellStyle name="20% - Акцент5 5" xfId="172"/>
    <cellStyle name="20% - Акцент5 5 2" xfId="426"/>
    <cellStyle name="20% - Акцент5 5 2 2" xfId="936"/>
    <cellStyle name="20% - Акцент5 5 3" xfId="682"/>
    <cellStyle name="20% - Акцент5 6" xfId="209"/>
    <cellStyle name="20% - Акцент5 6 2" xfId="463"/>
    <cellStyle name="20% - Акцент5 6 2 2" xfId="973"/>
    <cellStyle name="20% - Акцент5 6 3" xfId="719"/>
    <cellStyle name="20% - Акцент5 7" xfId="122"/>
    <cellStyle name="20% - Акцент5 7 2" xfId="376"/>
    <cellStyle name="20% - Акцент5 7 2 2" xfId="886"/>
    <cellStyle name="20% - Акцент5 7 3" xfId="632"/>
    <cellStyle name="20% - Акцент5 8" xfId="65"/>
    <cellStyle name="20% - Акцент5 8 2" xfId="312"/>
    <cellStyle name="20% - Акцент5 8 2 2" xfId="822"/>
    <cellStyle name="20% - Акцент5 8 3" xfId="575"/>
    <cellStyle name="20% - Акцент5 9" xfId="281"/>
    <cellStyle name="20% - Акцент5 9 2" xfId="535"/>
    <cellStyle name="20% - Акцент5 9 2 2" xfId="1045"/>
    <cellStyle name="20% - Акцент5 9 3" xfId="791"/>
    <cellStyle name="20% - Акцент6" xfId="38" builtinId="50" customBuiltin="1"/>
    <cellStyle name="20% - Акцент6 10" xfId="109"/>
    <cellStyle name="20% - Акцент6 10 2" xfId="619"/>
    <cellStyle name="20% - Акцент6 11" xfId="307"/>
    <cellStyle name="20% - Акцент6 11 2" xfId="817"/>
    <cellStyle name="20% - Акцент6 12" xfId="549"/>
    <cellStyle name="20% - Акцент6 2" xfId="60"/>
    <cellStyle name="20% - Акцент6 2 10" xfId="343"/>
    <cellStyle name="20% - Акцент6 2 10 2" xfId="853"/>
    <cellStyle name="20% - Акцент6 2 11" xfId="570"/>
    <cellStyle name="20% - Акцент6 2 2" xfId="96"/>
    <cellStyle name="20% - Акцент6 2 2 2" xfId="365"/>
    <cellStyle name="20% - Акцент6 2 2 2 2" xfId="875"/>
    <cellStyle name="20% - Акцент6 2 2 3" xfId="606"/>
    <cellStyle name="20% - Акцент6 2 3" xfId="157"/>
    <cellStyle name="20% - Акцент6 2 3 2" xfId="411"/>
    <cellStyle name="20% - Акцент6 2 3 2 2" xfId="921"/>
    <cellStyle name="20% - Акцент6 2 3 3" xfId="667"/>
    <cellStyle name="20% - Акцент6 2 4" xfId="194"/>
    <cellStyle name="20% - Акцент6 2 4 2" xfId="448"/>
    <cellStyle name="20% - Акцент6 2 4 2 2" xfId="958"/>
    <cellStyle name="20% - Акцент6 2 4 3" xfId="704"/>
    <cellStyle name="20% - Акцент6 2 5" xfId="230"/>
    <cellStyle name="20% - Акцент6 2 5 2" xfId="484"/>
    <cellStyle name="20% - Акцент6 2 5 2 2" xfId="994"/>
    <cellStyle name="20% - Акцент6 2 5 3" xfId="740"/>
    <cellStyle name="20% - Акцент6 2 6" xfId="253"/>
    <cellStyle name="20% - Акцент6 2 6 2" xfId="507"/>
    <cellStyle name="20% - Акцент6 2 6 2 2" xfId="1017"/>
    <cellStyle name="20% - Акцент6 2 6 3" xfId="763"/>
    <cellStyle name="20% - Акцент6 2 7" xfId="282"/>
    <cellStyle name="20% - Акцент6 2 7 2" xfId="536"/>
    <cellStyle name="20% - Акцент6 2 7 2 2" xfId="1046"/>
    <cellStyle name="20% - Акцент6 2 7 3" xfId="792"/>
    <cellStyle name="20% - Акцент6 2 8" xfId="284"/>
    <cellStyle name="20% - Акцент6 2 8 2" xfId="538"/>
    <cellStyle name="20% - Акцент6 2 8 2 2" xfId="1048"/>
    <cellStyle name="20% - Акцент6 2 8 3" xfId="794"/>
    <cellStyle name="20% - Акцент6 2 9" xfId="295"/>
    <cellStyle name="20% - Акцент6 2 9 2" xfId="805"/>
    <cellStyle name="20% - Акцент6 3" xfId="136"/>
    <cellStyle name="20% - Акцент6 3 2" xfId="203"/>
    <cellStyle name="20% - Акцент6 3 2 2" xfId="457"/>
    <cellStyle name="20% - Акцент6 3 2 2 2" xfId="967"/>
    <cellStyle name="20% - Акцент6 3 2 3" xfId="713"/>
    <cellStyle name="20% - Акцент6 3 3" xfId="239"/>
    <cellStyle name="20% - Акцент6 3 3 2" xfId="493"/>
    <cellStyle name="20% - Акцент6 3 3 2 2" xfId="1003"/>
    <cellStyle name="20% - Акцент6 3 3 3" xfId="749"/>
    <cellStyle name="20% - Акцент6 3 4" xfId="390"/>
    <cellStyle name="20% - Акцент6 3 4 2" xfId="900"/>
    <cellStyle name="20% - Акцент6 3 5" xfId="646"/>
    <cellStyle name="20% - Акцент6 4" xfId="143"/>
    <cellStyle name="20% - Акцент6 4 2" xfId="397"/>
    <cellStyle name="20% - Акцент6 4 2 2" xfId="907"/>
    <cellStyle name="20% - Акцент6 4 3" xfId="653"/>
    <cellStyle name="20% - Акцент6 5" xfId="174"/>
    <cellStyle name="20% - Акцент6 5 2" xfId="428"/>
    <cellStyle name="20% - Акцент6 5 2 2" xfId="938"/>
    <cellStyle name="20% - Акцент6 5 3" xfId="684"/>
    <cellStyle name="20% - Акцент6 6" xfId="211"/>
    <cellStyle name="20% - Акцент6 6 2" xfId="465"/>
    <cellStyle name="20% - Акцент6 6 2 2" xfId="975"/>
    <cellStyle name="20% - Акцент6 6 3" xfId="721"/>
    <cellStyle name="20% - Акцент6 7" xfId="128"/>
    <cellStyle name="20% - Акцент6 7 2" xfId="382"/>
    <cellStyle name="20% - Акцент6 7 2 2" xfId="892"/>
    <cellStyle name="20% - Акцент6 7 3" xfId="638"/>
    <cellStyle name="20% - Акцент6 8" xfId="98"/>
    <cellStyle name="20% - Акцент6 8 2" xfId="345"/>
    <cellStyle name="20% - Акцент6 8 2 2" xfId="855"/>
    <cellStyle name="20% - Акцент6 8 3" xfId="608"/>
    <cellStyle name="20% - Акцент6 9" xfId="75"/>
    <cellStyle name="20% - Акцент6 9 2" xfId="322"/>
    <cellStyle name="20% - Акцент6 9 2 2" xfId="832"/>
    <cellStyle name="20% - Акцент6 9 3" xfId="585"/>
    <cellStyle name="40% - Акцент1" xfId="19" builtinId="31" customBuiltin="1"/>
    <cellStyle name="40% - Акцент1 10" xfId="59"/>
    <cellStyle name="40% - Акцент1 10 2" xfId="569"/>
    <cellStyle name="40% - Акцент1 11" xfId="298"/>
    <cellStyle name="40% - Акцент1 11 2" xfId="808"/>
    <cellStyle name="40% - Акцент1 12" xfId="540"/>
    <cellStyle name="40% - Акцент1 2" xfId="45"/>
    <cellStyle name="40% - Акцент1 2 10" xfId="325"/>
    <cellStyle name="40% - Акцент1 2 10 2" xfId="835"/>
    <cellStyle name="40% - Акцент1 2 11" xfId="555"/>
    <cellStyle name="40% - Акцент1 2 2" xfId="78"/>
    <cellStyle name="40% - Акцент1 2 2 2" xfId="350"/>
    <cellStyle name="40% - Акцент1 2 2 2 2" xfId="860"/>
    <cellStyle name="40% - Акцент1 2 2 3" xfId="588"/>
    <cellStyle name="40% - Акцент1 2 3" xfId="148"/>
    <cellStyle name="40% - Акцент1 2 3 2" xfId="402"/>
    <cellStyle name="40% - Акцент1 2 3 2 2" xfId="912"/>
    <cellStyle name="40% - Акцент1 2 3 3" xfId="658"/>
    <cellStyle name="40% - Акцент1 2 4" xfId="181"/>
    <cellStyle name="40% - Акцент1 2 4 2" xfId="435"/>
    <cellStyle name="40% - Акцент1 2 4 2 2" xfId="945"/>
    <cellStyle name="40% - Акцент1 2 4 3" xfId="691"/>
    <cellStyle name="40% - Акцент1 2 5" xfId="217"/>
    <cellStyle name="40% - Акцент1 2 5 2" xfId="471"/>
    <cellStyle name="40% - Акцент1 2 5 2 2" xfId="981"/>
    <cellStyle name="40% - Акцент1 2 5 3" xfId="727"/>
    <cellStyle name="40% - Акцент1 2 6" xfId="244"/>
    <cellStyle name="40% - Акцент1 2 6 2" xfId="498"/>
    <cellStyle name="40% - Акцент1 2 6 2 2" xfId="1008"/>
    <cellStyle name="40% - Акцент1 2 6 3" xfId="754"/>
    <cellStyle name="40% - Акцент1 2 7" xfId="76"/>
    <cellStyle name="40% - Акцент1 2 7 2" xfId="323"/>
    <cellStyle name="40% - Акцент1 2 7 2 2" xfId="833"/>
    <cellStyle name="40% - Акцент1 2 7 3" xfId="586"/>
    <cellStyle name="40% - Акцент1 2 8" xfId="70"/>
    <cellStyle name="40% - Акцент1 2 8 2" xfId="317"/>
    <cellStyle name="40% - Акцент1 2 8 2 2" xfId="827"/>
    <cellStyle name="40% - Акцент1 2 8 3" xfId="580"/>
    <cellStyle name="40% - Акцент1 2 9" xfId="286"/>
    <cellStyle name="40% - Акцент1 2 9 2" xfId="796"/>
    <cellStyle name="40% - Акцент1 3" xfId="124"/>
    <cellStyle name="40% - Акцент1 3 2" xfId="188"/>
    <cellStyle name="40% - Акцент1 3 2 2" xfId="442"/>
    <cellStyle name="40% - Акцент1 3 2 2 2" xfId="952"/>
    <cellStyle name="40% - Акцент1 3 2 3" xfId="698"/>
    <cellStyle name="40% - Акцент1 3 3" xfId="224"/>
    <cellStyle name="40% - Акцент1 3 3 2" xfId="478"/>
    <cellStyle name="40% - Акцент1 3 3 2 2" xfId="988"/>
    <cellStyle name="40% - Акцент1 3 3 3" xfId="734"/>
    <cellStyle name="40% - Акцент1 3 4" xfId="378"/>
    <cellStyle name="40% - Акцент1 3 4 2" xfId="888"/>
    <cellStyle name="40% - Акцент1 3 5" xfId="634"/>
    <cellStyle name="40% - Акцент1 4" xfId="111"/>
    <cellStyle name="40% - Акцент1 4 2" xfId="364"/>
    <cellStyle name="40% - Акцент1 4 2 2" xfId="874"/>
    <cellStyle name="40% - Акцент1 4 3" xfId="621"/>
    <cellStyle name="40% - Акцент1 5" xfId="161"/>
    <cellStyle name="40% - Акцент1 5 2" xfId="415"/>
    <cellStyle name="40% - Акцент1 5 2 2" xfId="925"/>
    <cellStyle name="40% - Акцент1 5 3" xfId="671"/>
    <cellStyle name="40% - Акцент1 6" xfId="168"/>
    <cellStyle name="40% - Акцент1 6 2" xfId="422"/>
    <cellStyle name="40% - Акцент1 6 2 2" xfId="932"/>
    <cellStyle name="40% - Акцент1 6 3" xfId="678"/>
    <cellStyle name="40% - Акцент1 7" xfId="95"/>
    <cellStyle name="40% - Акцент1 7 2" xfId="342"/>
    <cellStyle name="40% - Акцент1 7 2 2" xfId="852"/>
    <cellStyle name="40% - Акцент1 7 3" xfId="605"/>
    <cellStyle name="40% - Акцент1 8" xfId="260"/>
    <cellStyle name="40% - Акцент1 8 2" xfId="514"/>
    <cellStyle name="40% - Акцент1 8 2 2" xfId="1024"/>
    <cellStyle name="40% - Акцент1 8 3" xfId="770"/>
    <cellStyle name="40% - Акцент1 9" xfId="266"/>
    <cellStyle name="40% - Акцент1 9 2" xfId="520"/>
    <cellStyle name="40% - Акцент1 9 2 2" xfId="1030"/>
    <cellStyle name="40% - Акцент1 9 3" xfId="776"/>
    <cellStyle name="40% - Акцент2" xfId="23" builtinId="35" customBuiltin="1"/>
    <cellStyle name="40% - Акцент2 10" xfId="47"/>
    <cellStyle name="40% - Акцент2 10 2" xfId="557"/>
    <cellStyle name="40% - Акцент2 11" xfId="300"/>
    <cellStyle name="40% - Акцент2 11 2" xfId="810"/>
    <cellStyle name="40% - Акцент2 12" xfId="542"/>
    <cellStyle name="40% - Акцент2 2" xfId="49"/>
    <cellStyle name="40% - Акцент2 2 10" xfId="329"/>
    <cellStyle name="40% - Акцент2 2 10 2" xfId="839"/>
    <cellStyle name="40% - Акцент2 2 11" xfId="559"/>
    <cellStyle name="40% - Акцент2 2 2" xfId="82"/>
    <cellStyle name="40% - Акцент2 2 2 2" xfId="354"/>
    <cellStyle name="40% - Акцент2 2 2 2 2" xfId="864"/>
    <cellStyle name="40% - Акцент2 2 2 3" xfId="592"/>
    <cellStyle name="40% - Акцент2 2 3" xfId="150"/>
    <cellStyle name="40% - Акцент2 2 3 2" xfId="404"/>
    <cellStyle name="40% - Акцент2 2 3 2 2" xfId="914"/>
    <cellStyle name="40% - Акцент2 2 3 3" xfId="660"/>
    <cellStyle name="40% - Акцент2 2 4" xfId="183"/>
    <cellStyle name="40% - Акцент2 2 4 2" xfId="437"/>
    <cellStyle name="40% - Акцент2 2 4 2 2" xfId="947"/>
    <cellStyle name="40% - Акцент2 2 4 3" xfId="693"/>
    <cellStyle name="40% - Акцент2 2 5" xfId="219"/>
    <cellStyle name="40% - Акцент2 2 5 2" xfId="473"/>
    <cellStyle name="40% - Акцент2 2 5 2 2" xfId="983"/>
    <cellStyle name="40% - Акцент2 2 5 3" xfId="729"/>
    <cellStyle name="40% - Акцент2 2 6" xfId="246"/>
    <cellStyle name="40% - Акцент2 2 6 2" xfId="500"/>
    <cellStyle name="40% - Акцент2 2 6 2 2" xfId="1010"/>
    <cellStyle name="40% - Акцент2 2 6 3" xfId="756"/>
    <cellStyle name="40% - Акцент2 2 7" xfId="261"/>
    <cellStyle name="40% - Акцент2 2 7 2" xfId="515"/>
    <cellStyle name="40% - Акцент2 2 7 2 2" xfId="1025"/>
    <cellStyle name="40% - Акцент2 2 7 3" xfId="771"/>
    <cellStyle name="40% - Акцент2 2 8" xfId="270"/>
    <cellStyle name="40% - Акцент2 2 8 2" xfId="524"/>
    <cellStyle name="40% - Акцент2 2 8 2 2" xfId="1034"/>
    <cellStyle name="40% - Акцент2 2 8 3" xfId="780"/>
    <cellStyle name="40% - Акцент2 2 9" xfId="288"/>
    <cellStyle name="40% - Акцент2 2 9 2" xfId="798"/>
    <cellStyle name="40% - Акцент2 3" xfId="131"/>
    <cellStyle name="40% - Акцент2 3 2" xfId="196"/>
    <cellStyle name="40% - Акцент2 3 2 2" xfId="450"/>
    <cellStyle name="40% - Акцент2 3 2 2 2" xfId="960"/>
    <cellStyle name="40% - Акцент2 3 2 3" xfId="706"/>
    <cellStyle name="40% - Акцент2 3 3" xfId="232"/>
    <cellStyle name="40% - Акцент2 3 3 2" xfId="486"/>
    <cellStyle name="40% - Акцент2 3 3 2 2" xfId="996"/>
    <cellStyle name="40% - Акцент2 3 3 3" xfId="742"/>
    <cellStyle name="40% - Акцент2 3 4" xfId="385"/>
    <cellStyle name="40% - Акцент2 3 4 2" xfId="895"/>
    <cellStyle name="40% - Акцент2 3 5" xfId="641"/>
    <cellStyle name="40% - Акцент2 4" xfId="102"/>
    <cellStyle name="40% - Акцент2 4 2" xfId="352"/>
    <cellStyle name="40% - Акцент2 4 2 2" xfId="862"/>
    <cellStyle name="40% - Акцент2 4 3" xfId="612"/>
    <cellStyle name="40% - Акцент2 5" xfId="163"/>
    <cellStyle name="40% - Акцент2 5 2" xfId="417"/>
    <cellStyle name="40% - Акцент2 5 2 2" xfId="927"/>
    <cellStyle name="40% - Акцент2 5 3" xfId="673"/>
    <cellStyle name="40% - Акцент2 6" xfId="176"/>
    <cellStyle name="40% - Акцент2 6 2" xfId="430"/>
    <cellStyle name="40% - Акцент2 6 2 2" xfId="940"/>
    <cellStyle name="40% - Акцент2 6 3" xfId="686"/>
    <cellStyle name="40% - Акцент2 7" xfId="80"/>
    <cellStyle name="40% - Акцент2 7 2" xfId="327"/>
    <cellStyle name="40% - Акцент2 7 2 2" xfId="837"/>
    <cellStyle name="40% - Акцент2 7 3" xfId="590"/>
    <cellStyle name="40% - Акцент2 8" xfId="68"/>
    <cellStyle name="40% - Акцент2 8 2" xfId="315"/>
    <cellStyle name="40% - Акцент2 8 2 2" xfId="825"/>
    <cellStyle name="40% - Акцент2 8 3" xfId="578"/>
    <cellStyle name="40% - Акцент2 9" xfId="113"/>
    <cellStyle name="40% - Акцент2 9 2" xfId="367"/>
    <cellStyle name="40% - Акцент2 9 2 2" xfId="877"/>
    <cellStyle name="40% - Акцент2 9 3" xfId="623"/>
    <cellStyle name="40% - Акцент3" xfId="27" builtinId="39" customBuiltin="1"/>
    <cellStyle name="40% - Акцент3 10" xfId="55"/>
    <cellStyle name="40% - Акцент3 10 2" xfId="565"/>
    <cellStyle name="40% - Акцент3 11" xfId="302"/>
    <cellStyle name="40% - Акцент3 11 2" xfId="812"/>
    <cellStyle name="40% - Акцент3 12" xfId="544"/>
    <cellStyle name="40% - Акцент3 2" xfId="52"/>
    <cellStyle name="40% - Акцент3 2 10" xfId="333"/>
    <cellStyle name="40% - Акцент3 2 10 2" xfId="843"/>
    <cellStyle name="40% - Акцент3 2 11" xfId="562"/>
    <cellStyle name="40% - Акцент3 2 2" xfId="86"/>
    <cellStyle name="40% - Акцент3 2 2 2" xfId="357"/>
    <cellStyle name="40% - Акцент3 2 2 2 2" xfId="867"/>
    <cellStyle name="40% - Акцент3 2 2 3" xfId="596"/>
    <cellStyle name="40% - Акцент3 2 3" xfId="152"/>
    <cellStyle name="40% - Акцент3 2 3 2" xfId="406"/>
    <cellStyle name="40% - Акцент3 2 3 2 2" xfId="916"/>
    <cellStyle name="40% - Акцент3 2 3 3" xfId="662"/>
    <cellStyle name="40% - Акцент3 2 4" xfId="186"/>
    <cellStyle name="40% - Акцент3 2 4 2" xfId="440"/>
    <cellStyle name="40% - Акцент3 2 4 2 2" xfId="950"/>
    <cellStyle name="40% - Акцент3 2 4 3" xfId="696"/>
    <cellStyle name="40% - Акцент3 2 5" xfId="222"/>
    <cellStyle name="40% - Акцент3 2 5 2" xfId="476"/>
    <cellStyle name="40% - Акцент3 2 5 2 2" xfId="986"/>
    <cellStyle name="40% - Акцент3 2 5 3" xfId="732"/>
    <cellStyle name="40% - Акцент3 2 6" xfId="248"/>
    <cellStyle name="40% - Акцент3 2 6 2" xfId="502"/>
    <cellStyle name="40% - Акцент3 2 6 2 2" xfId="1012"/>
    <cellStyle name="40% - Акцент3 2 6 3" xfId="758"/>
    <cellStyle name="40% - Акцент3 2 7" xfId="259"/>
    <cellStyle name="40% - Акцент3 2 7 2" xfId="513"/>
    <cellStyle name="40% - Акцент3 2 7 2 2" xfId="1023"/>
    <cellStyle name="40% - Акцент3 2 7 3" xfId="769"/>
    <cellStyle name="40% - Акцент3 2 8" xfId="268"/>
    <cellStyle name="40% - Акцент3 2 8 2" xfId="522"/>
    <cellStyle name="40% - Акцент3 2 8 2 2" xfId="1032"/>
    <cellStyle name="40% - Акцент3 2 8 3" xfId="778"/>
    <cellStyle name="40% - Акцент3 2 9" xfId="290"/>
    <cellStyle name="40% - Акцент3 2 9 2" xfId="800"/>
    <cellStyle name="40% - Акцент3 3" xfId="120"/>
    <cellStyle name="40% - Акцент3 3 2" xfId="184"/>
    <cellStyle name="40% - Акцент3 3 2 2" xfId="438"/>
    <cellStyle name="40% - Акцент3 3 2 2 2" xfId="948"/>
    <cellStyle name="40% - Акцент3 3 2 3" xfId="694"/>
    <cellStyle name="40% - Акцент3 3 3" xfId="220"/>
    <cellStyle name="40% - Акцент3 3 3 2" xfId="474"/>
    <cellStyle name="40% - Акцент3 3 3 2 2" xfId="984"/>
    <cellStyle name="40% - Акцент3 3 3 3" xfId="730"/>
    <cellStyle name="40% - Акцент3 3 4" xfId="374"/>
    <cellStyle name="40% - Акцент3 3 4 2" xfId="884"/>
    <cellStyle name="40% - Акцент3 3 5" xfId="630"/>
    <cellStyle name="40% - Акцент3 4" xfId="108"/>
    <cellStyle name="40% - Акцент3 4 2" xfId="360"/>
    <cellStyle name="40% - Акцент3 4 2 2" xfId="870"/>
    <cellStyle name="40% - Акцент3 4 3" xfId="618"/>
    <cellStyle name="40% - Акцент3 5" xfId="166"/>
    <cellStyle name="40% - Акцент3 5 2" xfId="420"/>
    <cellStyle name="40% - Акцент3 5 2 2" xfId="930"/>
    <cellStyle name="40% - Акцент3 5 3" xfId="676"/>
    <cellStyle name="40% - Акцент3 6" xfId="164"/>
    <cellStyle name="40% - Акцент3 6 2" xfId="418"/>
    <cellStyle name="40% - Акцент3 6 2 2" xfId="928"/>
    <cellStyle name="40% - Акцент3 6 3" xfId="674"/>
    <cellStyle name="40% - Акцент3 7" xfId="91"/>
    <cellStyle name="40% - Акцент3 7 2" xfId="338"/>
    <cellStyle name="40% - Акцент3 7 2 2" xfId="848"/>
    <cellStyle name="40% - Акцент3 7 3" xfId="601"/>
    <cellStyle name="40% - Акцент3 8" xfId="73"/>
    <cellStyle name="40% - Акцент3 8 2" xfId="320"/>
    <cellStyle name="40% - Акцент3 8 2 2" xfId="830"/>
    <cellStyle name="40% - Акцент3 8 3" xfId="583"/>
    <cellStyle name="40% - Акцент3 9" xfId="262"/>
    <cellStyle name="40% - Акцент3 9 2" xfId="516"/>
    <cellStyle name="40% - Акцент3 9 2 2" xfId="1026"/>
    <cellStyle name="40% - Акцент3 9 3" xfId="772"/>
    <cellStyle name="40% - Акцент4" xfId="31" builtinId="43" customBuiltin="1"/>
    <cellStyle name="40% - Акцент4 10" xfId="112"/>
    <cellStyle name="40% - Акцент4 10 2" xfId="622"/>
    <cellStyle name="40% - Акцент4 11" xfId="304"/>
    <cellStyle name="40% - Акцент4 11 2" xfId="814"/>
    <cellStyle name="40% - Акцент4 12" xfId="546"/>
    <cellStyle name="40% - Акцент4 2" xfId="54"/>
    <cellStyle name="40% - Акцент4 2 10" xfId="337"/>
    <cellStyle name="40% - Акцент4 2 10 2" xfId="847"/>
    <cellStyle name="40% - Акцент4 2 11" xfId="564"/>
    <cellStyle name="40% - Акцент4 2 2" xfId="90"/>
    <cellStyle name="40% - Акцент4 2 2 2" xfId="359"/>
    <cellStyle name="40% - Акцент4 2 2 2 2" xfId="869"/>
    <cellStyle name="40% - Акцент4 2 2 3" xfId="600"/>
    <cellStyle name="40% - Акцент4 2 3" xfId="154"/>
    <cellStyle name="40% - Акцент4 2 3 2" xfId="408"/>
    <cellStyle name="40% - Акцент4 2 3 2 2" xfId="918"/>
    <cellStyle name="40% - Акцент4 2 3 3" xfId="664"/>
    <cellStyle name="40% - Акцент4 2 4" xfId="190"/>
    <cellStyle name="40% - Акцент4 2 4 2" xfId="444"/>
    <cellStyle name="40% - Акцент4 2 4 2 2" xfId="954"/>
    <cellStyle name="40% - Акцент4 2 4 3" xfId="700"/>
    <cellStyle name="40% - Акцент4 2 5" xfId="226"/>
    <cellStyle name="40% - Акцент4 2 5 2" xfId="480"/>
    <cellStyle name="40% - Акцент4 2 5 2 2" xfId="990"/>
    <cellStyle name="40% - Акцент4 2 5 3" xfId="736"/>
    <cellStyle name="40% - Акцент4 2 6" xfId="250"/>
    <cellStyle name="40% - Акцент4 2 6 2" xfId="504"/>
    <cellStyle name="40% - Акцент4 2 6 2 2" xfId="1014"/>
    <cellStyle name="40% - Акцент4 2 6 3" xfId="760"/>
    <cellStyle name="40% - Акцент4 2 7" xfId="271"/>
    <cellStyle name="40% - Акцент4 2 7 2" xfId="525"/>
    <cellStyle name="40% - Акцент4 2 7 2 2" xfId="1035"/>
    <cellStyle name="40% - Акцент4 2 7 3" xfId="781"/>
    <cellStyle name="40% - Акцент4 2 8" xfId="264"/>
    <cellStyle name="40% - Акцент4 2 8 2" xfId="518"/>
    <cellStyle name="40% - Акцент4 2 8 2 2" xfId="1028"/>
    <cellStyle name="40% - Акцент4 2 8 3" xfId="774"/>
    <cellStyle name="40% - Акцент4 2 9" xfId="292"/>
    <cellStyle name="40% - Акцент4 2 9 2" xfId="802"/>
    <cellStyle name="40% - Акцент4 3" xfId="133"/>
    <cellStyle name="40% - Акцент4 3 2" xfId="200"/>
    <cellStyle name="40% - Акцент4 3 2 2" xfId="454"/>
    <cellStyle name="40% - Акцент4 3 2 2 2" xfId="964"/>
    <cellStyle name="40% - Акцент4 3 2 3" xfId="710"/>
    <cellStyle name="40% - Акцент4 3 3" xfId="236"/>
    <cellStyle name="40% - Акцент4 3 3 2" xfId="490"/>
    <cellStyle name="40% - Акцент4 3 3 2 2" xfId="1000"/>
    <cellStyle name="40% - Акцент4 3 3 3" xfId="746"/>
    <cellStyle name="40% - Акцент4 3 4" xfId="387"/>
    <cellStyle name="40% - Акцент4 3 4 2" xfId="897"/>
    <cellStyle name="40% - Акцент4 3 5" xfId="643"/>
    <cellStyle name="40% - Акцент4 4" xfId="140"/>
    <cellStyle name="40% - Акцент4 4 2" xfId="394"/>
    <cellStyle name="40% - Акцент4 4 2 2" xfId="904"/>
    <cellStyle name="40% - Акцент4 4 3" xfId="650"/>
    <cellStyle name="40% - Акцент4 5" xfId="170"/>
    <cellStyle name="40% - Акцент4 5 2" xfId="424"/>
    <cellStyle name="40% - Акцент4 5 2 2" xfId="934"/>
    <cellStyle name="40% - Акцент4 5 3" xfId="680"/>
    <cellStyle name="40% - Акцент4 6" xfId="208"/>
    <cellStyle name="40% - Акцент4 6 2" xfId="462"/>
    <cellStyle name="40% - Акцент4 6 2 2" xfId="972"/>
    <cellStyle name="40% - Акцент4 6 3" xfId="718"/>
    <cellStyle name="40% - Акцент4 7" xfId="130"/>
    <cellStyle name="40% - Акцент4 7 2" xfId="384"/>
    <cellStyle name="40% - Акцент4 7 2 2" xfId="894"/>
    <cellStyle name="40% - Акцент4 7 3" xfId="640"/>
    <cellStyle name="40% - Акцент4 8" xfId="74"/>
    <cellStyle name="40% - Акцент4 8 2" xfId="321"/>
    <cellStyle name="40% - Акцент4 8 2 2" xfId="831"/>
    <cellStyle name="40% - Акцент4 8 3" xfId="584"/>
    <cellStyle name="40% - Акцент4 9" xfId="67"/>
    <cellStyle name="40% - Акцент4 9 2" xfId="314"/>
    <cellStyle name="40% - Акцент4 9 2 2" xfId="824"/>
    <cellStyle name="40% - Акцент4 9 3" xfId="577"/>
    <cellStyle name="40% - Акцент5" xfId="35" builtinId="47" customBuiltin="1"/>
    <cellStyle name="40% - Акцент5 10" xfId="104"/>
    <cellStyle name="40% - Акцент5 10 2" xfId="614"/>
    <cellStyle name="40% - Акцент5 11" xfId="306"/>
    <cellStyle name="40% - Акцент5 11 2" xfId="816"/>
    <cellStyle name="40% - Акцент5 12" xfId="548"/>
    <cellStyle name="40% - Акцент5 2" xfId="57"/>
    <cellStyle name="40% - Акцент5 2 10" xfId="340"/>
    <cellStyle name="40% - Акцент5 2 10 2" xfId="850"/>
    <cellStyle name="40% - Акцент5 2 11" xfId="567"/>
    <cellStyle name="40% - Акцент5 2 2" xfId="93"/>
    <cellStyle name="40% - Акцент5 2 2 2" xfId="362"/>
    <cellStyle name="40% - Акцент5 2 2 2 2" xfId="872"/>
    <cellStyle name="40% - Акцент5 2 2 3" xfId="603"/>
    <cellStyle name="40% - Акцент5 2 3" xfId="156"/>
    <cellStyle name="40% - Акцент5 2 3 2" xfId="410"/>
    <cellStyle name="40% - Акцент5 2 3 2 2" xfId="920"/>
    <cellStyle name="40% - Акцент5 2 3 3" xfId="666"/>
    <cellStyle name="40% - Акцент5 2 4" xfId="193"/>
    <cellStyle name="40% - Акцент5 2 4 2" xfId="447"/>
    <cellStyle name="40% - Акцент5 2 4 2 2" xfId="957"/>
    <cellStyle name="40% - Акцент5 2 4 3" xfId="703"/>
    <cellStyle name="40% - Акцент5 2 5" xfId="229"/>
    <cellStyle name="40% - Акцент5 2 5 2" xfId="483"/>
    <cellStyle name="40% - Акцент5 2 5 2 2" xfId="993"/>
    <cellStyle name="40% - Акцент5 2 5 3" xfId="739"/>
    <cellStyle name="40% - Акцент5 2 6" xfId="252"/>
    <cellStyle name="40% - Акцент5 2 6 2" xfId="506"/>
    <cellStyle name="40% - Акцент5 2 6 2 2" xfId="1016"/>
    <cellStyle name="40% - Акцент5 2 6 3" xfId="762"/>
    <cellStyle name="40% - Акцент5 2 7" xfId="276"/>
    <cellStyle name="40% - Акцент5 2 7 2" xfId="530"/>
    <cellStyle name="40% - Акцент5 2 7 2 2" xfId="1040"/>
    <cellStyle name="40% - Акцент5 2 7 3" xfId="786"/>
    <cellStyle name="40% - Акцент5 2 8" xfId="279"/>
    <cellStyle name="40% - Акцент5 2 8 2" xfId="533"/>
    <cellStyle name="40% - Акцент5 2 8 2 2" xfId="1043"/>
    <cellStyle name="40% - Акцент5 2 8 3" xfId="789"/>
    <cellStyle name="40% - Акцент5 2 9" xfId="294"/>
    <cellStyle name="40% - Акцент5 2 9 2" xfId="804"/>
    <cellStyle name="40% - Акцент5 3" xfId="135"/>
    <cellStyle name="40% - Акцент5 3 2" xfId="202"/>
    <cellStyle name="40% - Акцент5 3 2 2" xfId="456"/>
    <cellStyle name="40% - Акцент5 3 2 2 2" xfId="966"/>
    <cellStyle name="40% - Акцент5 3 2 3" xfId="712"/>
    <cellStyle name="40% - Акцент5 3 3" xfId="238"/>
    <cellStyle name="40% - Акцент5 3 3 2" xfId="492"/>
    <cellStyle name="40% - Акцент5 3 3 2 2" xfId="1002"/>
    <cellStyle name="40% - Акцент5 3 3 3" xfId="748"/>
    <cellStyle name="40% - Акцент5 3 4" xfId="389"/>
    <cellStyle name="40% - Акцент5 3 4 2" xfId="899"/>
    <cellStyle name="40% - Акцент5 3 5" xfId="645"/>
    <cellStyle name="40% - Акцент5 4" xfId="142"/>
    <cellStyle name="40% - Акцент5 4 2" xfId="396"/>
    <cellStyle name="40% - Акцент5 4 2 2" xfId="906"/>
    <cellStyle name="40% - Акцент5 4 3" xfId="652"/>
    <cellStyle name="40% - Акцент5 5" xfId="173"/>
    <cellStyle name="40% - Акцент5 5 2" xfId="427"/>
    <cellStyle name="40% - Акцент5 5 2 2" xfId="937"/>
    <cellStyle name="40% - Акцент5 5 3" xfId="683"/>
    <cellStyle name="40% - Акцент5 6" xfId="210"/>
    <cellStyle name="40% - Акцент5 6 2" xfId="464"/>
    <cellStyle name="40% - Акцент5 6 2 2" xfId="974"/>
    <cellStyle name="40% - Акцент5 6 3" xfId="720"/>
    <cellStyle name="40% - Акцент5 7" xfId="119"/>
    <cellStyle name="40% - Акцент5 7 2" xfId="373"/>
    <cellStyle name="40% - Акцент5 7 2 2" xfId="883"/>
    <cellStyle name="40% - Акцент5 7 3" xfId="629"/>
    <cellStyle name="40% - Акцент5 8" xfId="129"/>
    <cellStyle name="40% - Акцент5 8 2" xfId="383"/>
    <cellStyle name="40% - Акцент5 8 2 2" xfId="893"/>
    <cellStyle name="40% - Акцент5 8 3" xfId="639"/>
    <cellStyle name="40% - Акцент5 9" xfId="83"/>
    <cellStyle name="40% - Акцент5 9 2" xfId="330"/>
    <cellStyle name="40% - Акцент5 9 2 2" xfId="840"/>
    <cellStyle name="40% - Акцент5 9 3" xfId="593"/>
    <cellStyle name="40% - Акцент6" xfId="39" builtinId="51" customBuiltin="1"/>
    <cellStyle name="40% - Акцент6 10" xfId="107"/>
    <cellStyle name="40% - Акцент6 10 2" xfId="617"/>
    <cellStyle name="40% - Акцент6 11" xfId="308"/>
    <cellStyle name="40% - Акцент6 11 2" xfId="818"/>
    <cellStyle name="40% - Акцент6 12" xfId="550"/>
    <cellStyle name="40% - Акцент6 2" xfId="61"/>
    <cellStyle name="40% - Акцент6 2 10" xfId="344"/>
    <cellStyle name="40% - Акцент6 2 10 2" xfId="854"/>
    <cellStyle name="40% - Акцент6 2 11" xfId="571"/>
    <cellStyle name="40% - Акцент6 2 2" xfId="97"/>
    <cellStyle name="40% - Акцент6 2 2 2" xfId="366"/>
    <cellStyle name="40% - Акцент6 2 2 2 2" xfId="876"/>
    <cellStyle name="40% - Акцент6 2 2 3" xfId="607"/>
    <cellStyle name="40% - Акцент6 2 3" xfId="158"/>
    <cellStyle name="40% - Акцент6 2 3 2" xfId="412"/>
    <cellStyle name="40% - Акцент6 2 3 2 2" xfId="922"/>
    <cellStyle name="40% - Акцент6 2 3 3" xfId="668"/>
    <cellStyle name="40% - Акцент6 2 4" xfId="195"/>
    <cellStyle name="40% - Акцент6 2 4 2" xfId="449"/>
    <cellStyle name="40% - Акцент6 2 4 2 2" xfId="959"/>
    <cellStyle name="40% - Акцент6 2 4 3" xfId="705"/>
    <cellStyle name="40% - Акцент6 2 5" xfId="231"/>
    <cellStyle name="40% - Акцент6 2 5 2" xfId="485"/>
    <cellStyle name="40% - Акцент6 2 5 2 2" xfId="995"/>
    <cellStyle name="40% - Акцент6 2 5 3" xfId="741"/>
    <cellStyle name="40% - Акцент6 2 6" xfId="254"/>
    <cellStyle name="40% - Акцент6 2 6 2" xfId="508"/>
    <cellStyle name="40% - Акцент6 2 6 2 2" xfId="1018"/>
    <cellStyle name="40% - Акцент6 2 6 3" xfId="764"/>
    <cellStyle name="40% - Акцент6 2 7" xfId="273"/>
    <cellStyle name="40% - Акцент6 2 7 2" xfId="527"/>
    <cellStyle name="40% - Акцент6 2 7 2 2" xfId="1037"/>
    <cellStyle name="40% - Акцент6 2 7 3" xfId="783"/>
    <cellStyle name="40% - Акцент6 2 8" xfId="256"/>
    <cellStyle name="40% - Акцент6 2 8 2" xfId="510"/>
    <cellStyle name="40% - Акцент6 2 8 2 2" xfId="1020"/>
    <cellStyle name="40% - Акцент6 2 8 3" xfId="766"/>
    <cellStyle name="40% - Акцент6 2 9" xfId="296"/>
    <cellStyle name="40% - Акцент6 2 9 2" xfId="806"/>
    <cellStyle name="40% - Акцент6 3" xfId="137"/>
    <cellStyle name="40% - Акцент6 3 2" xfId="204"/>
    <cellStyle name="40% - Акцент6 3 2 2" xfId="458"/>
    <cellStyle name="40% - Акцент6 3 2 2 2" xfId="968"/>
    <cellStyle name="40% - Акцент6 3 2 3" xfId="714"/>
    <cellStyle name="40% - Акцент6 3 3" xfId="240"/>
    <cellStyle name="40% - Акцент6 3 3 2" xfId="494"/>
    <cellStyle name="40% - Акцент6 3 3 2 2" xfId="1004"/>
    <cellStyle name="40% - Акцент6 3 3 3" xfId="750"/>
    <cellStyle name="40% - Акцент6 3 4" xfId="391"/>
    <cellStyle name="40% - Акцент6 3 4 2" xfId="901"/>
    <cellStyle name="40% - Акцент6 3 5" xfId="647"/>
    <cellStyle name="40% - Акцент6 4" xfId="144"/>
    <cellStyle name="40% - Акцент6 4 2" xfId="398"/>
    <cellStyle name="40% - Акцент6 4 2 2" xfId="908"/>
    <cellStyle name="40% - Акцент6 4 3" xfId="654"/>
    <cellStyle name="40% - Акцент6 5" xfId="175"/>
    <cellStyle name="40% - Акцент6 5 2" xfId="429"/>
    <cellStyle name="40% - Акцент6 5 2 2" xfId="939"/>
    <cellStyle name="40% - Акцент6 5 3" xfId="685"/>
    <cellStyle name="40% - Акцент6 6" xfId="212"/>
    <cellStyle name="40% - Акцент6 6 2" xfId="466"/>
    <cellStyle name="40% - Акцент6 6 2 2" xfId="976"/>
    <cellStyle name="40% - Акцент6 6 3" xfId="722"/>
    <cellStyle name="40% - Акцент6 7" xfId="125"/>
    <cellStyle name="40% - Акцент6 7 2" xfId="379"/>
    <cellStyle name="40% - Акцент6 7 2 2" xfId="889"/>
    <cellStyle name="40% - Акцент6 7 3" xfId="635"/>
    <cellStyle name="40% - Акцент6 8" xfId="88"/>
    <cellStyle name="40% - Акцент6 8 2" xfId="335"/>
    <cellStyle name="40% - Акцент6 8 2 2" xfId="845"/>
    <cellStyle name="40% - Акцент6 8 3" xfId="598"/>
    <cellStyle name="40% - Акцент6 9" xfId="272"/>
    <cellStyle name="40% - Акцент6 9 2" xfId="526"/>
    <cellStyle name="40% - Акцент6 9 2 2" xfId="1036"/>
    <cellStyle name="40% - Акцент6 9 3" xfId="782"/>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1"/>
    <cellStyle name="Обычный 2 10" xfId="103"/>
    <cellStyle name="Обычный 2 10 2" xfId="613"/>
    <cellStyle name="Обычный 2 11" xfId="309"/>
    <cellStyle name="Обычный 2 11 2" xfId="819"/>
    <cellStyle name="Обычный 2 12" xfId="551"/>
    <cellStyle name="Обычный 2 2" xfId="62"/>
    <cellStyle name="Обычный 2 2 2" xfId="197"/>
    <cellStyle name="Обычный 2 2 2 2" xfId="451"/>
    <cellStyle name="Обычный 2 2 2 2 2" xfId="961"/>
    <cellStyle name="Обычный 2 2 2 3" xfId="707"/>
    <cellStyle name="Обычный 2 2 3" xfId="233"/>
    <cellStyle name="Обычный 2 2 3 2" xfId="487"/>
    <cellStyle name="Обычный 2 2 3 2 2" xfId="997"/>
    <cellStyle name="Обычный 2 2 3 3" xfId="743"/>
    <cellStyle name="Обычный 2 2 4" xfId="346"/>
    <cellStyle name="Обычный 2 2 4 2" xfId="856"/>
    <cellStyle name="Обычный 2 2 5" xfId="572"/>
    <cellStyle name="Обычный 2 3" xfId="138"/>
    <cellStyle name="Обычный 2 3 2" xfId="205"/>
    <cellStyle name="Обычный 2 3 2 2" xfId="459"/>
    <cellStyle name="Обычный 2 3 2 2 2" xfId="969"/>
    <cellStyle name="Обычный 2 3 2 3" xfId="715"/>
    <cellStyle name="Обычный 2 3 3" xfId="241"/>
    <cellStyle name="Обычный 2 3 3 2" xfId="495"/>
    <cellStyle name="Обычный 2 3 3 2 2" xfId="1005"/>
    <cellStyle name="Обычный 2 3 3 3" xfId="751"/>
    <cellStyle name="Обычный 2 3 4" xfId="392"/>
    <cellStyle name="Обычный 2 3 4 2" xfId="902"/>
    <cellStyle name="Обычный 2 3 5" xfId="648"/>
    <cellStyle name="Обычный 2 4" xfId="145"/>
    <cellStyle name="Обычный 2 4 2" xfId="399"/>
    <cellStyle name="Обычный 2 4 2 2" xfId="909"/>
    <cellStyle name="Обычный 2 4 3" xfId="655"/>
    <cellStyle name="Обычный 2 5" xfId="177"/>
    <cellStyle name="Обычный 2 5 2" xfId="431"/>
    <cellStyle name="Обычный 2 5 2 2" xfId="941"/>
    <cellStyle name="Обычный 2 5 3" xfId="687"/>
    <cellStyle name="Обычный 2 6" xfId="213"/>
    <cellStyle name="Обычный 2 6 2" xfId="467"/>
    <cellStyle name="Обычный 2 6 2 2" xfId="977"/>
    <cellStyle name="Обычный 2 6 3" xfId="723"/>
    <cellStyle name="Обычный 2 7" xfId="118"/>
    <cellStyle name="Обычный 2 7 2" xfId="372"/>
    <cellStyle name="Обычный 2 7 2 2" xfId="882"/>
    <cellStyle name="Обычный 2 7 3" xfId="628"/>
    <cellStyle name="Обычный 2 8" xfId="121"/>
    <cellStyle name="Обычный 2 8 2" xfId="375"/>
    <cellStyle name="Обычный 2 8 2 2" xfId="885"/>
    <cellStyle name="Обычный 2 8 3" xfId="631"/>
    <cellStyle name="Обычный 2 9" xfId="72"/>
    <cellStyle name="Обычный 2 9 2" xfId="319"/>
    <cellStyle name="Обычный 2 9 2 2" xfId="829"/>
    <cellStyle name="Обычный 2 9 3" xfId="582"/>
    <cellStyle name="Плохой" xfId="7" builtinId="27" customBuiltin="1"/>
    <cellStyle name="Пояснение" xfId="15" builtinId="53" customBuiltin="1"/>
    <cellStyle name="Примечание 2" xfId="42"/>
    <cellStyle name="Примечание 2 10" xfId="100"/>
    <cellStyle name="Примечание 2 10 2" xfId="610"/>
    <cellStyle name="Примечание 2 11" xfId="310"/>
    <cellStyle name="Примечание 2 11 2" xfId="820"/>
    <cellStyle name="Примечание 2 12" xfId="552"/>
    <cellStyle name="Примечание 2 2" xfId="63"/>
    <cellStyle name="Примечание 2 2 2" xfId="198"/>
    <cellStyle name="Примечание 2 2 2 2" xfId="452"/>
    <cellStyle name="Примечание 2 2 2 2 2" xfId="962"/>
    <cellStyle name="Примечание 2 2 2 3" xfId="708"/>
    <cellStyle name="Примечание 2 2 3" xfId="234"/>
    <cellStyle name="Примечание 2 2 3 2" xfId="488"/>
    <cellStyle name="Примечание 2 2 3 2 2" xfId="998"/>
    <cellStyle name="Примечание 2 2 3 3" xfId="744"/>
    <cellStyle name="Примечание 2 2 4" xfId="347"/>
    <cellStyle name="Примечание 2 2 4 2" xfId="857"/>
    <cellStyle name="Примечание 2 2 5" xfId="573"/>
    <cellStyle name="Примечание 2 3" xfId="139"/>
    <cellStyle name="Примечание 2 3 2" xfId="206"/>
    <cellStyle name="Примечание 2 3 2 2" xfId="460"/>
    <cellStyle name="Примечание 2 3 2 2 2" xfId="970"/>
    <cellStyle name="Примечание 2 3 2 3" xfId="716"/>
    <cellStyle name="Примечание 2 3 3" xfId="242"/>
    <cellStyle name="Примечание 2 3 3 2" xfId="496"/>
    <cellStyle name="Примечание 2 3 3 2 2" xfId="1006"/>
    <cellStyle name="Примечание 2 3 3 3" xfId="752"/>
    <cellStyle name="Примечание 2 3 4" xfId="393"/>
    <cellStyle name="Примечание 2 3 4 2" xfId="903"/>
    <cellStyle name="Примечание 2 3 5" xfId="649"/>
    <cellStyle name="Примечание 2 4" xfId="146"/>
    <cellStyle name="Примечание 2 4 2" xfId="400"/>
    <cellStyle name="Примечание 2 4 2 2" xfId="910"/>
    <cellStyle name="Примечание 2 4 3" xfId="656"/>
    <cellStyle name="Примечание 2 5" xfId="178"/>
    <cellStyle name="Примечание 2 5 2" xfId="432"/>
    <cellStyle name="Примечание 2 5 2 2" xfId="942"/>
    <cellStyle name="Примечание 2 5 3" xfId="688"/>
    <cellStyle name="Примечание 2 6" xfId="214"/>
    <cellStyle name="Примечание 2 6 2" xfId="468"/>
    <cellStyle name="Примечание 2 6 2 2" xfId="978"/>
    <cellStyle name="Примечание 2 6 3" xfId="724"/>
    <cellStyle name="Примечание 2 7" xfId="116"/>
    <cellStyle name="Примечание 2 7 2" xfId="370"/>
    <cellStyle name="Примечание 2 7 2 2" xfId="880"/>
    <cellStyle name="Примечание 2 7 3" xfId="626"/>
    <cellStyle name="Примечание 2 8" xfId="117"/>
    <cellStyle name="Примечание 2 8 2" xfId="371"/>
    <cellStyle name="Примечание 2 8 2 2" xfId="881"/>
    <cellStyle name="Примечание 2 8 3" xfId="627"/>
    <cellStyle name="Примечание 2 9" xfId="126"/>
    <cellStyle name="Примечание 2 9 2" xfId="380"/>
    <cellStyle name="Примечание 2 9 2 2" xfId="890"/>
    <cellStyle name="Примечание 2 9 3" xfId="636"/>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I460"/>
  <sheetViews>
    <sheetView tabSelected="1" topLeftCell="A2" zoomScale="90" zoomScaleNormal="90" workbookViewId="0">
      <selection activeCell="A7" sqref="A7:I7"/>
    </sheetView>
  </sheetViews>
  <sheetFormatPr defaultRowHeight="56.45" customHeight="1"/>
  <cols>
    <col min="1" max="1" width="39.5703125" style="3" customWidth="1"/>
    <col min="2" max="2" width="15.7109375" style="3" customWidth="1"/>
    <col min="3" max="3" width="6" style="3" customWidth="1"/>
    <col min="4" max="5" width="15.85546875" style="3" hidden="1" customWidth="1"/>
    <col min="6" max="6" width="15.85546875" style="3" customWidth="1"/>
    <col min="7" max="7" width="15.7109375" style="3" hidden="1" customWidth="1"/>
    <col min="8" max="8" width="15.140625" style="3" hidden="1" customWidth="1"/>
    <col min="9" max="9" width="14.5703125" style="3" customWidth="1"/>
    <col min="10" max="16384" width="9.140625" style="3"/>
  </cols>
  <sheetData>
    <row r="1" spans="1:9" ht="20.25" hidden="1" customHeight="1">
      <c r="A1" s="21"/>
      <c r="B1" s="21"/>
      <c r="C1" s="21"/>
    </row>
    <row r="2" spans="1:9" ht="20.25" customHeight="1">
      <c r="A2" s="21" t="s">
        <v>537</v>
      </c>
      <c r="B2" s="21"/>
      <c r="C2" s="21"/>
      <c r="D2" s="21"/>
      <c r="E2" s="21"/>
      <c r="F2" s="21"/>
      <c r="G2" s="21"/>
      <c r="H2" s="21"/>
      <c r="I2" s="21"/>
    </row>
    <row r="3" spans="1:9" ht="20.25" customHeight="1">
      <c r="A3" s="21" t="s">
        <v>531</v>
      </c>
      <c r="B3" s="21"/>
      <c r="C3" s="21"/>
      <c r="D3" s="21"/>
      <c r="E3" s="21"/>
      <c r="F3" s="21"/>
      <c r="G3" s="21"/>
      <c r="H3" s="21"/>
      <c r="I3" s="21"/>
    </row>
    <row r="4" spans="1:9" ht="20.25" customHeight="1">
      <c r="A4" s="21" t="s">
        <v>532</v>
      </c>
      <c r="B4" s="21"/>
      <c r="C4" s="21"/>
      <c r="D4" s="21"/>
      <c r="E4" s="21"/>
      <c r="F4" s="21"/>
      <c r="G4" s="21"/>
      <c r="H4" s="21"/>
      <c r="I4" s="21"/>
    </row>
    <row r="5" spans="1:9" ht="20.25" customHeight="1">
      <c r="A5" s="21" t="s">
        <v>533</v>
      </c>
      <c r="B5" s="21"/>
      <c r="C5" s="21"/>
      <c r="D5" s="21"/>
      <c r="E5" s="21"/>
      <c r="F5" s="21"/>
      <c r="G5" s="21"/>
      <c r="H5" s="21"/>
      <c r="I5" s="21"/>
    </row>
    <row r="6" spans="1:9" ht="20.25" customHeight="1">
      <c r="A6" s="21" t="s">
        <v>562</v>
      </c>
      <c r="B6" s="21"/>
      <c r="C6" s="21"/>
      <c r="D6" s="21"/>
      <c r="E6" s="21"/>
      <c r="F6" s="21"/>
      <c r="G6" s="21"/>
      <c r="H6" s="21"/>
      <c r="I6" s="21"/>
    </row>
    <row r="7" spans="1:9" ht="20.25" customHeight="1">
      <c r="A7" s="21" t="s">
        <v>537</v>
      </c>
      <c r="B7" s="21"/>
      <c r="C7" s="21"/>
      <c r="D7" s="21"/>
      <c r="E7" s="21"/>
      <c r="F7" s="21"/>
      <c r="G7" s="21"/>
      <c r="H7" s="21"/>
      <c r="I7" s="21"/>
    </row>
    <row r="8" spans="1:9" ht="20.25" customHeight="1">
      <c r="A8" s="21" t="s">
        <v>531</v>
      </c>
      <c r="B8" s="21"/>
      <c r="C8" s="21"/>
      <c r="D8" s="21"/>
      <c r="E8" s="21"/>
      <c r="F8" s="21"/>
      <c r="G8" s="21"/>
      <c r="H8" s="21"/>
      <c r="I8" s="21"/>
    </row>
    <row r="9" spans="1:9" ht="20.25" customHeight="1">
      <c r="A9" s="21" t="s">
        <v>532</v>
      </c>
      <c r="B9" s="21"/>
      <c r="C9" s="21"/>
      <c r="D9" s="21"/>
      <c r="E9" s="21"/>
      <c r="F9" s="21"/>
      <c r="G9" s="21"/>
      <c r="H9" s="21"/>
      <c r="I9" s="21"/>
    </row>
    <row r="10" spans="1:9" ht="20.25" customHeight="1">
      <c r="A10" s="21" t="s">
        <v>533</v>
      </c>
      <c r="B10" s="21"/>
      <c r="C10" s="21"/>
      <c r="D10" s="21"/>
      <c r="E10" s="21"/>
      <c r="F10" s="21"/>
      <c r="G10" s="21"/>
      <c r="H10" s="21"/>
      <c r="I10" s="21"/>
    </row>
    <row r="11" spans="1:9" ht="20.25" customHeight="1">
      <c r="A11" s="21" t="s">
        <v>538</v>
      </c>
      <c r="B11" s="21"/>
      <c r="C11" s="21"/>
      <c r="D11" s="21"/>
      <c r="E11" s="21"/>
      <c r="F11" s="21"/>
      <c r="G11" s="21"/>
      <c r="H11" s="21"/>
      <c r="I11" s="21"/>
    </row>
    <row r="12" spans="1:9" ht="20.25" customHeight="1">
      <c r="A12" s="26"/>
      <c r="B12" s="26"/>
      <c r="C12" s="26"/>
      <c r="D12" s="26"/>
      <c r="E12" s="26"/>
      <c r="F12" s="26"/>
      <c r="G12" s="26"/>
      <c r="H12" s="26"/>
      <c r="I12" s="26"/>
    </row>
    <row r="13" spans="1:9" ht="165.75" customHeight="1">
      <c r="A13" s="27" t="s">
        <v>536</v>
      </c>
      <c r="B13" s="27"/>
      <c r="C13" s="27"/>
      <c r="D13" s="27"/>
      <c r="E13" s="27"/>
      <c r="F13" s="27"/>
      <c r="G13" s="27"/>
      <c r="H13" s="27"/>
      <c r="I13" s="27"/>
    </row>
    <row r="14" spans="1:9" ht="20.25" customHeight="1">
      <c r="A14" s="28" t="s">
        <v>196</v>
      </c>
      <c r="B14" s="28"/>
      <c r="C14" s="28"/>
      <c r="D14" s="28"/>
      <c r="E14" s="28"/>
      <c r="F14" s="28"/>
      <c r="G14" s="28"/>
      <c r="H14" s="28"/>
      <c r="I14" s="28"/>
    </row>
    <row r="15" spans="1:9" ht="21.75" customHeight="1">
      <c r="A15" s="22" t="s">
        <v>2</v>
      </c>
      <c r="B15" s="22" t="s">
        <v>0</v>
      </c>
      <c r="C15" s="22" t="s">
        <v>1</v>
      </c>
      <c r="D15" s="24" t="s">
        <v>437</v>
      </c>
      <c r="E15" s="22" t="s">
        <v>539</v>
      </c>
      <c r="F15" s="24" t="s">
        <v>437</v>
      </c>
      <c r="G15" s="24" t="s">
        <v>506</v>
      </c>
      <c r="H15" s="22" t="s">
        <v>539</v>
      </c>
      <c r="I15" s="24" t="s">
        <v>506</v>
      </c>
    </row>
    <row r="16" spans="1:9" ht="88.5" customHeight="1">
      <c r="A16" s="23"/>
      <c r="B16" s="23"/>
      <c r="C16" s="23"/>
      <c r="D16" s="25"/>
      <c r="E16" s="23"/>
      <c r="F16" s="25"/>
      <c r="G16" s="25"/>
      <c r="H16" s="23"/>
      <c r="I16" s="25"/>
    </row>
    <row r="17" spans="1:9" ht="78.75">
      <c r="A17" s="7" t="s">
        <v>317</v>
      </c>
      <c r="B17" s="8" t="s">
        <v>129</v>
      </c>
      <c r="C17" s="2"/>
      <c r="D17" s="5">
        <v>390172.08061999996</v>
      </c>
      <c r="E17" s="5">
        <f>E18+E35+E53+E80+E97+E108+E114+E125</f>
        <v>0</v>
      </c>
      <c r="F17" s="5">
        <f>D17+E17</f>
        <v>390172.08061999996</v>
      </c>
      <c r="G17" s="5">
        <v>390541.98356999998</v>
      </c>
      <c r="H17" s="5">
        <f>H18+H35+H53+H80+H97+H108+H114+H125</f>
        <v>0</v>
      </c>
      <c r="I17" s="5">
        <f>G17+H17</f>
        <v>390541.98356999998</v>
      </c>
    </row>
    <row r="18" spans="1:9" ht="25.5">
      <c r="A18" s="9" t="s">
        <v>126</v>
      </c>
      <c r="B18" s="8" t="s">
        <v>130</v>
      </c>
      <c r="C18" s="2"/>
      <c r="D18" s="5">
        <v>172040.55</v>
      </c>
      <c r="E18" s="5">
        <f>E19+E32</f>
        <v>0</v>
      </c>
      <c r="F18" s="5">
        <f t="shared" ref="F18:F86" si="0">D18+E18</f>
        <v>172040.55</v>
      </c>
      <c r="G18" s="5">
        <v>172040.55</v>
      </c>
      <c r="H18" s="5">
        <f>H19+H32</f>
        <v>0</v>
      </c>
      <c r="I18" s="5">
        <f t="shared" ref="I18:I86" si="1">G18+H18</f>
        <v>172040.55</v>
      </c>
    </row>
    <row r="19" spans="1:9" ht="38.25">
      <c r="A19" s="4" t="s">
        <v>128</v>
      </c>
      <c r="B19" s="2" t="s">
        <v>131</v>
      </c>
      <c r="C19" s="2"/>
      <c r="D19" s="5">
        <v>172040.55</v>
      </c>
      <c r="E19" s="5">
        <f>E20+E22+E24+E26+E28+E30</f>
        <v>0</v>
      </c>
      <c r="F19" s="5">
        <f t="shared" si="0"/>
        <v>172040.55</v>
      </c>
      <c r="G19" s="5">
        <v>172040.55</v>
      </c>
      <c r="H19" s="5">
        <f>H20+H22+H24+H26+H28+H30</f>
        <v>0</v>
      </c>
      <c r="I19" s="5">
        <f t="shared" si="1"/>
        <v>172040.55</v>
      </c>
    </row>
    <row r="20" spans="1:9" ht="25.5">
      <c r="A20" s="4" t="s">
        <v>127</v>
      </c>
      <c r="B20" s="2" t="s">
        <v>132</v>
      </c>
      <c r="C20" s="2"/>
      <c r="D20" s="5">
        <v>40513.932999999997</v>
      </c>
      <c r="E20" s="5">
        <f>E21</f>
        <v>0</v>
      </c>
      <c r="F20" s="5">
        <f t="shared" si="0"/>
        <v>40513.932999999997</v>
      </c>
      <c r="G20" s="5">
        <v>40513.932999999997</v>
      </c>
      <c r="H20" s="5">
        <f>H21</f>
        <v>0</v>
      </c>
      <c r="I20" s="5">
        <f t="shared" si="1"/>
        <v>40513.932999999997</v>
      </c>
    </row>
    <row r="21" spans="1:9" ht="38.25">
      <c r="A21" s="4" t="s">
        <v>37</v>
      </c>
      <c r="B21" s="2" t="s">
        <v>132</v>
      </c>
      <c r="C21" s="2">
        <v>600</v>
      </c>
      <c r="D21" s="5">
        <v>40513.932999999997</v>
      </c>
      <c r="E21" s="5">
        <v>0</v>
      </c>
      <c r="F21" s="5">
        <f t="shared" si="0"/>
        <v>40513.932999999997</v>
      </c>
      <c r="G21" s="5">
        <v>40513.932999999997</v>
      </c>
      <c r="H21" s="5">
        <v>0</v>
      </c>
      <c r="I21" s="5">
        <f t="shared" si="1"/>
        <v>40513.932999999997</v>
      </c>
    </row>
    <row r="22" spans="1:9" ht="38.25">
      <c r="A22" s="4" t="s">
        <v>293</v>
      </c>
      <c r="B22" s="2" t="s">
        <v>133</v>
      </c>
      <c r="C22" s="2"/>
      <c r="D22" s="5">
        <v>510</v>
      </c>
      <c r="E22" s="5">
        <f>E23</f>
        <v>0</v>
      </c>
      <c r="F22" s="5">
        <f t="shared" si="0"/>
        <v>510</v>
      </c>
      <c r="G22" s="5">
        <v>510</v>
      </c>
      <c r="H22" s="5">
        <f>H23</f>
        <v>0</v>
      </c>
      <c r="I22" s="5">
        <f t="shared" si="1"/>
        <v>510</v>
      </c>
    </row>
    <row r="23" spans="1:9" ht="38.25">
      <c r="A23" s="4" t="s">
        <v>37</v>
      </c>
      <c r="B23" s="2" t="s">
        <v>133</v>
      </c>
      <c r="C23" s="2">
        <v>600</v>
      </c>
      <c r="D23" s="5">
        <v>510</v>
      </c>
      <c r="E23" s="5">
        <v>0</v>
      </c>
      <c r="F23" s="5">
        <f t="shared" si="0"/>
        <v>510</v>
      </c>
      <c r="G23" s="5">
        <v>510</v>
      </c>
      <c r="H23" s="5">
        <v>0</v>
      </c>
      <c r="I23" s="5">
        <f t="shared" si="1"/>
        <v>510</v>
      </c>
    </row>
    <row r="24" spans="1:9" ht="25.5">
      <c r="A24" s="4" t="s">
        <v>134</v>
      </c>
      <c r="B24" s="2" t="s">
        <v>135</v>
      </c>
      <c r="C24" s="2"/>
      <c r="D24" s="5">
        <v>200</v>
      </c>
      <c r="E24" s="5">
        <f>E25</f>
        <v>0</v>
      </c>
      <c r="F24" s="5">
        <f t="shared" si="0"/>
        <v>200</v>
      </c>
      <c r="G24" s="5">
        <v>200</v>
      </c>
      <c r="H24" s="5">
        <f>H25</f>
        <v>0</v>
      </c>
      <c r="I24" s="5">
        <f t="shared" si="1"/>
        <v>200</v>
      </c>
    </row>
    <row r="25" spans="1:9" ht="38.25">
      <c r="A25" s="4" t="s">
        <v>37</v>
      </c>
      <c r="B25" s="2" t="s">
        <v>135</v>
      </c>
      <c r="C25" s="2">
        <v>600</v>
      </c>
      <c r="D25" s="5">
        <v>200</v>
      </c>
      <c r="E25" s="5">
        <v>0</v>
      </c>
      <c r="F25" s="5">
        <f t="shared" si="0"/>
        <v>200</v>
      </c>
      <c r="G25" s="5">
        <v>200</v>
      </c>
      <c r="H25" s="5">
        <v>0</v>
      </c>
      <c r="I25" s="5">
        <f t="shared" si="1"/>
        <v>200</v>
      </c>
    </row>
    <row r="26" spans="1:9" ht="102">
      <c r="A26" s="10" t="s">
        <v>136</v>
      </c>
      <c r="B26" s="2" t="s">
        <v>137</v>
      </c>
      <c r="C26" s="2"/>
      <c r="D26" s="5">
        <v>700</v>
      </c>
      <c r="E26" s="5">
        <f>E27</f>
        <v>0</v>
      </c>
      <c r="F26" s="5">
        <f t="shared" si="0"/>
        <v>700</v>
      </c>
      <c r="G26" s="5">
        <v>700</v>
      </c>
      <c r="H26" s="5">
        <f>H27</f>
        <v>0</v>
      </c>
      <c r="I26" s="5">
        <f t="shared" si="1"/>
        <v>700</v>
      </c>
    </row>
    <row r="27" spans="1:9" ht="38.25">
      <c r="A27" s="4" t="s">
        <v>37</v>
      </c>
      <c r="B27" s="2" t="s">
        <v>137</v>
      </c>
      <c r="C27" s="2">
        <v>600</v>
      </c>
      <c r="D27" s="5">
        <v>700</v>
      </c>
      <c r="E27" s="5">
        <v>0</v>
      </c>
      <c r="F27" s="5">
        <f t="shared" si="0"/>
        <v>700</v>
      </c>
      <c r="G27" s="5">
        <v>700</v>
      </c>
      <c r="H27" s="5">
        <v>0</v>
      </c>
      <c r="I27" s="5">
        <f t="shared" si="1"/>
        <v>700</v>
      </c>
    </row>
    <row r="28" spans="1:9" ht="127.5">
      <c r="A28" s="10" t="s">
        <v>265</v>
      </c>
      <c r="B28" s="2" t="s">
        <v>138</v>
      </c>
      <c r="C28" s="2"/>
      <c r="D28" s="5">
        <v>124129.00699999998</v>
      </c>
      <c r="E28" s="5">
        <f>E29</f>
        <v>0</v>
      </c>
      <c r="F28" s="5">
        <f t="shared" si="0"/>
        <v>124129.00699999998</v>
      </c>
      <c r="G28" s="5">
        <v>124129.00699999998</v>
      </c>
      <c r="H28" s="5">
        <f>H29</f>
        <v>0</v>
      </c>
      <c r="I28" s="5">
        <f t="shared" si="1"/>
        <v>124129.00699999998</v>
      </c>
    </row>
    <row r="29" spans="1:9" ht="38.25">
      <c r="A29" s="4" t="s">
        <v>37</v>
      </c>
      <c r="B29" s="2" t="s">
        <v>138</v>
      </c>
      <c r="C29" s="2">
        <v>600</v>
      </c>
      <c r="D29" s="5">
        <v>124129.00699999998</v>
      </c>
      <c r="E29" s="5">
        <v>0</v>
      </c>
      <c r="F29" s="5">
        <f t="shared" si="0"/>
        <v>124129.00699999998</v>
      </c>
      <c r="G29" s="5">
        <v>124129.00699999998</v>
      </c>
      <c r="H29" s="5">
        <v>0</v>
      </c>
      <c r="I29" s="5">
        <f t="shared" si="1"/>
        <v>124129.00699999998</v>
      </c>
    </row>
    <row r="30" spans="1:9" ht="102" customHeight="1">
      <c r="A30" s="4" t="s">
        <v>243</v>
      </c>
      <c r="B30" s="2" t="s">
        <v>244</v>
      </c>
      <c r="C30" s="2"/>
      <c r="D30" s="5">
        <v>5987.6100000000006</v>
      </c>
      <c r="E30" s="5">
        <f>E31</f>
        <v>0</v>
      </c>
      <c r="F30" s="5">
        <f t="shared" si="0"/>
        <v>5987.6100000000006</v>
      </c>
      <c r="G30" s="5">
        <v>5987.6100000000006</v>
      </c>
      <c r="H30" s="5">
        <f>H31</f>
        <v>0</v>
      </c>
      <c r="I30" s="5">
        <f t="shared" si="1"/>
        <v>5987.6100000000006</v>
      </c>
    </row>
    <row r="31" spans="1:9" ht="38.25">
      <c r="A31" s="4" t="s">
        <v>37</v>
      </c>
      <c r="B31" s="2" t="s">
        <v>244</v>
      </c>
      <c r="C31" s="2">
        <v>600</v>
      </c>
      <c r="D31" s="5">
        <v>5987.6100000000006</v>
      </c>
      <c r="E31" s="5">
        <v>0</v>
      </c>
      <c r="F31" s="5">
        <f t="shared" si="0"/>
        <v>5987.6100000000006</v>
      </c>
      <c r="G31" s="5">
        <v>5987.6100000000006</v>
      </c>
      <c r="H31" s="5">
        <v>0</v>
      </c>
      <c r="I31" s="5">
        <f t="shared" si="1"/>
        <v>5987.6100000000006</v>
      </c>
    </row>
    <row r="32" spans="1:9" ht="76.5">
      <c r="A32" s="4" t="s">
        <v>543</v>
      </c>
      <c r="B32" s="2" t="s">
        <v>544</v>
      </c>
      <c r="C32" s="2"/>
      <c r="D32" s="5">
        <v>0</v>
      </c>
      <c r="E32" s="5">
        <f>E33</f>
        <v>0</v>
      </c>
      <c r="F32" s="5">
        <f t="shared" si="0"/>
        <v>0</v>
      </c>
      <c r="G32" s="5">
        <v>0</v>
      </c>
      <c r="H32" s="5">
        <f>H33</f>
        <v>0</v>
      </c>
      <c r="I32" s="5">
        <f t="shared" si="1"/>
        <v>0</v>
      </c>
    </row>
    <row r="33" spans="1:9" ht="89.25">
      <c r="A33" s="4" t="s">
        <v>545</v>
      </c>
      <c r="B33" s="2" t="s">
        <v>546</v>
      </c>
      <c r="C33" s="2"/>
      <c r="D33" s="5">
        <v>0</v>
      </c>
      <c r="E33" s="5">
        <f>E34</f>
        <v>0</v>
      </c>
      <c r="F33" s="5">
        <f t="shared" si="0"/>
        <v>0</v>
      </c>
      <c r="G33" s="5">
        <v>0</v>
      </c>
      <c r="H33" s="5">
        <f>H34</f>
        <v>0</v>
      </c>
      <c r="I33" s="5">
        <f t="shared" si="1"/>
        <v>0</v>
      </c>
    </row>
    <row r="34" spans="1:9" ht="38.25">
      <c r="A34" s="4" t="s">
        <v>37</v>
      </c>
      <c r="B34" s="2" t="s">
        <v>546</v>
      </c>
      <c r="C34" s="2">
        <v>600</v>
      </c>
      <c r="D34" s="5">
        <v>0</v>
      </c>
      <c r="E34" s="5"/>
      <c r="F34" s="5">
        <f t="shared" si="0"/>
        <v>0</v>
      </c>
      <c r="G34" s="5">
        <v>0</v>
      </c>
      <c r="H34" s="5"/>
      <c r="I34" s="5">
        <f t="shared" si="1"/>
        <v>0</v>
      </c>
    </row>
    <row r="35" spans="1:9" ht="25.5">
      <c r="A35" s="9" t="s">
        <v>139</v>
      </c>
      <c r="B35" s="8" t="s">
        <v>142</v>
      </c>
      <c r="C35" s="2"/>
      <c r="D35" s="5">
        <v>152051.21100000004</v>
      </c>
      <c r="E35" s="5">
        <f>E36</f>
        <v>0</v>
      </c>
      <c r="F35" s="5">
        <f t="shared" si="0"/>
        <v>152051.21100000004</v>
      </c>
      <c r="G35" s="5">
        <v>152051.21100000001</v>
      </c>
      <c r="H35" s="5">
        <f>H36</f>
        <v>0</v>
      </c>
      <c r="I35" s="5">
        <f t="shared" si="1"/>
        <v>152051.21100000001</v>
      </c>
    </row>
    <row r="36" spans="1:9" ht="38.25">
      <c r="A36" s="4" t="s">
        <v>141</v>
      </c>
      <c r="B36" s="2" t="s">
        <v>143</v>
      </c>
      <c r="C36" s="2"/>
      <c r="D36" s="5">
        <v>152051.21100000004</v>
      </c>
      <c r="E36" s="5">
        <f>E37+E39+E41+E43+E45+E47+E49+E51</f>
        <v>0</v>
      </c>
      <c r="F36" s="5">
        <f t="shared" si="0"/>
        <v>152051.21100000004</v>
      </c>
      <c r="G36" s="5">
        <v>152051.21100000001</v>
      </c>
      <c r="H36" s="5">
        <f>H37+H39+H41+H43+H45+H47+H49+H51</f>
        <v>0</v>
      </c>
      <c r="I36" s="5">
        <f t="shared" si="1"/>
        <v>152051.21100000001</v>
      </c>
    </row>
    <row r="37" spans="1:9" ht="58.5" customHeight="1">
      <c r="A37" s="4" t="s">
        <v>140</v>
      </c>
      <c r="B37" s="2" t="s">
        <v>144</v>
      </c>
      <c r="C37" s="2"/>
      <c r="D37" s="5">
        <v>23355.468000000001</v>
      </c>
      <c r="E37" s="5">
        <f>E38</f>
        <v>0</v>
      </c>
      <c r="F37" s="5">
        <f t="shared" si="0"/>
        <v>23355.468000000001</v>
      </c>
      <c r="G37" s="5">
        <v>23355.468000000001</v>
      </c>
      <c r="H37" s="5">
        <f>H38</f>
        <v>0</v>
      </c>
      <c r="I37" s="5">
        <f t="shared" si="1"/>
        <v>23355.468000000001</v>
      </c>
    </row>
    <row r="38" spans="1:9" ht="38.25">
      <c r="A38" s="4" t="s">
        <v>37</v>
      </c>
      <c r="B38" s="2" t="s">
        <v>144</v>
      </c>
      <c r="C38" s="2">
        <v>600</v>
      </c>
      <c r="D38" s="5">
        <v>23355.468000000001</v>
      </c>
      <c r="E38" s="5">
        <v>0</v>
      </c>
      <c r="F38" s="5">
        <f t="shared" si="0"/>
        <v>23355.468000000001</v>
      </c>
      <c r="G38" s="5">
        <v>23355.468000000001</v>
      </c>
      <c r="H38" s="5">
        <v>0</v>
      </c>
      <c r="I38" s="5">
        <f t="shared" si="1"/>
        <v>23355.468000000001</v>
      </c>
    </row>
    <row r="39" spans="1:9" ht="25.5">
      <c r="A39" s="4" t="s">
        <v>145</v>
      </c>
      <c r="B39" s="2" t="s">
        <v>146</v>
      </c>
      <c r="C39" s="2"/>
      <c r="D39" s="5">
        <v>150</v>
      </c>
      <c r="E39" s="5">
        <f>E40</f>
        <v>0</v>
      </c>
      <c r="F39" s="5">
        <f t="shared" si="0"/>
        <v>150</v>
      </c>
      <c r="G39" s="5">
        <v>150</v>
      </c>
      <c r="H39" s="5">
        <f>H40</f>
        <v>0</v>
      </c>
      <c r="I39" s="5">
        <f t="shared" si="1"/>
        <v>150</v>
      </c>
    </row>
    <row r="40" spans="1:9" ht="38.25">
      <c r="A40" s="4" t="s">
        <v>37</v>
      </c>
      <c r="B40" s="2" t="s">
        <v>146</v>
      </c>
      <c r="C40" s="2">
        <v>600</v>
      </c>
      <c r="D40" s="5">
        <v>150</v>
      </c>
      <c r="E40" s="5">
        <v>0</v>
      </c>
      <c r="F40" s="5">
        <f t="shared" si="0"/>
        <v>150</v>
      </c>
      <c r="G40" s="5">
        <v>150</v>
      </c>
      <c r="H40" s="5">
        <v>0</v>
      </c>
      <c r="I40" s="5">
        <f t="shared" si="1"/>
        <v>150</v>
      </c>
    </row>
    <row r="41" spans="1:9" ht="102">
      <c r="A41" s="10" t="s">
        <v>147</v>
      </c>
      <c r="B41" s="2" t="s">
        <v>148</v>
      </c>
      <c r="C41" s="2"/>
      <c r="D41" s="5">
        <v>1150</v>
      </c>
      <c r="E41" s="5">
        <f>E42</f>
        <v>0</v>
      </c>
      <c r="F41" s="5">
        <f t="shared" si="0"/>
        <v>1150</v>
      </c>
      <c r="G41" s="5">
        <v>1150</v>
      </c>
      <c r="H41" s="5">
        <f>H42</f>
        <v>0</v>
      </c>
      <c r="I41" s="5">
        <f t="shared" si="1"/>
        <v>1150</v>
      </c>
    </row>
    <row r="42" spans="1:9" ht="38.25">
      <c r="A42" s="4" t="s">
        <v>37</v>
      </c>
      <c r="B42" s="2" t="s">
        <v>148</v>
      </c>
      <c r="C42" s="2">
        <v>600</v>
      </c>
      <c r="D42" s="5">
        <v>1150</v>
      </c>
      <c r="E42" s="5">
        <v>0</v>
      </c>
      <c r="F42" s="5">
        <f t="shared" si="0"/>
        <v>1150</v>
      </c>
      <c r="G42" s="5">
        <v>1150</v>
      </c>
      <c r="H42" s="5">
        <v>0</v>
      </c>
      <c r="I42" s="5">
        <f t="shared" si="1"/>
        <v>1150</v>
      </c>
    </row>
    <row r="43" spans="1:9" ht="38.25">
      <c r="A43" s="4" t="s">
        <v>194</v>
      </c>
      <c r="B43" s="2" t="s">
        <v>149</v>
      </c>
      <c r="C43" s="2"/>
      <c r="D43" s="5">
        <v>478</v>
      </c>
      <c r="E43" s="5">
        <f>E44</f>
        <v>0</v>
      </c>
      <c r="F43" s="5">
        <f t="shared" si="0"/>
        <v>478</v>
      </c>
      <c r="G43" s="5">
        <v>478</v>
      </c>
      <c r="H43" s="5">
        <f>H44</f>
        <v>0</v>
      </c>
      <c r="I43" s="5">
        <f t="shared" si="1"/>
        <v>478</v>
      </c>
    </row>
    <row r="44" spans="1:9" ht="38.25">
      <c r="A44" s="4" t="s">
        <v>37</v>
      </c>
      <c r="B44" s="2" t="s">
        <v>149</v>
      </c>
      <c r="C44" s="2">
        <v>600</v>
      </c>
      <c r="D44" s="5">
        <v>478</v>
      </c>
      <c r="E44" s="5">
        <v>0</v>
      </c>
      <c r="F44" s="5">
        <f t="shared" si="0"/>
        <v>478</v>
      </c>
      <c r="G44" s="5">
        <v>478</v>
      </c>
      <c r="H44" s="5">
        <v>0</v>
      </c>
      <c r="I44" s="5">
        <f t="shared" si="1"/>
        <v>478</v>
      </c>
    </row>
    <row r="45" spans="1:9" ht="38.25">
      <c r="A45" s="4" t="s">
        <v>294</v>
      </c>
      <c r="B45" s="6" t="s">
        <v>282</v>
      </c>
      <c r="C45" s="2"/>
      <c r="D45" s="5">
        <v>600</v>
      </c>
      <c r="E45" s="5">
        <f>E46</f>
        <v>0</v>
      </c>
      <c r="F45" s="5">
        <f t="shared" si="0"/>
        <v>600</v>
      </c>
      <c r="G45" s="5">
        <v>600</v>
      </c>
      <c r="H45" s="5">
        <f>H46</f>
        <v>0</v>
      </c>
      <c r="I45" s="5">
        <f t="shared" si="1"/>
        <v>600</v>
      </c>
    </row>
    <row r="46" spans="1:9" ht="38.25">
      <c r="A46" s="4" t="s">
        <v>37</v>
      </c>
      <c r="B46" s="6" t="s">
        <v>282</v>
      </c>
      <c r="C46" s="2">
        <v>600</v>
      </c>
      <c r="D46" s="5">
        <v>600</v>
      </c>
      <c r="E46" s="5">
        <v>0</v>
      </c>
      <c r="F46" s="5">
        <f t="shared" si="0"/>
        <v>600</v>
      </c>
      <c r="G46" s="5">
        <v>600</v>
      </c>
      <c r="H46" s="5">
        <v>0</v>
      </c>
      <c r="I46" s="5">
        <f t="shared" si="1"/>
        <v>600</v>
      </c>
    </row>
    <row r="47" spans="1:9" ht="170.25" customHeight="1">
      <c r="A47" s="10" t="s">
        <v>300</v>
      </c>
      <c r="B47" s="6" t="s">
        <v>150</v>
      </c>
      <c r="C47" s="2"/>
      <c r="D47" s="5">
        <v>115302.823</v>
      </c>
      <c r="E47" s="5">
        <f>E48</f>
        <v>0</v>
      </c>
      <c r="F47" s="5">
        <f t="shared" si="0"/>
        <v>115302.823</v>
      </c>
      <c r="G47" s="5">
        <v>115302.823</v>
      </c>
      <c r="H47" s="5">
        <f>H48</f>
        <v>0</v>
      </c>
      <c r="I47" s="5">
        <f t="shared" si="1"/>
        <v>115302.823</v>
      </c>
    </row>
    <row r="48" spans="1:9" ht="38.25">
      <c r="A48" s="4" t="s">
        <v>37</v>
      </c>
      <c r="B48" s="6" t="s">
        <v>150</v>
      </c>
      <c r="C48" s="2">
        <v>600</v>
      </c>
      <c r="D48" s="5">
        <v>115302.823</v>
      </c>
      <c r="E48" s="5">
        <v>0</v>
      </c>
      <c r="F48" s="5">
        <f t="shared" si="0"/>
        <v>115302.823</v>
      </c>
      <c r="G48" s="5">
        <v>115302.823</v>
      </c>
      <c r="H48" s="5">
        <v>0</v>
      </c>
      <c r="I48" s="5">
        <f t="shared" si="1"/>
        <v>115302.823</v>
      </c>
    </row>
    <row r="49" spans="1:9" ht="108" customHeight="1">
      <c r="A49" s="4" t="s">
        <v>557</v>
      </c>
      <c r="B49" s="6" t="s">
        <v>253</v>
      </c>
      <c r="C49" s="2"/>
      <c r="D49" s="5">
        <v>11014.92</v>
      </c>
      <c r="E49" s="5">
        <f>E50</f>
        <v>-11014.92</v>
      </c>
      <c r="F49" s="5">
        <f t="shared" si="0"/>
        <v>0</v>
      </c>
      <c r="G49" s="5">
        <v>11014.92</v>
      </c>
      <c r="H49" s="5">
        <f>H50</f>
        <v>-11014.92</v>
      </c>
      <c r="I49" s="5">
        <f t="shared" si="1"/>
        <v>0</v>
      </c>
    </row>
    <row r="50" spans="1:9" ht="38.25">
      <c r="A50" s="4" t="s">
        <v>37</v>
      </c>
      <c r="B50" s="6" t="s">
        <v>253</v>
      </c>
      <c r="C50" s="2">
        <v>600</v>
      </c>
      <c r="D50" s="5">
        <v>11014.92</v>
      </c>
      <c r="E50" s="5">
        <v>-11014.92</v>
      </c>
      <c r="F50" s="5">
        <f t="shared" si="0"/>
        <v>0</v>
      </c>
      <c r="G50" s="5">
        <v>11014.92</v>
      </c>
      <c r="H50" s="5">
        <v>-11014.92</v>
      </c>
      <c r="I50" s="5">
        <f t="shared" si="1"/>
        <v>0</v>
      </c>
    </row>
    <row r="51" spans="1:9" ht="216.75">
      <c r="A51" s="4" t="s">
        <v>553</v>
      </c>
      <c r="B51" s="6" t="s">
        <v>558</v>
      </c>
      <c r="C51" s="2"/>
      <c r="D51" s="5">
        <v>0</v>
      </c>
      <c r="E51" s="5">
        <f>E52</f>
        <v>11014.92</v>
      </c>
      <c r="F51" s="5">
        <f t="shared" si="0"/>
        <v>11014.92</v>
      </c>
      <c r="G51" s="5">
        <v>0</v>
      </c>
      <c r="H51" s="5">
        <f>H52</f>
        <v>11014.92</v>
      </c>
      <c r="I51" s="5">
        <f t="shared" si="1"/>
        <v>11014.92</v>
      </c>
    </row>
    <row r="52" spans="1:9" ht="38.25">
      <c r="A52" s="4" t="s">
        <v>37</v>
      </c>
      <c r="B52" s="6" t="s">
        <v>558</v>
      </c>
      <c r="C52" s="2">
        <v>600</v>
      </c>
      <c r="D52" s="5">
        <v>0</v>
      </c>
      <c r="E52" s="5">
        <v>11014.92</v>
      </c>
      <c r="F52" s="5">
        <f t="shared" si="0"/>
        <v>11014.92</v>
      </c>
      <c r="G52" s="5">
        <v>0</v>
      </c>
      <c r="H52" s="5">
        <v>11014.92</v>
      </c>
      <c r="I52" s="5">
        <f t="shared" si="1"/>
        <v>11014.92</v>
      </c>
    </row>
    <row r="53" spans="1:9" ht="44.25" customHeight="1">
      <c r="A53" s="9" t="s">
        <v>151</v>
      </c>
      <c r="B53" s="8" t="s">
        <v>154</v>
      </c>
      <c r="C53" s="2"/>
      <c r="D53" s="5">
        <v>26580.097319999997</v>
      </c>
      <c r="E53" s="5">
        <f>E54+E77+E73</f>
        <v>0</v>
      </c>
      <c r="F53" s="5">
        <f t="shared" si="0"/>
        <v>26580.097319999997</v>
      </c>
      <c r="G53" s="5">
        <v>26307.153919999997</v>
      </c>
      <c r="H53" s="5">
        <f>H54+H77+H73</f>
        <v>0</v>
      </c>
      <c r="I53" s="5">
        <f t="shared" si="1"/>
        <v>26307.153919999997</v>
      </c>
    </row>
    <row r="54" spans="1:9" ht="38.25">
      <c r="A54" s="4" t="s">
        <v>153</v>
      </c>
      <c r="B54" s="2" t="s">
        <v>155</v>
      </c>
      <c r="C54" s="2"/>
      <c r="D54" s="5">
        <v>18984.079119999995</v>
      </c>
      <c r="E54" s="5">
        <f>E55+E57+E61+E63+E65+E67+E69+E71+E59</f>
        <v>115.6048</v>
      </c>
      <c r="F54" s="5">
        <f t="shared" si="0"/>
        <v>19099.683919999996</v>
      </c>
      <c r="G54" s="5">
        <v>18984.079119999995</v>
      </c>
      <c r="H54" s="5">
        <f>H55+H57+H61+H63+H65+H67+H69+H71+H59</f>
        <v>115.6048</v>
      </c>
      <c r="I54" s="5">
        <f t="shared" si="1"/>
        <v>19099.683919999996</v>
      </c>
    </row>
    <row r="55" spans="1:9" ht="15.75">
      <c r="A55" s="4" t="s">
        <v>152</v>
      </c>
      <c r="B55" s="2" t="s">
        <v>156</v>
      </c>
      <c r="C55" s="2"/>
      <c r="D55" s="5">
        <v>17627.731119999997</v>
      </c>
      <c r="E55" s="5">
        <f>E56</f>
        <v>115.6048</v>
      </c>
      <c r="F55" s="5">
        <f t="shared" si="0"/>
        <v>17743.335919999998</v>
      </c>
      <c r="G55" s="5">
        <v>17627.731119999997</v>
      </c>
      <c r="H55" s="5">
        <f>H56</f>
        <v>115.6048</v>
      </c>
      <c r="I55" s="5">
        <f t="shared" si="1"/>
        <v>17743.335919999998</v>
      </c>
    </row>
    <row r="56" spans="1:9" ht="38.25">
      <c r="A56" s="4" t="s">
        <v>37</v>
      </c>
      <c r="B56" s="2" t="s">
        <v>156</v>
      </c>
      <c r="C56" s="2">
        <v>600</v>
      </c>
      <c r="D56" s="5">
        <v>17627.731119999997</v>
      </c>
      <c r="E56" s="5">
        <v>115.6048</v>
      </c>
      <c r="F56" s="5">
        <f t="shared" si="0"/>
        <v>17743.335919999998</v>
      </c>
      <c r="G56" s="5">
        <v>17627.731119999997</v>
      </c>
      <c r="H56" s="5">
        <v>115.6048</v>
      </c>
      <c r="I56" s="5">
        <f t="shared" si="1"/>
        <v>17743.335919999998</v>
      </c>
    </row>
    <row r="57" spans="1:9" ht="38.25">
      <c r="A57" s="4" t="s">
        <v>158</v>
      </c>
      <c r="B57" s="2" t="s">
        <v>159</v>
      </c>
      <c r="C57" s="2"/>
      <c r="D57" s="5">
        <v>35</v>
      </c>
      <c r="E57" s="5">
        <f>E58</f>
        <v>0</v>
      </c>
      <c r="F57" s="5">
        <f t="shared" si="0"/>
        <v>35</v>
      </c>
      <c r="G57" s="5">
        <v>35</v>
      </c>
      <c r="H57" s="5">
        <f>H58</f>
        <v>0</v>
      </c>
      <c r="I57" s="5">
        <f t="shared" si="1"/>
        <v>35</v>
      </c>
    </row>
    <row r="58" spans="1:9" ht="38.25">
      <c r="A58" s="4" t="s">
        <v>37</v>
      </c>
      <c r="B58" s="2" t="s">
        <v>159</v>
      </c>
      <c r="C58" s="2">
        <v>600</v>
      </c>
      <c r="D58" s="5">
        <v>35</v>
      </c>
      <c r="E58" s="5">
        <v>0</v>
      </c>
      <c r="F58" s="5">
        <f t="shared" si="0"/>
        <v>35</v>
      </c>
      <c r="G58" s="5">
        <v>35</v>
      </c>
      <c r="H58" s="5">
        <v>0</v>
      </c>
      <c r="I58" s="5">
        <f t="shared" si="1"/>
        <v>35</v>
      </c>
    </row>
    <row r="59" spans="1:9" ht="54" customHeight="1">
      <c r="A59" s="4" t="s">
        <v>505</v>
      </c>
      <c r="B59" s="2" t="s">
        <v>504</v>
      </c>
      <c r="C59" s="2"/>
      <c r="D59" s="5">
        <v>0</v>
      </c>
      <c r="E59" s="5">
        <f>E60</f>
        <v>0</v>
      </c>
      <c r="F59" s="5">
        <f t="shared" si="0"/>
        <v>0</v>
      </c>
      <c r="G59" s="5">
        <v>0</v>
      </c>
      <c r="H59" s="5">
        <f>H60</f>
        <v>0</v>
      </c>
      <c r="I59" s="5">
        <f t="shared" si="1"/>
        <v>0</v>
      </c>
    </row>
    <row r="60" spans="1:9" ht="38.25">
      <c r="A60" s="4" t="s">
        <v>37</v>
      </c>
      <c r="B60" s="2" t="s">
        <v>504</v>
      </c>
      <c r="C60" s="2">
        <v>600</v>
      </c>
      <c r="D60" s="5">
        <v>0</v>
      </c>
      <c r="E60" s="5">
        <v>0</v>
      </c>
      <c r="F60" s="5">
        <f t="shared" si="0"/>
        <v>0</v>
      </c>
      <c r="G60" s="5">
        <v>0</v>
      </c>
      <c r="H60" s="5">
        <v>0</v>
      </c>
      <c r="I60" s="5">
        <f t="shared" si="1"/>
        <v>0</v>
      </c>
    </row>
    <row r="61" spans="1:9" ht="38.25">
      <c r="A61" s="4" t="s">
        <v>195</v>
      </c>
      <c r="B61" s="2" t="s">
        <v>160</v>
      </c>
      <c r="C61" s="2"/>
      <c r="D61" s="5">
        <v>92</v>
      </c>
      <c r="E61" s="5">
        <f>E62</f>
        <v>0</v>
      </c>
      <c r="F61" s="5">
        <f t="shared" si="0"/>
        <v>92</v>
      </c>
      <c r="G61" s="5">
        <v>92</v>
      </c>
      <c r="H61" s="5">
        <f>H62</f>
        <v>0</v>
      </c>
      <c r="I61" s="5">
        <f t="shared" si="1"/>
        <v>92</v>
      </c>
    </row>
    <row r="62" spans="1:9" ht="38.25">
      <c r="A62" s="4" t="s">
        <v>37</v>
      </c>
      <c r="B62" s="2" t="s">
        <v>160</v>
      </c>
      <c r="C62" s="2">
        <v>600</v>
      </c>
      <c r="D62" s="5">
        <v>92</v>
      </c>
      <c r="E62" s="5">
        <v>0</v>
      </c>
      <c r="F62" s="5">
        <f t="shared" si="0"/>
        <v>92</v>
      </c>
      <c r="G62" s="5">
        <v>92</v>
      </c>
      <c r="H62" s="5">
        <v>0</v>
      </c>
      <c r="I62" s="5">
        <f t="shared" si="1"/>
        <v>92</v>
      </c>
    </row>
    <row r="63" spans="1:9" ht="76.5">
      <c r="A63" s="4" t="s">
        <v>301</v>
      </c>
      <c r="B63" s="6" t="s">
        <v>161</v>
      </c>
      <c r="C63" s="2"/>
      <c r="D63" s="5">
        <v>0</v>
      </c>
      <c r="E63" s="5">
        <f>E64</f>
        <v>0</v>
      </c>
      <c r="F63" s="5">
        <f t="shared" si="0"/>
        <v>0</v>
      </c>
      <c r="G63" s="5">
        <v>0</v>
      </c>
      <c r="H63" s="5">
        <f>H64</f>
        <v>0</v>
      </c>
      <c r="I63" s="5">
        <f t="shared" si="1"/>
        <v>0</v>
      </c>
    </row>
    <row r="64" spans="1:9" ht="38.25">
      <c r="A64" s="4" t="s">
        <v>37</v>
      </c>
      <c r="B64" s="6" t="s">
        <v>161</v>
      </c>
      <c r="C64" s="2">
        <v>600</v>
      </c>
      <c r="D64" s="5">
        <v>0</v>
      </c>
      <c r="E64" s="5">
        <v>0</v>
      </c>
      <c r="F64" s="5">
        <f t="shared" si="0"/>
        <v>0</v>
      </c>
      <c r="G64" s="5">
        <v>0</v>
      </c>
      <c r="H64" s="5">
        <v>0</v>
      </c>
      <c r="I64" s="5">
        <f t="shared" si="1"/>
        <v>0</v>
      </c>
    </row>
    <row r="65" spans="1:9" ht="63.75">
      <c r="A65" s="4" t="s">
        <v>162</v>
      </c>
      <c r="B65" s="6" t="s">
        <v>295</v>
      </c>
      <c r="C65" s="2"/>
      <c r="D65" s="5">
        <v>300</v>
      </c>
      <c r="E65" s="5">
        <f>E66</f>
        <v>0</v>
      </c>
      <c r="F65" s="5">
        <f t="shared" si="0"/>
        <v>300</v>
      </c>
      <c r="G65" s="5">
        <v>300</v>
      </c>
      <c r="H65" s="5">
        <f>H66</f>
        <v>0</v>
      </c>
      <c r="I65" s="5">
        <f t="shared" si="1"/>
        <v>300</v>
      </c>
    </row>
    <row r="66" spans="1:9" ht="38.25">
      <c r="A66" s="4" t="s">
        <v>37</v>
      </c>
      <c r="B66" s="6" t="s">
        <v>295</v>
      </c>
      <c r="C66" s="2">
        <v>600</v>
      </c>
      <c r="D66" s="5">
        <v>300</v>
      </c>
      <c r="E66" s="5">
        <v>0</v>
      </c>
      <c r="F66" s="5">
        <f t="shared" si="0"/>
        <v>300</v>
      </c>
      <c r="G66" s="5">
        <v>300</v>
      </c>
      <c r="H66" s="5">
        <v>0</v>
      </c>
      <c r="I66" s="5">
        <f t="shared" si="1"/>
        <v>300</v>
      </c>
    </row>
    <row r="67" spans="1:9" ht="89.25">
      <c r="A67" s="4" t="s">
        <v>302</v>
      </c>
      <c r="B67" s="6" t="s">
        <v>164</v>
      </c>
      <c r="C67" s="2"/>
      <c r="D67" s="5">
        <v>0</v>
      </c>
      <c r="E67" s="5">
        <f>E68</f>
        <v>0</v>
      </c>
      <c r="F67" s="5">
        <f t="shared" si="0"/>
        <v>0</v>
      </c>
      <c r="G67" s="5">
        <v>0</v>
      </c>
      <c r="H67" s="5">
        <f>H68</f>
        <v>0</v>
      </c>
      <c r="I67" s="5">
        <f t="shared" si="1"/>
        <v>0</v>
      </c>
    </row>
    <row r="68" spans="1:9" ht="38.25">
      <c r="A68" s="4" t="s">
        <v>37</v>
      </c>
      <c r="B68" s="6" t="s">
        <v>164</v>
      </c>
      <c r="C68" s="2">
        <v>600</v>
      </c>
      <c r="D68" s="5">
        <v>0</v>
      </c>
      <c r="E68" s="5">
        <v>0</v>
      </c>
      <c r="F68" s="5">
        <f t="shared" si="0"/>
        <v>0</v>
      </c>
      <c r="G68" s="5">
        <v>0</v>
      </c>
      <c r="H68" s="5">
        <v>0</v>
      </c>
      <c r="I68" s="5">
        <f t="shared" si="1"/>
        <v>0</v>
      </c>
    </row>
    <row r="69" spans="1:9" ht="81.75" customHeight="1">
      <c r="A69" s="4" t="s">
        <v>165</v>
      </c>
      <c r="B69" s="2" t="s">
        <v>296</v>
      </c>
      <c r="C69" s="2"/>
      <c r="D69" s="5">
        <v>200</v>
      </c>
      <c r="E69" s="5">
        <f>E70</f>
        <v>0</v>
      </c>
      <c r="F69" s="5">
        <f t="shared" si="0"/>
        <v>200</v>
      </c>
      <c r="G69" s="5">
        <v>200</v>
      </c>
      <c r="H69" s="5">
        <f>H70</f>
        <v>0</v>
      </c>
      <c r="I69" s="5">
        <f t="shared" si="1"/>
        <v>200</v>
      </c>
    </row>
    <row r="70" spans="1:9" ht="38.25">
      <c r="A70" s="4" t="s">
        <v>37</v>
      </c>
      <c r="B70" s="2" t="s">
        <v>296</v>
      </c>
      <c r="C70" s="2">
        <v>600</v>
      </c>
      <c r="D70" s="5">
        <v>200</v>
      </c>
      <c r="E70" s="5">
        <v>0</v>
      </c>
      <c r="F70" s="5">
        <f t="shared" si="0"/>
        <v>200</v>
      </c>
      <c r="G70" s="5">
        <v>200</v>
      </c>
      <c r="H70" s="5">
        <v>0</v>
      </c>
      <c r="I70" s="5">
        <f t="shared" si="1"/>
        <v>200</v>
      </c>
    </row>
    <row r="71" spans="1:9" ht="25.5">
      <c r="A71" s="4" t="s">
        <v>236</v>
      </c>
      <c r="B71" s="2" t="s">
        <v>235</v>
      </c>
      <c r="C71" s="2"/>
      <c r="D71" s="5">
        <v>729.34799999999996</v>
      </c>
      <c r="E71" s="5">
        <f>E72</f>
        <v>0</v>
      </c>
      <c r="F71" s="5">
        <f t="shared" si="0"/>
        <v>729.34799999999996</v>
      </c>
      <c r="G71" s="5">
        <v>729.34799999999996</v>
      </c>
      <c r="H71" s="5">
        <f>H72</f>
        <v>0</v>
      </c>
      <c r="I71" s="5">
        <f t="shared" si="1"/>
        <v>729.34799999999996</v>
      </c>
    </row>
    <row r="72" spans="1:9" ht="38.25">
      <c r="A72" s="4" t="s">
        <v>37</v>
      </c>
      <c r="B72" s="2" t="s">
        <v>235</v>
      </c>
      <c r="C72" s="2">
        <v>600</v>
      </c>
      <c r="D72" s="5">
        <v>729.34799999999996</v>
      </c>
      <c r="E72" s="5">
        <v>0</v>
      </c>
      <c r="F72" s="5">
        <f t="shared" si="0"/>
        <v>729.34799999999996</v>
      </c>
      <c r="G72" s="5">
        <v>729.34799999999996</v>
      </c>
      <c r="H72" s="5">
        <v>0</v>
      </c>
      <c r="I72" s="5">
        <f t="shared" si="1"/>
        <v>729.34799999999996</v>
      </c>
    </row>
    <row r="73" spans="1:9" ht="51">
      <c r="A73" s="4" t="s">
        <v>483</v>
      </c>
      <c r="B73" s="2" t="s">
        <v>482</v>
      </c>
      <c r="C73" s="2"/>
      <c r="D73" s="5">
        <v>7323.0747999999994</v>
      </c>
      <c r="E73" s="5">
        <f>E74</f>
        <v>-115.6048</v>
      </c>
      <c r="F73" s="5">
        <f t="shared" si="0"/>
        <v>7207.4699999999993</v>
      </c>
      <c r="G73" s="5">
        <v>7323.0747999999994</v>
      </c>
      <c r="H73" s="5">
        <f>H74</f>
        <v>-115.6048</v>
      </c>
      <c r="I73" s="5">
        <f t="shared" si="1"/>
        <v>7207.4699999999993</v>
      </c>
    </row>
    <row r="74" spans="1:9" ht="38.25">
      <c r="A74" s="4" t="s">
        <v>484</v>
      </c>
      <c r="B74" s="2" t="s">
        <v>485</v>
      </c>
      <c r="C74" s="2"/>
      <c r="D74" s="5">
        <v>7323.0747999999994</v>
      </c>
      <c r="E74" s="5">
        <f>E75+E76</f>
        <v>-115.6048</v>
      </c>
      <c r="F74" s="5">
        <f t="shared" si="0"/>
        <v>7207.4699999999993</v>
      </c>
      <c r="G74" s="5">
        <v>7323.0747999999994</v>
      </c>
      <c r="H74" s="5">
        <f>H75+H76</f>
        <v>-115.6048</v>
      </c>
      <c r="I74" s="5">
        <f t="shared" si="1"/>
        <v>7207.4699999999993</v>
      </c>
    </row>
    <row r="75" spans="1:9" ht="38.25">
      <c r="A75" s="4" t="s">
        <v>37</v>
      </c>
      <c r="B75" s="2" t="s">
        <v>485</v>
      </c>
      <c r="C75" s="2">
        <v>600</v>
      </c>
      <c r="D75" s="5">
        <v>7304.94</v>
      </c>
      <c r="E75" s="5">
        <v>-115.6048</v>
      </c>
      <c r="F75" s="5">
        <f t="shared" si="0"/>
        <v>7189.3351999999995</v>
      </c>
      <c r="G75" s="5">
        <v>7304.94</v>
      </c>
      <c r="H75" s="5">
        <v>-115.6048</v>
      </c>
      <c r="I75" s="5">
        <f t="shared" si="1"/>
        <v>7189.3351999999995</v>
      </c>
    </row>
    <row r="76" spans="1:9" ht="15.75">
      <c r="A76" s="4" t="s">
        <v>343</v>
      </c>
      <c r="B76" s="2" t="s">
        <v>485</v>
      </c>
      <c r="C76" s="2">
        <v>800</v>
      </c>
      <c r="D76" s="5">
        <v>18.134799999999998</v>
      </c>
      <c r="E76" s="5">
        <v>0</v>
      </c>
      <c r="F76" s="5">
        <f t="shared" si="0"/>
        <v>18.134799999999998</v>
      </c>
      <c r="G76" s="5">
        <v>18.134799999999998</v>
      </c>
      <c r="H76" s="5">
        <v>0</v>
      </c>
      <c r="I76" s="5">
        <f t="shared" si="1"/>
        <v>18.134799999999998</v>
      </c>
    </row>
    <row r="77" spans="1:9" ht="105.75" customHeight="1">
      <c r="A77" s="4" t="s">
        <v>541</v>
      </c>
      <c r="B77" s="2" t="s">
        <v>267</v>
      </c>
      <c r="C77" s="2"/>
      <c r="D77" s="5">
        <v>272.9434</v>
      </c>
      <c r="E77" s="5">
        <f>E78</f>
        <v>0</v>
      </c>
      <c r="F77" s="5">
        <f t="shared" si="0"/>
        <v>272.9434</v>
      </c>
      <c r="G77" s="5">
        <v>0</v>
      </c>
      <c r="H77" s="5">
        <f>H78</f>
        <v>0</v>
      </c>
      <c r="I77" s="5">
        <f t="shared" si="1"/>
        <v>0</v>
      </c>
    </row>
    <row r="78" spans="1:9" ht="91.5" customHeight="1">
      <c r="A78" s="4" t="s">
        <v>540</v>
      </c>
      <c r="B78" s="2" t="s">
        <v>268</v>
      </c>
      <c r="C78" s="2"/>
      <c r="D78" s="5">
        <v>272.9434</v>
      </c>
      <c r="E78" s="5">
        <f>E79</f>
        <v>0</v>
      </c>
      <c r="F78" s="5">
        <f t="shared" si="0"/>
        <v>272.9434</v>
      </c>
      <c r="G78" s="5">
        <v>0</v>
      </c>
      <c r="H78" s="5">
        <f>H79</f>
        <v>0</v>
      </c>
      <c r="I78" s="5">
        <f t="shared" si="1"/>
        <v>0</v>
      </c>
    </row>
    <row r="79" spans="1:9" ht="38.25">
      <c r="A79" s="4" t="s">
        <v>37</v>
      </c>
      <c r="B79" s="2" t="s">
        <v>268</v>
      </c>
      <c r="C79" s="2">
        <v>600</v>
      </c>
      <c r="D79" s="5">
        <v>272.9434</v>
      </c>
      <c r="E79" s="5">
        <v>0</v>
      </c>
      <c r="F79" s="5">
        <f t="shared" si="0"/>
        <v>272.9434</v>
      </c>
      <c r="G79" s="5">
        <v>0</v>
      </c>
      <c r="H79" s="5">
        <v>0</v>
      </c>
      <c r="I79" s="5">
        <f t="shared" si="1"/>
        <v>0</v>
      </c>
    </row>
    <row r="80" spans="1:9" ht="39" customHeight="1">
      <c r="A80" s="9" t="s">
        <v>22</v>
      </c>
      <c r="B80" s="8" t="s">
        <v>21</v>
      </c>
      <c r="C80" s="2"/>
      <c r="D80" s="5">
        <v>27870.561300000001</v>
      </c>
      <c r="E80" s="5">
        <f>E81</f>
        <v>0</v>
      </c>
      <c r="F80" s="5">
        <f t="shared" si="0"/>
        <v>27870.561300000001</v>
      </c>
      <c r="G80" s="5">
        <v>28513.407650000001</v>
      </c>
      <c r="H80" s="5">
        <f>H81</f>
        <v>0</v>
      </c>
      <c r="I80" s="5">
        <f t="shared" si="1"/>
        <v>28513.407650000001</v>
      </c>
    </row>
    <row r="81" spans="1:9" ht="38.25">
      <c r="A81" s="4" t="s">
        <v>167</v>
      </c>
      <c r="B81" s="2" t="s">
        <v>166</v>
      </c>
      <c r="C81" s="2"/>
      <c r="D81" s="5">
        <v>27870.561300000001</v>
      </c>
      <c r="E81" s="5">
        <f>E82+E84+E86+E88+E91+E93+E95</f>
        <v>0</v>
      </c>
      <c r="F81" s="5">
        <f t="shared" si="0"/>
        <v>27870.561300000001</v>
      </c>
      <c r="G81" s="5">
        <v>28513.407650000001</v>
      </c>
      <c r="H81" s="5">
        <f>H82+H84+H86+H88+H91+H93+H95</f>
        <v>0</v>
      </c>
      <c r="I81" s="5">
        <f t="shared" si="1"/>
        <v>28513.407650000001</v>
      </c>
    </row>
    <row r="82" spans="1:9" ht="51">
      <c r="A82" s="4" t="s">
        <v>385</v>
      </c>
      <c r="B82" s="6" t="s">
        <v>254</v>
      </c>
      <c r="C82" s="2"/>
      <c r="D82" s="5">
        <v>2704.58716</v>
      </c>
      <c r="E82" s="5">
        <f>E83</f>
        <v>1.7768600000000001</v>
      </c>
      <c r="F82" s="5">
        <f t="shared" si="0"/>
        <v>2706.36402</v>
      </c>
      <c r="G82" s="5">
        <v>2684.1834100000001</v>
      </c>
      <c r="H82" s="5">
        <f>H83</f>
        <v>0</v>
      </c>
      <c r="I82" s="5">
        <f t="shared" si="1"/>
        <v>2684.1834100000001</v>
      </c>
    </row>
    <row r="83" spans="1:9" ht="38.25">
      <c r="A83" s="4" t="s">
        <v>37</v>
      </c>
      <c r="B83" s="6" t="s">
        <v>254</v>
      </c>
      <c r="C83" s="2">
        <v>600</v>
      </c>
      <c r="D83" s="5">
        <v>2704.58716</v>
      </c>
      <c r="E83" s="5">
        <v>1.7768600000000001</v>
      </c>
      <c r="F83" s="5">
        <f t="shared" si="0"/>
        <v>2706.36402</v>
      </c>
      <c r="G83" s="5">
        <v>2684.1834100000001</v>
      </c>
      <c r="H83" s="5">
        <v>0</v>
      </c>
      <c r="I83" s="5">
        <f t="shared" si="1"/>
        <v>2684.1834100000001</v>
      </c>
    </row>
    <row r="84" spans="1:9" ht="108" customHeight="1">
      <c r="A84" s="4" t="s">
        <v>299</v>
      </c>
      <c r="B84" s="6" t="s">
        <v>255</v>
      </c>
      <c r="C84" s="2"/>
      <c r="D84" s="5">
        <v>18743.890360000001</v>
      </c>
      <c r="E84" s="5">
        <f>E85</f>
        <v>-1.7768600000000001</v>
      </c>
      <c r="F84" s="5">
        <f t="shared" si="0"/>
        <v>18742.113499999999</v>
      </c>
      <c r="G84" s="5">
        <v>19297.241580000002</v>
      </c>
      <c r="H84" s="5">
        <f>H85</f>
        <v>0</v>
      </c>
      <c r="I84" s="5">
        <f t="shared" si="1"/>
        <v>19297.241580000002</v>
      </c>
    </row>
    <row r="85" spans="1:9" ht="44.25" customHeight="1">
      <c r="A85" s="4" t="s">
        <v>37</v>
      </c>
      <c r="B85" s="6" t="s">
        <v>255</v>
      </c>
      <c r="C85" s="2">
        <v>600</v>
      </c>
      <c r="D85" s="5">
        <v>18743.890360000001</v>
      </c>
      <c r="E85" s="5">
        <v>-1.7768600000000001</v>
      </c>
      <c r="F85" s="5">
        <f t="shared" si="0"/>
        <v>18742.113499999999</v>
      </c>
      <c r="G85" s="5">
        <v>19297.241580000002</v>
      </c>
      <c r="H85" s="5">
        <v>0</v>
      </c>
      <c r="I85" s="5">
        <f t="shared" si="1"/>
        <v>19297.241580000002</v>
      </c>
    </row>
    <row r="86" spans="1:9" ht="126.75" customHeight="1">
      <c r="A86" s="10" t="s">
        <v>168</v>
      </c>
      <c r="B86" s="6" t="s">
        <v>169</v>
      </c>
      <c r="C86" s="2"/>
      <c r="D86" s="5">
        <v>449.24599999999998</v>
      </c>
      <c r="E86" s="5">
        <f>E87</f>
        <v>0</v>
      </c>
      <c r="F86" s="5">
        <f t="shared" si="0"/>
        <v>449.24599999999998</v>
      </c>
      <c r="G86" s="5">
        <v>449.24599999999998</v>
      </c>
      <c r="H86" s="5">
        <f>H87</f>
        <v>0</v>
      </c>
      <c r="I86" s="5">
        <f t="shared" si="1"/>
        <v>449.24599999999998</v>
      </c>
    </row>
    <row r="87" spans="1:9" ht="38.25">
      <c r="A87" s="4" t="s">
        <v>37</v>
      </c>
      <c r="B87" s="6" t="s">
        <v>169</v>
      </c>
      <c r="C87" s="2">
        <v>600</v>
      </c>
      <c r="D87" s="5">
        <v>449.24599999999998</v>
      </c>
      <c r="E87" s="5">
        <v>0</v>
      </c>
      <c r="F87" s="5">
        <f t="shared" ref="F87:F150" si="2">D87+E87</f>
        <v>449.24599999999998</v>
      </c>
      <c r="G87" s="5">
        <v>449.24599999999998</v>
      </c>
      <c r="H87" s="5">
        <v>0</v>
      </c>
      <c r="I87" s="5">
        <f t="shared" ref="I87:I150" si="3">G87+H87</f>
        <v>449.24599999999998</v>
      </c>
    </row>
    <row r="88" spans="1:9" ht="89.25">
      <c r="A88" s="10" t="s">
        <v>170</v>
      </c>
      <c r="B88" s="6" t="s">
        <v>171</v>
      </c>
      <c r="C88" s="2"/>
      <c r="D88" s="5">
        <v>1762.97786</v>
      </c>
      <c r="E88" s="5">
        <f>E89+E90</f>
        <v>0</v>
      </c>
      <c r="F88" s="5">
        <f t="shared" si="2"/>
        <v>1762.97786</v>
      </c>
      <c r="G88" s="5">
        <v>1762.97786</v>
      </c>
      <c r="H88" s="5">
        <f>H89+H90</f>
        <v>0</v>
      </c>
      <c r="I88" s="5">
        <f t="shared" si="3"/>
        <v>1762.97786</v>
      </c>
    </row>
    <row r="89" spans="1:9" ht="25.5">
      <c r="A89" s="4" t="s">
        <v>190</v>
      </c>
      <c r="B89" s="6" t="s">
        <v>171</v>
      </c>
      <c r="C89" s="2">
        <v>300</v>
      </c>
      <c r="D89" s="5">
        <v>1735.91913</v>
      </c>
      <c r="E89" s="5">
        <v>0</v>
      </c>
      <c r="F89" s="5">
        <f t="shared" si="2"/>
        <v>1735.91913</v>
      </c>
      <c r="G89" s="5">
        <v>1735.91913</v>
      </c>
      <c r="H89" s="5">
        <v>0</v>
      </c>
      <c r="I89" s="5">
        <f t="shared" si="3"/>
        <v>1735.91913</v>
      </c>
    </row>
    <row r="90" spans="1:9" ht="38.25">
      <c r="A90" s="4" t="s">
        <v>37</v>
      </c>
      <c r="B90" s="6" t="s">
        <v>171</v>
      </c>
      <c r="C90" s="2">
        <v>600</v>
      </c>
      <c r="D90" s="5">
        <v>27.058729999999997</v>
      </c>
      <c r="E90" s="5">
        <v>0</v>
      </c>
      <c r="F90" s="5">
        <f t="shared" si="2"/>
        <v>27.058729999999997</v>
      </c>
      <c r="G90" s="5">
        <v>27.058729999999997</v>
      </c>
      <c r="H90" s="5">
        <v>0</v>
      </c>
      <c r="I90" s="5">
        <f t="shared" si="3"/>
        <v>27.058729999999997</v>
      </c>
    </row>
    <row r="91" spans="1:9" ht="51">
      <c r="A91" s="10" t="s">
        <v>303</v>
      </c>
      <c r="B91" s="2" t="s">
        <v>172</v>
      </c>
      <c r="C91" s="2"/>
      <c r="D91" s="5">
        <v>1400.49</v>
      </c>
      <c r="E91" s="5">
        <f>E92</f>
        <v>0</v>
      </c>
      <c r="F91" s="5">
        <f t="shared" si="2"/>
        <v>1400.49</v>
      </c>
      <c r="G91" s="5">
        <v>1400.49</v>
      </c>
      <c r="H91" s="5">
        <f>H92</f>
        <v>0</v>
      </c>
      <c r="I91" s="5">
        <f t="shared" si="3"/>
        <v>1400.49</v>
      </c>
    </row>
    <row r="92" spans="1:9" ht="38.25">
      <c r="A92" s="4" t="s">
        <v>37</v>
      </c>
      <c r="B92" s="2" t="s">
        <v>172</v>
      </c>
      <c r="C92" s="2">
        <v>600</v>
      </c>
      <c r="D92" s="5">
        <v>1400.49</v>
      </c>
      <c r="E92" s="5">
        <v>0</v>
      </c>
      <c r="F92" s="5">
        <f t="shared" si="2"/>
        <v>1400.49</v>
      </c>
      <c r="G92" s="5">
        <v>1400.49</v>
      </c>
      <c r="H92" s="5">
        <v>0</v>
      </c>
      <c r="I92" s="5">
        <f t="shared" si="3"/>
        <v>1400.49</v>
      </c>
    </row>
    <row r="93" spans="1:9" ht="63.75">
      <c r="A93" s="11" t="s">
        <v>304</v>
      </c>
      <c r="B93" s="2" t="s">
        <v>173</v>
      </c>
      <c r="C93" s="2"/>
      <c r="D93" s="5">
        <v>56.699999999999996</v>
      </c>
      <c r="E93" s="5">
        <f>E94</f>
        <v>0</v>
      </c>
      <c r="F93" s="5">
        <f t="shared" si="2"/>
        <v>56.699999999999996</v>
      </c>
      <c r="G93" s="5">
        <v>56.699999999999996</v>
      </c>
      <c r="H93" s="5">
        <f>H94</f>
        <v>0</v>
      </c>
      <c r="I93" s="5">
        <f t="shared" si="3"/>
        <v>56.699999999999996</v>
      </c>
    </row>
    <row r="94" spans="1:9" ht="38.25">
      <c r="A94" s="4" t="s">
        <v>37</v>
      </c>
      <c r="B94" s="2" t="s">
        <v>173</v>
      </c>
      <c r="C94" s="2">
        <v>600</v>
      </c>
      <c r="D94" s="5">
        <v>56.699999999999996</v>
      </c>
      <c r="E94" s="5">
        <v>0</v>
      </c>
      <c r="F94" s="5">
        <f t="shared" si="2"/>
        <v>56.699999999999996</v>
      </c>
      <c r="G94" s="5">
        <v>56.699999999999996</v>
      </c>
      <c r="H94" s="5">
        <v>0</v>
      </c>
      <c r="I94" s="5">
        <f t="shared" si="3"/>
        <v>56.699999999999996</v>
      </c>
    </row>
    <row r="95" spans="1:9" ht="409.5" customHeight="1">
      <c r="A95" s="4" t="s">
        <v>542</v>
      </c>
      <c r="B95" s="2" t="s">
        <v>535</v>
      </c>
      <c r="C95" s="2"/>
      <c r="D95" s="5">
        <v>2752.6699199999998</v>
      </c>
      <c r="E95" s="5">
        <f>E96</f>
        <v>0</v>
      </c>
      <c r="F95" s="5">
        <f t="shared" si="2"/>
        <v>2752.6699199999998</v>
      </c>
      <c r="G95" s="5">
        <v>2862.5688</v>
      </c>
      <c r="H95" s="5">
        <f>H96</f>
        <v>0</v>
      </c>
      <c r="I95" s="5">
        <f t="shared" si="3"/>
        <v>2862.5688</v>
      </c>
    </row>
    <row r="96" spans="1:9" ht="38.25">
      <c r="A96" s="4" t="s">
        <v>37</v>
      </c>
      <c r="B96" s="2" t="s">
        <v>535</v>
      </c>
      <c r="C96" s="2">
        <v>600</v>
      </c>
      <c r="D96" s="5">
        <v>2752.6699199999998</v>
      </c>
      <c r="E96" s="5">
        <v>0</v>
      </c>
      <c r="F96" s="5">
        <f t="shared" si="2"/>
        <v>2752.6699199999998</v>
      </c>
      <c r="G96" s="5">
        <v>2862.5688</v>
      </c>
      <c r="H96" s="5">
        <v>0</v>
      </c>
      <c r="I96" s="5">
        <f t="shared" si="3"/>
        <v>2862.5688</v>
      </c>
    </row>
    <row r="97" spans="1:9" ht="40.5" customHeight="1">
      <c r="A97" s="9" t="s">
        <v>9</v>
      </c>
      <c r="B97" s="8" t="s">
        <v>11</v>
      </c>
      <c r="C97" s="2"/>
      <c r="D97" s="5">
        <v>1151.8979999999999</v>
      </c>
      <c r="E97" s="5">
        <f>E98+E102+E105</f>
        <v>0</v>
      </c>
      <c r="F97" s="5">
        <f t="shared" si="2"/>
        <v>1151.8979999999999</v>
      </c>
      <c r="G97" s="5">
        <v>1151.8979999999999</v>
      </c>
      <c r="H97" s="5">
        <f>H98+H102+H105</f>
        <v>0</v>
      </c>
      <c r="I97" s="5">
        <f t="shared" si="3"/>
        <v>1151.8979999999999</v>
      </c>
    </row>
    <row r="98" spans="1:9" ht="51">
      <c r="A98" s="4" t="s">
        <v>10</v>
      </c>
      <c r="B98" s="2" t="s">
        <v>12</v>
      </c>
      <c r="C98" s="2"/>
      <c r="D98" s="5">
        <v>945.375</v>
      </c>
      <c r="E98" s="5">
        <f>E99</f>
        <v>0</v>
      </c>
      <c r="F98" s="5">
        <f t="shared" si="2"/>
        <v>945.375</v>
      </c>
      <c r="G98" s="5">
        <v>945.375</v>
      </c>
      <c r="H98" s="5">
        <f>H99</f>
        <v>0</v>
      </c>
      <c r="I98" s="5">
        <f t="shared" si="3"/>
        <v>945.375</v>
      </c>
    </row>
    <row r="99" spans="1:9" ht="38.25">
      <c r="A99" s="4" t="s">
        <v>14</v>
      </c>
      <c r="B99" s="2" t="s">
        <v>13</v>
      </c>
      <c r="C99" s="2"/>
      <c r="D99" s="5">
        <v>945.375</v>
      </c>
      <c r="E99" s="5">
        <f>E100+E101</f>
        <v>0</v>
      </c>
      <c r="F99" s="5">
        <f t="shared" si="2"/>
        <v>945.375</v>
      </c>
      <c r="G99" s="5">
        <v>945.375</v>
      </c>
      <c r="H99" s="5">
        <f>H100+H101</f>
        <v>0</v>
      </c>
      <c r="I99" s="5">
        <f t="shared" si="3"/>
        <v>945.375</v>
      </c>
    </row>
    <row r="100" spans="1:9" ht="38.25">
      <c r="A100" s="4" t="s">
        <v>26</v>
      </c>
      <c r="B100" s="2" t="s">
        <v>13</v>
      </c>
      <c r="C100" s="2">
        <v>200</v>
      </c>
      <c r="D100" s="5">
        <v>529.875</v>
      </c>
      <c r="E100" s="5">
        <v>0</v>
      </c>
      <c r="F100" s="5">
        <f t="shared" si="2"/>
        <v>529.875</v>
      </c>
      <c r="G100" s="5">
        <v>529.875</v>
      </c>
      <c r="H100" s="5">
        <v>0</v>
      </c>
      <c r="I100" s="5">
        <f t="shared" si="3"/>
        <v>529.875</v>
      </c>
    </row>
    <row r="101" spans="1:9" ht="38.25">
      <c r="A101" s="4" t="s">
        <v>37</v>
      </c>
      <c r="B101" s="2" t="s">
        <v>13</v>
      </c>
      <c r="C101" s="2">
        <v>600</v>
      </c>
      <c r="D101" s="5">
        <v>415.5</v>
      </c>
      <c r="E101" s="5">
        <v>0</v>
      </c>
      <c r="F101" s="5">
        <f t="shared" si="2"/>
        <v>415.5</v>
      </c>
      <c r="G101" s="5">
        <v>415.5</v>
      </c>
      <c r="H101" s="5">
        <v>0</v>
      </c>
      <c r="I101" s="5">
        <f t="shared" si="3"/>
        <v>415.5</v>
      </c>
    </row>
    <row r="102" spans="1:9" ht="51">
      <c r="A102" s="4" t="s">
        <v>15</v>
      </c>
      <c r="B102" s="2" t="s">
        <v>16</v>
      </c>
      <c r="C102" s="2"/>
      <c r="D102" s="5">
        <v>100</v>
      </c>
      <c r="E102" s="5">
        <f>E103</f>
        <v>0</v>
      </c>
      <c r="F102" s="5">
        <f t="shared" si="2"/>
        <v>100</v>
      </c>
      <c r="G102" s="5">
        <v>100</v>
      </c>
      <c r="H102" s="5">
        <f>H103</f>
        <v>0</v>
      </c>
      <c r="I102" s="5">
        <f t="shared" si="3"/>
        <v>100</v>
      </c>
    </row>
    <row r="103" spans="1:9" ht="51">
      <c r="A103" s="4" t="s">
        <v>18</v>
      </c>
      <c r="B103" s="2" t="s">
        <v>17</v>
      </c>
      <c r="C103" s="2"/>
      <c r="D103" s="5">
        <v>100</v>
      </c>
      <c r="E103" s="5">
        <f>E104</f>
        <v>0</v>
      </c>
      <c r="F103" s="5">
        <f t="shared" si="2"/>
        <v>100</v>
      </c>
      <c r="G103" s="5">
        <v>100</v>
      </c>
      <c r="H103" s="5">
        <f>H104</f>
        <v>0</v>
      </c>
      <c r="I103" s="5">
        <f t="shared" si="3"/>
        <v>100</v>
      </c>
    </row>
    <row r="104" spans="1:9" ht="38.25">
      <c r="A104" s="4" t="s">
        <v>37</v>
      </c>
      <c r="B104" s="2" t="s">
        <v>17</v>
      </c>
      <c r="C104" s="2">
        <v>600</v>
      </c>
      <c r="D104" s="5">
        <v>100</v>
      </c>
      <c r="E104" s="5">
        <v>0</v>
      </c>
      <c r="F104" s="5">
        <f t="shared" si="2"/>
        <v>100</v>
      </c>
      <c r="G104" s="5">
        <v>100</v>
      </c>
      <c r="H104" s="5">
        <v>0</v>
      </c>
      <c r="I104" s="5">
        <f t="shared" si="3"/>
        <v>100</v>
      </c>
    </row>
    <row r="105" spans="1:9" ht="51">
      <c r="A105" s="4" t="s">
        <v>202</v>
      </c>
      <c r="B105" s="2" t="s">
        <v>19</v>
      </c>
      <c r="C105" s="2"/>
      <c r="D105" s="5">
        <v>106.523</v>
      </c>
      <c r="E105" s="5">
        <f>E106</f>
        <v>0</v>
      </c>
      <c r="F105" s="5">
        <f t="shared" si="2"/>
        <v>106.523</v>
      </c>
      <c r="G105" s="5">
        <v>106.523</v>
      </c>
      <c r="H105" s="5">
        <f>H106</f>
        <v>0</v>
      </c>
      <c r="I105" s="5">
        <f t="shared" si="3"/>
        <v>106.523</v>
      </c>
    </row>
    <row r="106" spans="1:9" ht="38.25">
      <c r="A106" s="4" t="s">
        <v>201</v>
      </c>
      <c r="B106" s="2" t="s">
        <v>20</v>
      </c>
      <c r="C106" s="2"/>
      <c r="D106" s="5">
        <v>106.523</v>
      </c>
      <c r="E106" s="5">
        <f>E107</f>
        <v>0</v>
      </c>
      <c r="F106" s="5">
        <f t="shared" si="2"/>
        <v>106.523</v>
      </c>
      <c r="G106" s="5">
        <v>106.523</v>
      </c>
      <c r="H106" s="5">
        <f>H107</f>
        <v>0</v>
      </c>
      <c r="I106" s="5">
        <f t="shared" si="3"/>
        <v>106.523</v>
      </c>
    </row>
    <row r="107" spans="1:9" ht="38.25">
      <c r="A107" s="4" t="s">
        <v>37</v>
      </c>
      <c r="B107" s="2" t="s">
        <v>20</v>
      </c>
      <c r="C107" s="2">
        <v>600</v>
      </c>
      <c r="D107" s="5">
        <v>106.523</v>
      </c>
      <c r="E107" s="5">
        <v>0</v>
      </c>
      <c r="F107" s="5">
        <f t="shared" si="2"/>
        <v>106.523</v>
      </c>
      <c r="G107" s="5">
        <v>106.523</v>
      </c>
      <c r="H107" s="5">
        <v>0</v>
      </c>
      <c r="I107" s="5">
        <f t="shared" si="3"/>
        <v>106.523</v>
      </c>
    </row>
    <row r="108" spans="1:9" ht="63.75">
      <c r="A108" s="9" t="s">
        <v>318</v>
      </c>
      <c r="B108" s="12" t="s">
        <v>6</v>
      </c>
      <c r="C108" s="2"/>
      <c r="D108" s="5">
        <v>9022.66</v>
      </c>
      <c r="E108" s="5">
        <f>E109</f>
        <v>0</v>
      </c>
      <c r="F108" s="5">
        <f t="shared" si="2"/>
        <v>9022.66</v>
      </c>
      <c r="G108" s="5">
        <v>9022.66</v>
      </c>
      <c r="H108" s="5">
        <f>H109</f>
        <v>0</v>
      </c>
      <c r="I108" s="5">
        <f t="shared" si="3"/>
        <v>9022.66</v>
      </c>
    </row>
    <row r="109" spans="1:9" ht="63.75">
      <c r="A109" s="4" t="s">
        <v>341</v>
      </c>
      <c r="B109" s="6" t="s">
        <v>8</v>
      </c>
      <c r="C109" s="2"/>
      <c r="D109" s="5">
        <v>9022.66</v>
      </c>
      <c r="E109" s="5">
        <f>E110</f>
        <v>0</v>
      </c>
      <c r="F109" s="5">
        <f t="shared" si="2"/>
        <v>9022.66</v>
      </c>
      <c r="G109" s="5">
        <v>9022.66</v>
      </c>
      <c r="H109" s="5">
        <f>H110</f>
        <v>0</v>
      </c>
      <c r="I109" s="5">
        <f t="shared" si="3"/>
        <v>9022.66</v>
      </c>
    </row>
    <row r="110" spans="1:9" ht="63.75">
      <c r="A110" s="4" t="s">
        <v>342</v>
      </c>
      <c r="B110" s="6" t="s">
        <v>7</v>
      </c>
      <c r="C110" s="2"/>
      <c r="D110" s="5">
        <v>9022.66</v>
      </c>
      <c r="E110" s="5">
        <f>E111+E112+E113</f>
        <v>0</v>
      </c>
      <c r="F110" s="5">
        <f t="shared" si="2"/>
        <v>9022.66</v>
      </c>
      <c r="G110" s="5">
        <v>9022.66</v>
      </c>
      <c r="H110" s="5">
        <f>H111+H112+H113</f>
        <v>0</v>
      </c>
      <c r="I110" s="5">
        <f t="shared" si="3"/>
        <v>9022.66</v>
      </c>
    </row>
    <row r="111" spans="1:9" ht="76.5">
      <c r="A111" s="4" t="s">
        <v>50</v>
      </c>
      <c r="B111" s="6" t="s">
        <v>7</v>
      </c>
      <c r="C111" s="2">
        <v>100</v>
      </c>
      <c r="D111" s="5">
        <v>8041.4049999999997</v>
      </c>
      <c r="E111" s="5">
        <v>0</v>
      </c>
      <c r="F111" s="5">
        <f t="shared" si="2"/>
        <v>8041.4049999999997</v>
      </c>
      <c r="G111" s="5">
        <v>8041.4049999999997</v>
      </c>
      <c r="H111" s="5">
        <v>0</v>
      </c>
      <c r="I111" s="5">
        <f t="shared" si="3"/>
        <v>8041.4049999999997</v>
      </c>
    </row>
    <row r="112" spans="1:9" ht="38.25">
      <c r="A112" s="4" t="s">
        <v>26</v>
      </c>
      <c r="B112" s="6" t="s">
        <v>7</v>
      </c>
      <c r="C112" s="2">
        <v>200</v>
      </c>
      <c r="D112" s="5">
        <v>981.255</v>
      </c>
      <c r="E112" s="5">
        <v>0</v>
      </c>
      <c r="F112" s="5">
        <f t="shared" si="2"/>
        <v>981.255</v>
      </c>
      <c r="G112" s="5">
        <v>981.255</v>
      </c>
      <c r="H112" s="5">
        <v>0</v>
      </c>
      <c r="I112" s="5">
        <f t="shared" si="3"/>
        <v>981.255</v>
      </c>
    </row>
    <row r="113" spans="1:9" ht="15.75">
      <c r="A113" s="4" t="s">
        <v>343</v>
      </c>
      <c r="B113" s="6" t="s">
        <v>7</v>
      </c>
      <c r="C113" s="2">
        <v>800</v>
      </c>
      <c r="D113" s="5">
        <v>0</v>
      </c>
      <c r="E113" s="5">
        <v>0</v>
      </c>
      <c r="F113" s="5">
        <f t="shared" si="2"/>
        <v>0</v>
      </c>
      <c r="G113" s="5">
        <v>0</v>
      </c>
      <c r="H113" s="5">
        <v>0</v>
      </c>
      <c r="I113" s="5">
        <f t="shared" si="3"/>
        <v>0</v>
      </c>
    </row>
    <row r="114" spans="1:9" ht="25.5">
      <c r="A114" s="9" t="s">
        <v>224</v>
      </c>
      <c r="B114" s="8" t="s">
        <v>225</v>
      </c>
      <c r="C114" s="2"/>
      <c r="D114" s="5">
        <v>605.10300000000007</v>
      </c>
      <c r="E114" s="5">
        <f>E115+E118+E121</f>
        <v>0</v>
      </c>
      <c r="F114" s="5">
        <f t="shared" si="2"/>
        <v>605.10300000000007</v>
      </c>
      <c r="G114" s="5">
        <v>605.10300000000007</v>
      </c>
      <c r="H114" s="5">
        <f>H115+H118+H121</f>
        <v>0</v>
      </c>
      <c r="I114" s="5">
        <f t="shared" si="3"/>
        <v>605.10300000000007</v>
      </c>
    </row>
    <row r="115" spans="1:9" ht="38.25">
      <c r="A115" s="4" t="s">
        <v>226</v>
      </c>
      <c r="B115" s="2" t="s">
        <v>227</v>
      </c>
      <c r="C115" s="2"/>
      <c r="D115" s="5">
        <v>178.10300000000001</v>
      </c>
      <c r="E115" s="5">
        <f>E116</f>
        <v>0</v>
      </c>
      <c r="F115" s="5">
        <f t="shared" si="2"/>
        <v>178.10300000000001</v>
      </c>
      <c r="G115" s="5">
        <v>178.10300000000001</v>
      </c>
      <c r="H115" s="5">
        <f>H116</f>
        <v>0</v>
      </c>
      <c r="I115" s="5">
        <f t="shared" si="3"/>
        <v>178.10300000000001</v>
      </c>
    </row>
    <row r="116" spans="1:9" ht="28.5" customHeight="1">
      <c r="A116" s="4" t="s">
        <v>228</v>
      </c>
      <c r="B116" s="2" t="s">
        <v>229</v>
      </c>
      <c r="C116" s="2"/>
      <c r="D116" s="5">
        <v>178.10300000000001</v>
      </c>
      <c r="E116" s="5">
        <f>E117</f>
        <v>0</v>
      </c>
      <c r="F116" s="5">
        <f t="shared" si="2"/>
        <v>178.10300000000001</v>
      </c>
      <c r="G116" s="5">
        <v>178.10300000000001</v>
      </c>
      <c r="H116" s="5">
        <f>H117</f>
        <v>0</v>
      </c>
      <c r="I116" s="5">
        <f t="shared" si="3"/>
        <v>178.10300000000001</v>
      </c>
    </row>
    <row r="117" spans="1:9" ht="38.25">
      <c r="A117" s="4" t="s">
        <v>26</v>
      </c>
      <c r="B117" s="2" t="s">
        <v>229</v>
      </c>
      <c r="C117" s="2">
        <v>200</v>
      </c>
      <c r="D117" s="5">
        <v>178.10300000000001</v>
      </c>
      <c r="E117" s="5">
        <v>0</v>
      </c>
      <c r="F117" s="5">
        <f t="shared" si="2"/>
        <v>178.10300000000001</v>
      </c>
      <c r="G117" s="5">
        <v>178.10300000000001</v>
      </c>
      <c r="H117" s="5">
        <v>0</v>
      </c>
      <c r="I117" s="5">
        <f t="shared" si="3"/>
        <v>178.10300000000001</v>
      </c>
    </row>
    <row r="118" spans="1:9" ht="51">
      <c r="A118" s="4" t="s">
        <v>386</v>
      </c>
      <c r="B118" s="2" t="s">
        <v>230</v>
      </c>
      <c r="C118" s="2"/>
      <c r="D118" s="5">
        <v>355</v>
      </c>
      <c r="E118" s="5">
        <f>E119</f>
        <v>0</v>
      </c>
      <c r="F118" s="5">
        <f t="shared" si="2"/>
        <v>355</v>
      </c>
      <c r="G118" s="5">
        <v>355</v>
      </c>
      <c r="H118" s="5">
        <f>H119</f>
        <v>0</v>
      </c>
      <c r="I118" s="5">
        <f t="shared" si="3"/>
        <v>355</v>
      </c>
    </row>
    <row r="119" spans="1:9" ht="51">
      <c r="A119" s="4" t="s">
        <v>387</v>
      </c>
      <c r="B119" s="6" t="s">
        <v>231</v>
      </c>
      <c r="C119" s="2"/>
      <c r="D119" s="5">
        <v>355</v>
      </c>
      <c r="E119" s="5">
        <f>E120</f>
        <v>0</v>
      </c>
      <c r="F119" s="5">
        <f t="shared" si="2"/>
        <v>355</v>
      </c>
      <c r="G119" s="5">
        <v>355</v>
      </c>
      <c r="H119" s="5">
        <f>H120</f>
        <v>0</v>
      </c>
      <c r="I119" s="5">
        <f t="shared" si="3"/>
        <v>355</v>
      </c>
    </row>
    <row r="120" spans="1:9" ht="25.5">
      <c r="A120" s="4" t="s">
        <v>190</v>
      </c>
      <c r="B120" s="6" t="s">
        <v>231</v>
      </c>
      <c r="C120" s="2">
        <v>300</v>
      </c>
      <c r="D120" s="5">
        <v>355</v>
      </c>
      <c r="E120" s="5">
        <v>0</v>
      </c>
      <c r="F120" s="5">
        <f t="shared" si="2"/>
        <v>355</v>
      </c>
      <c r="G120" s="5">
        <v>355</v>
      </c>
      <c r="H120" s="5">
        <v>0</v>
      </c>
      <c r="I120" s="5">
        <f t="shared" si="3"/>
        <v>355</v>
      </c>
    </row>
    <row r="121" spans="1:9" ht="63.75">
      <c r="A121" s="4" t="s">
        <v>388</v>
      </c>
      <c r="B121" s="2" t="s">
        <v>232</v>
      </c>
      <c r="C121" s="2"/>
      <c r="D121" s="5">
        <v>72</v>
      </c>
      <c r="E121" s="5">
        <f>E122</f>
        <v>0</v>
      </c>
      <c r="F121" s="5">
        <f t="shared" si="2"/>
        <v>72</v>
      </c>
      <c r="G121" s="5">
        <v>72</v>
      </c>
      <c r="H121" s="5">
        <f>H122</f>
        <v>0</v>
      </c>
      <c r="I121" s="5">
        <f t="shared" si="3"/>
        <v>72</v>
      </c>
    </row>
    <row r="122" spans="1:9" ht="38.25">
      <c r="A122" s="4" t="s">
        <v>305</v>
      </c>
      <c r="B122" s="2" t="s">
        <v>233</v>
      </c>
      <c r="C122" s="2"/>
      <c r="D122" s="5">
        <v>72</v>
      </c>
      <c r="E122" s="5">
        <f>E123+E124</f>
        <v>0</v>
      </c>
      <c r="F122" s="5">
        <f t="shared" si="2"/>
        <v>72</v>
      </c>
      <c r="G122" s="5">
        <v>72</v>
      </c>
      <c r="H122" s="5">
        <f>H123+H124</f>
        <v>0</v>
      </c>
      <c r="I122" s="5">
        <f t="shared" si="3"/>
        <v>72</v>
      </c>
    </row>
    <row r="123" spans="1:9" ht="38.25">
      <c r="A123" s="4" t="s">
        <v>26</v>
      </c>
      <c r="B123" s="2" t="s">
        <v>233</v>
      </c>
      <c r="C123" s="2">
        <v>200</v>
      </c>
      <c r="D123" s="5">
        <v>0</v>
      </c>
      <c r="E123" s="5">
        <v>0</v>
      </c>
      <c r="F123" s="5">
        <f t="shared" si="2"/>
        <v>0</v>
      </c>
      <c r="G123" s="5">
        <v>0</v>
      </c>
      <c r="H123" s="5">
        <v>0</v>
      </c>
      <c r="I123" s="5">
        <f t="shared" si="3"/>
        <v>0</v>
      </c>
    </row>
    <row r="124" spans="1:9" ht="25.5">
      <c r="A124" s="4" t="s">
        <v>190</v>
      </c>
      <c r="B124" s="2" t="s">
        <v>233</v>
      </c>
      <c r="C124" s="2">
        <v>300</v>
      </c>
      <c r="D124" s="5">
        <v>72</v>
      </c>
      <c r="E124" s="5">
        <v>0</v>
      </c>
      <c r="F124" s="5">
        <f t="shared" si="2"/>
        <v>72</v>
      </c>
      <c r="G124" s="5">
        <v>72</v>
      </c>
      <c r="H124" s="5">
        <v>0</v>
      </c>
      <c r="I124" s="5">
        <f t="shared" si="3"/>
        <v>72</v>
      </c>
    </row>
    <row r="125" spans="1:9" ht="41.25" customHeight="1">
      <c r="A125" s="9" t="s">
        <v>285</v>
      </c>
      <c r="B125" s="8" t="s">
        <v>286</v>
      </c>
      <c r="C125" s="2"/>
      <c r="D125" s="5">
        <v>850</v>
      </c>
      <c r="E125" s="5">
        <f t="shared" ref="E125:E127" si="4">E126</f>
        <v>0</v>
      </c>
      <c r="F125" s="5">
        <f t="shared" si="2"/>
        <v>850</v>
      </c>
      <c r="G125" s="5">
        <v>850</v>
      </c>
      <c r="H125" s="5">
        <f t="shared" ref="H125:H127" si="5">H126</f>
        <v>0</v>
      </c>
      <c r="I125" s="5">
        <f t="shared" si="3"/>
        <v>850</v>
      </c>
    </row>
    <row r="126" spans="1:9" ht="38.25">
      <c r="A126" s="4" t="s">
        <v>287</v>
      </c>
      <c r="B126" s="2" t="s">
        <v>289</v>
      </c>
      <c r="C126" s="2"/>
      <c r="D126" s="5">
        <v>850</v>
      </c>
      <c r="E126" s="5">
        <f t="shared" si="4"/>
        <v>0</v>
      </c>
      <c r="F126" s="5">
        <f t="shared" si="2"/>
        <v>850</v>
      </c>
      <c r="G126" s="5">
        <v>850</v>
      </c>
      <c r="H126" s="5">
        <f t="shared" si="5"/>
        <v>0</v>
      </c>
      <c r="I126" s="5">
        <f t="shared" si="3"/>
        <v>850</v>
      </c>
    </row>
    <row r="127" spans="1:9" ht="25.5">
      <c r="A127" s="4" t="s">
        <v>288</v>
      </c>
      <c r="B127" s="2" t="s">
        <v>290</v>
      </c>
      <c r="C127" s="2"/>
      <c r="D127" s="5">
        <v>850</v>
      </c>
      <c r="E127" s="5">
        <f t="shared" si="4"/>
        <v>0</v>
      </c>
      <c r="F127" s="5">
        <f t="shared" si="2"/>
        <v>850</v>
      </c>
      <c r="G127" s="5">
        <v>850</v>
      </c>
      <c r="H127" s="5">
        <f t="shared" si="5"/>
        <v>0</v>
      </c>
      <c r="I127" s="5">
        <f t="shared" si="3"/>
        <v>850</v>
      </c>
    </row>
    <row r="128" spans="1:9" ht="38.25">
      <c r="A128" s="4" t="s">
        <v>37</v>
      </c>
      <c r="B128" s="2" t="s">
        <v>290</v>
      </c>
      <c r="C128" s="2">
        <v>600</v>
      </c>
      <c r="D128" s="5">
        <v>850</v>
      </c>
      <c r="E128" s="5">
        <v>0</v>
      </c>
      <c r="F128" s="5">
        <f t="shared" si="2"/>
        <v>850</v>
      </c>
      <c r="G128" s="5">
        <v>850</v>
      </c>
      <c r="H128" s="5">
        <v>0</v>
      </c>
      <c r="I128" s="5">
        <f t="shared" si="3"/>
        <v>850</v>
      </c>
    </row>
    <row r="129" spans="1:9" ht="118.5" customHeight="1">
      <c r="A129" s="7" t="s">
        <v>319</v>
      </c>
      <c r="B129" s="8" t="s">
        <v>54</v>
      </c>
      <c r="C129" s="2"/>
      <c r="D129" s="5">
        <v>1185.4495999999999</v>
      </c>
      <c r="E129" s="5">
        <f>E130+E134+E141+E145+E149+E156+E160</f>
        <v>0</v>
      </c>
      <c r="F129" s="5">
        <f t="shared" si="2"/>
        <v>1185.4495999999999</v>
      </c>
      <c r="G129" s="5">
        <v>1185.4495999999999</v>
      </c>
      <c r="H129" s="5">
        <f>H130+H134+H141+H145+H149+H156+H160</f>
        <v>0</v>
      </c>
      <c r="I129" s="5">
        <f t="shared" si="3"/>
        <v>1185.4495999999999</v>
      </c>
    </row>
    <row r="130" spans="1:9" ht="38.25">
      <c r="A130" s="9" t="s">
        <v>51</v>
      </c>
      <c r="B130" s="8" t="s">
        <v>55</v>
      </c>
      <c r="C130" s="2"/>
      <c r="D130" s="5">
        <v>384.17060000000004</v>
      </c>
      <c r="E130" s="5">
        <f t="shared" ref="E130:E132" si="6">E131</f>
        <v>0</v>
      </c>
      <c r="F130" s="5">
        <f t="shared" si="2"/>
        <v>384.17060000000004</v>
      </c>
      <c r="G130" s="5">
        <v>384.17060000000004</v>
      </c>
      <c r="H130" s="5">
        <f t="shared" ref="H130:H132" si="7">H131</f>
        <v>0</v>
      </c>
      <c r="I130" s="5">
        <f t="shared" si="3"/>
        <v>384.17060000000004</v>
      </c>
    </row>
    <row r="131" spans="1:9" ht="38.25">
      <c r="A131" s="4" t="s">
        <v>52</v>
      </c>
      <c r="B131" s="2" t="s">
        <v>56</v>
      </c>
      <c r="C131" s="2"/>
      <c r="D131" s="5">
        <v>384.17060000000004</v>
      </c>
      <c r="E131" s="5">
        <f t="shared" si="6"/>
        <v>0</v>
      </c>
      <c r="F131" s="5">
        <f t="shared" si="2"/>
        <v>384.17060000000004</v>
      </c>
      <c r="G131" s="5">
        <v>384.17060000000004</v>
      </c>
      <c r="H131" s="5">
        <f t="shared" si="7"/>
        <v>0</v>
      </c>
      <c r="I131" s="5">
        <f t="shared" si="3"/>
        <v>384.17060000000004</v>
      </c>
    </row>
    <row r="132" spans="1:9" ht="25.5">
      <c r="A132" s="4" t="s">
        <v>53</v>
      </c>
      <c r="B132" s="6" t="s">
        <v>57</v>
      </c>
      <c r="C132" s="2"/>
      <c r="D132" s="5">
        <v>384.17060000000004</v>
      </c>
      <c r="E132" s="5">
        <f t="shared" si="6"/>
        <v>0</v>
      </c>
      <c r="F132" s="5">
        <f t="shared" si="2"/>
        <v>384.17060000000004</v>
      </c>
      <c r="G132" s="5">
        <v>384.17060000000004</v>
      </c>
      <c r="H132" s="5">
        <f t="shared" si="7"/>
        <v>0</v>
      </c>
      <c r="I132" s="5">
        <f t="shared" si="3"/>
        <v>384.17060000000004</v>
      </c>
    </row>
    <row r="133" spans="1:9" ht="38.25">
      <c r="A133" s="4" t="s">
        <v>37</v>
      </c>
      <c r="B133" s="6" t="s">
        <v>57</v>
      </c>
      <c r="C133" s="2">
        <v>600</v>
      </c>
      <c r="D133" s="5">
        <v>384.17060000000004</v>
      </c>
      <c r="E133" s="5">
        <v>0</v>
      </c>
      <c r="F133" s="5">
        <f t="shared" si="2"/>
        <v>384.17060000000004</v>
      </c>
      <c r="G133" s="5">
        <v>384.17060000000004</v>
      </c>
      <c r="H133" s="5">
        <v>0</v>
      </c>
      <c r="I133" s="5">
        <f t="shared" si="3"/>
        <v>384.17060000000004</v>
      </c>
    </row>
    <row r="134" spans="1:9" ht="15.75">
      <c r="A134" s="9" t="s">
        <v>58</v>
      </c>
      <c r="B134" s="8" t="s">
        <v>61</v>
      </c>
      <c r="C134" s="2"/>
      <c r="D134" s="5">
        <v>255.84699999999998</v>
      </c>
      <c r="E134" s="5">
        <f>E135+E138</f>
        <v>0</v>
      </c>
      <c r="F134" s="5">
        <f t="shared" si="2"/>
        <v>255.84699999999998</v>
      </c>
      <c r="G134" s="5">
        <v>255.84699999999998</v>
      </c>
      <c r="H134" s="5">
        <f>H135+H138</f>
        <v>0</v>
      </c>
      <c r="I134" s="5">
        <f t="shared" si="3"/>
        <v>255.84699999999998</v>
      </c>
    </row>
    <row r="135" spans="1:9" ht="51">
      <c r="A135" s="4" t="s">
        <v>59</v>
      </c>
      <c r="B135" s="2" t="s">
        <v>62</v>
      </c>
      <c r="C135" s="2"/>
      <c r="D135" s="5">
        <v>80.072999999999993</v>
      </c>
      <c r="E135" s="5">
        <f>E136</f>
        <v>0</v>
      </c>
      <c r="F135" s="5">
        <f t="shared" si="2"/>
        <v>80.072999999999993</v>
      </c>
      <c r="G135" s="5">
        <v>80.072999999999993</v>
      </c>
      <c r="H135" s="5">
        <f>H136</f>
        <v>0</v>
      </c>
      <c r="I135" s="5">
        <f t="shared" si="3"/>
        <v>80.072999999999993</v>
      </c>
    </row>
    <row r="136" spans="1:9" ht="38.25">
      <c r="A136" s="4" t="s">
        <v>60</v>
      </c>
      <c r="B136" s="2" t="s">
        <v>63</v>
      </c>
      <c r="C136" s="2"/>
      <c r="D136" s="5">
        <v>80.072999999999993</v>
      </c>
      <c r="E136" s="5">
        <f>E137</f>
        <v>0</v>
      </c>
      <c r="F136" s="5">
        <f t="shared" si="2"/>
        <v>80.072999999999993</v>
      </c>
      <c r="G136" s="5">
        <v>80.072999999999993</v>
      </c>
      <c r="H136" s="5">
        <f>H137</f>
        <v>0</v>
      </c>
      <c r="I136" s="5">
        <f t="shared" si="3"/>
        <v>80.072999999999993</v>
      </c>
    </row>
    <row r="137" spans="1:9" ht="38.25">
      <c r="A137" s="4" t="s">
        <v>26</v>
      </c>
      <c r="B137" s="2" t="s">
        <v>63</v>
      </c>
      <c r="C137" s="2">
        <v>200</v>
      </c>
      <c r="D137" s="5">
        <v>80.072999999999993</v>
      </c>
      <c r="E137" s="5">
        <v>0</v>
      </c>
      <c r="F137" s="5">
        <f t="shared" si="2"/>
        <v>80.072999999999993</v>
      </c>
      <c r="G137" s="5">
        <v>80.072999999999993</v>
      </c>
      <c r="H137" s="5">
        <v>0</v>
      </c>
      <c r="I137" s="5">
        <f t="shared" si="3"/>
        <v>80.072999999999993</v>
      </c>
    </row>
    <row r="138" spans="1:9" ht="38.25">
      <c r="A138" s="4" t="s">
        <v>64</v>
      </c>
      <c r="B138" s="2" t="s">
        <v>66</v>
      </c>
      <c r="C138" s="2"/>
      <c r="D138" s="5">
        <v>175.774</v>
      </c>
      <c r="E138" s="5">
        <f>E139</f>
        <v>0</v>
      </c>
      <c r="F138" s="5">
        <f t="shared" si="2"/>
        <v>175.774</v>
      </c>
      <c r="G138" s="5">
        <v>175.774</v>
      </c>
      <c r="H138" s="5">
        <f>H139</f>
        <v>0</v>
      </c>
      <c r="I138" s="5">
        <f t="shared" si="3"/>
        <v>175.774</v>
      </c>
    </row>
    <row r="139" spans="1:9" ht="38.25">
      <c r="A139" s="4" t="s">
        <v>65</v>
      </c>
      <c r="B139" s="2" t="s">
        <v>67</v>
      </c>
      <c r="C139" s="2"/>
      <c r="D139" s="5">
        <v>175.774</v>
      </c>
      <c r="E139" s="5">
        <f>E140</f>
        <v>0</v>
      </c>
      <c r="F139" s="5">
        <f t="shared" si="2"/>
        <v>175.774</v>
      </c>
      <c r="G139" s="5">
        <v>175.774</v>
      </c>
      <c r="H139" s="5">
        <f>H140</f>
        <v>0</v>
      </c>
      <c r="I139" s="5">
        <f t="shared" si="3"/>
        <v>175.774</v>
      </c>
    </row>
    <row r="140" spans="1:9" ht="38.25">
      <c r="A140" s="4" t="s">
        <v>26</v>
      </c>
      <c r="B140" s="2" t="s">
        <v>67</v>
      </c>
      <c r="C140" s="2">
        <v>200</v>
      </c>
      <c r="D140" s="5">
        <v>175.774</v>
      </c>
      <c r="E140" s="5">
        <v>0</v>
      </c>
      <c r="F140" s="5">
        <f t="shared" si="2"/>
        <v>175.774</v>
      </c>
      <c r="G140" s="5">
        <v>175.774</v>
      </c>
      <c r="H140" s="5">
        <v>0</v>
      </c>
      <c r="I140" s="5">
        <f t="shared" si="3"/>
        <v>175.774</v>
      </c>
    </row>
    <row r="141" spans="1:9" ht="63.75">
      <c r="A141" s="9" t="s">
        <v>320</v>
      </c>
      <c r="B141" s="8" t="s">
        <v>70</v>
      </c>
      <c r="C141" s="2"/>
      <c r="D141" s="5">
        <v>158.58799999999999</v>
      </c>
      <c r="E141" s="5">
        <f t="shared" ref="E141:E143" si="8">E142</f>
        <v>0</v>
      </c>
      <c r="F141" s="5">
        <f t="shared" si="2"/>
        <v>158.58799999999999</v>
      </c>
      <c r="G141" s="5">
        <v>158.58799999999999</v>
      </c>
      <c r="H141" s="5">
        <f t="shared" ref="H141:H143" si="9">H142</f>
        <v>0</v>
      </c>
      <c r="I141" s="5">
        <f t="shared" si="3"/>
        <v>158.58799999999999</v>
      </c>
    </row>
    <row r="142" spans="1:9" ht="38.25">
      <c r="A142" s="4" t="s">
        <v>68</v>
      </c>
      <c r="B142" s="2" t="s">
        <v>71</v>
      </c>
      <c r="C142" s="2"/>
      <c r="D142" s="5">
        <v>158.58799999999999</v>
      </c>
      <c r="E142" s="5">
        <f t="shared" si="8"/>
        <v>0</v>
      </c>
      <c r="F142" s="5">
        <f t="shared" si="2"/>
        <v>158.58799999999999</v>
      </c>
      <c r="G142" s="5">
        <v>158.58799999999999</v>
      </c>
      <c r="H142" s="5">
        <f t="shared" si="9"/>
        <v>0</v>
      </c>
      <c r="I142" s="5">
        <f t="shared" si="3"/>
        <v>158.58799999999999</v>
      </c>
    </row>
    <row r="143" spans="1:9" ht="38.25">
      <c r="A143" s="4" t="s">
        <v>69</v>
      </c>
      <c r="B143" s="6" t="s">
        <v>203</v>
      </c>
      <c r="C143" s="2"/>
      <c r="D143" s="5">
        <v>158.58799999999999</v>
      </c>
      <c r="E143" s="5">
        <f t="shared" si="8"/>
        <v>0</v>
      </c>
      <c r="F143" s="5">
        <f t="shared" si="2"/>
        <v>158.58799999999999</v>
      </c>
      <c r="G143" s="5">
        <v>158.58799999999999</v>
      </c>
      <c r="H143" s="5">
        <f t="shared" si="9"/>
        <v>0</v>
      </c>
      <c r="I143" s="5">
        <f t="shared" si="3"/>
        <v>158.58799999999999</v>
      </c>
    </row>
    <row r="144" spans="1:9" ht="25.5">
      <c r="A144" s="4" t="s">
        <v>190</v>
      </c>
      <c r="B144" s="6" t="s">
        <v>203</v>
      </c>
      <c r="C144" s="2">
        <v>300</v>
      </c>
      <c r="D144" s="5">
        <v>158.58799999999999</v>
      </c>
      <c r="E144" s="5">
        <v>0</v>
      </c>
      <c r="F144" s="5">
        <f t="shared" si="2"/>
        <v>158.58799999999999</v>
      </c>
      <c r="G144" s="5">
        <v>158.58799999999999</v>
      </c>
      <c r="H144" s="5">
        <v>0</v>
      </c>
      <c r="I144" s="5">
        <f t="shared" si="3"/>
        <v>158.58799999999999</v>
      </c>
    </row>
    <row r="145" spans="1:9" ht="44.25" customHeight="1">
      <c r="A145" s="9" t="s">
        <v>72</v>
      </c>
      <c r="B145" s="8" t="s">
        <v>73</v>
      </c>
      <c r="C145" s="2"/>
      <c r="D145" s="5">
        <v>2.4729999999999999</v>
      </c>
      <c r="E145" s="5">
        <f t="shared" ref="E145:E147" si="10">E146</f>
        <v>0</v>
      </c>
      <c r="F145" s="5">
        <f t="shared" si="2"/>
        <v>2.4729999999999999</v>
      </c>
      <c r="G145" s="5">
        <v>2.4729999999999999</v>
      </c>
      <c r="H145" s="5">
        <f t="shared" ref="H145:H147" si="11">H146</f>
        <v>0</v>
      </c>
      <c r="I145" s="5">
        <f t="shared" si="3"/>
        <v>2.4729999999999999</v>
      </c>
    </row>
    <row r="146" spans="1:9" ht="63.75">
      <c r="A146" s="4" t="s">
        <v>214</v>
      </c>
      <c r="B146" s="2" t="s">
        <v>349</v>
      </c>
      <c r="C146" s="2"/>
      <c r="D146" s="5">
        <v>2.4729999999999999</v>
      </c>
      <c r="E146" s="5">
        <f t="shared" si="10"/>
        <v>0</v>
      </c>
      <c r="F146" s="5">
        <f t="shared" si="2"/>
        <v>2.4729999999999999</v>
      </c>
      <c r="G146" s="5">
        <v>2.4729999999999999</v>
      </c>
      <c r="H146" s="5">
        <f t="shared" si="11"/>
        <v>0</v>
      </c>
      <c r="I146" s="5">
        <f t="shared" si="3"/>
        <v>2.4729999999999999</v>
      </c>
    </row>
    <row r="147" spans="1:9" ht="51">
      <c r="A147" s="4" t="s">
        <v>215</v>
      </c>
      <c r="B147" s="2" t="s">
        <v>350</v>
      </c>
      <c r="C147" s="2"/>
      <c r="D147" s="5">
        <v>2.4729999999999999</v>
      </c>
      <c r="E147" s="5">
        <f t="shared" si="10"/>
        <v>0</v>
      </c>
      <c r="F147" s="5">
        <f t="shared" si="2"/>
        <v>2.4729999999999999</v>
      </c>
      <c r="G147" s="5">
        <v>2.4729999999999999</v>
      </c>
      <c r="H147" s="5">
        <f t="shared" si="11"/>
        <v>0</v>
      </c>
      <c r="I147" s="5">
        <f t="shared" si="3"/>
        <v>2.4729999999999999</v>
      </c>
    </row>
    <row r="148" spans="1:9" ht="38.25">
      <c r="A148" s="4" t="s">
        <v>26</v>
      </c>
      <c r="B148" s="2" t="s">
        <v>350</v>
      </c>
      <c r="C148" s="2">
        <v>200</v>
      </c>
      <c r="D148" s="5">
        <v>2.4729999999999999</v>
      </c>
      <c r="E148" s="5">
        <v>0</v>
      </c>
      <c r="F148" s="5">
        <f t="shared" si="2"/>
        <v>2.4729999999999999</v>
      </c>
      <c r="G148" s="5">
        <v>2.4729999999999999</v>
      </c>
      <c r="H148" s="5">
        <v>0</v>
      </c>
      <c r="I148" s="5">
        <f t="shared" si="3"/>
        <v>2.4729999999999999</v>
      </c>
    </row>
    <row r="149" spans="1:9" ht="51">
      <c r="A149" s="9" t="s">
        <v>321</v>
      </c>
      <c r="B149" s="8" t="s">
        <v>76</v>
      </c>
      <c r="C149" s="2"/>
      <c r="D149" s="5">
        <v>58.692</v>
      </c>
      <c r="E149" s="5">
        <f>E150+E153</f>
        <v>0</v>
      </c>
      <c r="F149" s="5">
        <f t="shared" si="2"/>
        <v>58.692</v>
      </c>
      <c r="G149" s="5">
        <v>58.692</v>
      </c>
      <c r="H149" s="5">
        <f>H150+H153</f>
        <v>0</v>
      </c>
      <c r="I149" s="5">
        <f t="shared" si="3"/>
        <v>58.692</v>
      </c>
    </row>
    <row r="150" spans="1:9" ht="38.25">
      <c r="A150" s="4" t="s">
        <v>74</v>
      </c>
      <c r="B150" s="2" t="s">
        <v>77</v>
      </c>
      <c r="C150" s="2"/>
      <c r="D150" s="5">
        <v>40.692</v>
      </c>
      <c r="E150" s="5">
        <f>E151</f>
        <v>0</v>
      </c>
      <c r="F150" s="5">
        <f t="shared" si="2"/>
        <v>40.692</v>
      </c>
      <c r="G150" s="5">
        <v>40.692</v>
      </c>
      <c r="H150" s="5">
        <f>H151</f>
        <v>0</v>
      </c>
      <c r="I150" s="5">
        <f t="shared" si="3"/>
        <v>40.692</v>
      </c>
    </row>
    <row r="151" spans="1:9" ht="27.75" customHeight="1">
      <c r="A151" s="4" t="s">
        <v>75</v>
      </c>
      <c r="B151" s="2" t="s">
        <v>78</v>
      </c>
      <c r="C151" s="2"/>
      <c r="D151" s="5">
        <v>40.692</v>
      </c>
      <c r="E151" s="5">
        <f>E152</f>
        <v>0</v>
      </c>
      <c r="F151" s="5">
        <f t="shared" ref="F151:F214" si="12">D151+E151</f>
        <v>40.692</v>
      </c>
      <c r="G151" s="5">
        <v>40.692</v>
      </c>
      <c r="H151" s="5">
        <f>H152</f>
        <v>0</v>
      </c>
      <c r="I151" s="5">
        <f t="shared" ref="I151:I214" si="13">G151+H151</f>
        <v>40.692</v>
      </c>
    </row>
    <row r="152" spans="1:9" ht="38.25">
      <c r="A152" s="4" t="s">
        <v>26</v>
      </c>
      <c r="B152" s="2" t="s">
        <v>78</v>
      </c>
      <c r="C152" s="2">
        <v>200</v>
      </c>
      <c r="D152" s="5">
        <v>40.692</v>
      </c>
      <c r="E152" s="5">
        <v>0</v>
      </c>
      <c r="F152" s="5">
        <f t="shared" si="12"/>
        <v>40.692</v>
      </c>
      <c r="G152" s="5">
        <v>40.692</v>
      </c>
      <c r="H152" s="5">
        <v>0</v>
      </c>
      <c r="I152" s="5">
        <f t="shared" si="13"/>
        <v>40.692</v>
      </c>
    </row>
    <row r="153" spans="1:9" ht="51">
      <c r="A153" s="4" t="s">
        <v>79</v>
      </c>
      <c r="B153" s="2" t="s">
        <v>351</v>
      </c>
      <c r="C153" s="2"/>
      <c r="D153" s="5">
        <v>18</v>
      </c>
      <c r="E153" s="5">
        <f>E154</f>
        <v>0</v>
      </c>
      <c r="F153" s="5">
        <f t="shared" si="12"/>
        <v>18</v>
      </c>
      <c r="G153" s="5">
        <v>18</v>
      </c>
      <c r="H153" s="5">
        <f>H154</f>
        <v>0</v>
      </c>
      <c r="I153" s="5">
        <f t="shared" si="13"/>
        <v>18</v>
      </c>
    </row>
    <row r="154" spans="1:9" ht="38.25">
      <c r="A154" s="4" t="s">
        <v>80</v>
      </c>
      <c r="B154" s="2" t="s">
        <v>352</v>
      </c>
      <c r="C154" s="2"/>
      <c r="D154" s="5">
        <v>18</v>
      </c>
      <c r="E154" s="5">
        <f>E155</f>
        <v>0</v>
      </c>
      <c r="F154" s="5">
        <f t="shared" si="12"/>
        <v>18</v>
      </c>
      <c r="G154" s="5">
        <v>18</v>
      </c>
      <c r="H154" s="5">
        <f>H155</f>
        <v>0</v>
      </c>
      <c r="I154" s="5">
        <f t="shared" si="13"/>
        <v>18</v>
      </c>
    </row>
    <row r="155" spans="1:9" ht="38.25">
      <c r="A155" s="4" t="s">
        <v>26</v>
      </c>
      <c r="B155" s="2" t="s">
        <v>352</v>
      </c>
      <c r="C155" s="2">
        <v>200</v>
      </c>
      <c r="D155" s="5">
        <v>18</v>
      </c>
      <c r="E155" s="5">
        <v>0</v>
      </c>
      <c r="F155" s="5">
        <f t="shared" si="12"/>
        <v>18</v>
      </c>
      <c r="G155" s="5">
        <v>18</v>
      </c>
      <c r="H155" s="5">
        <v>0</v>
      </c>
      <c r="I155" s="5">
        <f t="shared" si="13"/>
        <v>18</v>
      </c>
    </row>
    <row r="156" spans="1:9" ht="52.5" customHeight="1">
      <c r="A156" s="9" t="s">
        <v>322</v>
      </c>
      <c r="B156" s="8" t="s">
        <v>83</v>
      </c>
      <c r="C156" s="2"/>
      <c r="D156" s="5">
        <v>94.869</v>
      </c>
      <c r="E156" s="5">
        <f t="shared" ref="E156:E158" si="14">E157</f>
        <v>0</v>
      </c>
      <c r="F156" s="5">
        <f t="shared" si="12"/>
        <v>94.869</v>
      </c>
      <c r="G156" s="5">
        <v>94.869</v>
      </c>
      <c r="H156" s="5">
        <f t="shared" ref="H156:H158" si="15">H157</f>
        <v>0</v>
      </c>
      <c r="I156" s="5">
        <f t="shared" si="13"/>
        <v>94.869</v>
      </c>
    </row>
    <row r="157" spans="1:9" ht="38.25">
      <c r="A157" s="4" t="s">
        <v>81</v>
      </c>
      <c r="B157" s="2" t="s">
        <v>84</v>
      </c>
      <c r="C157" s="2"/>
      <c r="D157" s="5">
        <v>94.869</v>
      </c>
      <c r="E157" s="5">
        <f t="shared" si="14"/>
        <v>0</v>
      </c>
      <c r="F157" s="5">
        <f t="shared" si="12"/>
        <v>94.869</v>
      </c>
      <c r="G157" s="5">
        <v>94.869</v>
      </c>
      <c r="H157" s="5">
        <f t="shared" si="15"/>
        <v>0</v>
      </c>
      <c r="I157" s="5">
        <f t="shared" si="13"/>
        <v>94.869</v>
      </c>
    </row>
    <row r="158" spans="1:9" ht="38.25">
      <c r="A158" s="4" t="s">
        <v>82</v>
      </c>
      <c r="B158" s="2" t="s">
        <v>85</v>
      </c>
      <c r="C158" s="2"/>
      <c r="D158" s="5">
        <v>94.869</v>
      </c>
      <c r="E158" s="5">
        <f t="shared" si="14"/>
        <v>0</v>
      </c>
      <c r="F158" s="5">
        <f t="shared" si="12"/>
        <v>94.869</v>
      </c>
      <c r="G158" s="5">
        <v>94.869</v>
      </c>
      <c r="H158" s="5">
        <f t="shared" si="15"/>
        <v>0</v>
      </c>
      <c r="I158" s="5">
        <f t="shared" si="13"/>
        <v>94.869</v>
      </c>
    </row>
    <row r="159" spans="1:9" ht="15.75">
      <c r="A159" s="4" t="s">
        <v>117</v>
      </c>
      <c r="B159" s="2" t="s">
        <v>85</v>
      </c>
      <c r="C159" s="2">
        <v>800</v>
      </c>
      <c r="D159" s="5">
        <v>94.869</v>
      </c>
      <c r="E159" s="5">
        <v>0</v>
      </c>
      <c r="F159" s="5">
        <f t="shared" si="12"/>
        <v>94.869</v>
      </c>
      <c r="G159" s="5">
        <v>94.869</v>
      </c>
      <c r="H159" s="5">
        <v>0</v>
      </c>
      <c r="I159" s="5">
        <f t="shared" si="13"/>
        <v>94.869</v>
      </c>
    </row>
    <row r="160" spans="1:9" ht="54" customHeight="1">
      <c r="A160" s="9" t="s">
        <v>323</v>
      </c>
      <c r="B160" s="8" t="s">
        <v>344</v>
      </c>
      <c r="C160" s="2"/>
      <c r="D160" s="5">
        <v>230.81</v>
      </c>
      <c r="E160" s="5">
        <f t="shared" ref="E160:E162" si="16">E161</f>
        <v>0</v>
      </c>
      <c r="F160" s="5">
        <f t="shared" si="12"/>
        <v>230.81</v>
      </c>
      <c r="G160" s="5">
        <v>230.81</v>
      </c>
      <c r="H160" s="5">
        <f t="shared" ref="H160:H162" si="17">H161</f>
        <v>0</v>
      </c>
      <c r="I160" s="5">
        <f t="shared" si="13"/>
        <v>230.81</v>
      </c>
    </row>
    <row r="161" spans="1:9" ht="51">
      <c r="A161" s="4" t="s">
        <v>347</v>
      </c>
      <c r="B161" s="2" t="s">
        <v>345</v>
      </c>
      <c r="C161" s="2"/>
      <c r="D161" s="5">
        <v>230.81</v>
      </c>
      <c r="E161" s="5">
        <f t="shared" si="16"/>
        <v>0</v>
      </c>
      <c r="F161" s="5">
        <f t="shared" si="12"/>
        <v>230.81</v>
      </c>
      <c r="G161" s="5">
        <v>230.81</v>
      </c>
      <c r="H161" s="5">
        <f t="shared" si="17"/>
        <v>0</v>
      </c>
      <c r="I161" s="5">
        <f t="shared" si="13"/>
        <v>230.81</v>
      </c>
    </row>
    <row r="162" spans="1:9" ht="38.25">
      <c r="A162" s="4" t="s">
        <v>348</v>
      </c>
      <c r="B162" s="2" t="s">
        <v>346</v>
      </c>
      <c r="C162" s="2"/>
      <c r="D162" s="5">
        <v>230.81</v>
      </c>
      <c r="E162" s="5">
        <f t="shared" si="16"/>
        <v>0</v>
      </c>
      <c r="F162" s="5">
        <f t="shared" si="12"/>
        <v>230.81</v>
      </c>
      <c r="G162" s="5">
        <v>230.81</v>
      </c>
      <c r="H162" s="5">
        <f t="shared" si="17"/>
        <v>0</v>
      </c>
      <c r="I162" s="5">
        <f t="shared" si="13"/>
        <v>230.81</v>
      </c>
    </row>
    <row r="163" spans="1:9" ht="38.25">
      <c r="A163" s="4" t="s">
        <v>26</v>
      </c>
      <c r="B163" s="2" t="s">
        <v>346</v>
      </c>
      <c r="C163" s="2">
        <v>200</v>
      </c>
      <c r="D163" s="5">
        <v>230.81</v>
      </c>
      <c r="E163" s="5">
        <v>0</v>
      </c>
      <c r="F163" s="5">
        <f t="shared" si="12"/>
        <v>230.81</v>
      </c>
      <c r="G163" s="5">
        <v>230.81</v>
      </c>
      <c r="H163" s="5">
        <v>0</v>
      </c>
      <c r="I163" s="5">
        <f t="shared" si="13"/>
        <v>230.81</v>
      </c>
    </row>
    <row r="164" spans="1:9" ht="78.75">
      <c r="A164" s="7" t="s">
        <v>324</v>
      </c>
      <c r="B164" s="8" t="s">
        <v>91</v>
      </c>
      <c r="C164" s="2"/>
      <c r="D164" s="5">
        <v>18356.652259999999</v>
      </c>
      <c r="E164" s="5">
        <f>E165+E176+E187+E202+E207+E211+E221+E225</f>
        <v>86409.090909999999</v>
      </c>
      <c r="F164" s="5">
        <f t="shared" si="12"/>
        <v>104765.74317</v>
      </c>
      <c r="G164" s="5">
        <v>18356.83526</v>
      </c>
      <c r="H164" s="5">
        <f>H165+H176+H187+H202+H207+H211+H221+H225</f>
        <v>0</v>
      </c>
      <c r="I164" s="5">
        <f t="shared" si="13"/>
        <v>18356.83526</v>
      </c>
    </row>
    <row r="165" spans="1:9" ht="38.25">
      <c r="A165" s="9" t="s">
        <v>86</v>
      </c>
      <c r="B165" s="8" t="s">
        <v>92</v>
      </c>
      <c r="C165" s="2"/>
      <c r="D165" s="5">
        <v>7809.4727800000001</v>
      </c>
      <c r="E165" s="5">
        <f>E166+E173</f>
        <v>0</v>
      </c>
      <c r="F165" s="5">
        <f t="shared" si="12"/>
        <v>7809.4727800000001</v>
      </c>
      <c r="G165" s="5">
        <v>7809.4727800000001</v>
      </c>
      <c r="H165" s="5">
        <f>H166+H173</f>
        <v>0</v>
      </c>
      <c r="I165" s="5">
        <f t="shared" si="13"/>
        <v>7809.4727800000001</v>
      </c>
    </row>
    <row r="166" spans="1:9" ht="38.25">
      <c r="A166" s="4" t="s">
        <v>87</v>
      </c>
      <c r="B166" s="2" t="s">
        <v>93</v>
      </c>
      <c r="C166" s="2"/>
      <c r="D166" s="5">
        <v>7809.4727800000001</v>
      </c>
      <c r="E166" s="5">
        <f>E167+E169+E171</f>
        <v>0</v>
      </c>
      <c r="F166" s="5">
        <f t="shared" si="12"/>
        <v>7809.4727800000001</v>
      </c>
      <c r="G166" s="5">
        <v>7809.4727800000001</v>
      </c>
      <c r="H166" s="5">
        <f>H167+H169+H171</f>
        <v>0</v>
      </c>
      <c r="I166" s="5">
        <f t="shared" si="13"/>
        <v>7809.4727800000001</v>
      </c>
    </row>
    <row r="167" spans="1:9" ht="25.5">
      <c r="A167" s="4" t="s">
        <v>88</v>
      </c>
      <c r="B167" s="2" t="s">
        <v>94</v>
      </c>
      <c r="C167" s="2"/>
      <c r="D167" s="5">
        <v>7739.4727800000001</v>
      </c>
      <c r="E167" s="5">
        <f>E168</f>
        <v>0</v>
      </c>
      <c r="F167" s="5">
        <f t="shared" si="12"/>
        <v>7739.4727800000001</v>
      </c>
      <c r="G167" s="5">
        <v>7739.4727800000001</v>
      </c>
      <c r="H167" s="5">
        <f>H168</f>
        <v>0</v>
      </c>
      <c r="I167" s="5">
        <f t="shared" si="13"/>
        <v>7739.4727800000001</v>
      </c>
    </row>
    <row r="168" spans="1:9" ht="38.25">
      <c r="A168" s="4" t="s">
        <v>37</v>
      </c>
      <c r="B168" s="2" t="s">
        <v>94</v>
      </c>
      <c r="C168" s="2">
        <v>600</v>
      </c>
      <c r="D168" s="5">
        <v>7739.4727800000001</v>
      </c>
      <c r="E168" s="5">
        <v>0</v>
      </c>
      <c r="F168" s="5">
        <f t="shared" si="12"/>
        <v>7739.4727800000001</v>
      </c>
      <c r="G168" s="5">
        <v>7739.4727800000001</v>
      </c>
      <c r="H168" s="5">
        <v>0</v>
      </c>
      <c r="I168" s="5">
        <f t="shared" si="13"/>
        <v>7739.4727800000001</v>
      </c>
    </row>
    <row r="169" spans="1:9" ht="63.75">
      <c r="A169" s="4" t="s">
        <v>89</v>
      </c>
      <c r="B169" s="6" t="s">
        <v>297</v>
      </c>
      <c r="C169" s="2"/>
      <c r="D169" s="5">
        <v>70</v>
      </c>
      <c r="E169" s="5">
        <f>E170</f>
        <v>0</v>
      </c>
      <c r="F169" s="5">
        <f t="shared" si="12"/>
        <v>70</v>
      </c>
      <c r="G169" s="5">
        <v>70</v>
      </c>
      <c r="H169" s="5">
        <f>H170</f>
        <v>0</v>
      </c>
      <c r="I169" s="5">
        <f t="shared" si="13"/>
        <v>70</v>
      </c>
    </row>
    <row r="170" spans="1:9" ht="38.25">
      <c r="A170" s="4" t="s">
        <v>37</v>
      </c>
      <c r="B170" s="6" t="s">
        <v>297</v>
      </c>
      <c r="C170" s="2">
        <v>600</v>
      </c>
      <c r="D170" s="5">
        <v>70</v>
      </c>
      <c r="E170" s="5">
        <v>0</v>
      </c>
      <c r="F170" s="5">
        <f t="shared" si="12"/>
        <v>70</v>
      </c>
      <c r="G170" s="5">
        <v>70</v>
      </c>
      <c r="H170" s="5">
        <v>0</v>
      </c>
      <c r="I170" s="5">
        <f t="shared" si="13"/>
        <v>70</v>
      </c>
    </row>
    <row r="171" spans="1:9" ht="76.5">
      <c r="A171" s="4" t="s">
        <v>90</v>
      </c>
      <c r="B171" s="6" t="s">
        <v>95</v>
      </c>
      <c r="C171" s="2"/>
      <c r="D171" s="5">
        <v>0</v>
      </c>
      <c r="E171" s="5">
        <f>E172</f>
        <v>0</v>
      </c>
      <c r="F171" s="5">
        <f t="shared" si="12"/>
        <v>0</v>
      </c>
      <c r="G171" s="5">
        <v>0</v>
      </c>
      <c r="H171" s="5">
        <f>H172</f>
        <v>0</v>
      </c>
      <c r="I171" s="5">
        <f t="shared" si="13"/>
        <v>0</v>
      </c>
    </row>
    <row r="172" spans="1:9" ht="38.25">
      <c r="A172" s="4" t="s">
        <v>37</v>
      </c>
      <c r="B172" s="6" t="s">
        <v>95</v>
      </c>
      <c r="C172" s="2">
        <v>600</v>
      </c>
      <c r="D172" s="5">
        <v>0</v>
      </c>
      <c r="E172" s="5">
        <v>0</v>
      </c>
      <c r="F172" s="5">
        <f t="shared" si="12"/>
        <v>0</v>
      </c>
      <c r="G172" s="5">
        <v>0</v>
      </c>
      <c r="H172" s="5">
        <v>0</v>
      </c>
      <c r="I172" s="5">
        <f t="shared" si="13"/>
        <v>0</v>
      </c>
    </row>
    <row r="173" spans="1:9" ht="102">
      <c r="A173" s="4" t="s">
        <v>97</v>
      </c>
      <c r="B173" s="2" t="s">
        <v>96</v>
      </c>
      <c r="C173" s="2"/>
      <c r="D173" s="5">
        <v>0</v>
      </c>
      <c r="E173" s="5">
        <f>E174</f>
        <v>0</v>
      </c>
      <c r="F173" s="5">
        <f t="shared" si="12"/>
        <v>0</v>
      </c>
      <c r="G173" s="5">
        <v>0</v>
      </c>
      <c r="H173" s="5">
        <f>H174</f>
        <v>0</v>
      </c>
      <c r="I173" s="5">
        <f t="shared" si="13"/>
        <v>0</v>
      </c>
    </row>
    <row r="174" spans="1:9" ht="89.25">
      <c r="A174" s="4" t="s">
        <v>98</v>
      </c>
      <c r="B174" s="2" t="s">
        <v>353</v>
      </c>
      <c r="C174" s="2"/>
      <c r="D174" s="5">
        <v>0</v>
      </c>
      <c r="E174" s="5">
        <f>E175</f>
        <v>0</v>
      </c>
      <c r="F174" s="5">
        <f t="shared" si="12"/>
        <v>0</v>
      </c>
      <c r="G174" s="5">
        <v>0</v>
      </c>
      <c r="H174" s="5">
        <f>H175</f>
        <v>0</v>
      </c>
      <c r="I174" s="5">
        <f t="shared" si="13"/>
        <v>0</v>
      </c>
    </row>
    <row r="175" spans="1:9" ht="38.25">
      <c r="A175" s="4" t="s">
        <v>37</v>
      </c>
      <c r="B175" s="2" t="s">
        <v>353</v>
      </c>
      <c r="C175" s="2">
        <v>600</v>
      </c>
      <c r="D175" s="5">
        <v>0</v>
      </c>
      <c r="E175" s="5">
        <v>0</v>
      </c>
      <c r="F175" s="5">
        <f t="shared" si="12"/>
        <v>0</v>
      </c>
      <c r="G175" s="5">
        <v>0</v>
      </c>
      <c r="H175" s="5">
        <v>0</v>
      </c>
      <c r="I175" s="5">
        <f t="shared" si="13"/>
        <v>0</v>
      </c>
    </row>
    <row r="176" spans="1:9" ht="25.5">
      <c r="A176" s="9" t="s">
        <v>259</v>
      </c>
      <c r="B176" s="8" t="s">
        <v>260</v>
      </c>
      <c r="C176" s="2"/>
      <c r="D176" s="5">
        <v>1721.17536</v>
      </c>
      <c r="E176" s="5">
        <f>E177+E184</f>
        <v>0</v>
      </c>
      <c r="F176" s="5">
        <f t="shared" si="12"/>
        <v>1721.17536</v>
      </c>
      <c r="G176" s="5">
        <v>1721.17536</v>
      </c>
      <c r="H176" s="5">
        <f>H177+H184</f>
        <v>0</v>
      </c>
      <c r="I176" s="5">
        <f t="shared" si="13"/>
        <v>1721.17536</v>
      </c>
    </row>
    <row r="177" spans="1:9" ht="25.5">
      <c r="A177" s="4" t="s">
        <v>261</v>
      </c>
      <c r="B177" s="2" t="s">
        <v>262</v>
      </c>
      <c r="C177" s="2"/>
      <c r="D177" s="5">
        <v>1721.17536</v>
      </c>
      <c r="E177" s="5">
        <f>E178+E182+E180</f>
        <v>0</v>
      </c>
      <c r="F177" s="5">
        <f t="shared" si="12"/>
        <v>1721.17536</v>
      </c>
      <c r="G177" s="5">
        <v>1721.17536</v>
      </c>
      <c r="H177" s="5">
        <f>H178+H182+H180</f>
        <v>0</v>
      </c>
      <c r="I177" s="5">
        <f t="shared" si="13"/>
        <v>1721.17536</v>
      </c>
    </row>
    <row r="178" spans="1:9" ht="15.75">
      <c r="A178" s="4" t="s">
        <v>263</v>
      </c>
      <c r="B178" s="2" t="s">
        <v>264</v>
      </c>
      <c r="C178" s="2"/>
      <c r="D178" s="5">
        <v>1721.17536</v>
      </c>
      <c r="E178" s="5">
        <f>E179</f>
        <v>0</v>
      </c>
      <c r="F178" s="5">
        <f t="shared" si="12"/>
        <v>1721.17536</v>
      </c>
      <c r="G178" s="5">
        <v>1721.17536</v>
      </c>
      <c r="H178" s="5">
        <f>H179</f>
        <v>0</v>
      </c>
      <c r="I178" s="5">
        <f t="shared" si="13"/>
        <v>1721.17536</v>
      </c>
    </row>
    <row r="179" spans="1:9" ht="38.25">
      <c r="A179" s="4" t="s">
        <v>37</v>
      </c>
      <c r="B179" s="2" t="s">
        <v>264</v>
      </c>
      <c r="C179" s="2">
        <v>600</v>
      </c>
      <c r="D179" s="5">
        <v>1721.17536</v>
      </c>
      <c r="E179" s="5">
        <v>0</v>
      </c>
      <c r="F179" s="5">
        <f t="shared" si="12"/>
        <v>1721.17536</v>
      </c>
      <c r="G179" s="5">
        <v>1721.17536</v>
      </c>
      <c r="H179" s="5">
        <v>0</v>
      </c>
      <c r="I179" s="5">
        <f t="shared" si="13"/>
        <v>1721.17536</v>
      </c>
    </row>
    <row r="180" spans="1:9" ht="63.75">
      <c r="A180" s="4" t="s">
        <v>104</v>
      </c>
      <c r="B180" s="6" t="s">
        <v>503</v>
      </c>
      <c r="C180" s="2"/>
      <c r="D180" s="5">
        <v>0</v>
      </c>
      <c r="E180" s="5">
        <f>E181</f>
        <v>0</v>
      </c>
      <c r="F180" s="5">
        <f t="shared" si="12"/>
        <v>0</v>
      </c>
      <c r="G180" s="5">
        <v>0</v>
      </c>
      <c r="H180" s="5">
        <f>H181</f>
        <v>0</v>
      </c>
      <c r="I180" s="5">
        <f t="shared" si="13"/>
        <v>0</v>
      </c>
    </row>
    <row r="181" spans="1:9" ht="38.25">
      <c r="A181" s="4" t="s">
        <v>37</v>
      </c>
      <c r="B181" s="2" t="s">
        <v>503</v>
      </c>
      <c r="C181" s="2">
        <v>600</v>
      </c>
      <c r="D181" s="5">
        <v>0</v>
      </c>
      <c r="E181" s="5">
        <v>0</v>
      </c>
      <c r="F181" s="5">
        <f t="shared" si="12"/>
        <v>0</v>
      </c>
      <c r="G181" s="5">
        <v>0</v>
      </c>
      <c r="H181" s="5">
        <v>0</v>
      </c>
      <c r="I181" s="5">
        <f t="shared" si="13"/>
        <v>0</v>
      </c>
    </row>
    <row r="182" spans="1:9" ht="76.5">
      <c r="A182" s="4" t="s">
        <v>90</v>
      </c>
      <c r="B182" s="2" t="s">
        <v>271</v>
      </c>
      <c r="C182" s="2"/>
      <c r="D182" s="5">
        <v>0</v>
      </c>
      <c r="E182" s="5">
        <f>E183</f>
        <v>0</v>
      </c>
      <c r="F182" s="5">
        <f t="shared" si="12"/>
        <v>0</v>
      </c>
      <c r="G182" s="5">
        <v>0</v>
      </c>
      <c r="H182" s="5">
        <f>H183</f>
        <v>0</v>
      </c>
      <c r="I182" s="5">
        <f t="shared" si="13"/>
        <v>0</v>
      </c>
    </row>
    <row r="183" spans="1:9" ht="38.25">
      <c r="A183" s="4" t="s">
        <v>37</v>
      </c>
      <c r="B183" s="2" t="s">
        <v>271</v>
      </c>
      <c r="C183" s="2">
        <v>600</v>
      </c>
      <c r="D183" s="5">
        <v>0</v>
      </c>
      <c r="E183" s="5">
        <v>0</v>
      </c>
      <c r="F183" s="5">
        <f t="shared" si="12"/>
        <v>0</v>
      </c>
      <c r="G183" s="5">
        <v>0</v>
      </c>
      <c r="H183" s="5">
        <v>0</v>
      </c>
      <c r="I183" s="5">
        <f t="shared" si="13"/>
        <v>0</v>
      </c>
    </row>
    <row r="184" spans="1:9" ht="102">
      <c r="A184" s="4" t="s">
        <v>97</v>
      </c>
      <c r="B184" s="2" t="s">
        <v>272</v>
      </c>
      <c r="C184" s="2"/>
      <c r="D184" s="5">
        <v>0</v>
      </c>
      <c r="E184" s="5">
        <f>E185</f>
        <v>0</v>
      </c>
      <c r="F184" s="5">
        <f t="shared" si="12"/>
        <v>0</v>
      </c>
      <c r="G184" s="5">
        <v>0</v>
      </c>
      <c r="H184" s="5">
        <f>H185</f>
        <v>0</v>
      </c>
      <c r="I184" s="5">
        <f t="shared" si="13"/>
        <v>0</v>
      </c>
    </row>
    <row r="185" spans="1:9" ht="89.25">
      <c r="A185" s="4" t="s">
        <v>98</v>
      </c>
      <c r="B185" s="2" t="s">
        <v>273</v>
      </c>
      <c r="C185" s="2"/>
      <c r="D185" s="5">
        <v>0</v>
      </c>
      <c r="E185" s="5">
        <f>E186</f>
        <v>0</v>
      </c>
      <c r="F185" s="5">
        <f t="shared" si="12"/>
        <v>0</v>
      </c>
      <c r="G185" s="5">
        <v>0</v>
      </c>
      <c r="H185" s="5">
        <f>H186</f>
        <v>0</v>
      </c>
      <c r="I185" s="5">
        <f t="shared" si="13"/>
        <v>0</v>
      </c>
    </row>
    <row r="186" spans="1:9" ht="38.25">
      <c r="A186" s="4" t="s">
        <v>37</v>
      </c>
      <c r="B186" s="2" t="s">
        <v>273</v>
      </c>
      <c r="C186" s="2">
        <v>600</v>
      </c>
      <c r="D186" s="5">
        <v>0</v>
      </c>
      <c r="E186" s="5">
        <v>0</v>
      </c>
      <c r="F186" s="5">
        <f t="shared" si="12"/>
        <v>0</v>
      </c>
      <c r="G186" s="5">
        <v>0</v>
      </c>
      <c r="H186" s="5">
        <v>0</v>
      </c>
      <c r="I186" s="5">
        <f t="shared" si="13"/>
        <v>0</v>
      </c>
    </row>
    <row r="187" spans="1:9" ht="25.5">
      <c r="A187" s="9" t="s">
        <v>206</v>
      </c>
      <c r="B187" s="8" t="s">
        <v>101</v>
      </c>
      <c r="C187" s="2"/>
      <c r="D187" s="5">
        <v>2803.7698699999996</v>
      </c>
      <c r="E187" s="5">
        <f>E188+E199</f>
        <v>0</v>
      </c>
      <c r="F187" s="5">
        <f t="shared" si="12"/>
        <v>2803.7698699999996</v>
      </c>
      <c r="G187" s="5">
        <v>2803.9528699999996</v>
      </c>
      <c r="H187" s="5">
        <f>H188+H199</f>
        <v>0</v>
      </c>
      <c r="I187" s="5">
        <f t="shared" si="13"/>
        <v>2803.9528699999996</v>
      </c>
    </row>
    <row r="188" spans="1:9" ht="51">
      <c r="A188" s="4" t="s">
        <v>99</v>
      </c>
      <c r="B188" s="2" t="s">
        <v>102</v>
      </c>
      <c r="C188" s="2"/>
      <c r="D188" s="5">
        <v>2803.7698699999996</v>
      </c>
      <c r="E188" s="5">
        <f>E189+E191+E193+E195+E197</f>
        <v>0</v>
      </c>
      <c r="F188" s="5">
        <f t="shared" si="12"/>
        <v>2803.7698699999996</v>
      </c>
      <c r="G188" s="5">
        <v>2803.9528699999996</v>
      </c>
      <c r="H188" s="5">
        <f>H189+H191+H193+H195+H197</f>
        <v>0</v>
      </c>
      <c r="I188" s="5">
        <f t="shared" si="13"/>
        <v>2803.9528699999996</v>
      </c>
    </row>
    <row r="189" spans="1:9" ht="38.25">
      <c r="A189" s="4" t="s">
        <v>100</v>
      </c>
      <c r="B189" s="2" t="s">
        <v>103</v>
      </c>
      <c r="C189" s="2"/>
      <c r="D189" s="5">
        <v>2336.4423899999997</v>
      </c>
      <c r="E189" s="5">
        <f>E190</f>
        <v>0</v>
      </c>
      <c r="F189" s="5">
        <f t="shared" si="12"/>
        <v>2336.4423899999997</v>
      </c>
      <c r="G189" s="5">
        <v>2336.4423899999997</v>
      </c>
      <c r="H189" s="5">
        <f>H190</f>
        <v>0</v>
      </c>
      <c r="I189" s="5">
        <f t="shared" si="13"/>
        <v>2336.4423899999997</v>
      </c>
    </row>
    <row r="190" spans="1:9" ht="38.25">
      <c r="A190" s="4" t="s">
        <v>37</v>
      </c>
      <c r="B190" s="2" t="s">
        <v>103</v>
      </c>
      <c r="C190" s="2">
        <v>600</v>
      </c>
      <c r="D190" s="5">
        <v>2336.4423899999997</v>
      </c>
      <c r="E190" s="5">
        <v>0</v>
      </c>
      <c r="F190" s="5">
        <f t="shared" si="12"/>
        <v>2336.4423899999997</v>
      </c>
      <c r="G190" s="5">
        <v>2336.4423899999997</v>
      </c>
      <c r="H190" s="5">
        <v>0</v>
      </c>
      <c r="I190" s="5">
        <f t="shared" si="13"/>
        <v>2336.4423899999997</v>
      </c>
    </row>
    <row r="191" spans="1:9" ht="38.25">
      <c r="A191" s="4" t="s">
        <v>389</v>
      </c>
      <c r="B191" s="6" t="s">
        <v>283</v>
      </c>
      <c r="C191" s="2"/>
      <c r="D191" s="5">
        <v>244.66499999999999</v>
      </c>
      <c r="E191" s="5">
        <f>E192</f>
        <v>0</v>
      </c>
      <c r="F191" s="5">
        <f t="shared" si="12"/>
        <v>244.66499999999999</v>
      </c>
      <c r="G191" s="5">
        <v>244.66499999999999</v>
      </c>
      <c r="H191" s="5">
        <f>H192</f>
        <v>0</v>
      </c>
      <c r="I191" s="5">
        <f t="shared" si="13"/>
        <v>244.66499999999999</v>
      </c>
    </row>
    <row r="192" spans="1:9" ht="38.25">
      <c r="A192" s="4" t="s">
        <v>37</v>
      </c>
      <c r="B192" s="6" t="s">
        <v>283</v>
      </c>
      <c r="C192" s="2">
        <v>600</v>
      </c>
      <c r="D192" s="5">
        <v>244.66499999999999</v>
      </c>
      <c r="E192" s="5">
        <v>0</v>
      </c>
      <c r="F192" s="5">
        <f t="shared" si="12"/>
        <v>244.66499999999999</v>
      </c>
      <c r="G192" s="5">
        <v>244.66499999999999</v>
      </c>
      <c r="H192" s="5">
        <v>0</v>
      </c>
      <c r="I192" s="5">
        <f t="shared" si="13"/>
        <v>244.66499999999999</v>
      </c>
    </row>
    <row r="193" spans="1:9" ht="63.75">
      <c r="A193" s="4" t="s">
        <v>316</v>
      </c>
      <c r="B193" s="6" t="s">
        <v>310</v>
      </c>
      <c r="C193" s="2"/>
      <c r="D193" s="5">
        <v>122.66247999999999</v>
      </c>
      <c r="E193" s="5">
        <f>E194</f>
        <v>0</v>
      </c>
      <c r="F193" s="5">
        <f t="shared" si="12"/>
        <v>122.66247999999999</v>
      </c>
      <c r="G193" s="5">
        <v>122.84547999999999</v>
      </c>
      <c r="H193" s="5">
        <f>H194</f>
        <v>0</v>
      </c>
      <c r="I193" s="5">
        <f t="shared" si="13"/>
        <v>122.84547999999999</v>
      </c>
    </row>
    <row r="194" spans="1:9" ht="38.25">
      <c r="A194" s="4" t="s">
        <v>37</v>
      </c>
      <c r="B194" s="6" t="s">
        <v>310</v>
      </c>
      <c r="C194" s="2">
        <v>600</v>
      </c>
      <c r="D194" s="5">
        <v>122.66247999999999</v>
      </c>
      <c r="E194" s="5">
        <v>0</v>
      </c>
      <c r="F194" s="5">
        <f t="shared" si="12"/>
        <v>122.66247999999999</v>
      </c>
      <c r="G194" s="5">
        <v>122.84547999999999</v>
      </c>
      <c r="H194" s="5">
        <v>0</v>
      </c>
      <c r="I194" s="5">
        <f t="shared" si="13"/>
        <v>122.84547999999999</v>
      </c>
    </row>
    <row r="195" spans="1:9" ht="63.75">
      <c r="A195" s="4" t="s">
        <v>104</v>
      </c>
      <c r="B195" s="6" t="s">
        <v>298</v>
      </c>
      <c r="C195" s="2"/>
      <c r="D195" s="5">
        <v>100</v>
      </c>
      <c r="E195" s="5">
        <f>E196</f>
        <v>0</v>
      </c>
      <c r="F195" s="5">
        <f t="shared" si="12"/>
        <v>100</v>
      </c>
      <c r="G195" s="5">
        <v>100</v>
      </c>
      <c r="H195" s="5">
        <f>H196</f>
        <v>0</v>
      </c>
      <c r="I195" s="5">
        <f t="shared" si="13"/>
        <v>100</v>
      </c>
    </row>
    <row r="196" spans="1:9" ht="38.25">
      <c r="A196" s="4" t="s">
        <v>37</v>
      </c>
      <c r="B196" s="6" t="s">
        <v>298</v>
      </c>
      <c r="C196" s="2">
        <v>600</v>
      </c>
      <c r="D196" s="5">
        <v>100</v>
      </c>
      <c r="E196" s="5">
        <v>0</v>
      </c>
      <c r="F196" s="5">
        <f t="shared" si="12"/>
        <v>100</v>
      </c>
      <c r="G196" s="5">
        <v>100</v>
      </c>
      <c r="H196" s="5">
        <v>0</v>
      </c>
      <c r="I196" s="5">
        <f t="shared" si="13"/>
        <v>100</v>
      </c>
    </row>
    <row r="197" spans="1:9" ht="76.5">
      <c r="A197" s="4" t="s">
        <v>90</v>
      </c>
      <c r="B197" s="2" t="s">
        <v>105</v>
      </c>
      <c r="C197" s="2"/>
      <c r="D197" s="5">
        <v>0</v>
      </c>
      <c r="E197" s="5">
        <f>E198</f>
        <v>0</v>
      </c>
      <c r="F197" s="5">
        <f t="shared" si="12"/>
        <v>0</v>
      </c>
      <c r="G197" s="5">
        <v>0</v>
      </c>
      <c r="H197" s="5">
        <f>H198</f>
        <v>0</v>
      </c>
      <c r="I197" s="5">
        <f t="shared" si="13"/>
        <v>0</v>
      </c>
    </row>
    <row r="198" spans="1:9" ht="38.25">
      <c r="A198" s="4" t="s">
        <v>37</v>
      </c>
      <c r="B198" s="2" t="s">
        <v>105</v>
      </c>
      <c r="C198" s="2">
        <v>600</v>
      </c>
      <c r="D198" s="5">
        <v>0</v>
      </c>
      <c r="E198" s="5">
        <v>0</v>
      </c>
      <c r="F198" s="5">
        <f t="shared" si="12"/>
        <v>0</v>
      </c>
      <c r="G198" s="5">
        <v>0</v>
      </c>
      <c r="H198" s="5">
        <v>0</v>
      </c>
      <c r="I198" s="5">
        <f t="shared" si="13"/>
        <v>0</v>
      </c>
    </row>
    <row r="199" spans="1:9" ht="102">
      <c r="A199" s="4" t="s">
        <v>106</v>
      </c>
      <c r="B199" s="2" t="s">
        <v>107</v>
      </c>
      <c r="C199" s="2"/>
      <c r="D199" s="5">
        <v>0</v>
      </c>
      <c r="E199" s="5">
        <f>E200</f>
        <v>0</v>
      </c>
      <c r="F199" s="5">
        <f t="shared" si="12"/>
        <v>0</v>
      </c>
      <c r="G199" s="5">
        <v>0</v>
      </c>
      <c r="H199" s="5">
        <f>H200</f>
        <v>0</v>
      </c>
      <c r="I199" s="5">
        <f t="shared" si="13"/>
        <v>0</v>
      </c>
    </row>
    <row r="200" spans="1:9" ht="89.25">
      <c r="A200" s="4" t="s">
        <v>98</v>
      </c>
      <c r="B200" s="2" t="s">
        <v>108</v>
      </c>
      <c r="C200" s="2"/>
      <c r="D200" s="5">
        <v>0</v>
      </c>
      <c r="E200" s="5">
        <f>E201</f>
        <v>0</v>
      </c>
      <c r="F200" s="5">
        <f t="shared" si="12"/>
        <v>0</v>
      </c>
      <c r="G200" s="5">
        <v>0</v>
      </c>
      <c r="H200" s="5">
        <f>H201</f>
        <v>0</v>
      </c>
      <c r="I200" s="5">
        <f t="shared" si="13"/>
        <v>0</v>
      </c>
    </row>
    <row r="201" spans="1:9" ht="38.25">
      <c r="A201" s="4" t="s">
        <v>37</v>
      </c>
      <c r="B201" s="2" t="s">
        <v>108</v>
      </c>
      <c r="C201" s="2">
        <v>600</v>
      </c>
      <c r="D201" s="5">
        <v>0</v>
      </c>
      <c r="E201" s="5">
        <v>0</v>
      </c>
      <c r="F201" s="5">
        <f t="shared" si="12"/>
        <v>0</v>
      </c>
      <c r="G201" s="5">
        <v>0</v>
      </c>
      <c r="H201" s="5">
        <v>0</v>
      </c>
      <c r="I201" s="5">
        <f t="shared" si="13"/>
        <v>0</v>
      </c>
    </row>
    <row r="202" spans="1:9" ht="38.25">
      <c r="A202" s="9" t="s">
        <v>325</v>
      </c>
      <c r="B202" s="8" t="s">
        <v>111</v>
      </c>
      <c r="C202" s="2"/>
      <c r="D202" s="5">
        <v>345.56220000000002</v>
      </c>
      <c r="E202" s="5">
        <f>E203</f>
        <v>0</v>
      </c>
      <c r="F202" s="5">
        <f t="shared" si="12"/>
        <v>345.56220000000002</v>
      </c>
      <c r="G202" s="5">
        <v>345.56220000000002</v>
      </c>
      <c r="H202" s="5">
        <f>H203</f>
        <v>0</v>
      </c>
      <c r="I202" s="5">
        <f t="shared" si="13"/>
        <v>345.56220000000002</v>
      </c>
    </row>
    <row r="203" spans="1:9" ht="51">
      <c r="A203" s="4" t="s">
        <v>109</v>
      </c>
      <c r="B203" s="2" t="s">
        <v>112</v>
      </c>
      <c r="C203" s="2"/>
      <c r="D203" s="5">
        <v>345.56220000000002</v>
      </c>
      <c r="E203" s="5">
        <f>E204</f>
        <v>0</v>
      </c>
      <c r="F203" s="5">
        <f t="shared" si="12"/>
        <v>345.56220000000002</v>
      </c>
      <c r="G203" s="5">
        <v>345.56220000000002</v>
      </c>
      <c r="H203" s="5">
        <f>H204</f>
        <v>0</v>
      </c>
      <c r="I203" s="5">
        <f t="shared" si="13"/>
        <v>345.56220000000002</v>
      </c>
    </row>
    <row r="204" spans="1:9" ht="38.25">
      <c r="A204" s="4" t="s">
        <v>110</v>
      </c>
      <c r="B204" s="2" t="s">
        <v>113</v>
      </c>
      <c r="C204" s="2"/>
      <c r="D204" s="5">
        <v>345.56220000000002</v>
      </c>
      <c r="E204" s="5">
        <f>E205+E206</f>
        <v>0</v>
      </c>
      <c r="F204" s="5">
        <f t="shared" si="12"/>
        <v>345.56220000000002</v>
      </c>
      <c r="G204" s="5">
        <v>345.56220000000002</v>
      </c>
      <c r="H204" s="5">
        <f>H205+H206</f>
        <v>0</v>
      </c>
      <c r="I204" s="5">
        <f t="shared" si="13"/>
        <v>345.56220000000002</v>
      </c>
    </row>
    <row r="205" spans="1:9" ht="38.25">
      <c r="A205" s="4" t="s">
        <v>26</v>
      </c>
      <c r="B205" s="2" t="s">
        <v>113</v>
      </c>
      <c r="C205" s="2">
        <v>200</v>
      </c>
      <c r="D205" s="5">
        <v>302.46852000000001</v>
      </c>
      <c r="E205" s="5">
        <v>0</v>
      </c>
      <c r="F205" s="5">
        <f t="shared" si="12"/>
        <v>302.46852000000001</v>
      </c>
      <c r="G205" s="5">
        <v>302.46852000000001</v>
      </c>
      <c r="H205" s="5">
        <v>0</v>
      </c>
      <c r="I205" s="5">
        <f t="shared" si="13"/>
        <v>302.46852000000001</v>
      </c>
    </row>
    <row r="206" spans="1:9" ht="38.25">
      <c r="A206" s="4" t="s">
        <v>37</v>
      </c>
      <c r="B206" s="2" t="s">
        <v>113</v>
      </c>
      <c r="C206" s="2">
        <v>600</v>
      </c>
      <c r="D206" s="5">
        <v>43.093679999999999</v>
      </c>
      <c r="E206" s="5">
        <v>0</v>
      </c>
      <c r="F206" s="5">
        <f t="shared" si="12"/>
        <v>43.093679999999999</v>
      </c>
      <c r="G206" s="5">
        <v>43.093679999999999</v>
      </c>
      <c r="H206" s="5">
        <v>0</v>
      </c>
      <c r="I206" s="5">
        <f t="shared" si="13"/>
        <v>43.093679999999999</v>
      </c>
    </row>
    <row r="207" spans="1:9" ht="53.25" customHeight="1">
      <c r="A207" s="9" t="s">
        <v>326</v>
      </c>
      <c r="B207" s="8" t="s">
        <v>114</v>
      </c>
      <c r="C207" s="2"/>
      <c r="D207" s="5">
        <v>1469.10221</v>
      </c>
      <c r="E207" s="5">
        <f t="shared" ref="E207:E209" si="18">E208</f>
        <v>0</v>
      </c>
      <c r="F207" s="5">
        <f t="shared" si="12"/>
        <v>1469.10221</v>
      </c>
      <c r="G207" s="5">
        <v>1469.10221</v>
      </c>
      <c r="H207" s="5">
        <f t="shared" ref="H207:H209" si="19">H208</f>
        <v>0</v>
      </c>
      <c r="I207" s="5">
        <f t="shared" si="13"/>
        <v>1469.10221</v>
      </c>
    </row>
    <row r="208" spans="1:9" ht="38.25">
      <c r="A208" s="4" t="s">
        <v>390</v>
      </c>
      <c r="B208" s="2" t="s">
        <v>115</v>
      </c>
      <c r="C208" s="2"/>
      <c r="D208" s="5">
        <v>1469.10221</v>
      </c>
      <c r="E208" s="5">
        <f t="shared" si="18"/>
        <v>0</v>
      </c>
      <c r="F208" s="5">
        <f t="shared" si="12"/>
        <v>1469.10221</v>
      </c>
      <c r="G208" s="5">
        <v>1469.10221</v>
      </c>
      <c r="H208" s="5">
        <f t="shared" si="19"/>
        <v>0</v>
      </c>
      <c r="I208" s="5">
        <f t="shared" si="13"/>
        <v>1469.10221</v>
      </c>
    </row>
    <row r="209" spans="1:9" ht="38.25">
      <c r="A209" s="4" t="s">
        <v>391</v>
      </c>
      <c r="B209" s="2" t="s">
        <v>116</v>
      </c>
      <c r="C209" s="2"/>
      <c r="D209" s="5">
        <v>1469.10221</v>
      </c>
      <c r="E209" s="5">
        <f t="shared" si="18"/>
        <v>0</v>
      </c>
      <c r="F209" s="5">
        <f t="shared" si="12"/>
        <v>1469.10221</v>
      </c>
      <c r="G209" s="5">
        <v>1469.10221</v>
      </c>
      <c r="H209" s="5">
        <f t="shared" si="19"/>
        <v>0</v>
      </c>
      <c r="I209" s="5">
        <f t="shared" si="13"/>
        <v>1469.10221</v>
      </c>
    </row>
    <row r="210" spans="1:9" ht="38.25">
      <c r="A210" s="4" t="s">
        <v>37</v>
      </c>
      <c r="B210" s="2" t="s">
        <v>116</v>
      </c>
      <c r="C210" s="2">
        <v>600</v>
      </c>
      <c r="D210" s="5">
        <v>1469.10221</v>
      </c>
      <c r="E210" s="5">
        <v>0</v>
      </c>
      <c r="F210" s="5">
        <f t="shared" si="12"/>
        <v>1469.10221</v>
      </c>
      <c r="G210" s="5">
        <v>1469.10221</v>
      </c>
      <c r="H210" s="5">
        <v>0</v>
      </c>
      <c r="I210" s="5">
        <f t="shared" si="13"/>
        <v>1469.10221</v>
      </c>
    </row>
    <row r="211" spans="1:9" ht="40.5" customHeight="1">
      <c r="A211" s="9" t="s">
        <v>210</v>
      </c>
      <c r="B211" s="8" t="s">
        <v>354</v>
      </c>
      <c r="C211" s="2"/>
      <c r="D211" s="5">
        <v>4117.5698400000001</v>
      </c>
      <c r="E211" s="5">
        <f>E212</f>
        <v>0</v>
      </c>
      <c r="F211" s="5">
        <f t="shared" si="12"/>
        <v>4117.5698400000001</v>
      </c>
      <c r="G211" s="5">
        <v>4117.5698400000001</v>
      </c>
      <c r="H211" s="5">
        <f>H212</f>
        <v>0</v>
      </c>
      <c r="I211" s="5">
        <f t="shared" si="13"/>
        <v>4117.5698400000001</v>
      </c>
    </row>
    <row r="212" spans="1:9" ht="38.25">
      <c r="A212" s="9" t="s">
        <v>212</v>
      </c>
      <c r="B212" s="8" t="s">
        <v>355</v>
      </c>
      <c r="C212" s="2"/>
      <c r="D212" s="5">
        <v>4117.5698400000001</v>
      </c>
      <c r="E212" s="5">
        <f>E213+E215+E217+E219</f>
        <v>0</v>
      </c>
      <c r="F212" s="5">
        <f t="shared" si="12"/>
        <v>4117.5698400000001</v>
      </c>
      <c r="G212" s="5">
        <v>4117.5698400000001</v>
      </c>
      <c r="H212" s="5">
        <f>H213+H215+H217+H219</f>
        <v>0</v>
      </c>
      <c r="I212" s="5">
        <f t="shared" si="13"/>
        <v>4117.5698400000001</v>
      </c>
    </row>
    <row r="213" spans="1:9" ht="25.5">
      <c r="A213" s="4" t="s">
        <v>157</v>
      </c>
      <c r="B213" s="2" t="s">
        <v>356</v>
      </c>
      <c r="C213" s="2"/>
      <c r="D213" s="5">
        <v>3917.5698400000001</v>
      </c>
      <c r="E213" s="5">
        <f>E214</f>
        <v>0</v>
      </c>
      <c r="F213" s="5">
        <f t="shared" si="12"/>
        <v>3917.5698400000001</v>
      </c>
      <c r="G213" s="5">
        <v>3917.5698400000001</v>
      </c>
      <c r="H213" s="5">
        <f>H214</f>
        <v>0</v>
      </c>
      <c r="I213" s="5">
        <f t="shared" si="13"/>
        <v>3917.5698400000001</v>
      </c>
    </row>
    <row r="214" spans="1:9" ht="38.25">
      <c r="A214" s="4" t="s">
        <v>37</v>
      </c>
      <c r="B214" s="2" t="s">
        <v>356</v>
      </c>
      <c r="C214" s="2">
        <v>600</v>
      </c>
      <c r="D214" s="5">
        <v>3917.5698400000001</v>
      </c>
      <c r="E214" s="5">
        <v>0</v>
      </c>
      <c r="F214" s="5">
        <f t="shared" si="12"/>
        <v>3917.5698400000001</v>
      </c>
      <c r="G214" s="5">
        <v>3917.5698400000001</v>
      </c>
      <c r="H214" s="5">
        <v>0</v>
      </c>
      <c r="I214" s="5">
        <f t="shared" si="13"/>
        <v>3917.5698400000001</v>
      </c>
    </row>
    <row r="215" spans="1:9" ht="76.5">
      <c r="A215" s="4" t="s">
        <v>163</v>
      </c>
      <c r="B215" s="6" t="s">
        <v>357</v>
      </c>
      <c r="C215" s="2"/>
      <c r="D215" s="5">
        <v>200</v>
      </c>
      <c r="E215" s="5">
        <f>E216</f>
        <v>0</v>
      </c>
      <c r="F215" s="5">
        <f t="shared" ref="F215:F281" si="20">D215+E215</f>
        <v>200</v>
      </c>
      <c r="G215" s="5">
        <v>200</v>
      </c>
      <c r="H215" s="5">
        <f>H216</f>
        <v>0</v>
      </c>
      <c r="I215" s="5">
        <f t="shared" ref="I215:I281" si="21">G215+H215</f>
        <v>200</v>
      </c>
    </row>
    <row r="216" spans="1:9" ht="38.25">
      <c r="A216" s="4" t="s">
        <v>37</v>
      </c>
      <c r="B216" s="6" t="s">
        <v>357</v>
      </c>
      <c r="C216" s="2">
        <v>600</v>
      </c>
      <c r="D216" s="5">
        <v>200</v>
      </c>
      <c r="E216" s="5">
        <v>0</v>
      </c>
      <c r="F216" s="5">
        <f t="shared" si="20"/>
        <v>200</v>
      </c>
      <c r="G216" s="5">
        <v>200</v>
      </c>
      <c r="H216" s="5">
        <v>0</v>
      </c>
      <c r="I216" s="5">
        <f t="shared" si="21"/>
        <v>200</v>
      </c>
    </row>
    <row r="217" spans="1:9" ht="89.25">
      <c r="A217" s="4" t="s">
        <v>308</v>
      </c>
      <c r="B217" s="6" t="s">
        <v>358</v>
      </c>
      <c r="C217" s="2"/>
      <c r="D217" s="5">
        <v>0</v>
      </c>
      <c r="E217" s="5">
        <f>E218</f>
        <v>0</v>
      </c>
      <c r="F217" s="5">
        <f t="shared" si="20"/>
        <v>0</v>
      </c>
      <c r="G217" s="5">
        <v>0</v>
      </c>
      <c r="H217" s="5">
        <f>H218</f>
        <v>0</v>
      </c>
      <c r="I217" s="5">
        <f t="shared" si="21"/>
        <v>0</v>
      </c>
    </row>
    <row r="218" spans="1:9" ht="38.25">
      <c r="A218" s="4" t="s">
        <v>37</v>
      </c>
      <c r="B218" s="6" t="s">
        <v>358</v>
      </c>
      <c r="C218" s="2">
        <v>600</v>
      </c>
      <c r="D218" s="5">
        <v>0</v>
      </c>
      <c r="E218" s="5">
        <v>0</v>
      </c>
      <c r="F218" s="5">
        <f t="shared" si="20"/>
        <v>0</v>
      </c>
      <c r="G218" s="5">
        <v>0</v>
      </c>
      <c r="H218" s="5">
        <v>0</v>
      </c>
      <c r="I218" s="5">
        <f t="shared" si="21"/>
        <v>0</v>
      </c>
    </row>
    <row r="219" spans="1:9" ht="102" customHeight="1">
      <c r="A219" s="4" t="s">
        <v>246</v>
      </c>
      <c r="B219" s="2" t="s">
        <v>359</v>
      </c>
      <c r="C219" s="2"/>
      <c r="D219" s="5">
        <v>0</v>
      </c>
      <c r="E219" s="5">
        <f>E220</f>
        <v>0</v>
      </c>
      <c r="F219" s="5">
        <f t="shared" si="20"/>
        <v>0</v>
      </c>
      <c r="G219" s="5">
        <v>0</v>
      </c>
      <c r="H219" s="5">
        <f>H220</f>
        <v>0</v>
      </c>
      <c r="I219" s="5">
        <f t="shared" si="21"/>
        <v>0</v>
      </c>
    </row>
    <row r="220" spans="1:9" ht="38.25">
      <c r="A220" s="4" t="s">
        <v>37</v>
      </c>
      <c r="B220" s="2" t="s">
        <v>359</v>
      </c>
      <c r="C220" s="2">
        <v>600</v>
      </c>
      <c r="D220" s="5">
        <v>0</v>
      </c>
      <c r="E220" s="5">
        <v>0</v>
      </c>
      <c r="F220" s="5">
        <f t="shared" si="20"/>
        <v>0</v>
      </c>
      <c r="G220" s="5">
        <v>0</v>
      </c>
      <c r="H220" s="5">
        <v>0</v>
      </c>
      <c r="I220" s="5">
        <f t="shared" si="21"/>
        <v>0</v>
      </c>
    </row>
    <row r="221" spans="1:9" ht="42" customHeight="1">
      <c r="A221" s="9" t="s">
        <v>285</v>
      </c>
      <c r="B221" s="8" t="s">
        <v>211</v>
      </c>
      <c r="C221" s="2"/>
      <c r="D221" s="5">
        <v>90</v>
      </c>
      <c r="E221" s="5">
        <f t="shared" ref="E221:E223" si="22">E222</f>
        <v>0</v>
      </c>
      <c r="F221" s="5">
        <f t="shared" si="20"/>
        <v>90</v>
      </c>
      <c r="G221" s="5">
        <v>90</v>
      </c>
      <c r="H221" s="5">
        <f t="shared" ref="H221:H223" si="23">H222</f>
        <v>0</v>
      </c>
      <c r="I221" s="5">
        <f t="shared" si="21"/>
        <v>90</v>
      </c>
    </row>
    <row r="222" spans="1:9" ht="38.25">
      <c r="A222" s="4" t="s">
        <v>287</v>
      </c>
      <c r="B222" s="2" t="s">
        <v>213</v>
      </c>
      <c r="C222" s="2"/>
      <c r="D222" s="5">
        <v>90</v>
      </c>
      <c r="E222" s="5">
        <f t="shared" si="22"/>
        <v>0</v>
      </c>
      <c r="F222" s="5">
        <f t="shared" si="20"/>
        <v>90</v>
      </c>
      <c r="G222" s="5">
        <v>90</v>
      </c>
      <c r="H222" s="5">
        <f t="shared" si="23"/>
        <v>0</v>
      </c>
      <c r="I222" s="5">
        <f t="shared" si="21"/>
        <v>90</v>
      </c>
    </row>
    <row r="223" spans="1:9" ht="30.75" customHeight="1">
      <c r="A223" s="4" t="s">
        <v>288</v>
      </c>
      <c r="B223" s="2" t="s">
        <v>360</v>
      </c>
      <c r="C223" s="2"/>
      <c r="D223" s="5">
        <v>90</v>
      </c>
      <c r="E223" s="5">
        <f t="shared" si="22"/>
        <v>0</v>
      </c>
      <c r="F223" s="5">
        <f t="shared" si="20"/>
        <v>90</v>
      </c>
      <c r="G223" s="5">
        <v>90</v>
      </c>
      <c r="H223" s="5">
        <f t="shared" si="23"/>
        <v>0</v>
      </c>
      <c r="I223" s="5">
        <f t="shared" si="21"/>
        <v>90</v>
      </c>
    </row>
    <row r="224" spans="1:9" ht="38.25">
      <c r="A224" s="4" t="s">
        <v>37</v>
      </c>
      <c r="B224" s="2" t="s">
        <v>360</v>
      </c>
      <c r="C224" s="2">
        <v>600</v>
      </c>
      <c r="D224" s="5">
        <v>90</v>
      </c>
      <c r="E224" s="5">
        <v>0</v>
      </c>
      <c r="F224" s="5">
        <f t="shared" si="20"/>
        <v>90</v>
      </c>
      <c r="G224" s="5">
        <v>90</v>
      </c>
      <c r="H224" s="5">
        <v>0</v>
      </c>
      <c r="I224" s="5">
        <f t="shared" si="21"/>
        <v>90</v>
      </c>
    </row>
    <row r="225" spans="1:9" ht="31.5" customHeight="1">
      <c r="A225" s="9" t="s">
        <v>311</v>
      </c>
      <c r="B225" s="8" t="s">
        <v>266</v>
      </c>
      <c r="C225" s="2"/>
      <c r="D225" s="5">
        <v>0</v>
      </c>
      <c r="E225" s="5">
        <f>E226+E229+E232</f>
        <v>86409.090909999999</v>
      </c>
      <c r="F225" s="5">
        <f t="shared" si="20"/>
        <v>86409.090909999999</v>
      </c>
      <c r="G225" s="5">
        <v>0</v>
      </c>
      <c r="H225" s="5">
        <f>H226+H229+H232</f>
        <v>0</v>
      </c>
      <c r="I225" s="5">
        <f t="shared" si="21"/>
        <v>0</v>
      </c>
    </row>
    <row r="226" spans="1:9" ht="54" customHeight="1">
      <c r="A226" s="4" t="s">
        <v>312</v>
      </c>
      <c r="B226" s="2" t="s">
        <v>361</v>
      </c>
      <c r="C226" s="2"/>
      <c r="D226" s="5">
        <v>0</v>
      </c>
      <c r="E226" s="5">
        <f>E227</f>
        <v>0</v>
      </c>
      <c r="F226" s="5">
        <f t="shared" si="20"/>
        <v>0</v>
      </c>
      <c r="G226" s="5">
        <v>0</v>
      </c>
      <c r="H226" s="5">
        <f>H227</f>
        <v>0</v>
      </c>
      <c r="I226" s="5">
        <f t="shared" si="21"/>
        <v>0</v>
      </c>
    </row>
    <row r="227" spans="1:9" ht="43.5" customHeight="1">
      <c r="A227" s="4" t="s">
        <v>313</v>
      </c>
      <c r="B227" s="2" t="s">
        <v>362</v>
      </c>
      <c r="C227" s="2"/>
      <c r="D227" s="5">
        <v>0</v>
      </c>
      <c r="E227" s="5">
        <f>E228</f>
        <v>0</v>
      </c>
      <c r="F227" s="5">
        <f t="shared" si="20"/>
        <v>0</v>
      </c>
      <c r="G227" s="5">
        <v>0</v>
      </c>
      <c r="H227" s="5">
        <f>H228</f>
        <v>0</v>
      </c>
      <c r="I227" s="5">
        <f t="shared" si="21"/>
        <v>0</v>
      </c>
    </row>
    <row r="228" spans="1:9" ht="38.25">
      <c r="A228" s="4" t="s">
        <v>26</v>
      </c>
      <c r="B228" s="2" t="s">
        <v>362</v>
      </c>
      <c r="C228" s="2">
        <v>200</v>
      </c>
      <c r="D228" s="5">
        <v>0</v>
      </c>
      <c r="E228" s="5">
        <v>0</v>
      </c>
      <c r="F228" s="5">
        <f t="shared" si="20"/>
        <v>0</v>
      </c>
      <c r="G228" s="5">
        <v>0</v>
      </c>
      <c r="H228" s="5">
        <v>0</v>
      </c>
      <c r="I228" s="5">
        <f t="shared" si="21"/>
        <v>0</v>
      </c>
    </row>
    <row r="229" spans="1:9" ht="41.25" customHeight="1">
      <c r="A229" s="4" t="s">
        <v>314</v>
      </c>
      <c r="B229" s="2" t="s">
        <v>363</v>
      </c>
      <c r="C229" s="2"/>
      <c r="D229" s="5">
        <v>0</v>
      </c>
      <c r="E229" s="5">
        <f>E230</f>
        <v>0</v>
      </c>
      <c r="F229" s="5">
        <f t="shared" si="20"/>
        <v>0</v>
      </c>
      <c r="G229" s="5">
        <v>0</v>
      </c>
      <c r="H229" s="5">
        <f>H230</f>
        <v>0</v>
      </c>
      <c r="I229" s="5">
        <f t="shared" si="21"/>
        <v>0</v>
      </c>
    </row>
    <row r="230" spans="1:9" ht="32.25" customHeight="1">
      <c r="A230" s="4" t="s">
        <v>315</v>
      </c>
      <c r="B230" s="2" t="s">
        <v>364</v>
      </c>
      <c r="C230" s="2"/>
      <c r="D230" s="5">
        <v>0</v>
      </c>
      <c r="E230" s="5">
        <f>E231</f>
        <v>0</v>
      </c>
      <c r="F230" s="5">
        <f t="shared" si="20"/>
        <v>0</v>
      </c>
      <c r="G230" s="5">
        <v>0</v>
      </c>
      <c r="H230" s="5">
        <f>H231</f>
        <v>0</v>
      </c>
      <c r="I230" s="5">
        <f t="shared" si="21"/>
        <v>0</v>
      </c>
    </row>
    <row r="231" spans="1:9" ht="38.25">
      <c r="A231" s="4" t="s">
        <v>26</v>
      </c>
      <c r="B231" s="2" t="s">
        <v>364</v>
      </c>
      <c r="C231" s="2">
        <v>200</v>
      </c>
      <c r="D231" s="5">
        <v>0</v>
      </c>
      <c r="E231" s="5">
        <v>0</v>
      </c>
      <c r="F231" s="5">
        <f t="shared" si="20"/>
        <v>0</v>
      </c>
      <c r="G231" s="5">
        <v>0</v>
      </c>
      <c r="H231" s="5">
        <v>0</v>
      </c>
      <c r="I231" s="5">
        <f t="shared" si="21"/>
        <v>0</v>
      </c>
    </row>
    <row r="232" spans="1:9" ht="40.5" customHeight="1">
      <c r="A232" s="4" t="s">
        <v>554</v>
      </c>
      <c r="B232" s="2" t="s">
        <v>555</v>
      </c>
      <c r="C232" s="2"/>
      <c r="D232" s="5">
        <v>0</v>
      </c>
      <c r="E232" s="5">
        <f>E233</f>
        <v>86409.090909999999</v>
      </c>
      <c r="F232" s="5">
        <f t="shared" si="20"/>
        <v>86409.090909999999</v>
      </c>
      <c r="G232" s="5">
        <v>0</v>
      </c>
      <c r="H232" s="5">
        <f>H233</f>
        <v>0</v>
      </c>
      <c r="I232" s="5">
        <f t="shared" si="21"/>
        <v>0</v>
      </c>
    </row>
    <row r="233" spans="1:9" ht="32.25" customHeight="1">
      <c r="A233" s="4" t="s">
        <v>556</v>
      </c>
      <c r="B233" s="2" t="s">
        <v>561</v>
      </c>
      <c r="C233" s="2"/>
      <c r="D233" s="5">
        <v>0</v>
      </c>
      <c r="E233" s="5">
        <f>E234</f>
        <v>86409.090909999999</v>
      </c>
      <c r="F233" s="5">
        <f t="shared" si="20"/>
        <v>86409.090909999999</v>
      </c>
      <c r="G233" s="5">
        <v>0</v>
      </c>
      <c r="H233" s="5">
        <f>H234</f>
        <v>0</v>
      </c>
      <c r="I233" s="5">
        <f t="shared" si="21"/>
        <v>0</v>
      </c>
    </row>
    <row r="234" spans="1:9" ht="38.25">
      <c r="A234" s="4" t="s">
        <v>177</v>
      </c>
      <c r="B234" s="2" t="s">
        <v>561</v>
      </c>
      <c r="C234" s="2">
        <v>400</v>
      </c>
      <c r="D234" s="5">
        <v>0</v>
      </c>
      <c r="E234" s="5">
        <f>45.45455+86363.63636</f>
        <v>86409.090909999999</v>
      </c>
      <c r="F234" s="5">
        <f t="shared" si="20"/>
        <v>86409.090909999999</v>
      </c>
      <c r="G234" s="5">
        <v>0</v>
      </c>
      <c r="H234" s="5"/>
      <c r="I234" s="5">
        <f t="shared" si="21"/>
        <v>0</v>
      </c>
    </row>
    <row r="235" spans="1:9" ht="99" customHeight="1">
      <c r="A235" s="7" t="s">
        <v>327</v>
      </c>
      <c r="B235" s="8" t="s">
        <v>47</v>
      </c>
      <c r="C235" s="2"/>
      <c r="D235" s="5">
        <v>1343</v>
      </c>
      <c r="E235" s="5">
        <f>E236</f>
        <v>0</v>
      </c>
      <c r="F235" s="5">
        <f t="shared" si="20"/>
        <v>1343</v>
      </c>
      <c r="G235" s="5">
        <v>1343</v>
      </c>
      <c r="H235" s="5">
        <f>H236</f>
        <v>0</v>
      </c>
      <c r="I235" s="5">
        <f t="shared" si="21"/>
        <v>1343</v>
      </c>
    </row>
    <row r="236" spans="1:9" ht="67.5" customHeight="1">
      <c r="A236" s="9" t="s">
        <v>328</v>
      </c>
      <c r="B236" s="8" t="s">
        <v>365</v>
      </c>
      <c r="C236" s="2"/>
      <c r="D236" s="5">
        <v>1343</v>
      </c>
      <c r="E236" s="5">
        <f>E237+E241+E246</f>
        <v>0</v>
      </c>
      <c r="F236" s="5">
        <f t="shared" si="20"/>
        <v>1343</v>
      </c>
      <c r="G236" s="5">
        <v>1343</v>
      </c>
      <c r="H236" s="5">
        <f>H237+H241+H246</f>
        <v>0</v>
      </c>
      <c r="I236" s="5">
        <f t="shared" si="21"/>
        <v>1343</v>
      </c>
    </row>
    <row r="237" spans="1:9" ht="51">
      <c r="A237" s="4" t="s">
        <v>48</v>
      </c>
      <c r="B237" s="2" t="s">
        <v>366</v>
      </c>
      <c r="C237" s="2"/>
      <c r="D237" s="5">
        <v>422</v>
      </c>
      <c r="E237" s="5">
        <f>E238</f>
        <v>0</v>
      </c>
      <c r="F237" s="5">
        <f t="shared" si="20"/>
        <v>422</v>
      </c>
      <c r="G237" s="5">
        <v>422</v>
      </c>
      <c r="H237" s="5">
        <f>H238</f>
        <v>0</v>
      </c>
      <c r="I237" s="5">
        <f t="shared" si="21"/>
        <v>422</v>
      </c>
    </row>
    <row r="238" spans="1:9" ht="38.25">
      <c r="A238" s="4" t="s">
        <v>49</v>
      </c>
      <c r="B238" s="2" t="s">
        <v>367</v>
      </c>
      <c r="C238" s="2"/>
      <c r="D238" s="5">
        <v>422</v>
      </c>
      <c r="E238" s="5">
        <f>E239+E240</f>
        <v>0</v>
      </c>
      <c r="F238" s="5">
        <f t="shared" si="20"/>
        <v>422</v>
      </c>
      <c r="G238" s="5">
        <v>422</v>
      </c>
      <c r="H238" s="5">
        <f>H239+H240</f>
        <v>0</v>
      </c>
      <c r="I238" s="5">
        <f t="shared" si="21"/>
        <v>422</v>
      </c>
    </row>
    <row r="239" spans="1:9" ht="76.5">
      <c r="A239" s="4" t="s">
        <v>50</v>
      </c>
      <c r="B239" s="2" t="s">
        <v>367</v>
      </c>
      <c r="C239" s="2">
        <v>100</v>
      </c>
      <c r="D239" s="5">
        <v>270</v>
      </c>
      <c r="E239" s="5">
        <v>0</v>
      </c>
      <c r="F239" s="5">
        <f t="shared" si="20"/>
        <v>270</v>
      </c>
      <c r="G239" s="5">
        <v>270</v>
      </c>
      <c r="H239" s="5">
        <v>0</v>
      </c>
      <c r="I239" s="5">
        <f t="shared" si="21"/>
        <v>270</v>
      </c>
    </row>
    <row r="240" spans="1:9" ht="38.25">
      <c r="A240" s="4" t="s">
        <v>26</v>
      </c>
      <c r="B240" s="2" t="s">
        <v>367</v>
      </c>
      <c r="C240" s="2">
        <v>200</v>
      </c>
      <c r="D240" s="5">
        <v>152</v>
      </c>
      <c r="E240" s="5">
        <v>0</v>
      </c>
      <c r="F240" s="5">
        <f t="shared" si="20"/>
        <v>152</v>
      </c>
      <c r="G240" s="5">
        <v>152</v>
      </c>
      <c r="H240" s="5">
        <v>0</v>
      </c>
      <c r="I240" s="5">
        <f t="shared" si="21"/>
        <v>152</v>
      </c>
    </row>
    <row r="241" spans="1:9" ht="51">
      <c r="A241" s="4" t="s">
        <v>392</v>
      </c>
      <c r="B241" s="2" t="s">
        <v>368</v>
      </c>
      <c r="C241" s="2"/>
      <c r="D241" s="5">
        <v>723</v>
      </c>
      <c r="E241" s="5">
        <f>E242</f>
        <v>0</v>
      </c>
      <c r="F241" s="5">
        <f t="shared" si="20"/>
        <v>723</v>
      </c>
      <c r="G241" s="5">
        <v>723</v>
      </c>
      <c r="H241" s="5">
        <f>H242</f>
        <v>0</v>
      </c>
      <c r="I241" s="5">
        <f t="shared" si="21"/>
        <v>723</v>
      </c>
    </row>
    <row r="242" spans="1:9" ht="38.25">
      <c r="A242" s="4" t="s">
        <v>393</v>
      </c>
      <c r="B242" s="2" t="s">
        <v>369</v>
      </c>
      <c r="C242" s="2"/>
      <c r="D242" s="5">
        <v>723</v>
      </c>
      <c r="E242" s="5">
        <f>E243+E244+E245</f>
        <v>0</v>
      </c>
      <c r="F242" s="5">
        <f t="shared" si="20"/>
        <v>723</v>
      </c>
      <c r="G242" s="5">
        <v>723</v>
      </c>
      <c r="H242" s="5">
        <f>H243+H244+H245</f>
        <v>0</v>
      </c>
      <c r="I242" s="5">
        <f t="shared" si="21"/>
        <v>723</v>
      </c>
    </row>
    <row r="243" spans="1:9" ht="76.5">
      <c r="A243" s="4" t="s">
        <v>50</v>
      </c>
      <c r="B243" s="2" t="s">
        <v>369</v>
      </c>
      <c r="C243" s="2">
        <v>100</v>
      </c>
      <c r="D243" s="5">
        <v>507</v>
      </c>
      <c r="E243" s="5">
        <v>0</v>
      </c>
      <c r="F243" s="5">
        <f t="shared" si="20"/>
        <v>507</v>
      </c>
      <c r="G243" s="5">
        <v>507</v>
      </c>
      <c r="H243" s="5">
        <v>0</v>
      </c>
      <c r="I243" s="5">
        <f t="shared" si="21"/>
        <v>507</v>
      </c>
    </row>
    <row r="244" spans="1:9" ht="38.25">
      <c r="A244" s="4" t="s">
        <v>26</v>
      </c>
      <c r="B244" s="2" t="s">
        <v>369</v>
      </c>
      <c r="C244" s="2">
        <v>200</v>
      </c>
      <c r="D244" s="5">
        <v>216</v>
      </c>
      <c r="E244" s="5">
        <v>0</v>
      </c>
      <c r="F244" s="5">
        <f t="shared" si="20"/>
        <v>216</v>
      </c>
      <c r="G244" s="5">
        <v>216</v>
      </c>
      <c r="H244" s="5">
        <v>0</v>
      </c>
      <c r="I244" s="5">
        <f t="shared" si="21"/>
        <v>216</v>
      </c>
    </row>
    <row r="245" spans="1:9" ht="15.75">
      <c r="A245" s="4" t="s">
        <v>117</v>
      </c>
      <c r="B245" s="2" t="s">
        <v>369</v>
      </c>
      <c r="C245" s="2">
        <v>800</v>
      </c>
      <c r="D245" s="5">
        <v>0</v>
      </c>
      <c r="E245" s="5">
        <v>0</v>
      </c>
      <c r="F245" s="5">
        <f t="shared" si="20"/>
        <v>0</v>
      </c>
      <c r="G245" s="5">
        <v>0</v>
      </c>
      <c r="H245" s="5">
        <v>0</v>
      </c>
      <c r="I245" s="5">
        <f t="shared" si="21"/>
        <v>0</v>
      </c>
    </row>
    <row r="246" spans="1:9" ht="38.25">
      <c r="A246" s="4" t="s">
        <v>291</v>
      </c>
      <c r="B246" s="2" t="s">
        <v>370</v>
      </c>
      <c r="C246" s="2"/>
      <c r="D246" s="5">
        <v>198</v>
      </c>
      <c r="E246" s="5">
        <f>E247</f>
        <v>0</v>
      </c>
      <c r="F246" s="5">
        <f t="shared" si="20"/>
        <v>198</v>
      </c>
      <c r="G246" s="5">
        <v>198</v>
      </c>
      <c r="H246" s="5">
        <f>H247</f>
        <v>0</v>
      </c>
      <c r="I246" s="5">
        <f t="shared" si="21"/>
        <v>198</v>
      </c>
    </row>
    <row r="247" spans="1:9" ht="25.5">
      <c r="A247" s="4" t="s">
        <v>292</v>
      </c>
      <c r="B247" s="2" t="s">
        <v>371</v>
      </c>
      <c r="C247" s="2"/>
      <c r="D247" s="5">
        <v>198</v>
      </c>
      <c r="E247" s="5">
        <f>E248+E249</f>
        <v>0</v>
      </c>
      <c r="F247" s="5">
        <f t="shared" si="20"/>
        <v>198</v>
      </c>
      <c r="G247" s="5">
        <v>198</v>
      </c>
      <c r="H247" s="5">
        <f>H248+H249</f>
        <v>0</v>
      </c>
      <c r="I247" s="5">
        <f t="shared" si="21"/>
        <v>198</v>
      </c>
    </row>
    <row r="248" spans="1:9" ht="76.5">
      <c r="A248" s="4" t="s">
        <v>50</v>
      </c>
      <c r="B248" s="2" t="s">
        <v>371</v>
      </c>
      <c r="C248" s="2">
        <v>100</v>
      </c>
      <c r="D248" s="5">
        <v>164</v>
      </c>
      <c r="E248" s="5">
        <v>0</v>
      </c>
      <c r="F248" s="5">
        <f t="shared" si="20"/>
        <v>164</v>
      </c>
      <c r="G248" s="5">
        <v>164</v>
      </c>
      <c r="H248" s="5">
        <v>0</v>
      </c>
      <c r="I248" s="5">
        <f t="shared" si="21"/>
        <v>164</v>
      </c>
    </row>
    <row r="249" spans="1:9" ht="38.25">
      <c r="A249" s="4" t="s">
        <v>26</v>
      </c>
      <c r="B249" s="2" t="s">
        <v>371</v>
      </c>
      <c r="C249" s="2">
        <v>200</v>
      </c>
      <c r="D249" s="5">
        <v>34</v>
      </c>
      <c r="E249" s="5">
        <v>0</v>
      </c>
      <c r="F249" s="5">
        <f t="shared" si="20"/>
        <v>34</v>
      </c>
      <c r="G249" s="5">
        <v>34</v>
      </c>
      <c r="H249" s="5">
        <v>0</v>
      </c>
      <c r="I249" s="5">
        <f t="shared" si="21"/>
        <v>34</v>
      </c>
    </row>
    <row r="250" spans="1:9" ht="131.25" customHeight="1">
      <c r="A250" s="7" t="s">
        <v>490</v>
      </c>
      <c r="B250" s="8" t="s">
        <v>45</v>
      </c>
      <c r="C250" s="2"/>
      <c r="D250" s="5">
        <v>43977.423700000007</v>
      </c>
      <c r="E250" s="5">
        <f>E251+E264+E277+E281+E297+E308+E312+E316+E332+E336</f>
        <v>-1.1396900000000001</v>
      </c>
      <c r="F250" s="5">
        <f t="shared" si="20"/>
        <v>43976.284010000003</v>
      </c>
      <c r="G250" s="5">
        <v>35463.771000000001</v>
      </c>
      <c r="H250" s="5">
        <f>H251+H264+H277+H281+H297+H308+H312+H316+H332+H336</f>
        <v>0</v>
      </c>
      <c r="I250" s="5">
        <f t="shared" si="21"/>
        <v>35463.771000000001</v>
      </c>
    </row>
    <row r="251" spans="1:9" ht="63.75">
      <c r="A251" s="9" t="s">
        <v>329</v>
      </c>
      <c r="B251" s="8" t="s">
        <v>46</v>
      </c>
      <c r="C251" s="2"/>
      <c r="D251" s="5">
        <v>2083.7799999999997</v>
      </c>
      <c r="E251" s="5">
        <f>E252+E255+E258+E261</f>
        <v>0</v>
      </c>
      <c r="F251" s="5">
        <f t="shared" si="20"/>
        <v>2083.7799999999997</v>
      </c>
      <c r="G251" s="5">
        <v>2083.7799999999997</v>
      </c>
      <c r="H251" s="5">
        <f>H252+H255+H258+H261</f>
        <v>0</v>
      </c>
      <c r="I251" s="5">
        <f t="shared" si="21"/>
        <v>2083.7799999999997</v>
      </c>
    </row>
    <row r="252" spans="1:9" ht="56.25" customHeight="1">
      <c r="A252" s="4" t="s">
        <v>394</v>
      </c>
      <c r="B252" s="2" t="s">
        <v>245</v>
      </c>
      <c r="C252" s="2"/>
      <c r="D252" s="5">
        <v>1928.7799999999997</v>
      </c>
      <c r="E252" s="5">
        <f>E253</f>
        <v>0</v>
      </c>
      <c r="F252" s="5">
        <f t="shared" si="20"/>
        <v>1928.7799999999997</v>
      </c>
      <c r="G252" s="5">
        <v>1928.7799999999997</v>
      </c>
      <c r="H252" s="5">
        <f>H253</f>
        <v>0</v>
      </c>
      <c r="I252" s="5">
        <f t="shared" si="21"/>
        <v>1928.7799999999997</v>
      </c>
    </row>
    <row r="253" spans="1:9" ht="102">
      <c r="A253" s="4" t="s">
        <v>395</v>
      </c>
      <c r="B253" s="6" t="s">
        <v>256</v>
      </c>
      <c r="C253" s="2"/>
      <c r="D253" s="5">
        <v>1928.7799999999997</v>
      </c>
      <c r="E253" s="5">
        <f>E254</f>
        <v>0</v>
      </c>
      <c r="F253" s="5">
        <f t="shared" si="20"/>
        <v>1928.7799999999997</v>
      </c>
      <c r="G253" s="5">
        <v>1928.7799999999997</v>
      </c>
      <c r="H253" s="5">
        <f>H254</f>
        <v>0</v>
      </c>
      <c r="I253" s="5">
        <f t="shared" si="21"/>
        <v>1928.7799999999997</v>
      </c>
    </row>
    <row r="254" spans="1:9" ht="15.75">
      <c r="A254" s="13" t="s">
        <v>117</v>
      </c>
      <c r="B254" s="6" t="s">
        <v>256</v>
      </c>
      <c r="C254" s="2">
        <v>800</v>
      </c>
      <c r="D254" s="5">
        <v>1928.7799999999997</v>
      </c>
      <c r="E254" s="5">
        <v>0</v>
      </c>
      <c r="F254" s="5">
        <f t="shared" si="20"/>
        <v>1928.7799999999997</v>
      </c>
      <c r="G254" s="5">
        <v>1928.7799999999997</v>
      </c>
      <c r="H254" s="5">
        <v>0</v>
      </c>
      <c r="I254" s="5">
        <f t="shared" si="21"/>
        <v>1928.7799999999997</v>
      </c>
    </row>
    <row r="255" spans="1:9" ht="38.25">
      <c r="A255" s="4" t="s">
        <v>439</v>
      </c>
      <c r="B255" s="2" t="s">
        <v>438</v>
      </c>
      <c r="C255" s="2"/>
      <c r="D255" s="5">
        <v>155</v>
      </c>
      <c r="E255" s="5">
        <f>E256</f>
        <v>0</v>
      </c>
      <c r="F255" s="5">
        <f t="shared" si="20"/>
        <v>155</v>
      </c>
      <c r="G255" s="5">
        <v>155</v>
      </c>
      <c r="H255" s="5">
        <f>H256</f>
        <v>0</v>
      </c>
      <c r="I255" s="5">
        <f t="shared" si="21"/>
        <v>155</v>
      </c>
    </row>
    <row r="256" spans="1:9" ht="25.5">
      <c r="A256" s="4" t="s">
        <v>440</v>
      </c>
      <c r="B256" s="2" t="s">
        <v>441</v>
      </c>
      <c r="C256" s="2"/>
      <c r="D256" s="5">
        <v>155</v>
      </c>
      <c r="E256" s="5">
        <f>E257</f>
        <v>0</v>
      </c>
      <c r="F256" s="5">
        <f t="shared" si="20"/>
        <v>155</v>
      </c>
      <c r="G256" s="5">
        <v>155</v>
      </c>
      <c r="H256" s="5">
        <f>H257</f>
        <v>0</v>
      </c>
      <c r="I256" s="5">
        <f t="shared" si="21"/>
        <v>155</v>
      </c>
    </row>
    <row r="257" spans="1:9" ht="38.25">
      <c r="A257" s="4" t="s">
        <v>26</v>
      </c>
      <c r="B257" s="2" t="s">
        <v>441</v>
      </c>
      <c r="C257" s="2">
        <v>200</v>
      </c>
      <c r="D257" s="5">
        <v>155</v>
      </c>
      <c r="E257" s="5">
        <v>0</v>
      </c>
      <c r="F257" s="5">
        <f t="shared" si="20"/>
        <v>155</v>
      </c>
      <c r="G257" s="5">
        <v>155</v>
      </c>
      <c r="H257" s="5">
        <v>0</v>
      </c>
      <c r="I257" s="5">
        <f t="shared" si="21"/>
        <v>155</v>
      </c>
    </row>
    <row r="258" spans="1:9" ht="38.25">
      <c r="A258" s="4" t="s">
        <v>510</v>
      </c>
      <c r="B258" s="2" t="s">
        <v>512</v>
      </c>
      <c r="C258" s="2"/>
      <c r="D258" s="5">
        <v>0</v>
      </c>
      <c r="E258" s="5">
        <f>E259</f>
        <v>0</v>
      </c>
      <c r="F258" s="5">
        <f t="shared" si="20"/>
        <v>0</v>
      </c>
      <c r="G258" s="5">
        <v>0</v>
      </c>
      <c r="H258" s="5">
        <f>H259</f>
        <v>0</v>
      </c>
      <c r="I258" s="5">
        <f t="shared" si="21"/>
        <v>0</v>
      </c>
    </row>
    <row r="259" spans="1:9" ht="25.5">
      <c r="A259" s="4" t="s">
        <v>511</v>
      </c>
      <c r="B259" s="2" t="s">
        <v>513</v>
      </c>
      <c r="C259" s="2"/>
      <c r="D259" s="5">
        <v>0</v>
      </c>
      <c r="E259" s="5">
        <f>E260</f>
        <v>0</v>
      </c>
      <c r="F259" s="5">
        <f t="shared" si="20"/>
        <v>0</v>
      </c>
      <c r="G259" s="5">
        <v>0</v>
      </c>
      <c r="H259" s="5">
        <f>H260</f>
        <v>0</v>
      </c>
      <c r="I259" s="5">
        <f t="shared" si="21"/>
        <v>0</v>
      </c>
    </row>
    <row r="260" spans="1:9" ht="38.25">
      <c r="A260" s="14" t="s">
        <v>26</v>
      </c>
      <c r="B260" s="2" t="s">
        <v>513</v>
      </c>
      <c r="C260" s="2">
        <v>200</v>
      </c>
      <c r="D260" s="5">
        <v>0</v>
      </c>
      <c r="E260" s="5">
        <v>0</v>
      </c>
      <c r="F260" s="5">
        <f t="shared" si="20"/>
        <v>0</v>
      </c>
      <c r="G260" s="5">
        <v>0</v>
      </c>
      <c r="H260" s="5">
        <v>0</v>
      </c>
      <c r="I260" s="5">
        <f t="shared" si="21"/>
        <v>0</v>
      </c>
    </row>
    <row r="261" spans="1:9" ht="51">
      <c r="A261" s="4" t="s">
        <v>526</v>
      </c>
      <c r="B261" s="2" t="s">
        <v>528</v>
      </c>
      <c r="C261" s="2"/>
      <c r="D261" s="5">
        <v>0</v>
      </c>
      <c r="E261" s="5">
        <f>E262</f>
        <v>0</v>
      </c>
      <c r="F261" s="5">
        <f t="shared" si="20"/>
        <v>0</v>
      </c>
      <c r="G261" s="5">
        <v>0</v>
      </c>
      <c r="H261" s="5">
        <f>H262</f>
        <v>0</v>
      </c>
      <c r="I261" s="5">
        <f t="shared" si="21"/>
        <v>0</v>
      </c>
    </row>
    <row r="262" spans="1:9" ht="51">
      <c r="A262" s="4" t="s">
        <v>527</v>
      </c>
      <c r="B262" s="2" t="s">
        <v>529</v>
      </c>
      <c r="C262" s="2"/>
      <c r="D262" s="5">
        <v>0</v>
      </c>
      <c r="E262" s="5">
        <f>E263</f>
        <v>0</v>
      </c>
      <c r="F262" s="5">
        <f t="shared" si="20"/>
        <v>0</v>
      </c>
      <c r="G262" s="5">
        <v>0</v>
      </c>
      <c r="H262" s="5">
        <f>H263</f>
        <v>0</v>
      </c>
      <c r="I262" s="5">
        <f t="shared" si="21"/>
        <v>0</v>
      </c>
    </row>
    <row r="263" spans="1:9" ht="15.75">
      <c r="A263" s="4" t="s">
        <v>117</v>
      </c>
      <c r="B263" s="2" t="s">
        <v>529</v>
      </c>
      <c r="C263" s="2">
        <v>800</v>
      </c>
      <c r="D263" s="5">
        <v>0</v>
      </c>
      <c r="E263" s="5">
        <v>0</v>
      </c>
      <c r="F263" s="5">
        <f t="shared" si="20"/>
        <v>0</v>
      </c>
      <c r="G263" s="5">
        <v>0</v>
      </c>
      <c r="H263" s="5">
        <v>0</v>
      </c>
      <c r="I263" s="5">
        <f t="shared" si="21"/>
        <v>0</v>
      </c>
    </row>
    <row r="264" spans="1:9" ht="38.25">
      <c r="A264" s="9" t="s">
        <v>118</v>
      </c>
      <c r="B264" s="8" t="s">
        <v>121</v>
      </c>
      <c r="C264" s="2"/>
      <c r="D264" s="5">
        <v>16398.5</v>
      </c>
      <c r="E264" s="5">
        <f>E265</f>
        <v>0</v>
      </c>
      <c r="F264" s="5">
        <f t="shared" si="20"/>
        <v>16398.5</v>
      </c>
      <c r="G264" s="5">
        <v>16097.3</v>
      </c>
      <c r="H264" s="5">
        <f>H265</f>
        <v>0</v>
      </c>
      <c r="I264" s="5">
        <f t="shared" si="21"/>
        <v>16097.3</v>
      </c>
    </row>
    <row r="265" spans="1:9" ht="38.25">
      <c r="A265" s="4" t="s">
        <v>119</v>
      </c>
      <c r="B265" s="2" t="s">
        <v>122</v>
      </c>
      <c r="C265" s="2"/>
      <c r="D265" s="5">
        <v>16398.5</v>
      </c>
      <c r="E265" s="5">
        <f>E266+E269+E271+E273+E275</f>
        <v>0</v>
      </c>
      <c r="F265" s="5">
        <f t="shared" si="20"/>
        <v>16398.5</v>
      </c>
      <c r="G265" s="5">
        <v>16097.3</v>
      </c>
      <c r="H265" s="5">
        <f>H266+H269+H271+H273+H275</f>
        <v>0</v>
      </c>
      <c r="I265" s="5">
        <f t="shared" si="21"/>
        <v>16097.3</v>
      </c>
    </row>
    <row r="266" spans="1:9" ht="25.5">
      <c r="A266" s="4" t="s">
        <v>120</v>
      </c>
      <c r="B266" s="1" t="s">
        <v>281</v>
      </c>
      <c r="C266" s="2"/>
      <c r="D266" s="5">
        <v>399.99999999999949</v>
      </c>
      <c r="E266" s="5">
        <f>E268+E267</f>
        <v>0</v>
      </c>
      <c r="F266" s="5">
        <f t="shared" si="20"/>
        <v>399.99999999999949</v>
      </c>
      <c r="G266" s="5">
        <v>-5.1159076974727213E-13</v>
      </c>
      <c r="H266" s="5">
        <f>H268+H267</f>
        <v>0</v>
      </c>
      <c r="I266" s="5">
        <f t="shared" si="21"/>
        <v>-5.1159076974727213E-13</v>
      </c>
    </row>
    <row r="267" spans="1:9" ht="38.25">
      <c r="A267" s="4" t="s">
        <v>26</v>
      </c>
      <c r="B267" s="1" t="s">
        <v>281</v>
      </c>
      <c r="C267" s="2">
        <v>200</v>
      </c>
      <c r="D267" s="5">
        <v>400</v>
      </c>
      <c r="E267" s="5">
        <v>0</v>
      </c>
      <c r="F267" s="5">
        <f t="shared" si="20"/>
        <v>400</v>
      </c>
      <c r="G267" s="5">
        <v>0</v>
      </c>
      <c r="H267" s="5">
        <v>0</v>
      </c>
      <c r="I267" s="5">
        <f t="shared" si="21"/>
        <v>0</v>
      </c>
    </row>
    <row r="268" spans="1:9" ht="38.25">
      <c r="A268" s="4" t="s">
        <v>37</v>
      </c>
      <c r="B268" s="1" t="s">
        <v>281</v>
      </c>
      <c r="C268" s="2">
        <v>600</v>
      </c>
      <c r="D268" s="5">
        <v>-5.1159076974727213E-13</v>
      </c>
      <c r="E268" s="5">
        <v>0</v>
      </c>
      <c r="F268" s="5">
        <f t="shared" si="20"/>
        <v>-5.1159076974727213E-13</v>
      </c>
      <c r="G268" s="5">
        <v>-5.1159076974727213E-13</v>
      </c>
      <c r="H268" s="5">
        <v>0</v>
      </c>
      <c r="I268" s="5">
        <f t="shared" si="21"/>
        <v>-5.1159076974727213E-13</v>
      </c>
    </row>
    <row r="269" spans="1:9" ht="25.5">
      <c r="A269" s="4" t="s">
        <v>120</v>
      </c>
      <c r="B269" s="2" t="s">
        <v>123</v>
      </c>
      <c r="C269" s="2"/>
      <c r="D269" s="5">
        <v>13371</v>
      </c>
      <c r="E269" s="5">
        <f>E270</f>
        <v>0</v>
      </c>
      <c r="F269" s="5">
        <f t="shared" si="20"/>
        <v>13371</v>
      </c>
      <c r="G269" s="5">
        <v>13371</v>
      </c>
      <c r="H269" s="5">
        <f>H270</f>
        <v>0</v>
      </c>
      <c r="I269" s="5">
        <f t="shared" si="21"/>
        <v>13371</v>
      </c>
    </row>
    <row r="270" spans="1:9" ht="38.25">
      <c r="A270" s="4" t="s">
        <v>37</v>
      </c>
      <c r="B270" s="2" t="s">
        <v>123</v>
      </c>
      <c r="C270" s="2">
        <v>600</v>
      </c>
      <c r="D270" s="5">
        <v>13371</v>
      </c>
      <c r="E270" s="5">
        <v>0</v>
      </c>
      <c r="F270" s="5">
        <f t="shared" si="20"/>
        <v>13371</v>
      </c>
      <c r="G270" s="5">
        <v>13371</v>
      </c>
      <c r="H270" s="5">
        <v>0</v>
      </c>
      <c r="I270" s="5">
        <f t="shared" si="21"/>
        <v>13371</v>
      </c>
    </row>
    <row r="271" spans="1:9" ht="89.25">
      <c r="A271" s="4" t="s">
        <v>309</v>
      </c>
      <c r="B271" s="2" t="s">
        <v>216</v>
      </c>
      <c r="C271" s="2"/>
      <c r="D271" s="5">
        <v>2627.5</v>
      </c>
      <c r="E271" s="5">
        <f>E272</f>
        <v>0</v>
      </c>
      <c r="F271" s="5">
        <f t="shared" si="20"/>
        <v>2627.5</v>
      </c>
      <c r="G271" s="5">
        <v>2726.3</v>
      </c>
      <c r="H271" s="5">
        <f>H272</f>
        <v>0</v>
      </c>
      <c r="I271" s="5">
        <f t="shared" si="21"/>
        <v>2726.3</v>
      </c>
    </row>
    <row r="272" spans="1:9" ht="38.25">
      <c r="A272" s="4" t="s">
        <v>37</v>
      </c>
      <c r="B272" s="2" t="s">
        <v>216</v>
      </c>
      <c r="C272" s="2">
        <v>600</v>
      </c>
      <c r="D272" s="5">
        <v>2627.5</v>
      </c>
      <c r="E272" s="5">
        <v>0</v>
      </c>
      <c r="F272" s="5">
        <f t="shared" si="20"/>
        <v>2627.5</v>
      </c>
      <c r="G272" s="5">
        <v>2726.3</v>
      </c>
      <c r="H272" s="5">
        <v>0</v>
      </c>
      <c r="I272" s="5">
        <f t="shared" si="21"/>
        <v>2726.3</v>
      </c>
    </row>
    <row r="273" spans="1:9" ht="38.25">
      <c r="A273" s="4" t="s">
        <v>508</v>
      </c>
      <c r="B273" s="2" t="s">
        <v>509</v>
      </c>
      <c r="C273" s="2"/>
      <c r="D273" s="5">
        <v>0</v>
      </c>
      <c r="E273" s="5">
        <f>E274</f>
        <v>0</v>
      </c>
      <c r="F273" s="5">
        <f t="shared" si="20"/>
        <v>0</v>
      </c>
      <c r="G273" s="5">
        <v>0</v>
      </c>
      <c r="H273" s="5">
        <f>H274</f>
        <v>0</v>
      </c>
      <c r="I273" s="5">
        <f t="shared" si="21"/>
        <v>0</v>
      </c>
    </row>
    <row r="274" spans="1:9" ht="38.25">
      <c r="A274" s="4" t="s">
        <v>37</v>
      </c>
      <c r="B274" s="2" t="s">
        <v>509</v>
      </c>
      <c r="C274" s="2">
        <v>600</v>
      </c>
      <c r="D274" s="5">
        <v>0</v>
      </c>
      <c r="E274" s="5">
        <v>0</v>
      </c>
      <c r="F274" s="5">
        <f t="shared" si="20"/>
        <v>0</v>
      </c>
      <c r="G274" s="5">
        <v>0</v>
      </c>
      <c r="H274" s="5">
        <v>0</v>
      </c>
      <c r="I274" s="5">
        <f t="shared" si="21"/>
        <v>0</v>
      </c>
    </row>
    <row r="275" spans="1:9" ht="38.25">
      <c r="A275" s="4" t="s">
        <v>559</v>
      </c>
      <c r="B275" s="2" t="s">
        <v>560</v>
      </c>
      <c r="C275" s="2"/>
      <c r="D275" s="5">
        <v>0</v>
      </c>
      <c r="E275" s="5">
        <f>E276</f>
        <v>0</v>
      </c>
      <c r="F275" s="5">
        <f t="shared" si="20"/>
        <v>0</v>
      </c>
      <c r="G275" s="5">
        <v>0</v>
      </c>
      <c r="H275" s="5">
        <f>H276</f>
        <v>0</v>
      </c>
      <c r="I275" s="5">
        <f t="shared" si="21"/>
        <v>0</v>
      </c>
    </row>
    <row r="276" spans="1:9" ht="38.25">
      <c r="A276" s="4" t="s">
        <v>37</v>
      </c>
      <c r="B276" s="2" t="s">
        <v>560</v>
      </c>
      <c r="C276" s="2">
        <v>600</v>
      </c>
      <c r="D276" s="5">
        <v>0</v>
      </c>
      <c r="E276" s="5"/>
      <c r="F276" s="5">
        <f t="shared" si="20"/>
        <v>0</v>
      </c>
      <c r="G276" s="5">
        <v>0</v>
      </c>
      <c r="H276" s="5"/>
      <c r="I276" s="5">
        <f t="shared" si="21"/>
        <v>0</v>
      </c>
    </row>
    <row r="277" spans="1:9" ht="25.5">
      <c r="A277" s="9" t="s">
        <v>38</v>
      </c>
      <c r="B277" s="12" t="s">
        <v>442</v>
      </c>
      <c r="C277" s="2"/>
      <c r="D277" s="5">
        <v>99.9512</v>
      </c>
      <c r="E277" s="5">
        <f t="shared" ref="E277:E279" si="24">E278</f>
        <v>0</v>
      </c>
      <c r="F277" s="5">
        <f t="shared" si="20"/>
        <v>99.9512</v>
      </c>
      <c r="G277" s="5">
        <v>99.9512</v>
      </c>
      <c r="H277" s="5">
        <f t="shared" ref="H277:H279" si="25">H278</f>
        <v>0</v>
      </c>
      <c r="I277" s="5">
        <f t="shared" si="21"/>
        <v>99.9512</v>
      </c>
    </row>
    <row r="278" spans="1:9" ht="25.5">
      <c r="A278" s="4" t="s">
        <v>39</v>
      </c>
      <c r="B278" s="2" t="s">
        <v>443</v>
      </c>
      <c r="C278" s="2"/>
      <c r="D278" s="5">
        <v>99.9512</v>
      </c>
      <c r="E278" s="5">
        <f t="shared" si="24"/>
        <v>0</v>
      </c>
      <c r="F278" s="5">
        <f t="shared" si="20"/>
        <v>99.9512</v>
      </c>
      <c r="G278" s="5">
        <v>99.9512</v>
      </c>
      <c r="H278" s="5">
        <f t="shared" si="25"/>
        <v>0</v>
      </c>
      <c r="I278" s="5">
        <f t="shared" si="21"/>
        <v>99.9512</v>
      </c>
    </row>
    <row r="279" spans="1:9" ht="38.25">
      <c r="A279" s="4" t="s">
        <v>396</v>
      </c>
      <c r="B279" s="2" t="s">
        <v>444</v>
      </c>
      <c r="C279" s="2"/>
      <c r="D279" s="5">
        <v>99.9512</v>
      </c>
      <c r="E279" s="5">
        <f t="shared" si="24"/>
        <v>0</v>
      </c>
      <c r="F279" s="5">
        <f t="shared" si="20"/>
        <v>99.9512</v>
      </c>
      <c r="G279" s="5">
        <v>99.9512</v>
      </c>
      <c r="H279" s="5">
        <f t="shared" si="25"/>
        <v>0</v>
      </c>
      <c r="I279" s="5">
        <f t="shared" si="21"/>
        <v>99.9512</v>
      </c>
    </row>
    <row r="280" spans="1:9" ht="25.5">
      <c r="A280" s="4" t="s">
        <v>190</v>
      </c>
      <c r="B280" s="2" t="s">
        <v>444</v>
      </c>
      <c r="C280" s="2">
        <v>300</v>
      </c>
      <c r="D280" s="5">
        <v>99.9512</v>
      </c>
      <c r="E280" s="5">
        <v>0</v>
      </c>
      <c r="F280" s="5">
        <f t="shared" si="20"/>
        <v>99.9512</v>
      </c>
      <c r="G280" s="5">
        <v>99.9512</v>
      </c>
      <c r="H280" s="5">
        <v>0</v>
      </c>
      <c r="I280" s="5">
        <f t="shared" si="21"/>
        <v>99.9512</v>
      </c>
    </row>
    <row r="281" spans="1:9" ht="102">
      <c r="A281" s="9" t="s">
        <v>330</v>
      </c>
      <c r="B281" s="8" t="s">
        <v>124</v>
      </c>
      <c r="C281" s="2"/>
      <c r="D281" s="5">
        <v>20039.645619999999</v>
      </c>
      <c r="E281" s="5">
        <f>E282+E289+E292</f>
        <v>-1.1396900000000001</v>
      </c>
      <c r="F281" s="5">
        <f t="shared" si="20"/>
        <v>20038.505929999999</v>
      </c>
      <c r="G281" s="5">
        <v>11827.19292</v>
      </c>
      <c r="H281" s="5">
        <f>H282+H289+H292</f>
        <v>0</v>
      </c>
      <c r="I281" s="5">
        <f t="shared" si="21"/>
        <v>11827.19292</v>
      </c>
    </row>
    <row r="282" spans="1:9" ht="38.25">
      <c r="A282" s="4" t="s">
        <v>398</v>
      </c>
      <c r="B282" s="2" t="s">
        <v>125</v>
      </c>
      <c r="C282" s="2"/>
      <c r="D282" s="5">
        <v>19997.103299999999</v>
      </c>
      <c r="E282" s="5">
        <f>E283+E287+E285</f>
        <v>-1.1396900000000001</v>
      </c>
      <c r="F282" s="5">
        <f t="shared" ref="F282:F349" si="26">D282+E282</f>
        <v>19995.963609999999</v>
      </c>
      <c r="G282" s="5">
        <v>11784.650600000001</v>
      </c>
      <c r="H282" s="5">
        <f>H283+H287+H285</f>
        <v>0</v>
      </c>
      <c r="I282" s="5">
        <f t="shared" ref="I282:I349" si="27">G282+H282</f>
        <v>11784.650600000001</v>
      </c>
    </row>
    <row r="283" spans="1:9" ht="51">
      <c r="A283" s="4" t="s">
        <v>176</v>
      </c>
      <c r="B283" s="6" t="s">
        <v>445</v>
      </c>
      <c r="C283" s="2"/>
      <c r="D283" s="5">
        <v>3250.7780000000002</v>
      </c>
      <c r="E283" s="5">
        <f>E284</f>
        <v>0</v>
      </c>
      <c r="F283" s="5">
        <f t="shared" si="26"/>
        <v>3250.7780000000002</v>
      </c>
      <c r="G283" s="5">
        <v>3250.7780000000002</v>
      </c>
      <c r="H283" s="5">
        <f>H284</f>
        <v>0</v>
      </c>
      <c r="I283" s="5">
        <f t="shared" si="27"/>
        <v>3250.7780000000002</v>
      </c>
    </row>
    <row r="284" spans="1:9" ht="15.75">
      <c r="A284" s="13" t="s">
        <v>117</v>
      </c>
      <c r="B284" s="6" t="s">
        <v>445</v>
      </c>
      <c r="C284" s="2">
        <v>800</v>
      </c>
      <c r="D284" s="5">
        <v>3250.7780000000002</v>
      </c>
      <c r="E284" s="5">
        <v>0</v>
      </c>
      <c r="F284" s="5">
        <f t="shared" si="26"/>
        <v>3250.7780000000002</v>
      </c>
      <c r="G284" s="5">
        <v>3250.7780000000002</v>
      </c>
      <c r="H284" s="5">
        <v>0</v>
      </c>
      <c r="I284" s="5">
        <f t="shared" si="27"/>
        <v>3250.7780000000002</v>
      </c>
    </row>
    <row r="285" spans="1:9" ht="15.75">
      <c r="A285" s="4" t="s">
        <v>530</v>
      </c>
      <c r="B285" s="6" t="s">
        <v>507</v>
      </c>
      <c r="C285" s="2"/>
      <c r="D285" s="5">
        <v>16746.3253</v>
      </c>
      <c r="E285" s="5">
        <f>E286</f>
        <v>-1.1396900000000001</v>
      </c>
      <c r="F285" s="5">
        <f t="shared" si="26"/>
        <v>16745.18561</v>
      </c>
      <c r="G285" s="5">
        <v>8533.8726000000006</v>
      </c>
      <c r="H285" s="5">
        <f>H286</f>
        <v>0</v>
      </c>
      <c r="I285" s="5">
        <f t="shared" si="27"/>
        <v>8533.8726000000006</v>
      </c>
    </row>
    <row r="286" spans="1:9" ht="38.25">
      <c r="A286" s="4" t="s">
        <v>37</v>
      </c>
      <c r="B286" s="6" t="s">
        <v>507</v>
      </c>
      <c r="C286" s="2">
        <v>600</v>
      </c>
      <c r="D286" s="5">
        <v>16746.3253</v>
      </c>
      <c r="E286" s="5">
        <v>-1.1396900000000001</v>
      </c>
      <c r="F286" s="5">
        <f t="shared" si="26"/>
        <v>16745.18561</v>
      </c>
      <c r="G286" s="5">
        <v>8533.8726000000006</v>
      </c>
      <c r="H286" s="5">
        <v>0</v>
      </c>
      <c r="I286" s="5">
        <f t="shared" si="27"/>
        <v>8533.8726000000006</v>
      </c>
    </row>
    <row r="287" spans="1:9" ht="15.75">
      <c r="A287" s="4" t="s">
        <v>307</v>
      </c>
      <c r="B287" s="6" t="s">
        <v>446</v>
      </c>
      <c r="C287" s="2"/>
      <c r="D287" s="5">
        <v>0</v>
      </c>
      <c r="E287" s="5">
        <f>E288</f>
        <v>0</v>
      </c>
      <c r="F287" s="5">
        <f t="shared" si="26"/>
        <v>0</v>
      </c>
      <c r="G287" s="5">
        <v>0</v>
      </c>
      <c r="H287" s="5">
        <f>H288</f>
        <v>0</v>
      </c>
      <c r="I287" s="5">
        <f t="shared" si="27"/>
        <v>0</v>
      </c>
    </row>
    <row r="288" spans="1:9" ht="38.25">
      <c r="A288" s="4" t="s">
        <v>26</v>
      </c>
      <c r="B288" s="6" t="s">
        <v>446</v>
      </c>
      <c r="C288" s="2">
        <v>200</v>
      </c>
      <c r="D288" s="5">
        <v>0</v>
      </c>
      <c r="E288" s="5">
        <v>0</v>
      </c>
      <c r="F288" s="5">
        <f t="shared" si="26"/>
        <v>0</v>
      </c>
      <c r="G288" s="5">
        <v>0</v>
      </c>
      <c r="H288" s="5">
        <v>0</v>
      </c>
      <c r="I288" s="5">
        <f t="shared" si="27"/>
        <v>0</v>
      </c>
    </row>
    <row r="289" spans="1:9" ht="76.5">
      <c r="A289" s="4" t="s">
        <v>401</v>
      </c>
      <c r="B289" s="2" t="s">
        <v>447</v>
      </c>
      <c r="C289" s="2"/>
      <c r="D289" s="5">
        <v>42.542320000000004</v>
      </c>
      <c r="E289" s="5">
        <f>E290</f>
        <v>0</v>
      </c>
      <c r="F289" s="5">
        <f t="shared" si="26"/>
        <v>42.542320000000004</v>
      </c>
      <c r="G289" s="5">
        <v>42.542320000000004</v>
      </c>
      <c r="H289" s="5">
        <f>H290</f>
        <v>0</v>
      </c>
      <c r="I289" s="5">
        <f t="shared" si="27"/>
        <v>42.542320000000004</v>
      </c>
    </row>
    <row r="290" spans="1:9" ht="63.75">
      <c r="A290" s="4" t="s">
        <v>400</v>
      </c>
      <c r="B290" s="2" t="s">
        <v>448</v>
      </c>
      <c r="C290" s="2"/>
      <c r="D290" s="5">
        <v>42.542320000000004</v>
      </c>
      <c r="E290" s="5">
        <f>E291</f>
        <v>0</v>
      </c>
      <c r="F290" s="5">
        <f t="shared" si="26"/>
        <v>42.542320000000004</v>
      </c>
      <c r="G290" s="5">
        <v>42.542320000000004</v>
      </c>
      <c r="H290" s="5">
        <f>H291</f>
        <v>0</v>
      </c>
      <c r="I290" s="5">
        <f t="shared" si="27"/>
        <v>42.542320000000004</v>
      </c>
    </row>
    <row r="291" spans="1:9" ht="38.25">
      <c r="A291" s="4" t="s">
        <v>37</v>
      </c>
      <c r="B291" s="2" t="s">
        <v>448</v>
      </c>
      <c r="C291" s="2">
        <v>600</v>
      </c>
      <c r="D291" s="5">
        <v>42.542319999999997</v>
      </c>
      <c r="E291" s="5">
        <v>0</v>
      </c>
      <c r="F291" s="5">
        <f t="shared" si="26"/>
        <v>42.542319999999997</v>
      </c>
      <c r="G291" s="5">
        <v>42.542319999999997</v>
      </c>
      <c r="H291" s="5">
        <v>0</v>
      </c>
      <c r="I291" s="5">
        <f t="shared" si="27"/>
        <v>42.542319999999997</v>
      </c>
    </row>
    <row r="292" spans="1:9" ht="55.5" customHeight="1">
      <c r="A292" s="4" t="s">
        <v>547</v>
      </c>
      <c r="B292" s="2" t="s">
        <v>548</v>
      </c>
      <c r="C292" s="2"/>
      <c r="D292" s="5">
        <v>0</v>
      </c>
      <c r="E292" s="5">
        <f>E293+E295</f>
        <v>0</v>
      </c>
      <c r="F292" s="5">
        <f t="shared" si="26"/>
        <v>0</v>
      </c>
      <c r="G292" s="5">
        <v>0</v>
      </c>
      <c r="H292" s="5">
        <f>H293+H295</f>
        <v>0</v>
      </c>
      <c r="I292" s="5">
        <f t="shared" si="27"/>
        <v>0</v>
      </c>
    </row>
    <row r="293" spans="1:9" ht="44.25" customHeight="1">
      <c r="A293" s="4" t="s">
        <v>549</v>
      </c>
      <c r="B293" s="2" t="s">
        <v>550</v>
      </c>
      <c r="C293" s="2"/>
      <c r="D293" s="5">
        <v>0</v>
      </c>
      <c r="E293" s="5">
        <f>E294</f>
        <v>0</v>
      </c>
      <c r="F293" s="5">
        <f t="shared" si="26"/>
        <v>0</v>
      </c>
      <c r="G293" s="5">
        <v>0</v>
      </c>
      <c r="H293" s="5">
        <f>H294</f>
        <v>0</v>
      </c>
      <c r="I293" s="5">
        <f t="shared" si="27"/>
        <v>0</v>
      </c>
    </row>
    <row r="294" spans="1:9" ht="38.25">
      <c r="A294" s="4" t="s">
        <v>26</v>
      </c>
      <c r="B294" s="2" t="s">
        <v>550</v>
      </c>
      <c r="C294" s="2">
        <v>200</v>
      </c>
      <c r="D294" s="5">
        <v>0</v>
      </c>
      <c r="E294" s="5"/>
      <c r="F294" s="5">
        <f t="shared" si="26"/>
        <v>0</v>
      </c>
      <c r="G294" s="5">
        <v>0</v>
      </c>
      <c r="H294" s="5"/>
      <c r="I294" s="5">
        <f t="shared" si="27"/>
        <v>0</v>
      </c>
    </row>
    <row r="295" spans="1:9" ht="63.75">
      <c r="A295" s="4" t="s">
        <v>551</v>
      </c>
      <c r="B295" s="2" t="s">
        <v>552</v>
      </c>
      <c r="C295" s="2"/>
      <c r="D295" s="5">
        <v>0</v>
      </c>
      <c r="E295" s="5">
        <f>E296</f>
        <v>0</v>
      </c>
      <c r="F295" s="5">
        <f t="shared" si="26"/>
        <v>0</v>
      </c>
      <c r="G295" s="5">
        <v>0</v>
      </c>
      <c r="H295" s="5">
        <f>H296</f>
        <v>0</v>
      </c>
      <c r="I295" s="5">
        <f t="shared" si="27"/>
        <v>0</v>
      </c>
    </row>
    <row r="296" spans="1:9" ht="38.25">
      <c r="A296" s="4" t="s">
        <v>26</v>
      </c>
      <c r="B296" s="2" t="s">
        <v>552</v>
      </c>
      <c r="C296" s="2">
        <v>200</v>
      </c>
      <c r="D296" s="5">
        <v>0</v>
      </c>
      <c r="E296" s="5"/>
      <c r="F296" s="5">
        <f t="shared" si="26"/>
        <v>0</v>
      </c>
      <c r="G296" s="5">
        <v>0</v>
      </c>
      <c r="H296" s="5"/>
      <c r="I296" s="5">
        <f t="shared" si="27"/>
        <v>0</v>
      </c>
    </row>
    <row r="297" spans="1:9" ht="63.75">
      <c r="A297" s="9" t="s">
        <v>32</v>
      </c>
      <c r="B297" s="8" t="s">
        <v>397</v>
      </c>
      <c r="C297" s="2"/>
      <c r="D297" s="5">
        <v>4519.1638799999992</v>
      </c>
      <c r="E297" s="5">
        <f t="shared" ref="E297:E299" si="28">E298</f>
        <v>0</v>
      </c>
      <c r="F297" s="5">
        <f t="shared" si="26"/>
        <v>4519.1638799999992</v>
      </c>
      <c r="G297" s="5">
        <v>4519.1638800000001</v>
      </c>
      <c r="H297" s="5">
        <f t="shared" ref="H297:H299" si="29">H298</f>
        <v>0</v>
      </c>
      <c r="I297" s="5">
        <f t="shared" si="27"/>
        <v>4519.1638800000001</v>
      </c>
    </row>
    <row r="298" spans="1:9" ht="63.75">
      <c r="A298" s="4" t="s">
        <v>33</v>
      </c>
      <c r="B298" s="2" t="s">
        <v>399</v>
      </c>
      <c r="C298" s="2"/>
      <c r="D298" s="5">
        <v>4519.1638799999992</v>
      </c>
      <c r="E298" s="5">
        <f t="shared" si="28"/>
        <v>0</v>
      </c>
      <c r="F298" s="5">
        <f t="shared" si="26"/>
        <v>4519.1638799999992</v>
      </c>
      <c r="G298" s="5">
        <v>4519.1638800000001</v>
      </c>
      <c r="H298" s="5">
        <f t="shared" si="29"/>
        <v>0</v>
      </c>
      <c r="I298" s="5">
        <f t="shared" si="27"/>
        <v>4519.1638800000001</v>
      </c>
    </row>
    <row r="299" spans="1:9" ht="55.5" customHeight="1">
      <c r="A299" s="4" t="s">
        <v>34</v>
      </c>
      <c r="B299" s="6" t="s">
        <v>449</v>
      </c>
      <c r="C299" s="2"/>
      <c r="D299" s="5">
        <v>4519.1638799999992</v>
      </c>
      <c r="E299" s="5">
        <f t="shared" si="28"/>
        <v>0</v>
      </c>
      <c r="F299" s="5">
        <f t="shared" si="26"/>
        <v>4519.1638799999992</v>
      </c>
      <c r="G299" s="5">
        <v>4519.1638800000001</v>
      </c>
      <c r="H299" s="5">
        <f t="shared" si="29"/>
        <v>0</v>
      </c>
      <c r="I299" s="5">
        <f t="shared" si="27"/>
        <v>4519.1638800000001</v>
      </c>
    </row>
    <row r="300" spans="1:9" ht="38.25">
      <c r="A300" s="4" t="s">
        <v>177</v>
      </c>
      <c r="B300" s="6" t="s">
        <v>449</v>
      </c>
      <c r="C300" s="2">
        <v>400</v>
      </c>
      <c r="D300" s="5">
        <v>4519.1638799999992</v>
      </c>
      <c r="E300" s="5">
        <v>0</v>
      </c>
      <c r="F300" s="5">
        <f t="shared" si="26"/>
        <v>4519.1638799999992</v>
      </c>
      <c r="G300" s="5">
        <v>4519.1638800000001</v>
      </c>
      <c r="H300" s="5">
        <v>0</v>
      </c>
      <c r="I300" s="5">
        <f t="shared" si="27"/>
        <v>4519.1638800000001</v>
      </c>
    </row>
    <row r="301" spans="1:9" ht="76.5" hidden="1">
      <c r="A301" s="9" t="s">
        <v>237</v>
      </c>
      <c r="B301" s="12" t="s">
        <v>240</v>
      </c>
      <c r="C301" s="2"/>
      <c r="D301" s="5">
        <v>0</v>
      </c>
      <c r="E301" s="5">
        <v>0</v>
      </c>
      <c r="F301" s="5">
        <f t="shared" si="26"/>
        <v>0</v>
      </c>
      <c r="G301" s="5">
        <v>0</v>
      </c>
      <c r="H301" s="5">
        <v>0</v>
      </c>
      <c r="I301" s="5">
        <f t="shared" si="27"/>
        <v>0</v>
      </c>
    </row>
    <row r="302" spans="1:9" ht="76.5" hidden="1">
      <c r="A302" s="4" t="s">
        <v>238</v>
      </c>
      <c r="B302" s="6" t="s">
        <v>239</v>
      </c>
      <c r="C302" s="2"/>
      <c r="D302" s="5">
        <v>0</v>
      </c>
      <c r="E302" s="5">
        <v>0</v>
      </c>
      <c r="F302" s="5">
        <f t="shared" si="26"/>
        <v>0</v>
      </c>
      <c r="G302" s="5">
        <v>0</v>
      </c>
      <c r="H302" s="5">
        <v>0</v>
      </c>
      <c r="I302" s="5">
        <f t="shared" si="27"/>
        <v>0</v>
      </c>
    </row>
    <row r="303" spans="1:9" ht="76.5" hidden="1">
      <c r="A303" s="4" t="s">
        <v>241</v>
      </c>
      <c r="B303" s="6" t="s">
        <v>242</v>
      </c>
      <c r="C303" s="2"/>
      <c r="D303" s="5">
        <v>0</v>
      </c>
      <c r="E303" s="5">
        <v>0</v>
      </c>
      <c r="F303" s="5">
        <f t="shared" si="26"/>
        <v>0</v>
      </c>
      <c r="G303" s="5">
        <v>0</v>
      </c>
      <c r="H303" s="5">
        <v>0</v>
      </c>
      <c r="I303" s="5">
        <f t="shared" si="27"/>
        <v>0</v>
      </c>
    </row>
    <row r="304" spans="1:9" ht="38.25" hidden="1">
      <c r="A304" s="4" t="s">
        <v>26</v>
      </c>
      <c r="B304" s="6" t="s">
        <v>242</v>
      </c>
      <c r="C304" s="2">
        <v>200</v>
      </c>
      <c r="D304" s="5">
        <v>0</v>
      </c>
      <c r="E304" s="5">
        <v>0</v>
      </c>
      <c r="F304" s="5">
        <f t="shared" si="26"/>
        <v>0</v>
      </c>
      <c r="G304" s="5">
        <v>0</v>
      </c>
      <c r="H304" s="5">
        <v>0</v>
      </c>
      <c r="I304" s="5">
        <f t="shared" si="27"/>
        <v>0</v>
      </c>
    </row>
    <row r="305" spans="1:9" ht="178.5" hidden="1">
      <c r="A305" s="4" t="s">
        <v>249</v>
      </c>
      <c r="B305" s="6" t="s">
        <v>250</v>
      </c>
      <c r="C305" s="2"/>
      <c r="D305" s="5">
        <v>0</v>
      </c>
      <c r="E305" s="5">
        <v>0</v>
      </c>
      <c r="F305" s="5">
        <f t="shared" si="26"/>
        <v>0</v>
      </c>
      <c r="G305" s="5">
        <v>0</v>
      </c>
      <c r="H305" s="5">
        <v>0</v>
      </c>
      <c r="I305" s="5">
        <f t="shared" si="27"/>
        <v>0</v>
      </c>
    </row>
    <row r="306" spans="1:9" ht="165.75" hidden="1">
      <c r="A306" s="4" t="s">
        <v>251</v>
      </c>
      <c r="B306" s="6" t="s">
        <v>252</v>
      </c>
      <c r="C306" s="2"/>
      <c r="D306" s="5">
        <v>0</v>
      </c>
      <c r="E306" s="5">
        <v>0</v>
      </c>
      <c r="F306" s="5">
        <f t="shared" si="26"/>
        <v>0</v>
      </c>
      <c r="G306" s="5">
        <v>0</v>
      </c>
      <c r="H306" s="5">
        <v>0</v>
      </c>
      <c r="I306" s="5">
        <f t="shared" si="27"/>
        <v>0</v>
      </c>
    </row>
    <row r="307" spans="1:9" ht="38.25" hidden="1">
      <c r="A307" s="4" t="s">
        <v>26</v>
      </c>
      <c r="B307" s="6" t="s">
        <v>252</v>
      </c>
      <c r="C307" s="2">
        <v>200</v>
      </c>
      <c r="D307" s="5">
        <v>0</v>
      </c>
      <c r="E307" s="5">
        <v>0</v>
      </c>
      <c r="F307" s="5">
        <f t="shared" si="26"/>
        <v>0</v>
      </c>
      <c r="G307" s="5">
        <v>0</v>
      </c>
      <c r="H307" s="5">
        <v>0</v>
      </c>
      <c r="I307" s="5">
        <f t="shared" si="27"/>
        <v>0</v>
      </c>
    </row>
    <row r="308" spans="1:9" ht="89.25">
      <c r="A308" s="9" t="s">
        <v>331</v>
      </c>
      <c r="B308" s="8" t="s">
        <v>174</v>
      </c>
      <c r="C308" s="2"/>
      <c r="D308" s="5">
        <v>0</v>
      </c>
      <c r="E308" s="5">
        <f t="shared" ref="E308:E310" si="30">E309</f>
        <v>0</v>
      </c>
      <c r="F308" s="5">
        <f t="shared" si="26"/>
        <v>0</v>
      </c>
      <c r="G308" s="5">
        <v>0</v>
      </c>
      <c r="H308" s="5">
        <f t="shared" ref="H308:H310" si="31">H309</f>
        <v>0</v>
      </c>
      <c r="I308" s="5">
        <f t="shared" si="27"/>
        <v>0</v>
      </c>
    </row>
    <row r="309" spans="1:9" ht="89.25">
      <c r="A309" s="4" t="s">
        <v>403</v>
      </c>
      <c r="B309" s="2" t="s">
        <v>175</v>
      </c>
      <c r="C309" s="2"/>
      <c r="D309" s="5">
        <v>0</v>
      </c>
      <c r="E309" s="5">
        <f t="shared" si="30"/>
        <v>0</v>
      </c>
      <c r="F309" s="5">
        <f t="shared" si="26"/>
        <v>0</v>
      </c>
      <c r="G309" s="5">
        <v>0</v>
      </c>
      <c r="H309" s="5">
        <f t="shared" si="31"/>
        <v>0</v>
      </c>
      <c r="I309" s="5">
        <f t="shared" si="27"/>
        <v>0</v>
      </c>
    </row>
    <row r="310" spans="1:9" ht="76.5">
      <c r="A310" s="4" t="s">
        <v>404</v>
      </c>
      <c r="B310" s="2" t="s">
        <v>450</v>
      </c>
      <c r="C310" s="2"/>
      <c r="D310" s="5">
        <v>0</v>
      </c>
      <c r="E310" s="5">
        <f t="shared" si="30"/>
        <v>0</v>
      </c>
      <c r="F310" s="5">
        <f t="shared" si="26"/>
        <v>0</v>
      </c>
      <c r="G310" s="5">
        <v>0</v>
      </c>
      <c r="H310" s="5">
        <f t="shared" si="31"/>
        <v>0</v>
      </c>
      <c r="I310" s="5">
        <f t="shared" si="27"/>
        <v>0</v>
      </c>
    </row>
    <row r="311" spans="1:9" ht="38.25">
      <c r="A311" s="4" t="s">
        <v>26</v>
      </c>
      <c r="B311" s="2" t="s">
        <v>450</v>
      </c>
      <c r="C311" s="2">
        <v>200</v>
      </c>
      <c r="D311" s="5">
        <v>0</v>
      </c>
      <c r="E311" s="5">
        <v>0</v>
      </c>
      <c r="F311" s="5">
        <f t="shared" si="26"/>
        <v>0</v>
      </c>
      <c r="G311" s="5">
        <v>0</v>
      </c>
      <c r="H311" s="5">
        <v>0</v>
      </c>
      <c r="I311" s="5">
        <f t="shared" si="27"/>
        <v>0</v>
      </c>
    </row>
    <row r="312" spans="1:9" ht="89.25">
      <c r="A312" s="9" t="s">
        <v>491</v>
      </c>
      <c r="B312" s="8" t="s">
        <v>402</v>
      </c>
      <c r="C312" s="2"/>
      <c r="D312" s="5">
        <v>0</v>
      </c>
      <c r="E312" s="5">
        <f t="shared" ref="E312:E314" si="32">E313</f>
        <v>0</v>
      </c>
      <c r="F312" s="5">
        <f t="shared" si="26"/>
        <v>0</v>
      </c>
      <c r="G312" s="5">
        <v>0</v>
      </c>
      <c r="H312" s="5">
        <f t="shared" ref="H312:H314" si="33">H313</f>
        <v>0</v>
      </c>
      <c r="I312" s="5">
        <f t="shared" si="27"/>
        <v>0</v>
      </c>
    </row>
    <row r="313" spans="1:9" ht="89.25">
      <c r="A313" s="4" t="s">
        <v>492</v>
      </c>
      <c r="B313" s="2" t="s">
        <v>405</v>
      </c>
      <c r="C313" s="2"/>
      <c r="D313" s="5">
        <v>0</v>
      </c>
      <c r="E313" s="5">
        <f t="shared" si="32"/>
        <v>0</v>
      </c>
      <c r="F313" s="5">
        <f t="shared" si="26"/>
        <v>0</v>
      </c>
      <c r="G313" s="5">
        <v>0</v>
      </c>
      <c r="H313" s="5">
        <f t="shared" si="33"/>
        <v>0</v>
      </c>
      <c r="I313" s="5">
        <f t="shared" si="27"/>
        <v>0</v>
      </c>
    </row>
    <row r="314" spans="1:9" ht="89.25">
      <c r="A314" s="4" t="s">
        <v>493</v>
      </c>
      <c r="B314" s="2" t="s">
        <v>451</v>
      </c>
      <c r="C314" s="2"/>
      <c r="D314" s="5">
        <v>0</v>
      </c>
      <c r="E314" s="5">
        <f t="shared" si="32"/>
        <v>0</v>
      </c>
      <c r="F314" s="5">
        <f t="shared" si="26"/>
        <v>0</v>
      </c>
      <c r="G314" s="5">
        <v>0</v>
      </c>
      <c r="H314" s="5">
        <f t="shared" si="33"/>
        <v>0</v>
      </c>
      <c r="I314" s="5">
        <f t="shared" si="27"/>
        <v>0</v>
      </c>
    </row>
    <row r="315" spans="1:9" ht="25.5">
      <c r="A315" s="14" t="s">
        <v>190</v>
      </c>
      <c r="B315" s="2" t="s">
        <v>451</v>
      </c>
      <c r="C315" s="2">
        <v>300</v>
      </c>
      <c r="D315" s="5">
        <v>0</v>
      </c>
      <c r="E315" s="5">
        <v>0</v>
      </c>
      <c r="F315" s="5">
        <f t="shared" si="26"/>
        <v>0</v>
      </c>
      <c r="G315" s="5">
        <v>0</v>
      </c>
      <c r="H315" s="5">
        <v>0</v>
      </c>
      <c r="I315" s="5">
        <f t="shared" si="27"/>
        <v>0</v>
      </c>
    </row>
    <row r="316" spans="1:9" ht="25.5">
      <c r="A316" s="15" t="s">
        <v>332</v>
      </c>
      <c r="B316" s="8" t="s">
        <v>406</v>
      </c>
      <c r="C316" s="2"/>
      <c r="D316" s="5">
        <v>836.38299999999992</v>
      </c>
      <c r="E316" s="5">
        <f>E317+E320+E326+E323</f>
        <v>0</v>
      </c>
      <c r="F316" s="5">
        <f t="shared" si="26"/>
        <v>836.38299999999992</v>
      </c>
      <c r="G316" s="5">
        <v>836.38299999999992</v>
      </c>
      <c r="H316" s="5">
        <f>H317+H320+H326+H323</f>
        <v>0</v>
      </c>
      <c r="I316" s="5">
        <f t="shared" si="27"/>
        <v>836.38299999999992</v>
      </c>
    </row>
    <row r="317" spans="1:9" ht="25.5">
      <c r="A317" s="4" t="s">
        <v>247</v>
      </c>
      <c r="B317" s="2" t="s">
        <v>407</v>
      </c>
      <c r="C317" s="2"/>
      <c r="D317" s="5">
        <v>575.67999999999995</v>
      </c>
      <c r="E317" s="5">
        <f>E318</f>
        <v>0</v>
      </c>
      <c r="F317" s="5">
        <f t="shared" si="26"/>
        <v>575.67999999999995</v>
      </c>
      <c r="G317" s="5">
        <v>575.67999999999995</v>
      </c>
      <c r="H317" s="5">
        <f>H318</f>
        <v>0</v>
      </c>
      <c r="I317" s="5">
        <f t="shared" si="27"/>
        <v>575.67999999999995</v>
      </c>
    </row>
    <row r="318" spans="1:9" ht="31.5" customHeight="1">
      <c r="A318" s="4" t="s">
        <v>248</v>
      </c>
      <c r="B318" s="2" t="s">
        <v>494</v>
      </c>
      <c r="C318" s="2"/>
      <c r="D318" s="5">
        <v>575.67999999999995</v>
      </c>
      <c r="E318" s="5">
        <f>E319</f>
        <v>0</v>
      </c>
      <c r="F318" s="5">
        <f t="shared" si="26"/>
        <v>575.67999999999995</v>
      </c>
      <c r="G318" s="5">
        <v>575.67999999999995</v>
      </c>
      <c r="H318" s="5">
        <f>H319</f>
        <v>0</v>
      </c>
      <c r="I318" s="5">
        <f t="shared" si="27"/>
        <v>575.67999999999995</v>
      </c>
    </row>
    <row r="319" spans="1:9" ht="38.25">
      <c r="A319" s="4" t="s">
        <v>26</v>
      </c>
      <c r="B319" s="2" t="s">
        <v>494</v>
      </c>
      <c r="C319" s="2">
        <v>200</v>
      </c>
      <c r="D319" s="5">
        <v>575.67999999999995</v>
      </c>
      <c r="E319" s="5">
        <v>0</v>
      </c>
      <c r="F319" s="5">
        <f t="shared" si="26"/>
        <v>575.67999999999995</v>
      </c>
      <c r="G319" s="5">
        <v>575.67999999999995</v>
      </c>
      <c r="H319" s="5">
        <v>0</v>
      </c>
      <c r="I319" s="5">
        <f t="shared" si="27"/>
        <v>575.67999999999995</v>
      </c>
    </row>
    <row r="320" spans="1:9" ht="63.75">
      <c r="A320" s="4" t="s">
        <v>208</v>
      </c>
      <c r="B320" s="2" t="s">
        <v>495</v>
      </c>
      <c r="C320" s="2"/>
      <c r="D320" s="5">
        <v>260.70299999999997</v>
      </c>
      <c r="E320" s="5">
        <f>E321</f>
        <v>0</v>
      </c>
      <c r="F320" s="5">
        <f t="shared" si="26"/>
        <v>260.70299999999997</v>
      </c>
      <c r="G320" s="5">
        <v>260.70299999999997</v>
      </c>
      <c r="H320" s="5">
        <f>H321</f>
        <v>0</v>
      </c>
      <c r="I320" s="5">
        <f t="shared" si="27"/>
        <v>260.70299999999997</v>
      </c>
    </row>
    <row r="321" spans="1:9" ht="51">
      <c r="A321" s="4" t="s">
        <v>209</v>
      </c>
      <c r="B321" s="2" t="s">
        <v>496</v>
      </c>
      <c r="C321" s="2"/>
      <c r="D321" s="5">
        <v>260.70299999999997</v>
      </c>
      <c r="E321" s="5">
        <f>E322</f>
        <v>0</v>
      </c>
      <c r="F321" s="5">
        <f t="shared" si="26"/>
        <v>260.70299999999997</v>
      </c>
      <c r="G321" s="5">
        <v>260.70299999999997</v>
      </c>
      <c r="H321" s="5">
        <f>H322</f>
        <v>0</v>
      </c>
      <c r="I321" s="5">
        <f t="shared" si="27"/>
        <v>260.70299999999997</v>
      </c>
    </row>
    <row r="322" spans="1:9" ht="38.25">
      <c r="A322" s="4" t="s">
        <v>26</v>
      </c>
      <c r="B322" s="2" t="s">
        <v>496</v>
      </c>
      <c r="C322" s="2">
        <v>200</v>
      </c>
      <c r="D322" s="5">
        <v>260.70299999999997</v>
      </c>
      <c r="E322" s="5">
        <v>0</v>
      </c>
      <c r="F322" s="5">
        <f t="shared" si="26"/>
        <v>260.70299999999997</v>
      </c>
      <c r="G322" s="5">
        <v>260.70299999999997</v>
      </c>
      <c r="H322" s="5">
        <v>0</v>
      </c>
      <c r="I322" s="5">
        <f t="shared" si="27"/>
        <v>260.70299999999997</v>
      </c>
    </row>
    <row r="323" spans="1:9" ht="38.25">
      <c r="A323" s="16" t="s">
        <v>515</v>
      </c>
      <c r="B323" s="2" t="s">
        <v>517</v>
      </c>
      <c r="C323" s="2"/>
      <c r="D323" s="5">
        <v>0</v>
      </c>
      <c r="E323" s="5">
        <f>E324</f>
        <v>0</v>
      </c>
      <c r="F323" s="5">
        <f t="shared" si="26"/>
        <v>0</v>
      </c>
      <c r="G323" s="5">
        <v>0</v>
      </c>
      <c r="H323" s="5">
        <f>H324</f>
        <v>0</v>
      </c>
      <c r="I323" s="5">
        <f t="shared" si="27"/>
        <v>0</v>
      </c>
    </row>
    <row r="324" spans="1:9" ht="28.5" customHeight="1">
      <c r="A324" s="16" t="s">
        <v>516</v>
      </c>
      <c r="B324" s="2" t="s">
        <v>518</v>
      </c>
      <c r="C324" s="2"/>
      <c r="D324" s="5">
        <v>0</v>
      </c>
      <c r="E324" s="5">
        <f>E325</f>
        <v>0</v>
      </c>
      <c r="F324" s="5">
        <f t="shared" si="26"/>
        <v>0</v>
      </c>
      <c r="G324" s="5">
        <v>0</v>
      </c>
      <c r="H324" s="5">
        <f>H325</f>
        <v>0</v>
      </c>
      <c r="I324" s="5">
        <f t="shared" si="27"/>
        <v>0</v>
      </c>
    </row>
    <row r="325" spans="1:9" ht="38.25">
      <c r="A325" s="4" t="s">
        <v>26</v>
      </c>
      <c r="B325" s="2" t="s">
        <v>518</v>
      </c>
      <c r="C325" s="2">
        <v>200</v>
      </c>
      <c r="D325" s="5">
        <v>0</v>
      </c>
      <c r="E325" s="5">
        <v>0</v>
      </c>
      <c r="F325" s="5">
        <f t="shared" si="26"/>
        <v>0</v>
      </c>
      <c r="G325" s="5">
        <v>0</v>
      </c>
      <c r="H325" s="5">
        <v>0</v>
      </c>
      <c r="I325" s="5">
        <f t="shared" si="27"/>
        <v>0</v>
      </c>
    </row>
    <row r="326" spans="1:9" ht="25.5">
      <c r="A326" s="4" t="s">
        <v>217</v>
      </c>
      <c r="B326" s="2" t="s">
        <v>497</v>
      </c>
      <c r="C326" s="2"/>
      <c r="D326" s="5">
        <v>0</v>
      </c>
      <c r="E326" s="5">
        <f>E327+E330</f>
        <v>0</v>
      </c>
      <c r="F326" s="5">
        <f t="shared" si="26"/>
        <v>0</v>
      </c>
      <c r="G326" s="5">
        <v>0</v>
      </c>
      <c r="H326" s="5">
        <f>H327+H330</f>
        <v>0</v>
      </c>
      <c r="I326" s="5">
        <f t="shared" si="27"/>
        <v>0</v>
      </c>
    </row>
    <row r="327" spans="1:9" ht="25.5">
      <c r="A327" s="4" t="s">
        <v>284</v>
      </c>
      <c r="B327" s="2" t="s">
        <v>498</v>
      </c>
      <c r="C327" s="2"/>
      <c r="D327" s="5">
        <v>0</v>
      </c>
      <c r="E327" s="5">
        <f>E328</f>
        <v>0</v>
      </c>
      <c r="F327" s="5">
        <f t="shared" si="26"/>
        <v>0</v>
      </c>
      <c r="G327" s="5">
        <v>0</v>
      </c>
      <c r="H327" s="5">
        <f>H328</f>
        <v>0</v>
      </c>
      <c r="I327" s="5">
        <f t="shared" si="27"/>
        <v>0</v>
      </c>
    </row>
    <row r="328" spans="1:9" ht="38.25">
      <c r="A328" s="4" t="s">
        <v>26</v>
      </c>
      <c r="B328" s="2" t="s">
        <v>498</v>
      </c>
      <c r="C328" s="2">
        <v>200</v>
      </c>
      <c r="D328" s="5">
        <v>0</v>
      </c>
      <c r="E328" s="5">
        <v>0</v>
      </c>
      <c r="F328" s="5">
        <f t="shared" si="26"/>
        <v>0</v>
      </c>
      <c r="G328" s="5">
        <v>0</v>
      </c>
      <c r="H328" s="5">
        <v>0</v>
      </c>
      <c r="I328" s="5">
        <f t="shared" si="27"/>
        <v>0</v>
      </c>
    </row>
    <row r="329" spans="1:9" ht="38.25" hidden="1">
      <c r="A329" s="4" t="s">
        <v>177</v>
      </c>
      <c r="B329" s="2" t="s">
        <v>218</v>
      </c>
      <c r="C329" s="2">
        <v>400</v>
      </c>
      <c r="D329" s="5">
        <v>0</v>
      </c>
      <c r="E329" s="5">
        <v>0</v>
      </c>
      <c r="F329" s="5">
        <f t="shared" si="26"/>
        <v>0</v>
      </c>
      <c r="G329" s="5">
        <v>0</v>
      </c>
      <c r="H329" s="5">
        <v>0</v>
      </c>
      <c r="I329" s="5">
        <f t="shared" si="27"/>
        <v>0</v>
      </c>
    </row>
    <row r="330" spans="1:9" ht="38.25">
      <c r="A330" s="14" t="s">
        <v>514</v>
      </c>
      <c r="B330" s="2" t="s">
        <v>519</v>
      </c>
      <c r="C330" s="17"/>
      <c r="D330" s="5">
        <v>0</v>
      </c>
      <c r="E330" s="5">
        <f>E331</f>
        <v>0</v>
      </c>
      <c r="F330" s="5">
        <f t="shared" si="26"/>
        <v>0</v>
      </c>
      <c r="G330" s="5">
        <v>0</v>
      </c>
      <c r="H330" s="5">
        <f>H331</f>
        <v>0</v>
      </c>
      <c r="I330" s="5">
        <f t="shared" si="27"/>
        <v>0</v>
      </c>
    </row>
    <row r="331" spans="1:9" ht="38.25">
      <c r="A331" s="4" t="s">
        <v>26</v>
      </c>
      <c r="B331" s="2" t="s">
        <v>519</v>
      </c>
      <c r="C331" s="17">
        <v>200</v>
      </c>
      <c r="D331" s="5">
        <v>0</v>
      </c>
      <c r="E331" s="5">
        <v>0</v>
      </c>
      <c r="F331" s="5">
        <f t="shared" si="26"/>
        <v>0</v>
      </c>
      <c r="G331" s="5">
        <v>0</v>
      </c>
      <c r="H331" s="5">
        <v>0</v>
      </c>
      <c r="I331" s="5">
        <f t="shared" si="27"/>
        <v>0</v>
      </c>
    </row>
    <row r="332" spans="1:9" ht="25.5">
      <c r="A332" s="18" t="s">
        <v>219</v>
      </c>
      <c r="B332" s="19" t="s">
        <v>35</v>
      </c>
      <c r="C332" s="17"/>
      <c r="D332" s="5">
        <v>0</v>
      </c>
      <c r="E332" s="5">
        <f t="shared" ref="E332:E334" si="34">E333</f>
        <v>0</v>
      </c>
      <c r="F332" s="5">
        <f t="shared" si="26"/>
        <v>0</v>
      </c>
      <c r="G332" s="5">
        <v>0</v>
      </c>
      <c r="H332" s="5">
        <f t="shared" ref="H332:H334" si="35">H333</f>
        <v>0</v>
      </c>
      <c r="I332" s="5">
        <f t="shared" si="27"/>
        <v>0</v>
      </c>
    </row>
    <row r="333" spans="1:9" ht="25.5">
      <c r="A333" s="4" t="s">
        <v>220</v>
      </c>
      <c r="B333" s="2" t="s">
        <v>36</v>
      </c>
      <c r="C333" s="2"/>
      <c r="D333" s="5">
        <v>0</v>
      </c>
      <c r="E333" s="5">
        <f t="shared" si="34"/>
        <v>0</v>
      </c>
      <c r="F333" s="5">
        <f t="shared" si="26"/>
        <v>0</v>
      </c>
      <c r="G333" s="5">
        <v>0</v>
      </c>
      <c r="H333" s="5">
        <f t="shared" si="35"/>
        <v>0</v>
      </c>
      <c r="I333" s="5">
        <f t="shared" si="27"/>
        <v>0</v>
      </c>
    </row>
    <row r="334" spans="1:9" ht="15.75">
      <c r="A334" s="4" t="s">
        <v>221</v>
      </c>
      <c r="B334" s="2" t="s">
        <v>499</v>
      </c>
      <c r="C334" s="2"/>
      <c r="D334" s="5">
        <v>0</v>
      </c>
      <c r="E334" s="5">
        <f t="shared" si="34"/>
        <v>0</v>
      </c>
      <c r="F334" s="5">
        <f t="shared" si="26"/>
        <v>0</v>
      </c>
      <c r="G334" s="5">
        <v>0</v>
      </c>
      <c r="H334" s="5">
        <f t="shared" si="35"/>
        <v>0</v>
      </c>
      <c r="I334" s="5">
        <f t="shared" si="27"/>
        <v>0</v>
      </c>
    </row>
    <row r="335" spans="1:9" ht="38.25">
      <c r="A335" s="4" t="s">
        <v>26</v>
      </c>
      <c r="B335" s="2" t="s">
        <v>499</v>
      </c>
      <c r="C335" s="2">
        <v>200</v>
      </c>
      <c r="D335" s="5">
        <v>0</v>
      </c>
      <c r="E335" s="5">
        <v>0</v>
      </c>
      <c r="F335" s="5">
        <f t="shared" si="26"/>
        <v>0</v>
      </c>
      <c r="G335" s="5">
        <v>0</v>
      </c>
      <c r="H335" s="5">
        <v>0</v>
      </c>
      <c r="I335" s="5">
        <f t="shared" si="27"/>
        <v>0</v>
      </c>
    </row>
    <row r="336" spans="1:9" ht="66.75" customHeight="1">
      <c r="A336" s="9" t="s">
        <v>274</v>
      </c>
      <c r="B336" s="19" t="s">
        <v>408</v>
      </c>
      <c r="C336" s="2"/>
      <c r="D336" s="5">
        <v>0</v>
      </c>
      <c r="E336" s="5">
        <f>E337+E340</f>
        <v>0</v>
      </c>
      <c r="F336" s="5">
        <f t="shared" si="26"/>
        <v>0</v>
      </c>
      <c r="G336" s="5">
        <v>0</v>
      </c>
      <c r="H336" s="5">
        <f>H337+H340</f>
        <v>0</v>
      </c>
      <c r="I336" s="5">
        <f t="shared" si="27"/>
        <v>0</v>
      </c>
    </row>
    <row r="337" spans="1:9" ht="25.5">
      <c r="A337" s="4" t="s">
        <v>275</v>
      </c>
      <c r="B337" s="2" t="s">
        <v>409</v>
      </c>
      <c r="C337" s="2"/>
      <c r="D337" s="5">
        <v>0</v>
      </c>
      <c r="E337" s="5">
        <f>E338</f>
        <v>0</v>
      </c>
      <c r="F337" s="5">
        <f t="shared" si="26"/>
        <v>0</v>
      </c>
      <c r="G337" s="5">
        <v>0</v>
      </c>
      <c r="H337" s="5">
        <f>H338</f>
        <v>0</v>
      </c>
      <c r="I337" s="5">
        <f t="shared" si="27"/>
        <v>0</v>
      </c>
    </row>
    <row r="338" spans="1:9" ht="15.75">
      <c r="A338" s="4" t="s">
        <v>276</v>
      </c>
      <c r="B338" s="2" t="s">
        <v>500</v>
      </c>
      <c r="C338" s="2"/>
      <c r="D338" s="5">
        <v>0</v>
      </c>
      <c r="E338" s="5">
        <f>E339</f>
        <v>0</v>
      </c>
      <c r="F338" s="5">
        <f t="shared" si="26"/>
        <v>0</v>
      </c>
      <c r="G338" s="5">
        <v>0</v>
      </c>
      <c r="H338" s="5">
        <f>H339</f>
        <v>0</v>
      </c>
      <c r="I338" s="5">
        <f t="shared" si="27"/>
        <v>0</v>
      </c>
    </row>
    <row r="339" spans="1:9" ht="38.25">
      <c r="A339" s="4" t="s">
        <v>26</v>
      </c>
      <c r="B339" s="2" t="s">
        <v>500</v>
      </c>
      <c r="C339" s="2">
        <v>200</v>
      </c>
      <c r="D339" s="5">
        <v>0</v>
      </c>
      <c r="E339" s="5">
        <v>0</v>
      </c>
      <c r="F339" s="5">
        <f t="shared" si="26"/>
        <v>0</v>
      </c>
      <c r="G339" s="5">
        <v>0</v>
      </c>
      <c r="H339" s="5">
        <v>0</v>
      </c>
      <c r="I339" s="5">
        <f t="shared" si="27"/>
        <v>0</v>
      </c>
    </row>
    <row r="340" spans="1:9" ht="25.5">
      <c r="A340" s="4" t="s">
        <v>277</v>
      </c>
      <c r="B340" s="2" t="s">
        <v>501</v>
      </c>
      <c r="C340" s="2"/>
      <c r="D340" s="5">
        <v>0</v>
      </c>
      <c r="E340" s="5">
        <f>E341</f>
        <v>0</v>
      </c>
      <c r="F340" s="5">
        <f t="shared" si="26"/>
        <v>0</v>
      </c>
      <c r="G340" s="5">
        <v>0</v>
      </c>
      <c r="H340" s="5">
        <f>H341</f>
        <v>0</v>
      </c>
      <c r="I340" s="5">
        <f t="shared" si="27"/>
        <v>0</v>
      </c>
    </row>
    <row r="341" spans="1:9" ht="25.5">
      <c r="A341" s="4" t="s">
        <v>278</v>
      </c>
      <c r="B341" s="2" t="s">
        <v>502</v>
      </c>
      <c r="C341" s="2"/>
      <c r="D341" s="5">
        <v>0</v>
      </c>
      <c r="E341" s="5">
        <f>E342</f>
        <v>0</v>
      </c>
      <c r="F341" s="5">
        <f t="shared" si="26"/>
        <v>0</v>
      </c>
      <c r="G341" s="5">
        <v>0</v>
      </c>
      <c r="H341" s="5">
        <f>H342</f>
        <v>0</v>
      </c>
      <c r="I341" s="5">
        <f t="shared" si="27"/>
        <v>0</v>
      </c>
    </row>
    <row r="342" spans="1:9" ht="38.25">
      <c r="A342" s="4" t="s">
        <v>26</v>
      </c>
      <c r="B342" s="2" t="s">
        <v>502</v>
      </c>
      <c r="C342" s="2">
        <v>200</v>
      </c>
      <c r="D342" s="5">
        <v>0</v>
      </c>
      <c r="E342" s="5">
        <v>0</v>
      </c>
      <c r="F342" s="5">
        <f t="shared" si="26"/>
        <v>0</v>
      </c>
      <c r="G342" s="5">
        <v>0</v>
      </c>
      <c r="H342" s="5">
        <v>0</v>
      </c>
      <c r="I342" s="5">
        <f t="shared" si="27"/>
        <v>0</v>
      </c>
    </row>
    <row r="343" spans="1:9" ht="96.75" customHeight="1">
      <c r="A343" s="7" t="s">
        <v>333</v>
      </c>
      <c r="B343" s="8" t="s">
        <v>29</v>
      </c>
      <c r="C343" s="2"/>
      <c r="D343" s="5">
        <v>556.92700000000013</v>
      </c>
      <c r="E343" s="5">
        <f t="shared" ref="E343:E346" si="36">E344</f>
        <v>0</v>
      </c>
      <c r="F343" s="5">
        <f t="shared" si="26"/>
        <v>556.92700000000013</v>
      </c>
      <c r="G343" s="5">
        <v>556.92700000000013</v>
      </c>
      <c r="H343" s="5">
        <f t="shared" ref="H343:H346" si="37">H344</f>
        <v>0</v>
      </c>
      <c r="I343" s="5">
        <f t="shared" si="27"/>
        <v>556.92700000000013</v>
      </c>
    </row>
    <row r="344" spans="1:9" ht="53.25" customHeight="1">
      <c r="A344" s="9" t="s">
        <v>334</v>
      </c>
      <c r="B344" s="8" t="s">
        <v>30</v>
      </c>
      <c r="C344" s="2"/>
      <c r="D344" s="5">
        <v>556.92700000000013</v>
      </c>
      <c r="E344" s="5">
        <f t="shared" si="36"/>
        <v>0</v>
      </c>
      <c r="F344" s="5">
        <f t="shared" si="26"/>
        <v>556.92700000000013</v>
      </c>
      <c r="G344" s="5">
        <v>556.92700000000013</v>
      </c>
      <c r="H344" s="5">
        <f t="shared" si="37"/>
        <v>0</v>
      </c>
      <c r="I344" s="5">
        <f t="shared" si="27"/>
        <v>556.92700000000013</v>
      </c>
    </row>
    <row r="345" spans="1:9" ht="51">
      <c r="A345" s="4" t="s">
        <v>410</v>
      </c>
      <c r="B345" s="2" t="s">
        <v>31</v>
      </c>
      <c r="C345" s="2"/>
      <c r="D345" s="5">
        <v>556.92700000000013</v>
      </c>
      <c r="E345" s="5">
        <f t="shared" si="36"/>
        <v>0</v>
      </c>
      <c r="F345" s="5">
        <f t="shared" si="26"/>
        <v>556.92700000000013</v>
      </c>
      <c r="G345" s="5">
        <v>556.92700000000013</v>
      </c>
      <c r="H345" s="5">
        <f t="shared" si="37"/>
        <v>0</v>
      </c>
      <c r="I345" s="5">
        <f t="shared" si="27"/>
        <v>556.92700000000013</v>
      </c>
    </row>
    <row r="346" spans="1:9" ht="25.5">
      <c r="A346" s="4" t="s">
        <v>257</v>
      </c>
      <c r="B346" s="2" t="s">
        <v>258</v>
      </c>
      <c r="C346" s="2"/>
      <c r="D346" s="5">
        <v>556.92700000000013</v>
      </c>
      <c r="E346" s="5">
        <f t="shared" si="36"/>
        <v>0</v>
      </c>
      <c r="F346" s="5">
        <f t="shared" si="26"/>
        <v>556.92700000000013</v>
      </c>
      <c r="G346" s="5">
        <v>556.92700000000013</v>
      </c>
      <c r="H346" s="5">
        <f t="shared" si="37"/>
        <v>0</v>
      </c>
      <c r="I346" s="5">
        <f t="shared" si="27"/>
        <v>556.92700000000013</v>
      </c>
    </row>
    <row r="347" spans="1:9" ht="15.75">
      <c r="A347" s="4" t="s">
        <v>117</v>
      </c>
      <c r="B347" s="2" t="s">
        <v>258</v>
      </c>
      <c r="C347" s="2">
        <v>800</v>
      </c>
      <c r="D347" s="5">
        <v>556.92700000000013</v>
      </c>
      <c r="E347" s="5">
        <v>0</v>
      </c>
      <c r="F347" s="5">
        <f t="shared" si="26"/>
        <v>556.92700000000013</v>
      </c>
      <c r="G347" s="5">
        <v>556.92700000000013</v>
      </c>
      <c r="H347" s="5">
        <v>0</v>
      </c>
      <c r="I347" s="5">
        <f t="shared" si="27"/>
        <v>556.92700000000013</v>
      </c>
    </row>
    <row r="348" spans="1:9" ht="133.5" customHeight="1">
      <c r="A348" s="7" t="s">
        <v>534</v>
      </c>
      <c r="B348" s="8" t="s">
        <v>199</v>
      </c>
      <c r="C348" s="2"/>
      <c r="D348" s="5">
        <v>2286.2876000000001</v>
      </c>
      <c r="E348" s="5">
        <f>E349+E355+E359</f>
        <v>0</v>
      </c>
      <c r="F348" s="5">
        <f t="shared" si="26"/>
        <v>2286.2876000000001</v>
      </c>
      <c r="G348" s="5">
        <v>2286.2876000000001</v>
      </c>
      <c r="H348" s="5">
        <f>H349+H355+H359</f>
        <v>0</v>
      </c>
      <c r="I348" s="5">
        <f t="shared" si="27"/>
        <v>2286.2876000000001</v>
      </c>
    </row>
    <row r="349" spans="1:9" ht="38.25">
      <c r="A349" s="9" t="s">
        <v>335</v>
      </c>
      <c r="B349" s="8" t="s">
        <v>23</v>
      </c>
      <c r="C349" s="2"/>
      <c r="D349" s="5">
        <v>1786.2876000000001</v>
      </c>
      <c r="E349" s="5">
        <f>E350</f>
        <v>0</v>
      </c>
      <c r="F349" s="5">
        <f t="shared" si="26"/>
        <v>1786.2876000000001</v>
      </c>
      <c r="G349" s="5">
        <v>1786.2876000000001</v>
      </c>
      <c r="H349" s="5">
        <f>H350</f>
        <v>0</v>
      </c>
      <c r="I349" s="5">
        <f t="shared" si="27"/>
        <v>1786.2876000000001</v>
      </c>
    </row>
    <row r="350" spans="1:9" ht="38.25">
      <c r="A350" s="4" t="s">
        <v>197</v>
      </c>
      <c r="B350" s="2" t="s">
        <v>24</v>
      </c>
      <c r="C350" s="2"/>
      <c r="D350" s="5">
        <v>1786.2876000000001</v>
      </c>
      <c r="E350" s="5">
        <f>E351</f>
        <v>0</v>
      </c>
      <c r="F350" s="5">
        <f t="shared" ref="F350:F413" si="38">D350+E350</f>
        <v>1786.2876000000001</v>
      </c>
      <c r="G350" s="5">
        <v>1786.2876000000001</v>
      </c>
      <c r="H350" s="5">
        <f>H351</f>
        <v>0</v>
      </c>
      <c r="I350" s="5">
        <f t="shared" ref="I350:I413" si="39">G350+H350</f>
        <v>1786.2876000000001</v>
      </c>
    </row>
    <row r="351" spans="1:9" ht="38.25">
      <c r="A351" s="4" t="s">
        <v>198</v>
      </c>
      <c r="B351" s="2" t="s">
        <v>25</v>
      </c>
      <c r="C351" s="2"/>
      <c r="D351" s="5">
        <v>1786.2876000000001</v>
      </c>
      <c r="E351" s="5">
        <f>E352+E353+E354</f>
        <v>0</v>
      </c>
      <c r="F351" s="5">
        <f t="shared" si="38"/>
        <v>1786.2876000000001</v>
      </c>
      <c r="G351" s="5">
        <v>1786.2876000000001</v>
      </c>
      <c r="H351" s="5">
        <f>H352+H353+H354</f>
        <v>0</v>
      </c>
      <c r="I351" s="5">
        <f t="shared" si="39"/>
        <v>1786.2876000000001</v>
      </c>
    </row>
    <row r="352" spans="1:9" ht="76.5">
      <c r="A352" s="4" t="s">
        <v>50</v>
      </c>
      <c r="B352" s="2" t="s">
        <v>25</v>
      </c>
      <c r="C352" s="2">
        <v>100</v>
      </c>
      <c r="D352" s="5">
        <v>1298.4326000000001</v>
      </c>
      <c r="E352" s="5">
        <v>0</v>
      </c>
      <c r="F352" s="5">
        <f t="shared" si="38"/>
        <v>1298.4326000000001</v>
      </c>
      <c r="G352" s="5">
        <v>1298.4326000000001</v>
      </c>
      <c r="H352" s="5">
        <v>0</v>
      </c>
      <c r="I352" s="5">
        <f t="shared" si="39"/>
        <v>1298.4326000000001</v>
      </c>
    </row>
    <row r="353" spans="1:9" ht="38.25">
      <c r="A353" s="4" t="s">
        <v>26</v>
      </c>
      <c r="B353" s="2" t="s">
        <v>25</v>
      </c>
      <c r="C353" s="2">
        <v>200</v>
      </c>
      <c r="D353" s="5">
        <v>487.75500000000005</v>
      </c>
      <c r="E353" s="5">
        <v>0</v>
      </c>
      <c r="F353" s="5">
        <f t="shared" si="38"/>
        <v>487.75500000000005</v>
      </c>
      <c r="G353" s="5">
        <v>487.75500000000005</v>
      </c>
      <c r="H353" s="5">
        <v>0</v>
      </c>
      <c r="I353" s="5">
        <f t="shared" si="39"/>
        <v>487.75500000000005</v>
      </c>
    </row>
    <row r="354" spans="1:9" ht="15.75">
      <c r="A354" s="4" t="s">
        <v>117</v>
      </c>
      <c r="B354" s="2" t="s">
        <v>25</v>
      </c>
      <c r="C354" s="2">
        <v>800</v>
      </c>
      <c r="D354" s="5">
        <v>0.10000000000000009</v>
      </c>
      <c r="E354" s="5">
        <v>0</v>
      </c>
      <c r="F354" s="5">
        <f t="shared" si="38"/>
        <v>0.10000000000000009</v>
      </c>
      <c r="G354" s="5">
        <v>0.10000000000000009</v>
      </c>
      <c r="H354" s="5">
        <v>0</v>
      </c>
      <c r="I354" s="5">
        <f t="shared" si="39"/>
        <v>0.10000000000000009</v>
      </c>
    </row>
    <row r="355" spans="1:9" ht="38.25">
      <c r="A355" s="9" t="s">
        <v>336</v>
      </c>
      <c r="B355" s="8" t="s">
        <v>269</v>
      </c>
      <c r="C355" s="2"/>
      <c r="D355" s="5">
        <v>500</v>
      </c>
      <c r="E355" s="5">
        <f t="shared" ref="E355:E357" si="40">E356</f>
        <v>0</v>
      </c>
      <c r="F355" s="5">
        <f t="shared" si="38"/>
        <v>500</v>
      </c>
      <c r="G355" s="5">
        <v>500</v>
      </c>
      <c r="H355" s="5">
        <f t="shared" ref="H355:H357" si="41">H356</f>
        <v>0</v>
      </c>
      <c r="I355" s="5">
        <f t="shared" si="39"/>
        <v>500</v>
      </c>
    </row>
    <row r="356" spans="1:9" ht="38.25">
      <c r="A356" s="4" t="s">
        <v>411</v>
      </c>
      <c r="B356" s="2" t="s">
        <v>270</v>
      </c>
      <c r="C356" s="2"/>
      <c r="D356" s="5">
        <v>500</v>
      </c>
      <c r="E356" s="5">
        <f t="shared" si="40"/>
        <v>0</v>
      </c>
      <c r="F356" s="5">
        <f t="shared" si="38"/>
        <v>500</v>
      </c>
      <c r="G356" s="5">
        <v>500</v>
      </c>
      <c r="H356" s="5">
        <f t="shared" si="41"/>
        <v>0</v>
      </c>
      <c r="I356" s="5">
        <f t="shared" si="39"/>
        <v>500</v>
      </c>
    </row>
    <row r="357" spans="1:9" ht="25.5">
      <c r="A357" s="4" t="s">
        <v>412</v>
      </c>
      <c r="B357" s="2" t="s">
        <v>413</v>
      </c>
      <c r="C357" s="2"/>
      <c r="D357" s="5">
        <v>500</v>
      </c>
      <c r="E357" s="5">
        <f t="shared" si="40"/>
        <v>0</v>
      </c>
      <c r="F357" s="5">
        <f t="shared" si="38"/>
        <v>500</v>
      </c>
      <c r="G357" s="5">
        <v>500</v>
      </c>
      <c r="H357" s="5">
        <f t="shared" si="41"/>
        <v>0</v>
      </c>
      <c r="I357" s="5">
        <f t="shared" si="39"/>
        <v>500</v>
      </c>
    </row>
    <row r="358" spans="1:9" ht="15.75">
      <c r="A358" s="4" t="s">
        <v>117</v>
      </c>
      <c r="B358" s="2" t="s">
        <v>413</v>
      </c>
      <c r="C358" s="2">
        <v>800</v>
      </c>
      <c r="D358" s="5">
        <v>500</v>
      </c>
      <c r="E358" s="5"/>
      <c r="F358" s="5">
        <f t="shared" si="38"/>
        <v>500</v>
      </c>
      <c r="G358" s="5">
        <v>500</v>
      </c>
      <c r="H358" s="5"/>
      <c r="I358" s="5">
        <f t="shared" si="39"/>
        <v>500</v>
      </c>
    </row>
    <row r="359" spans="1:9" ht="51">
      <c r="A359" s="9" t="s">
        <v>337</v>
      </c>
      <c r="B359" s="8" t="s">
        <v>27</v>
      </c>
      <c r="C359" s="2"/>
      <c r="D359" s="5">
        <v>0</v>
      </c>
      <c r="E359" s="5">
        <f t="shared" ref="E359:E361" si="42">E360</f>
        <v>0</v>
      </c>
      <c r="F359" s="5">
        <f t="shared" si="38"/>
        <v>0</v>
      </c>
      <c r="G359" s="5">
        <v>0</v>
      </c>
      <c r="H359" s="5">
        <f t="shared" ref="H359:H361" si="43">H360</f>
        <v>0</v>
      </c>
      <c r="I359" s="5">
        <f t="shared" si="39"/>
        <v>0</v>
      </c>
    </row>
    <row r="360" spans="1:9" ht="57" customHeight="1">
      <c r="A360" s="4" t="s">
        <v>414</v>
      </c>
      <c r="B360" s="2" t="s">
        <v>28</v>
      </c>
      <c r="C360" s="2"/>
      <c r="D360" s="5">
        <v>0</v>
      </c>
      <c r="E360" s="5">
        <f t="shared" si="42"/>
        <v>0</v>
      </c>
      <c r="F360" s="5">
        <f t="shared" si="38"/>
        <v>0</v>
      </c>
      <c r="G360" s="5">
        <v>0</v>
      </c>
      <c r="H360" s="5">
        <f t="shared" si="43"/>
        <v>0</v>
      </c>
      <c r="I360" s="5">
        <f t="shared" si="39"/>
        <v>0</v>
      </c>
    </row>
    <row r="361" spans="1:9" ht="46.5" customHeight="1">
      <c r="A361" s="4" t="s">
        <v>415</v>
      </c>
      <c r="B361" s="2" t="s">
        <v>416</v>
      </c>
      <c r="C361" s="2"/>
      <c r="D361" s="5">
        <v>0</v>
      </c>
      <c r="E361" s="5">
        <f t="shared" si="42"/>
        <v>0</v>
      </c>
      <c r="F361" s="5">
        <f t="shared" si="38"/>
        <v>0</v>
      </c>
      <c r="G361" s="5">
        <v>0</v>
      </c>
      <c r="H361" s="5">
        <f t="shared" si="43"/>
        <v>0</v>
      </c>
      <c r="I361" s="5">
        <f t="shared" si="39"/>
        <v>0</v>
      </c>
    </row>
    <row r="362" spans="1:9" ht="38.25">
      <c r="A362" s="4" t="s">
        <v>26</v>
      </c>
      <c r="B362" s="2" t="s">
        <v>416</v>
      </c>
      <c r="C362" s="2">
        <v>200</v>
      </c>
      <c r="D362" s="5">
        <v>0</v>
      </c>
      <c r="E362" s="5">
        <v>0</v>
      </c>
      <c r="F362" s="5">
        <f t="shared" si="38"/>
        <v>0</v>
      </c>
      <c r="G362" s="5">
        <v>0</v>
      </c>
      <c r="H362" s="5">
        <v>0</v>
      </c>
      <c r="I362" s="5">
        <f t="shared" si="39"/>
        <v>0</v>
      </c>
    </row>
    <row r="363" spans="1:9" ht="116.25" customHeight="1">
      <c r="A363" s="7" t="s">
        <v>338</v>
      </c>
      <c r="B363" s="8" t="s">
        <v>41</v>
      </c>
      <c r="C363" s="2"/>
      <c r="D363" s="5">
        <v>25</v>
      </c>
      <c r="E363" s="5">
        <f>E364+E368</f>
        <v>0</v>
      </c>
      <c r="F363" s="5">
        <f t="shared" si="38"/>
        <v>25</v>
      </c>
      <c r="G363" s="5">
        <v>25</v>
      </c>
      <c r="H363" s="5">
        <f>H364+H368</f>
        <v>0</v>
      </c>
      <c r="I363" s="5">
        <f t="shared" si="39"/>
        <v>25</v>
      </c>
    </row>
    <row r="364" spans="1:9" ht="25.5">
      <c r="A364" s="9" t="s">
        <v>339</v>
      </c>
      <c r="B364" s="8" t="s">
        <v>417</v>
      </c>
      <c r="C364" s="2"/>
      <c r="D364" s="5">
        <v>0</v>
      </c>
      <c r="E364" s="5">
        <f t="shared" ref="E364:E366" si="44">E365</f>
        <v>0</v>
      </c>
      <c r="F364" s="5">
        <f t="shared" si="38"/>
        <v>0</v>
      </c>
      <c r="G364" s="5">
        <v>0</v>
      </c>
      <c r="H364" s="5">
        <f t="shared" ref="H364:H366" si="45">H365</f>
        <v>0</v>
      </c>
      <c r="I364" s="5">
        <f t="shared" si="39"/>
        <v>0</v>
      </c>
    </row>
    <row r="365" spans="1:9" ht="25.5">
      <c r="A365" s="4" t="s">
        <v>419</v>
      </c>
      <c r="B365" s="2" t="s">
        <v>418</v>
      </c>
      <c r="C365" s="2"/>
      <c r="D365" s="5">
        <v>0</v>
      </c>
      <c r="E365" s="5">
        <f t="shared" si="44"/>
        <v>0</v>
      </c>
      <c r="F365" s="5">
        <f t="shared" si="38"/>
        <v>0</v>
      </c>
      <c r="G365" s="5">
        <v>0</v>
      </c>
      <c r="H365" s="5">
        <f t="shared" si="45"/>
        <v>0</v>
      </c>
      <c r="I365" s="5">
        <f t="shared" si="39"/>
        <v>0</v>
      </c>
    </row>
    <row r="366" spans="1:9" ht="19.5" customHeight="1">
      <c r="A366" s="4" t="s">
        <v>420</v>
      </c>
      <c r="B366" s="2" t="s">
        <v>421</v>
      </c>
      <c r="C366" s="2"/>
      <c r="D366" s="5">
        <v>0</v>
      </c>
      <c r="E366" s="5">
        <f t="shared" si="44"/>
        <v>0</v>
      </c>
      <c r="F366" s="5">
        <f t="shared" si="38"/>
        <v>0</v>
      </c>
      <c r="G366" s="5">
        <v>0</v>
      </c>
      <c r="H366" s="5">
        <f t="shared" si="45"/>
        <v>0</v>
      </c>
      <c r="I366" s="5">
        <f t="shared" si="39"/>
        <v>0</v>
      </c>
    </row>
    <row r="367" spans="1:9" ht="38.25">
      <c r="A367" s="4" t="s">
        <v>26</v>
      </c>
      <c r="B367" s="2" t="s">
        <v>421</v>
      </c>
      <c r="C367" s="2">
        <v>200</v>
      </c>
      <c r="D367" s="5">
        <v>0</v>
      </c>
      <c r="E367" s="5">
        <v>0</v>
      </c>
      <c r="F367" s="5">
        <f t="shared" si="38"/>
        <v>0</v>
      </c>
      <c r="G367" s="5">
        <v>0</v>
      </c>
      <c r="H367" s="5">
        <v>0</v>
      </c>
      <c r="I367" s="5">
        <f t="shared" si="39"/>
        <v>0</v>
      </c>
    </row>
    <row r="368" spans="1:9" ht="63.75">
      <c r="A368" s="9" t="s">
        <v>340</v>
      </c>
      <c r="B368" s="8" t="s">
        <v>422</v>
      </c>
      <c r="C368" s="2"/>
      <c r="D368" s="5">
        <v>25</v>
      </c>
      <c r="E368" s="5">
        <f>E369</f>
        <v>0</v>
      </c>
      <c r="F368" s="5">
        <f t="shared" si="38"/>
        <v>25</v>
      </c>
      <c r="G368" s="5">
        <v>25</v>
      </c>
      <c r="H368" s="5">
        <f>H369</f>
        <v>0</v>
      </c>
      <c r="I368" s="5">
        <f t="shared" si="39"/>
        <v>25</v>
      </c>
    </row>
    <row r="369" spans="1:9" ht="63.75">
      <c r="A369" s="4" t="s">
        <v>423</v>
      </c>
      <c r="B369" s="2" t="s">
        <v>425</v>
      </c>
      <c r="C369" s="2"/>
      <c r="D369" s="5">
        <v>25</v>
      </c>
      <c r="E369" s="5">
        <f>E370</f>
        <v>0</v>
      </c>
      <c r="F369" s="5">
        <f t="shared" si="38"/>
        <v>25</v>
      </c>
      <c r="G369" s="5">
        <v>25</v>
      </c>
      <c r="H369" s="5">
        <f>H370</f>
        <v>0</v>
      </c>
      <c r="I369" s="5">
        <f t="shared" si="39"/>
        <v>25</v>
      </c>
    </row>
    <row r="370" spans="1:9" ht="51">
      <c r="A370" s="4" t="s">
        <v>424</v>
      </c>
      <c r="B370" s="2" t="s">
        <v>426</v>
      </c>
      <c r="C370" s="2"/>
      <c r="D370" s="5">
        <v>25</v>
      </c>
      <c r="E370" s="5">
        <f>E371+E372</f>
        <v>0</v>
      </c>
      <c r="F370" s="5">
        <f t="shared" si="38"/>
        <v>25</v>
      </c>
      <c r="G370" s="5">
        <v>25</v>
      </c>
      <c r="H370" s="5">
        <f>H371+H372</f>
        <v>0</v>
      </c>
      <c r="I370" s="5">
        <f t="shared" si="39"/>
        <v>25</v>
      </c>
    </row>
    <row r="371" spans="1:9" ht="76.5">
      <c r="A371" s="4" t="s">
        <v>50</v>
      </c>
      <c r="B371" s="2" t="s">
        <v>426</v>
      </c>
      <c r="C371" s="2">
        <v>100</v>
      </c>
      <c r="D371" s="5">
        <v>23.5</v>
      </c>
      <c r="E371" s="5">
        <v>0</v>
      </c>
      <c r="F371" s="5">
        <f t="shared" si="38"/>
        <v>23.5</v>
      </c>
      <c r="G371" s="5">
        <v>23.5</v>
      </c>
      <c r="H371" s="5">
        <v>0</v>
      </c>
      <c r="I371" s="5">
        <f t="shared" si="39"/>
        <v>23.5</v>
      </c>
    </row>
    <row r="372" spans="1:9" ht="38.25">
      <c r="A372" s="4" t="s">
        <v>26</v>
      </c>
      <c r="B372" s="2" t="s">
        <v>426</v>
      </c>
      <c r="C372" s="2">
        <v>200</v>
      </c>
      <c r="D372" s="5">
        <v>1.5</v>
      </c>
      <c r="E372" s="5">
        <v>0</v>
      </c>
      <c r="F372" s="5">
        <f t="shared" si="38"/>
        <v>1.5</v>
      </c>
      <c r="G372" s="5">
        <v>1.5</v>
      </c>
      <c r="H372" s="5">
        <v>0</v>
      </c>
      <c r="I372" s="5">
        <f t="shared" si="39"/>
        <v>1.5</v>
      </c>
    </row>
    <row r="373" spans="1:9" ht="97.5" customHeight="1">
      <c r="A373" s="7" t="s">
        <v>452</v>
      </c>
      <c r="B373" s="8" t="s">
        <v>453</v>
      </c>
      <c r="C373" s="2"/>
      <c r="D373" s="5">
        <v>4428.8700100000005</v>
      </c>
      <c r="E373" s="5">
        <f>E374+E387+E397</f>
        <v>0</v>
      </c>
      <c r="F373" s="5">
        <f t="shared" si="38"/>
        <v>4428.8700100000005</v>
      </c>
      <c r="G373" s="5">
        <v>4333.8134099999997</v>
      </c>
      <c r="H373" s="5">
        <f>H374+H387+H397</f>
        <v>0</v>
      </c>
      <c r="I373" s="5">
        <f t="shared" si="39"/>
        <v>4333.8134099999997</v>
      </c>
    </row>
    <row r="374" spans="1:9" ht="25.5">
      <c r="A374" s="9" t="s">
        <v>454</v>
      </c>
      <c r="B374" s="8" t="s">
        <v>456</v>
      </c>
      <c r="C374" s="2"/>
      <c r="D374" s="5">
        <v>749.42004999999995</v>
      </c>
      <c r="E374" s="5">
        <f>E375+E378+E381+E384</f>
        <v>0</v>
      </c>
      <c r="F374" s="5">
        <f t="shared" si="38"/>
        <v>749.42004999999995</v>
      </c>
      <c r="G374" s="5">
        <v>749.42004999999995</v>
      </c>
      <c r="H374" s="5">
        <f>H375+H378+H381+H384</f>
        <v>0</v>
      </c>
      <c r="I374" s="5">
        <f t="shared" si="39"/>
        <v>749.42004999999995</v>
      </c>
    </row>
    <row r="375" spans="1:9" ht="66.75" customHeight="1">
      <c r="A375" s="4" t="s">
        <v>458</v>
      </c>
      <c r="B375" s="2" t="s">
        <v>460</v>
      </c>
      <c r="C375" s="2"/>
      <c r="D375" s="5">
        <v>272.2</v>
      </c>
      <c r="E375" s="5">
        <f>E376</f>
        <v>0</v>
      </c>
      <c r="F375" s="5">
        <f t="shared" si="38"/>
        <v>272.2</v>
      </c>
      <c r="G375" s="5">
        <v>272.2</v>
      </c>
      <c r="H375" s="5">
        <f>H376</f>
        <v>0</v>
      </c>
      <c r="I375" s="5">
        <f t="shared" si="39"/>
        <v>272.2</v>
      </c>
    </row>
    <row r="376" spans="1:9" ht="57" customHeight="1">
      <c r="A376" s="4" t="s">
        <v>459</v>
      </c>
      <c r="B376" s="2" t="s">
        <v>461</v>
      </c>
      <c r="C376" s="2"/>
      <c r="D376" s="5">
        <v>272.2</v>
      </c>
      <c r="E376" s="5">
        <f>E377</f>
        <v>0</v>
      </c>
      <c r="F376" s="5">
        <f t="shared" si="38"/>
        <v>272.2</v>
      </c>
      <c r="G376" s="5">
        <v>272.2</v>
      </c>
      <c r="H376" s="5">
        <f>H377</f>
        <v>0</v>
      </c>
      <c r="I376" s="5">
        <f t="shared" si="39"/>
        <v>272.2</v>
      </c>
    </row>
    <row r="377" spans="1:9" ht="38.25">
      <c r="A377" s="4" t="s">
        <v>26</v>
      </c>
      <c r="B377" s="2" t="s">
        <v>461</v>
      </c>
      <c r="C377" s="2">
        <v>200</v>
      </c>
      <c r="D377" s="5">
        <v>272.2</v>
      </c>
      <c r="E377" s="5">
        <v>0</v>
      </c>
      <c r="F377" s="5">
        <f t="shared" si="38"/>
        <v>272.2</v>
      </c>
      <c r="G377" s="5">
        <v>272.2</v>
      </c>
      <c r="H377" s="5">
        <v>0</v>
      </c>
      <c r="I377" s="5">
        <f t="shared" si="39"/>
        <v>272.2</v>
      </c>
    </row>
    <row r="378" spans="1:9" ht="76.5">
      <c r="A378" s="4" t="s">
        <v>463</v>
      </c>
      <c r="B378" s="2" t="s">
        <v>462</v>
      </c>
      <c r="C378" s="2"/>
      <c r="D378" s="5">
        <v>92.75</v>
      </c>
      <c r="E378" s="5">
        <f>E379</f>
        <v>0</v>
      </c>
      <c r="F378" s="5">
        <f t="shared" si="38"/>
        <v>92.75</v>
      </c>
      <c r="G378" s="5">
        <v>92.75</v>
      </c>
      <c r="H378" s="5">
        <f>H379</f>
        <v>0</v>
      </c>
      <c r="I378" s="5">
        <f t="shared" si="39"/>
        <v>92.75</v>
      </c>
    </row>
    <row r="379" spans="1:9" ht="63.75">
      <c r="A379" s="4" t="s">
        <v>464</v>
      </c>
      <c r="B379" s="2" t="s">
        <v>465</v>
      </c>
      <c r="C379" s="2"/>
      <c r="D379" s="5">
        <v>92.75</v>
      </c>
      <c r="E379" s="5">
        <f>E380</f>
        <v>0</v>
      </c>
      <c r="F379" s="5">
        <f t="shared" si="38"/>
        <v>92.75</v>
      </c>
      <c r="G379" s="5">
        <v>92.75</v>
      </c>
      <c r="H379" s="5">
        <f>H380</f>
        <v>0</v>
      </c>
      <c r="I379" s="5">
        <f t="shared" si="39"/>
        <v>92.75</v>
      </c>
    </row>
    <row r="380" spans="1:9" ht="15.75">
      <c r="A380" s="4" t="s">
        <v>117</v>
      </c>
      <c r="B380" s="2" t="s">
        <v>465</v>
      </c>
      <c r="C380" s="2">
        <v>800</v>
      </c>
      <c r="D380" s="5">
        <v>92.75</v>
      </c>
      <c r="E380" s="5">
        <v>0</v>
      </c>
      <c r="F380" s="5">
        <f t="shared" si="38"/>
        <v>92.75</v>
      </c>
      <c r="G380" s="5">
        <v>92.75</v>
      </c>
      <c r="H380" s="5">
        <v>0</v>
      </c>
      <c r="I380" s="5">
        <f t="shared" si="39"/>
        <v>92.75</v>
      </c>
    </row>
    <row r="381" spans="1:9" ht="255">
      <c r="A381" s="4" t="s">
        <v>466</v>
      </c>
      <c r="B381" s="2" t="s">
        <v>468</v>
      </c>
      <c r="C381" s="2"/>
      <c r="D381" s="5">
        <v>384.47005000000001</v>
      </c>
      <c r="E381" s="5">
        <f>E382</f>
        <v>0</v>
      </c>
      <c r="F381" s="5">
        <f t="shared" si="38"/>
        <v>384.47005000000001</v>
      </c>
      <c r="G381" s="5">
        <v>384.47005000000001</v>
      </c>
      <c r="H381" s="5">
        <f>H382</f>
        <v>0</v>
      </c>
      <c r="I381" s="5">
        <f t="shared" si="39"/>
        <v>384.47005000000001</v>
      </c>
    </row>
    <row r="382" spans="1:9" ht="242.25">
      <c r="A382" s="4" t="s">
        <v>467</v>
      </c>
      <c r="B382" s="2" t="s">
        <v>469</v>
      </c>
      <c r="C382" s="2"/>
      <c r="D382" s="5">
        <v>384.47005000000001</v>
      </c>
      <c r="E382" s="5">
        <f>E383</f>
        <v>0</v>
      </c>
      <c r="F382" s="5">
        <f t="shared" si="38"/>
        <v>384.47005000000001</v>
      </c>
      <c r="G382" s="5">
        <v>384.47005000000001</v>
      </c>
      <c r="H382" s="5">
        <f>H383</f>
        <v>0</v>
      </c>
      <c r="I382" s="5">
        <f t="shared" si="39"/>
        <v>384.47005000000001</v>
      </c>
    </row>
    <row r="383" spans="1:9" ht="38.25">
      <c r="A383" s="4" t="s">
        <v>26</v>
      </c>
      <c r="B383" s="2" t="s">
        <v>469</v>
      </c>
      <c r="C383" s="2">
        <v>200</v>
      </c>
      <c r="D383" s="5">
        <v>384.47005000000001</v>
      </c>
      <c r="E383" s="5"/>
      <c r="F383" s="5">
        <f t="shared" si="38"/>
        <v>384.47005000000001</v>
      </c>
      <c r="G383" s="5">
        <v>384.47005000000001</v>
      </c>
      <c r="H383" s="5"/>
      <c r="I383" s="5">
        <f t="shared" si="39"/>
        <v>384.47005000000001</v>
      </c>
    </row>
    <row r="384" spans="1:9" ht="38.25">
      <c r="A384" s="4" t="s">
        <v>487</v>
      </c>
      <c r="B384" s="2" t="s">
        <v>486</v>
      </c>
      <c r="C384" s="2"/>
      <c r="D384" s="5">
        <v>0</v>
      </c>
      <c r="E384" s="5">
        <f>E385</f>
        <v>0</v>
      </c>
      <c r="F384" s="5">
        <f t="shared" si="38"/>
        <v>0</v>
      </c>
      <c r="G384" s="5">
        <v>0</v>
      </c>
      <c r="H384" s="5">
        <f>H385</f>
        <v>0</v>
      </c>
      <c r="I384" s="5">
        <f t="shared" si="39"/>
        <v>0</v>
      </c>
    </row>
    <row r="385" spans="1:9" ht="38.25">
      <c r="A385" s="4" t="s">
        <v>488</v>
      </c>
      <c r="B385" s="2" t="s">
        <v>489</v>
      </c>
      <c r="C385" s="2"/>
      <c r="D385" s="5">
        <v>0</v>
      </c>
      <c r="E385" s="5">
        <f>E386</f>
        <v>0</v>
      </c>
      <c r="F385" s="5">
        <f t="shared" si="38"/>
        <v>0</v>
      </c>
      <c r="G385" s="5">
        <v>0</v>
      </c>
      <c r="H385" s="5">
        <f>H386</f>
        <v>0</v>
      </c>
      <c r="I385" s="5">
        <f t="shared" si="39"/>
        <v>0</v>
      </c>
    </row>
    <row r="386" spans="1:9" ht="38.25">
      <c r="A386" s="4" t="s">
        <v>26</v>
      </c>
      <c r="B386" s="2" t="s">
        <v>489</v>
      </c>
      <c r="C386" s="2">
        <v>200</v>
      </c>
      <c r="D386" s="5">
        <v>0</v>
      </c>
      <c r="E386" s="5">
        <v>0</v>
      </c>
      <c r="F386" s="5">
        <f t="shared" si="38"/>
        <v>0</v>
      </c>
      <c r="G386" s="5">
        <v>0</v>
      </c>
      <c r="H386" s="5">
        <v>0</v>
      </c>
      <c r="I386" s="5">
        <f t="shared" si="39"/>
        <v>0</v>
      </c>
    </row>
    <row r="387" spans="1:9" ht="25.5">
      <c r="A387" s="9" t="s">
        <v>455</v>
      </c>
      <c r="B387" s="8" t="s">
        <v>457</v>
      </c>
      <c r="C387" s="2"/>
      <c r="D387" s="5">
        <v>1935.4499599999999</v>
      </c>
      <c r="E387" s="5">
        <f>E388+E391+E394</f>
        <v>0</v>
      </c>
      <c r="F387" s="5">
        <f t="shared" si="38"/>
        <v>1935.4499599999999</v>
      </c>
      <c r="G387" s="5">
        <v>2208.39336</v>
      </c>
      <c r="H387" s="5">
        <f>H388+H391+H394</f>
        <v>0</v>
      </c>
      <c r="I387" s="5">
        <f t="shared" si="39"/>
        <v>2208.39336</v>
      </c>
    </row>
    <row r="388" spans="1:9" ht="229.5" customHeight="1">
      <c r="A388" s="4" t="s">
        <v>471</v>
      </c>
      <c r="B388" s="2" t="s">
        <v>472</v>
      </c>
      <c r="C388" s="2"/>
      <c r="D388" s="5">
        <v>52.9</v>
      </c>
      <c r="E388" s="5">
        <f>E389</f>
        <v>0</v>
      </c>
      <c r="F388" s="5">
        <f t="shared" si="38"/>
        <v>52.9</v>
      </c>
      <c r="G388" s="5">
        <v>52.9</v>
      </c>
      <c r="H388" s="5">
        <f>H389</f>
        <v>0</v>
      </c>
      <c r="I388" s="5">
        <f t="shared" si="39"/>
        <v>52.9</v>
      </c>
    </row>
    <row r="389" spans="1:9" ht="220.5" customHeight="1">
      <c r="A389" s="4" t="s">
        <v>470</v>
      </c>
      <c r="B389" s="2" t="s">
        <v>473</v>
      </c>
      <c r="C389" s="2"/>
      <c r="D389" s="5">
        <v>52.9</v>
      </c>
      <c r="E389" s="5">
        <f>E390</f>
        <v>0</v>
      </c>
      <c r="F389" s="5">
        <f t="shared" si="38"/>
        <v>52.9</v>
      </c>
      <c r="G389" s="5">
        <v>52.9</v>
      </c>
      <c r="H389" s="5">
        <f>H390</f>
        <v>0</v>
      </c>
      <c r="I389" s="5">
        <f t="shared" si="39"/>
        <v>52.9</v>
      </c>
    </row>
    <row r="390" spans="1:9" ht="15.75">
      <c r="A390" s="4" t="s">
        <v>117</v>
      </c>
      <c r="B390" s="2" t="s">
        <v>473</v>
      </c>
      <c r="C390" s="2">
        <v>800</v>
      </c>
      <c r="D390" s="5">
        <v>52.9</v>
      </c>
      <c r="E390" s="5"/>
      <c r="F390" s="5">
        <f t="shared" si="38"/>
        <v>52.9</v>
      </c>
      <c r="G390" s="5">
        <v>52.9</v>
      </c>
      <c r="H390" s="5"/>
      <c r="I390" s="5">
        <f t="shared" si="39"/>
        <v>52.9</v>
      </c>
    </row>
    <row r="391" spans="1:9" ht="76.5">
      <c r="A391" s="4" t="s">
        <v>474</v>
      </c>
      <c r="B391" s="2" t="s">
        <v>476</v>
      </c>
      <c r="C391" s="2"/>
      <c r="D391" s="5">
        <v>1738.5499600000001</v>
      </c>
      <c r="E391" s="5">
        <f>E392</f>
        <v>0</v>
      </c>
      <c r="F391" s="5">
        <f t="shared" si="38"/>
        <v>1738.5499600000001</v>
      </c>
      <c r="G391" s="5">
        <v>2011.4933599999999</v>
      </c>
      <c r="H391" s="5">
        <f>H392</f>
        <v>0</v>
      </c>
      <c r="I391" s="5">
        <f t="shared" si="39"/>
        <v>2011.4933599999999</v>
      </c>
    </row>
    <row r="392" spans="1:9" ht="63.75">
      <c r="A392" s="4" t="s">
        <v>475</v>
      </c>
      <c r="B392" s="2" t="s">
        <v>477</v>
      </c>
      <c r="C392" s="2"/>
      <c r="D392" s="5">
        <v>1738.5499600000001</v>
      </c>
      <c r="E392" s="5">
        <f>E393</f>
        <v>0</v>
      </c>
      <c r="F392" s="5">
        <f t="shared" si="38"/>
        <v>1738.5499600000001</v>
      </c>
      <c r="G392" s="5">
        <v>2011.4933599999999</v>
      </c>
      <c r="H392" s="5">
        <f>H393</f>
        <v>0</v>
      </c>
      <c r="I392" s="5">
        <f t="shared" si="39"/>
        <v>2011.4933599999999</v>
      </c>
    </row>
    <row r="393" spans="1:9" ht="15.75">
      <c r="A393" s="4" t="s">
        <v>117</v>
      </c>
      <c r="B393" s="2" t="s">
        <v>477</v>
      </c>
      <c r="C393" s="2">
        <v>800</v>
      </c>
      <c r="D393" s="5">
        <v>1738.5499600000001</v>
      </c>
      <c r="E393" s="5">
        <v>0</v>
      </c>
      <c r="F393" s="5">
        <f t="shared" si="38"/>
        <v>1738.5499600000001</v>
      </c>
      <c r="G393" s="5">
        <v>2011.4933599999999</v>
      </c>
      <c r="H393" s="5">
        <v>0</v>
      </c>
      <c r="I393" s="5">
        <f t="shared" si="39"/>
        <v>2011.4933599999999</v>
      </c>
    </row>
    <row r="394" spans="1:9" ht="43.5" customHeight="1">
      <c r="A394" s="4" t="s">
        <v>478</v>
      </c>
      <c r="B394" s="2" t="s">
        <v>480</v>
      </c>
      <c r="C394" s="2"/>
      <c r="D394" s="5">
        <v>144</v>
      </c>
      <c r="E394" s="5">
        <f>E395</f>
        <v>0</v>
      </c>
      <c r="F394" s="5">
        <f t="shared" si="38"/>
        <v>144</v>
      </c>
      <c r="G394" s="5">
        <v>144</v>
      </c>
      <c r="H394" s="5">
        <f>H395</f>
        <v>0</v>
      </c>
      <c r="I394" s="5">
        <f t="shared" si="39"/>
        <v>144</v>
      </c>
    </row>
    <row r="395" spans="1:9" ht="38.25">
      <c r="A395" s="4" t="s">
        <v>479</v>
      </c>
      <c r="B395" s="2" t="s">
        <v>481</v>
      </c>
      <c r="C395" s="2"/>
      <c r="D395" s="5">
        <v>144</v>
      </c>
      <c r="E395" s="5">
        <f>E396</f>
        <v>0</v>
      </c>
      <c r="F395" s="5">
        <f t="shared" si="38"/>
        <v>144</v>
      </c>
      <c r="G395" s="5">
        <v>144</v>
      </c>
      <c r="H395" s="5">
        <f>H396</f>
        <v>0</v>
      </c>
      <c r="I395" s="5">
        <f t="shared" si="39"/>
        <v>144</v>
      </c>
    </row>
    <row r="396" spans="1:9" ht="38.25">
      <c r="A396" s="4" t="s">
        <v>26</v>
      </c>
      <c r="B396" s="2" t="s">
        <v>481</v>
      </c>
      <c r="C396" s="2">
        <v>200</v>
      </c>
      <c r="D396" s="5">
        <v>144</v>
      </c>
      <c r="E396" s="5">
        <v>0</v>
      </c>
      <c r="F396" s="5">
        <f t="shared" si="38"/>
        <v>144</v>
      </c>
      <c r="G396" s="5">
        <v>144</v>
      </c>
      <c r="H396" s="5">
        <v>0</v>
      </c>
      <c r="I396" s="5">
        <f t="shared" si="39"/>
        <v>144</v>
      </c>
    </row>
    <row r="397" spans="1:9" ht="38.25">
      <c r="A397" s="9" t="s">
        <v>520</v>
      </c>
      <c r="B397" s="8" t="s">
        <v>521</v>
      </c>
      <c r="C397" s="2"/>
      <c r="D397" s="5">
        <v>1744</v>
      </c>
      <c r="E397" s="5">
        <f>E398</f>
        <v>0</v>
      </c>
      <c r="F397" s="5">
        <f t="shared" si="38"/>
        <v>1744</v>
      </c>
      <c r="G397" s="5">
        <v>1376</v>
      </c>
      <c r="H397" s="5">
        <f>H398</f>
        <v>0</v>
      </c>
      <c r="I397" s="5">
        <f t="shared" si="39"/>
        <v>1376</v>
      </c>
    </row>
    <row r="398" spans="1:9" ht="51">
      <c r="A398" s="4" t="s">
        <v>522</v>
      </c>
      <c r="B398" s="2" t="s">
        <v>524</v>
      </c>
      <c r="C398" s="2"/>
      <c r="D398" s="5">
        <v>1744</v>
      </c>
      <c r="E398" s="5">
        <f>E399</f>
        <v>0</v>
      </c>
      <c r="F398" s="5">
        <f t="shared" si="38"/>
        <v>1744</v>
      </c>
      <c r="G398" s="5">
        <v>1376</v>
      </c>
      <c r="H398" s="5">
        <f>H399</f>
        <v>0</v>
      </c>
      <c r="I398" s="5">
        <f t="shared" si="39"/>
        <v>1376</v>
      </c>
    </row>
    <row r="399" spans="1:9" ht="38.25">
      <c r="A399" s="4" t="s">
        <v>523</v>
      </c>
      <c r="B399" s="2" t="s">
        <v>525</v>
      </c>
      <c r="C399" s="2"/>
      <c r="D399" s="5">
        <v>1744</v>
      </c>
      <c r="E399" s="5">
        <f>E400</f>
        <v>0</v>
      </c>
      <c r="F399" s="5">
        <f t="shared" si="38"/>
        <v>1744</v>
      </c>
      <c r="G399" s="5">
        <v>1376</v>
      </c>
      <c r="H399" s="5">
        <f>H400</f>
        <v>0</v>
      </c>
      <c r="I399" s="5">
        <f t="shared" si="39"/>
        <v>1376</v>
      </c>
    </row>
    <row r="400" spans="1:9" ht="38.25">
      <c r="A400" s="4" t="s">
        <v>26</v>
      </c>
      <c r="B400" s="2" t="s">
        <v>525</v>
      </c>
      <c r="C400" s="2">
        <v>200</v>
      </c>
      <c r="D400" s="5">
        <v>1744</v>
      </c>
      <c r="E400" s="5">
        <v>0</v>
      </c>
      <c r="F400" s="5">
        <f t="shared" si="38"/>
        <v>1744</v>
      </c>
      <c r="G400" s="5">
        <v>1376</v>
      </c>
      <c r="H400" s="5">
        <v>0</v>
      </c>
      <c r="I400" s="5">
        <f t="shared" si="39"/>
        <v>1376</v>
      </c>
    </row>
    <row r="401" spans="1:9" ht="63">
      <c r="A401" s="7" t="s">
        <v>372</v>
      </c>
      <c r="B401" s="8" t="s">
        <v>178</v>
      </c>
      <c r="C401" s="2"/>
      <c r="D401" s="5">
        <v>5143.5021199999992</v>
      </c>
      <c r="E401" s="5">
        <f>E402+E405</f>
        <v>0</v>
      </c>
      <c r="F401" s="5">
        <f t="shared" si="38"/>
        <v>5143.5021199999992</v>
      </c>
      <c r="G401" s="5">
        <v>5143.5021199999992</v>
      </c>
      <c r="H401" s="5">
        <f>H402+H405</f>
        <v>0</v>
      </c>
      <c r="I401" s="5">
        <f t="shared" si="39"/>
        <v>5143.5021199999992</v>
      </c>
    </row>
    <row r="402" spans="1:9" ht="15.75">
      <c r="A402" s="4" t="s">
        <v>4</v>
      </c>
      <c r="B402" s="2" t="s">
        <v>179</v>
      </c>
      <c r="C402" s="2"/>
      <c r="D402" s="5">
        <v>0</v>
      </c>
      <c r="E402" s="5">
        <f>E403</f>
        <v>0</v>
      </c>
      <c r="F402" s="5">
        <f t="shared" si="38"/>
        <v>0</v>
      </c>
      <c r="G402" s="5">
        <v>0</v>
      </c>
      <c r="H402" s="5">
        <f>H403</f>
        <v>0</v>
      </c>
      <c r="I402" s="5">
        <f t="shared" si="39"/>
        <v>0</v>
      </c>
    </row>
    <row r="403" spans="1:9" ht="38.25">
      <c r="A403" s="4" t="s">
        <v>373</v>
      </c>
      <c r="B403" s="2" t="s">
        <v>180</v>
      </c>
      <c r="C403" s="2"/>
      <c r="D403" s="5">
        <v>0</v>
      </c>
      <c r="E403" s="5">
        <f>E404</f>
        <v>0</v>
      </c>
      <c r="F403" s="5">
        <f t="shared" si="38"/>
        <v>0</v>
      </c>
      <c r="G403" s="5">
        <v>0</v>
      </c>
      <c r="H403" s="5">
        <f>H404</f>
        <v>0</v>
      </c>
      <c r="I403" s="5">
        <f t="shared" si="39"/>
        <v>0</v>
      </c>
    </row>
    <row r="404" spans="1:9" ht="38.25">
      <c r="A404" s="4" t="s">
        <v>26</v>
      </c>
      <c r="B404" s="2" t="s">
        <v>180</v>
      </c>
      <c r="C404" s="2">
        <v>200</v>
      </c>
      <c r="D404" s="5">
        <v>0</v>
      </c>
      <c r="E404" s="5">
        <v>0</v>
      </c>
      <c r="F404" s="5">
        <f t="shared" si="38"/>
        <v>0</v>
      </c>
      <c r="G404" s="5">
        <v>0</v>
      </c>
      <c r="H404" s="5">
        <v>0</v>
      </c>
      <c r="I404" s="5">
        <f t="shared" si="39"/>
        <v>0</v>
      </c>
    </row>
    <row r="405" spans="1:9" ht="15.75">
      <c r="A405" s="7" t="s">
        <v>181</v>
      </c>
      <c r="B405" s="2" t="s">
        <v>182</v>
      </c>
      <c r="C405" s="2"/>
      <c r="D405" s="5">
        <v>5143.5021199999992</v>
      </c>
      <c r="E405" s="5">
        <f>E406+E408+E410+E413+E415</f>
        <v>0</v>
      </c>
      <c r="F405" s="5">
        <f t="shared" si="38"/>
        <v>5143.5021199999992</v>
      </c>
      <c r="G405" s="5">
        <v>5143.5021199999992</v>
      </c>
      <c r="H405" s="5">
        <f>H406+H408+H410+H413+H415</f>
        <v>0</v>
      </c>
      <c r="I405" s="5">
        <f t="shared" si="39"/>
        <v>5143.5021199999992</v>
      </c>
    </row>
    <row r="406" spans="1:9" ht="38.25">
      <c r="A406" s="4" t="s">
        <v>375</v>
      </c>
      <c r="B406" s="2" t="s">
        <v>183</v>
      </c>
      <c r="C406" s="2"/>
      <c r="D406" s="5">
        <v>1550.8719999999998</v>
      </c>
      <c r="E406" s="5">
        <f>E407</f>
        <v>0</v>
      </c>
      <c r="F406" s="5">
        <f t="shared" si="38"/>
        <v>1550.8719999999998</v>
      </c>
      <c r="G406" s="5">
        <v>1550.8719999999998</v>
      </c>
      <c r="H406" s="5">
        <f>H407</f>
        <v>0</v>
      </c>
      <c r="I406" s="5">
        <f t="shared" si="39"/>
        <v>1550.8719999999998</v>
      </c>
    </row>
    <row r="407" spans="1:9" ht="76.5">
      <c r="A407" s="4" t="s">
        <v>50</v>
      </c>
      <c r="B407" s="2" t="s">
        <v>183</v>
      </c>
      <c r="C407" s="2">
        <v>100</v>
      </c>
      <c r="D407" s="5">
        <v>1550.8719999999998</v>
      </c>
      <c r="E407" s="5">
        <v>0</v>
      </c>
      <c r="F407" s="5">
        <f t="shared" si="38"/>
        <v>1550.8719999999998</v>
      </c>
      <c r="G407" s="5">
        <v>1550.8719999999998</v>
      </c>
      <c r="H407" s="5">
        <v>0</v>
      </c>
      <c r="I407" s="5">
        <f t="shared" si="39"/>
        <v>1550.8719999999998</v>
      </c>
    </row>
    <row r="408" spans="1:9" ht="38.25">
      <c r="A408" s="4" t="s">
        <v>374</v>
      </c>
      <c r="B408" s="2" t="s">
        <v>184</v>
      </c>
      <c r="C408" s="2"/>
      <c r="D408" s="5">
        <v>1183.6299999999997</v>
      </c>
      <c r="E408" s="5">
        <f>E409</f>
        <v>0</v>
      </c>
      <c r="F408" s="5">
        <f t="shared" si="38"/>
        <v>1183.6299999999997</v>
      </c>
      <c r="G408" s="5">
        <v>1183.6299999999997</v>
      </c>
      <c r="H408" s="5">
        <f>H409</f>
        <v>0</v>
      </c>
      <c r="I408" s="5">
        <f t="shared" si="39"/>
        <v>1183.6299999999997</v>
      </c>
    </row>
    <row r="409" spans="1:9" ht="76.5">
      <c r="A409" s="4" t="s">
        <v>50</v>
      </c>
      <c r="B409" s="2" t="s">
        <v>184</v>
      </c>
      <c r="C409" s="2">
        <v>100</v>
      </c>
      <c r="D409" s="5">
        <v>1183.6299999999997</v>
      </c>
      <c r="E409" s="5">
        <v>0</v>
      </c>
      <c r="F409" s="5">
        <f t="shared" si="38"/>
        <v>1183.6299999999997</v>
      </c>
      <c r="G409" s="5">
        <v>1183.6299999999997</v>
      </c>
      <c r="H409" s="5">
        <v>0</v>
      </c>
      <c r="I409" s="5">
        <f t="shared" si="39"/>
        <v>1183.6299999999997</v>
      </c>
    </row>
    <row r="410" spans="1:9" ht="38.25">
      <c r="A410" s="4" t="s">
        <v>376</v>
      </c>
      <c r="B410" s="2" t="s">
        <v>185</v>
      </c>
      <c r="C410" s="2"/>
      <c r="D410" s="5">
        <v>1186.45012</v>
      </c>
      <c r="E410" s="5">
        <f>E411+E412</f>
        <v>0</v>
      </c>
      <c r="F410" s="5">
        <f t="shared" si="38"/>
        <v>1186.45012</v>
      </c>
      <c r="G410" s="5">
        <v>1186.45012</v>
      </c>
      <c r="H410" s="5">
        <f>H411+H412</f>
        <v>0</v>
      </c>
      <c r="I410" s="5">
        <f t="shared" si="39"/>
        <v>1186.45012</v>
      </c>
    </row>
    <row r="411" spans="1:9" ht="76.5">
      <c r="A411" s="4" t="s">
        <v>50</v>
      </c>
      <c r="B411" s="2" t="s">
        <v>185</v>
      </c>
      <c r="C411" s="2">
        <v>100</v>
      </c>
      <c r="D411" s="5">
        <v>937.97299999999996</v>
      </c>
      <c r="E411" s="5">
        <v>0</v>
      </c>
      <c r="F411" s="5">
        <f t="shared" si="38"/>
        <v>937.97299999999996</v>
      </c>
      <c r="G411" s="5">
        <v>937.97299999999996</v>
      </c>
      <c r="H411" s="5">
        <v>0</v>
      </c>
      <c r="I411" s="5">
        <f t="shared" si="39"/>
        <v>937.97299999999996</v>
      </c>
    </row>
    <row r="412" spans="1:9" ht="38.25">
      <c r="A412" s="4" t="s">
        <v>26</v>
      </c>
      <c r="B412" s="2" t="s">
        <v>185</v>
      </c>
      <c r="C412" s="2">
        <v>200</v>
      </c>
      <c r="D412" s="5">
        <v>248.47712000000001</v>
      </c>
      <c r="E412" s="5">
        <v>0</v>
      </c>
      <c r="F412" s="5">
        <f t="shared" si="38"/>
        <v>248.47712000000001</v>
      </c>
      <c r="G412" s="5">
        <v>248.47712000000001</v>
      </c>
      <c r="H412" s="5">
        <v>0</v>
      </c>
      <c r="I412" s="5">
        <f t="shared" si="39"/>
        <v>248.47712000000001</v>
      </c>
    </row>
    <row r="413" spans="1:9" ht="38.25">
      <c r="A413" s="4" t="s">
        <v>377</v>
      </c>
      <c r="B413" s="2" t="s">
        <v>279</v>
      </c>
      <c r="C413" s="2"/>
      <c r="D413" s="5">
        <v>762.27199999999993</v>
      </c>
      <c r="E413" s="5">
        <f>E414</f>
        <v>0</v>
      </c>
      <c r="F413" s="5">
        <f t="shared" si="38"/>
        <v>762.27199999999993</v>
      </c>
      <c r="G413" s="5">
        <v>762.27199999999993</v>
      </c>
      <c r="H413" s="5">
        <f>H414</f>
        <v>0</v>
      </c>
      <c r="I413" s="5">
        <f t="shared" si="39"/>
        <v>762.27199999999993</v>
      </c>
    </row>
    <row r="414" spans="1:9" ht="76.5">
      <c r="A414" s="4" t="s">
        <v>50</v>
      </c>
      <c r="B414" s="2" t="s">
        <v>279</v>
      </c>
      <c r="C414" s="2">
        <v>100</v>
      </c>
      <c r="D414" s="5">
        <v>762.27199999999993</v>
      </c>
      <c r="E414" s="5">
        <v>0</v>
      </c>
      <c r="F414" s="5">
        <f t="shared" ref="F414:F460" si="46">D414+E414</f>
        <v>762.27199999999993</v>
      </c>
      <c r="G414" s="5">
        <v>762.27199999999993</v>
      </c>
      <c r="H414" s="5">
        <v>0</v>
      </c>
      <c r="I414" s="5">
        <f t="shared" ref="I414:I460" si="47">G414+H414</f>
        <v>762.27199999999993</v>
      </c>
    </row>
    <row r="415" spans="1:9" ht="38.25">
      <c r="A415" s="4" t="s">
        <v>378</v>
      </c>
      <c r="B415" s="2" t="s">
        <v>280</v>
      </c>
      <c r="C415" s="2"/>
      <c r="D415" s="5">
        <v>460.27800000000002</v>
      </c>
      <c r="E415" s="5">
        <f>E416</f>
        <v>0</v>
      </c>
      <c r="F415" s="5">
        <f t="shared" si="46"/>
        <v>460.27800000000002</v>
      </c>
      <c r="G415" s="5">
        <v>460.27800000000002</v>
      </c>
      <c r="H415" s="5">
        <f>H416</f>
        <v>0</v>
      </c>
      <c r="I415" s="5">
        <f t="shared" si="47"/>
        <v>460.27800000000002</v>
      </c>
    </row>
    <row r="416" spans="1:9" ht="76.5">
      <c r="A416" s="4" t="s">
        <v>50</v>
      </c>
      <c r="B416" s="2" t="s">
        <v>280</v>
      </c>
      <c r="C416" s="2">
        <v>100</v>
      </c>
      <c r="D416" s="5">
        <v>460.27800000000002</v>
      </c>
      <c r="E416" s="5">
        <v>0</v>
      </c>
      <c r="F416" s="5">
        <f t="shared" si="46"/>
        <v>460.27800000000002</v>
      </c>
      <c r="G416" s="5">
        <v>460.27800000000002</v>
      </c>
      <c r="H416" s="5">
        <v>0</v>
      </c>
      <c r="I416" s="5">
        <f t="shared" si="47"/>
        <v>460.27800000000002</v>
      </c>
    </row>
    <row r="417" spans="1:9" ht="63">
      <c r="A417" s="7" t="s">
        <v>186</v>
      </c>
      <c r="B417" s="8" t="s">
        <v>187</v>
      </c>
      <c r="C417" s="2"/>
      <c r="D417" s="5">
        <v>53064.264099999993</v>
      </c>
      <c r="E417" s="5">
        <f>E418</f>
        <v>0</v>
      </c>
      <c r="F417" s="5">
        <f t="shared" si="46"/>
        <v>53064.264099999993</v>
      </c>
      <c r="G417" s="5">
        <v>53064.264099999993</v>
      </c>
      <c r="H417" s="5">
        <f>H418</f>
        <v>0</v>
      </c>
      <c r="I417" s="5">
        <f t="shared" si="47"/>
        <v>53064.264099999993</v>
      </c>
    </row>
    <row r="418" spans="1:9" ht="15.75">
      <c r="A418" s="4" t="s">
        <v>181</v>
      </c>
      <c r="B418" s="2" t="s">
        <v>189</v>
      </c>
      <c r="C418" s="2"/>
      <c r="D418" s="5">
        <v>53064.264099999993</v>
      </c>
      <c r="E418" s="5">
        <f>E419+E421+E424+E426+E428+E433+E435+E437+E441+E445+E447+E450+E452+E454</f>
        <v>0</v>
      </c>
      <c r="F418" s="5">
        <f t="shared" si="46"/>
        <v>53064.264099999993</v>
      </c>
      <c r="G418" s="5">
        <v>53064.264099999993</v>
      </c>
      <c r="H418" s="5">
        <f>H419+H421+H424+H426+H428+H433+H435+H437+H441+H445+H447+H450+H452+H454</f>
        <v>0</v>
      </c>
      <c r="I418" s="5">
        <f t="shared" si="47"/>
        <v>53064.264099999993</v>
      </c>
    </row>
    <row r="419" spans="1:9" ht="38.25">
      <c r="A419" s="4" t="s">
        <v>188</v>
      </c>
      <c r="B419" s="2" t="s">
        <v>204</v>
      </c>
      <c r="C419" s="2"/>
      <c r="D419" s="5">
        <v>208.45740000000001</v>
      </c>
      <c r="E419" s="5">
        <f>E420</f>
        <v>0</v>
      </c>
      <c r="F419" s="5">
        <f t="shared" si="46"/>
        <v>208.45740000000001</v>
      </c>
      <c r="G419" s="5">
        <v>208.45740000000001</v>
      </c>
      <c r="H419" s="5">
        <f>H420</f>
        <v>0</v>
      </c>
      <c r="I419" s="5">
        <f t="shared" si="47"/>
        <v>208.45740000000001</v>
      </c>
    </row>
    <row r="420" spans="1:9" ht="25.5">
      <c r="A420" s="4" t="s">
        <v>190</v>
      </c>
      <c r="B420" s="2" t="s">
        <v>204</v>
      </c>
      <c r="C420" s="2">
        <v>300</v>
      </c>
      <c r="D420" s="5">
        <v>208.45740000000001</v>
      </c>
      <c r="E420" s="5"/>
      <c r="F420" s="5">
        <f t="shared" si="46"/>
        <v>208.45740000000001</v>
      </c>
      <c r="G420" s="5">
        <v>208.45740000000001</v>
      </c>
      <c r="H420" s="5"/>
      <c r="I420" s="5">
        <f t="shared" si="47"/>
        <v>208.45740000000001</v>
      </c>
    </row>
    <row r="421" spans="1:9" ht="63.75">
      <c r="A421" s="4" t="s">
        <v>379</v>
      </c>
      <c r="B421" s="2" t="s">
        <v>205</v>
      </c>
      <c r="C421" s="2"/>
      <c r="D421" s="5">
        <v>1339.28628</v>
      </c>
      <c r="E421" s="5">
        <f>E423</f>
        <v>0</v>
      </c>
      <c r="F421" s="5">
        <f t="shared" si="46"/>
        <v>1339.28628</v>
      </c>
      <c r="G421" s="5">
        <v>1339.28628</v>
      </c>
      <c r="H421" s="5">
        <f>H423</f>
        <v>0</v>
      </c>
      <c r="I421" s="5">
        <f t="shared" si="47"/>
        <v>1339.28628</v>
      </c>
    </row>
    <row r="422" spans="1:9" ht="38.25" hidden="1">
      <c r="A422" s="4" t="s">
        <v>26</v>
      </c>
      <c r="B422" s="2" t="s">
        <v>205</v>
      </c>
      <c r="C422" s="2">
        <v>200</v>
      </c>
      <c r="D422" s="5">
        <v>0</v>
      </c>
      <c r="E422" s="5">
        <v>0</v>
      </c>
      <c r="F422" s="5">
        <f t="shared" si="46"/>
        <v>0</v>
      </c>
      <c r="G422" s="5">
        <v>0</v>
      </c>
      <c r="H422" s="5">
        <v>0</v>
      </c>
      <c r="I422" s="5">
        <f t="shared" si="47"/>
        <v>0</v>
      </c>
    </row>
    <row r="423" spans="1:9" ht="25.5">
      <c r="A423" s="4" t="s">
        <v>190</v>
      </c>
      <c r="B423" s="2" t="s">
        <v>205</v>
      </c>
      <c r="C423" s="2">
        <v>300</v>
      </c>
      <c r="D423" s="5">
        <v>1339.28628</v>
      </c>
      <c r="E423" s="5">
        <v>0</v>
      </c>
      <c r="F423" s="5">
        <f t="shared" si="46"/>
        <v>1339.28628</v>
      </c>
      <c r="G423" s="5">
        <v>1339.28628</v>
      </c>
      <c r="H423" s="5">
        <v>0</v>
      </c>
      <c r="I423" s="5">
        <f t="shared" si="47"/>
        <v>1339.28628</v>
      </c>
    </row>
    <row r="424" spans="1:9" ht="38.25">
      <c r="A424" s="4" t="s">
        <v>222</v>
      </c>
      <c r="B424" s="2" t="s">
        <v>223</v>
      </c>
      <c r="C424" s="2"/>
      <c r="D424" s="5">
        <v>0</v>
      </c>
      <c r="E424" s="5">
        <f>E425</f>
        <v>0</v>
      </c>
      <c r="F424" s="5">
        <f t="shared" si="46"/>
        <v>0</v>
      </c>
      <c r="G424" s="5">
        <v>0</v>
      </c>
      <c r="H424" s="5">
        <f>H425</f>
        <v>0</v>
      </c>
      <c r="I424" s="5">
        <f t="shared" si="47"/>
        <v>0</v>
      </c>
    </row>
    <row r="425" spans="1:9" ht="38.25">
      <c r="A425" s="4" t="s">
        <v>26</v>
      </c>
      <c r="B425" s="2" t="s">
        <v>223</v>
      </c>
      <c r="C425" s="2">
        <v>200</v>
      </c>
      <c r="D425" s="5">
        <v>0</v>
      </c>
      <c r="E425" s="5">
        <v>0</v>
      </c>
      <c r="F425" s="5">
        <f t="shared" si="46"/>
        <v>0</v>
      </c>
      <c r="G425" s="5">
        <v>0</v>
      </c>
      <c r="H425" s="5">
        <v>0</v>
      </c>
      <c r="I425" s="5">
        <f t="shared" si="47"/>
        <v>0</v>
      </c>
    </row>
    <row r="426" spans="1:9" ht="76.5">
      <c r="A426" s="4" t="s">
        <v>380</v>
      </c>
      <c r="B426" s="2" t="s">
        <v>234</v>
      </c>
      <c r="C426" s="2"/>
      <c r="D426" s="5">
        <v>0</v>
      </c>
      <c r="E426" s="5">
        <f>E427</f>
        <v>0</v>
      </c>
      <c r="F426" s="5">
        <f t="shared" si="46"/>
        <v>0</v>
      </c>
      <c r="G426" s="5">
        <v>0</v>
      </c>
      <c r="H426" s="5">
        <f>H427</f>
        <v>0</v>
      </c>
      <c r="I426" s="5">
        <f t="shared" si="47"/>
        <v>0</v>
      </c>
    </row>
    <row r="427" spans="1:9" ht="15.75">
      <c r="A427" s="4" t="s">
        <v>117</v>
      </c>
      <c r="B427" s="2" t="s">
        <v>234</v>
      </c>
      <c r="C427" s="2">
        <v>800</v>
      </c>
      <c r="D427" s="5">
        <v>0</v>
      </c>
      <c r="E427" s="5">
        <v>0</v>
      </c>
      <c r="F427" s="5">
        <f t="shared" si="46"/>
        <v>0</v>
      </c>
      <c r="G427" s="5">
        <v>0</v>
      </c>
      <c r="H427" s="5">
        <v>0</v>
      </c>
      <c r="I427" s="5">
        <f t="shared" si="47"/>
        <v>0</v>
      </c>
    </row>
    <row r="428" spans="1:9" ht="51">
      <c r="A428" s="4" t="s">
        <v>381</v>
      </c>
      <c r="B428" s="2" t="s">
        <v>427</v>
      </c>
      <c r="C428" s="2"/>
      <c r="D428" s="5">
        <v>1959.48858</v>
      </c>
      <c r="E428" s="5">
        <f>E429+E430+E431+E432</f>
        <v>0</v>
      </c>
      <c r="F428" s="5">
        <f t="shared" si="46"/>
        <v>1959.48858</v>
      </c>
      <c r="G428" s="5">
        <v>1959.48858</v>
      </c>
      <c r="H428" s="5">
        <f>H429+H430+H431+H432</f>
        <v>0</v>
      </c>
      <c r="I428" s="5">
        <f t="shared" si="47"/>
        <v>1959.48858</v>
      </c>
    </row>
    <row r="429" spans="1:9" ht="76.5">
      <c r="A429" s="4" t="s">
        <v>50</v>
      </c>
      <c r="B429" s="2" t="s">
        <v>427</v>
      </c>
      <c r="C429" s="2">
        <v>100</v>
      </c>
      <c r="D429" s="5">
        <v>1640.77</v>
      </c>
      <c r="E429" s="5">
        <v>0</v>
      </c>
      <c r="F429" s="5">
        <f t="shared" si="46"/>
        <v>1640.77</v>
      </c>
      <c r="G429" s="5">
        <v>1640.77</v>
      </c>
      <c r="H429" s="5">
        <v>0</v>
      </c>
      <c r="I429" s="5">
        <f t="shared" si="47"/>
        <v>1640.77</v>
      </c>
    </row>
    <row r="430" spans="1:9" ht="38.25">
      <c r="A430" s="4" t="s">
        <v>26</v>
      </c>
      <c r="B430" s="2" t="s">
        <v>427</v>
      </c>
      <c r="C430" s="2">
        <v>200</v>
      </c>
      <c r="D430" s="5">
        <v>318.71857999999997</v>
      </c>
      <c r="E430" s="5">
        <v>0</v>
      </c>
      <c r="F430" s="5">
        <f t="shared" si="46"/>
        <v>318.71857999999997</v>
      </c>
      <c r="G430" s="5">
        <v>318.71857999999997</v>
      </c>
      <c r="H430" s="5">
        <v>0</v>
      </c>
      <c r="I430" s="5">
        <f t="shared" si="47"/>
        <v>318.71857999999997</v>
      </c>
    </row>
    <row r="431" spans="1:9" ht="25.5">
      <c r="A431" s="4" t="s">
        <v>190</v>
      </c>
      <c r="B431" s="2" t="s">
        <v>427</v>
      </c>
      <c r="C431" s="2">
        <v>300</v>
      </c>
      <c r="D431" s="5">
        <v>0</v>
      </c>
      <c r="E431" s="5">
        <v>0</v>
      </c>
      <c r="F431" s="5">
        <f t="shared" si="46"/>
        <v>0</v>
      </c>
      <c r="G431" s="5">
        <v>0</v>
      </c>
      <c r="H431" s="5">
        <v>0</v>
      </c>
      <c r="I431" s="5">
        <f t="shared" si="47"/>
        <v>0</v>
      </c>
    </row>
    <row r="432" spans="1:9" ht="15.75">
      <c r="A432" s="4" t="s">
        <v>117</v>
      </c>
      <c r="B432" s="2" t="s">
        <v>427</v>
      </c>
      <c r="C432" s="2">
        <v>800</v>
      </c>
      <c r="D432" s="5">
        <v>0</v>
      </c>
      <c r="E432" s="5">
        <v>0</v>
      </c>
      <c r="F432" s="5">
        <f t="shared" si="46"/>
        <v>0</v>
      </c>
      <c r="G432" s="5">
        <v>0</v>
      </c>
      <c r="H432" s="5">
        <v>0</v>
      </c>
      <c r="I432" s="5">
        <f t="shared" si="47"/>
        <v>0</v>
      </c>
    </row>
    <row r="433" spans="1:9" ht="89.25">
      <c r="A433" s="4" t="s">
        <v>382</v>
      </c>
      <c r="B433" s="2" t="s">
        <v>428</v>
      </c>
      <c r="C433" s="2"/>
      <c r="D433" s="5">
        <v>3303.45075</v>
      </c>
      <c r="E433" s="5">
        <f>E434</f>
        <v>0</v>
      </c>
      <c r="F433" s="5">
        <f t="shared" si="46"/>
        <v>3303.45075</v>
      </c>
      <c r="G433" s="5">
        <v>3303.45075</v>
      </c>
      <c r="H433" s="5">
        <f>H434</f>
        <v>0</v>
      </c>
      <c r="I433" s="5">
        <f t="shared" si="47"/>
        <v>3303.45075</v>
      </c>
    </row>
    <row r="434" spans="1:9" ht="38.25">
      <c r="A434" s="4" t="s">
        <v>37</v>
      </c>
      <c r="B434" s="2" t="s">
        <v>428</v>
      </c>
      <c r="C434" s="2">
        <v>600</v>
      </c>
      <c r="D434" s="5">
        <v>3303.45075</v>
      </c>
      <c r="E434" s="5">
        <v>0</v>
      </c>
      <c r="F434" s="5">
        <f t="shared" si="46"/>
        <v>3303.45075</v>
      </c>
      <c r="G434" s="5">
        <v>3303.45075</v>
      </c>
      <c r="H434" s="5">
        <v>0</v>
      </c>
      <c r="I434" s="5">
        <f t="shared" si="47"/>
        <v>3303.45075</v>
      </c>
    </row>
    <row r="435" spans="1:9" ht="54.75" customHeight="1">
      <c r="A435" s="4" t="s">
        <v>207</v>
      </c>
      <c r="B435" s="2" t="s">
        <v>429</v>
      </c>
      <c r="C435" s="2"/>
      <c r="D435" s="5">
        <v>0</v>
      </c>
      <c r="E435" s="5">
        <f>E436</f>
        <v>0</v>
      </c>
      <c r="F435" s="5">
        <f t="shared" si="46"/>
        <v>0</v>
      </c>
      <c r="G435" s="5">
        <v>0</v>
      </c>
      <c r="H435" s="5">
        <f>H436</f>
        <v>0</v>
      </c>
      <c r="I435" s="5">
        <f t="shared" si="47"/>
        <v>0</v>
      </c>
    </row>
    <row r="436" spans="1:9" ht="38.25">
      <c r="A436" s="4" t="s">
        <v>37</v>
      </c>
      <c r="B436" s="2" t="s">
        <v>429</v>
      </c>
      <c r="C436" s="2">
        <v>600</v>
      </c>
      <c r="D436" s="5">
        <v>0</v>
      </c>
      <c r="E436" s="5">
        <v>0</v>
      </c>
      <c r="F436" s="5">
        <f t="shared" si="46"/>
        <v>0</v>
      </c>
      <c r="G436" s="5">
        <v>0</v>
      </c>
      <c r="H436" s="5">
        <v>0</v>
      </c>
      <c r="I436" s="5">
        <f t="shared" si="47"/>
        <v>0</v>
      </c>
    </row>
    <row r="437" spans="1:9" ht="38.25">
      <c r="A437" s="4" t="s">
        <v>40</v>
      </c>
      <c r="B437" s="2" t="s">
        <v>430</v>
      </c>
      <c r="C437" s="2"/>
      <c r="D437" s="5">
        <v>31754.396499999999</v>
      </c>
      <c r="E437" s="5">
        <f>E438+E439+E440</f>
        <v>0</v>
      </c>
      <c r="F437" s="5">
        <f t="shared" si="46"/>
        <v>31754.396499999999</v>
      </c>
      <c r="G437" s="5">
        <v>31754.396499999999</v>
      </c>
      <c r="H437" s="5">
        <f>H438+H439+H440</f>
        <v>0</v>
      </c>
      <c r="I437" s="5">
        <f t="shared" si="47"/>
        <v>31754.396499999999</v>
      </c>
    </row>
    <row r="438" spans="1:9" ht="76.5">
      <c r="A438" s="4" t="s">
        <v>50</v>
      </c>
      <c r="B438" s="2" t="s">
        <v>430</v>
      </c>
      <c r="C438" s="2">
        <v>100</v>
      </c>
      <c r="D438" s="5">
        <v>31546.6855</v>
      </c>
      <c r="E438" s="5">
        <v>0</v>
      </c>
      <c r="F438" s="5">
        <f t="shared" si="46"/>
        <v>31546.6855</v>
      </c>
      <c r="G438" s="5">
        <v>31546.6855</v>
      </c>
      <c r="H438" s="5">
        <v>0</v>
      </c>
      <c r="I438" s="5">
        <f t="shared" si="47"/>
        <v>31546.6855</v>
      </c>
    </row>
    <row r="439" spans="1:9" ht="38.25">
      <c r="A439" s="4" t="s">
        <v>26</v>
      </c>
      <c r="B439" s="2" t="s">
        <v>430</v>
      </c>
      <c r="C439" s="2">
        <v>200</v>
      </c>
      <c r="D439" s="5">
        <v>204.32599999999999</v>
      </c>
      <c r="E439" s="5">
        <v>0</v>
      </c>
      <c r="F439" s="5">
        <f t="shared" si="46"/>
        <v>204.32599999999999</v>
      </c>
      <c r="G439" s="5">
        <v>204.32599999999999</v>
      </c>
      <c r="H439" s="5">
        <v>0</v>
      </c>
      <c r="I439" s="5">
        <f t="shared" si="47"/>
        <v>204.32599999999999</v>
      </c>
    </row>
    <row r="440" spans="1:9" ht="15.75">
      <c r="A440" s="4" t="s">
        <v>117</v>
      </c>
      <c r="B440" s="2" t="s">
        <v>430</v>
      </c>
      <c r="C440" s="2">
        <v>800</v>
      </c>
      <c r="D440" s="5">
        <v>3.3849999999999998</v>
      </c>
      <c r="E440" s="5">
        <v>0</v>
      </c>
      <c r="F440" s="5">
        <f t="shared" si="46"/>
        <v>3.3849999999999998</v>
      </c>
      <c r="G440" s="5">
        <v>3.3849999999999998</v>
      </c>
      <c r="H440" s="5">
        <v>0</v>
      </c>
      <c r="I440" s="5">
        <f t="shared" si="47"/>
        <v>3.3849999999999998</v>
      </c>
    </row>
    <row r="441" spans="1:9" ht="38.25">
      <c r="A441" s="4" t="s">
        <v>200</v>
      </c>
      <c r="B441" s="2" t="s">
        <v>431</v>
      </c>
      <c r="C441" s="2"/>
      <c r="D441" s="5">
        <v>12369.271040000001</v>
      </c>
      <c r="E441" s="5">
        <f>E442+E443+E444</f>
        <v>0</v>
      </c>
      <c r="F441" s="5">
        <f t="shared" si="46"/>
        <v>12369.271040000001</v>
      </c>
      <c r="G441" s="5">
        <v>12369.271040000001</v>
      </c>
      <c r="H441" s="5">
        <f>H442+H443+H444</f>
        <v>0</v>
      </c>
      <c r="I441" s="5">
        <f t="shared" si="47"/>
        <v>12369.271040000001</v>
      </c>
    </row>
    <row r="442" spans="1:9" ht="76.5">
      <c r="A442" s="4" t="s">
        <v>50</v>
      </c>
      <c r="B442" s="2" t="s">
        <v>431</v>
      </c>
      <c r="C442" s="2">
        <v>100</v>
      </c>
      <c r="D442" s="5">
        <v>7288.3578500000003</v>
      </c>
      <c r="E442" s="5">
        <v>0</v>
      </c>
      <c r="F442" s="5">
        <f t="shared" si="46"/>
        <v>7288.3578500000003</v>
      </c>
      <c r="G442" s="5">
        <v>7288.3578500000003</v>
      </c>
      <c r="H442" s="5">
        <v>0</v>
      </c>
      <c r="I442" s="5">
        <f t="shared" si="47"/>
        <v>7288.3578500000003</v>
      </c>
    </row>
    <row r="443" spans="1:9" ht="38.25">
      <c r="A443" s="4" t="s">
        <v>26</v>
      </c>
      <c r="B443" s="2" t="s">
        <v>431</v>
      </c>
      <c r="C443" s="2">
        <v>200</v>
      </c>
      <c r="D443" s="5">
        <v>5015.8121899999996</v>
      </c>
      <c r="E443" s="5">
        <v>0</v>
      </c>
      <c r="F443" s="5">
        <f t="shared" si="46"/>
        <v>5015.8121899999996</v>
      </c>
      <c r="G443" s="5">
        <v>5015.8121899999996</v>
      </c>
      <c r="H443" s="5">
        <v>0</v>
      </c>
      <c r="I443" s="5">
        <f t="shared" si="47"/>
        <v>5015.8121899999996</v>
      </c>
    </row>
    <row r="444" spans="1:9" ht="15.75">
      <c r="A444" s="4" t="s">
        <v>117</v>
      </c>
      <c r="B444" s="2" t="s">
        <v>431</v>
      </c>
      <c r="C444" s="2">
        <v>800</v>
      </c>
      <c r="D444" s="5">
        <v>65.100999999999999</v>
      </c>
      <c r="E444" s="5">
        <v>0</v>
      </c>
      <c r="F444" s="5">
        <f t="shared" si="46"/>
        <v>65.100999999999999</v>
      </c>
      <c r="G444" s="5">
        <v>65.100999999999999</v>
      </c>
      <c r="H444" s="5">
        <v>0</v>
      </c>
      <c r="I444" s="5">
        <f t="shared" si="47"/>
        <v>65.100999999999999</v>
      </c>
    </row>
    <row r="445" spans="1:9" ht="38.25">
      <c r="A445" s="4" t="s">
        <v>42</v>
      </c>
      <c r="B445" s="2" t="s">
        <v>432</v>
      </c>
      <c r="C445" s="2"/>
      <c r="D445" s="5">
        <v>15.900499999999999</v>
      </c>
      <c r="E445" s="5">
        <f>E446</f>
        <v>0</v>
      </c>
      <c r="F445" s="5">
        <f t="shared" si="46"/>
        <v>15.900499999999999</v>
      </c>
      <c r="G445" s="5">
        <v>15.900499999999999</v>
      </c>
      <c r="H445" s="5">
        <f>H446</f>
        <v>0</v>
      </c>
      <c r="I445" s="5">
        <f t="shared" si="47"/>
        <v>15.900499999999999</v>
      </c>
    </row>
    <row r="446" spans="1:9" ht="38.25">
      <c r="A446" s="4" t="s">
        <v>26</v>
      </c>
      <c r="B446" s="2" t="s">
        <v>432</v>
      </c>
      <c r="C446" s="2">
        <v>200</v>
      </c>
      <c r="D446" s="5">
        <v>15.900499999999999</v>
      </c>
      <c r="E446" s="5">
        <v>0</v>
      </c>
      <c r="F446" s="5">
        <f t="shared" si="46"/>
        <v>15.900499999999999</v>
      </c>
      <c r="G446" s="5">
        <v>15.900499999999999</v>
      </c>
      <c r="H446" s="5">
        <v>0</v>
      </c>
      <c r="I446" s="5">
        <f t="shared" si="47"/>
        <v>15.900499999999999</v>
      </c>
    </row>
    <row r="447" spans="1:9" ht="38.25">
      <c r="A447" s="4" t="s">
        <v>43</v>
      </c>
      <c r="B447" s="2" t="s">
        <v>433</v>
      </c>
      <c r="C447" s="2"/>
      <c r="D447" s="5">
        <v>1217.4910500000001</v>
      </c>
      <c r="E447" s="5">
        <f>E448+E449</f>
        <v>0</v>
      </c>
      <c r="F447" s="5">
        <f t="shared" si="46"/>
        <v>1217.4910500000001</v>
      </c>
      <c r="G447" s="5">
        <v>1217.4910500000001</v>
      </c>
      <c r="H447" s="5">
        <f>H448+H449</f>
        <v>0</v>
      </c>
      <c r="I447" s="5">
        <f t="shared" si="47"/>
        <v>1217.4910500000001</v>
      </c>
    </row>
    <row r="448" spans="1:9" ht="76.5">
      <c r="A448" s="4" t="s">
        <v>50</v>
      </c>
      <c r="B448" s="2" t="s">
        <v>433</v>
      </c>
      <c r="C448" s="2">
        <v>100</v>
      </c>
      <c r="D448" s="5">
        <v>1109.1329999999998</v>
      </c>
      <c r="E448" s="5">
        <v>0</v>
      </c>
      <c r="F448" s="5">
        <f t="shared" si="46"/>
        <v>1109.1329999999998</v>
      </c>
      <c r="G448" s="5">
        <v>1109.1329999999998</v>
      </c>
      <c r="H448" s="5">
        <v>0</v>
      </c>
      <c r="I448" s="5">
        <f t="shared" si="47"/>
        <v>1109.1329999999998</v>
      </c>
    </row>
    <row r="449" spans="1:9" ht="38.25">
      <c r="A449" s="4" t="s">
        <v>26</v>
      </c>
      <c r="B449" s="2" t="s">
        <v>433</v>
      </c>
      <c r="C449" s="2">
        <v>200</v>
      </c>
      <c r="D449" s="5">
        <v>108.35805000000002</v>
      </c>
      <c r="E449" s="5">
        <v>0</v>
      </c>
      <c r="F449" s="5">
        <f t="shared" si="46"/>
        <v>108.35805000000002</v>
      </c>
      <c r="G449" s="5">
        <v>108.35805000000002</v>
      </c>
      <c r="H449" s="5">
        <v>0</v>
      </c>
      <c r="I449" s="5">
        <f t="shared" si="47"/>
        <v>108.35805000000002</v>
      </c>
    </row>
    <row r="450" spans="1:9" ht="76.5">
      <c r="A450" s="4" t="s">
        <v>44</v>
      </c>
      <c r="B450" s="2" t="s">
        <v>434</v>
      </c>
      <c r="C450" s="2"/>
      <c r="D450" s="5">
        <v>170</v>
      </c>
      <c r="E450" s="5">
        <f>E451</f>
        <v>0</v>
      </c>
      <c r="F450" s="5">
        <f t="shared" si="46"/>
        <v>170</v>
      </c>
      <c r="G450" s="5">
        <v>170</v>
      </c>
      <c r="H450" s="5">
        <f>H451</f>
        <v>0</v>
      </c>
      <c r="I450" s="5">
        <f t="shared" si="47"/>
        <v>170</v>
      </c>
    </row>
    <row r="451" spans="1:9" ht="38.25">
      <c r="A451" s="4" t="s">
        <v>26</v>
      </c>
      <c r="B451" s="2" t="s">
        <v>434</v>
      </c>
      <c r="C451" s="2">
        <v>200</v>
      </c>
      <c r="D451" s="5">
        <v>170</v>
      </c>
      <c r="E451" s="5">
        <v>0</v>
      </c>
      <c r="F451" s="5">
        <f t="shared" si="46"/>
        <v>170</v>
      </c>
      <c r="G451" s="5">
        <v>170</v>
      </c>
      <c r="H451" s="5">
        <v>0</v>
      </c>
      <c r="I451" s="5">
        <f t="shared" si="47"/>
        <v>170</v>
      </c>
    </row>
    <row r="452" spans="1:9" ht="25.5">
      <c r="A452" s="4" t="s">
        <v>383</v>
      </c>
      <c r="B452" s="2" t="s">
        <v>435</v>
      </c>
      <c r="C452" s="2"/>
      <c r="D452" s="5">
        <v>726.52200000000005</v>
      </c>
      <c r="E452" s="5">
        <f>E453</f>
        <v>0</v>
      </c>
      <c r="F452" s="5">
        <f t="shared" si="46"/>
        <v>726.52200000000005</v>
      </c>
      <c r="G452" s="5">
        <v>726.52200000000005</v>
      </c>
      <c r="H452" s="5">
        <f>H453</f>
        <v>0</v>
      </c>
      <c r="I452" s="5">
        <f t="shared" si="47"/>
        <v>726.52200000000005</v>
      </c>
    </row>
    <row r="453" spans="1:9" ht="38.25">
      <c r="A453" s="4" t="s">
        <v>26</v>
      </c>
      <c r="B453" s="2" t="s">
        <v>435</v>
      </c>
      <c r="C453" s="2">
        <v>200</v>
      </c>
      <c r="D453" s="5">
        <v>726.52200000000005</v>
      </c>
      <c r="E453" s="5">
        <v>0</v>
      </c>
      <c r="F453" s="5">
        <f t="shared" si="46"/>
        <v>726.52200000000005</v>
      </c>
      <c r="G453" s="5">
        <v>726.52200000000005</v>
      </c>
      <c r="H453" s="5">
        <v>0</v>
      </c>
      <c r="I453" s="5">
        <f t="shared" si="47"/>
        <v>726.52200000000005</v>
      </c>
    </row>
    <row r="454" spans="1:9" ht="51">
      <c r="A454" s="4" t="s">
        <v>384</v>
      </c>
      <c r="B454" s="2" t="s">
        <v>436</v>
      </c>
      <c r="C454" s="2"/>
      <c r="D454" s="5">
        <v>0</v>
      </c>
      <c r="E454" s="5">
        <f>E455</f>
        <v>0</v>
      </c>
      <c r="F454" s="5">
        <f t="shared" si="46"/>
        <v>0</v>
      </c>
      <c r="G454" s="5">
        <v>0</v>
      </c>
      <c r="H454" s="5">
        <f>H455</f>
        <v>0</v>
      </c>
      <c r="I454" s="5">
        <f t="shared" si="47"/>
        <v>0</v>
      </c>
    </row>
    <row r="455" spans="1:9" ht="38.25">
      <c r="A455" s="4" t="s">
        <v>26</v>
      </c>
      <c r="B455" s="2" t="s">
        <v>436</v>
      </c>
      <c r="C455" s="2">
        <v>200</v>
      </c>
      <c r="D455" s="5">
        <v>0</v>
      </c>
      <c r="E455" s="5">
        <v>0</v>
      </c>
      <c r="F455" s="5">
        <f t="shared" si="46"/>
        <v>0</v>
      </c>
      <c r="G455" s="5">
        <v>0</v>
      </c>
      <c r="H455" s="5">
        <v>0</v>
      </c>
      <c r="I455" s="5">
        <f t="shared" si="47"/>
        <v>0</v>
      </c>
    </row>
    <row r="456" spans="1:9" ht="102" customHeight="1">
      <c r="A456" s="7" t="s">
        <v>5</v>
      </c>
      <c r="B456" s="8" t="s">
        <v>191</v>
      </c>
      <c r="C456" s="6"/>
      <c r="D456" s="5">
        <v>1.0389999999999999</v>
      </c>
      <c r="E456" s="5">
        <f t="shared" ref="E456:E458" si="48">E457</f>
        <v>0</v>
      </c>
      <c r="F456" s="5">
        <f t="shared" si="46"/>
        <v>1.0389999999999999</v>
      </c>
      <c r="G456" s="5">
        <v>0.91962999999999995</v>
      </c>
      <c r="H456" s="5">
        <f t="shared" ref="H456:H458" si="49">H457</f>
        <v>0</v>
      </c>
      <c r="I456" s="5">
        <f t="shared" si="47"/>
        <v>0.91962999999999995</v>
      </c>
    </row>
    <row r="457" spans="1:9" ht="21" customHeight="1">
      <c r="A457" s="4" t="s">
        <v>181</v>
      </c>
      <c r="B457" s="2" t="s">
        <v>192</v>
      </c>
      <c r="C457" s="6"/>
      <c r="D457" s="5">
        <v>1.0389999999999999</v>
      </c>
      <c r="E457" s="5">
        <f t="shared" si="48"/>
        <v>0</v>
      </c>
      <c r="F457" s="5">
        <f t="shared" si="46"/>
        <v>1.0389999999999999</v>
      </c>
      <c r="G457" s="5">
        <v>0.91962999999999995</v>
      </c>
      <c r="H457" s="5">
        <f t="shared" si="49"/>
        <v>0</v>
      </c>
      <c r="I457" s="5">
        <f t="shared" si="47"/>
        <v>0.91962999999999995</v>
      </c>
    </row>
    <row r="458" spans="1:9" ht="51">
      <c r="A458" s="4" t="s">
        <v>306</v>
      </c>
      <c r="B458" s="2" t="s">
        <v>193</v>
      </c>
      <c r="C458" s="6"/>
      <c r="D458" s="5">
        <v>1.0389999999999999</v>
      </c>
      <c r="E458" s="5">
        <f t="shared" si="48"/>
        <v>0</v>
      </c>
      <c r="F458" s="5">
        <f t="shared" si="46"/>
        <v>1.0389999999999999</v>
      </c>
      <c r="G458" s="5">
        <v>0.91962999999999995</v>
      </c>
      <c r="H458" s="5">
        <f t="shared" si="49"/>
        <v>0</v>
      </c>
      <c r="I458" s="5">
        <f t="shared" si="47"/>
        <v>0.91962999999999995</v>
      </c>
    </row>
    <row r="459" spans="1:9" ht="38.25">
      <c r="A459" s="4" t="s">
        <v>26</v>
      </c>
      <c r="B459" s="2" t="s">
        <v>193</v>
      </c>
      <c r="C459" s="2">
        <v>200</v>
      </c>
      <c r="D459" s="5">
        <v>1.0389999999999999</v>
      </c>
      <c r="E459" s="5">
        <v>0</v>
      </c>
      <c r="F459" s="5">
        <f t="shared" si="46"/>
        <v>1.0389999999999999</v>
      </c>
      <c r="G459" s="5">
        <v>0.91962999999999995</v>
      </c>
      <c r="H459" s="5">
        <v>0</v>
      </c>
      <c r="I459" s="5">
        <f t="shared" si="47"/>
        <v>0.91962999999999995</v>
      </c>
    </row>
    <row r="460" spans="1:9" ht="37.5">
      <c r="A460" s="20" t="s">
        <v>3</v>
      </c>
      <c r="B460" s="8"/>
      <c r="C460" s="8"/>
      <c r="D460" s="5">
        <v>520540.49601000006</v>
      </c>
      <c r="E460" s="5">
        <f>E17+E129+E164+E235+E250+E343+E348+E363+E401+E417+E456+E373</f>
        <v>86407.951220000003</v>
      </c>
      <c r="F460" s="5">
        <f t="shared" si="46"/>
        <v>606948.44723000005</v>
      </c>
      <c r="G460" s="5">
        <v>512301.75328999996</v>
      </c>
      <c r="H460" s="5">
        <f>H17+H129+H164+H235+H250+H343+H348+H363+H401+H417+H456+H373</f>
        <v>0</v>
      </c>
      <c r="I460" s="5">
        <f t="shared" si="47"/>
        <v>512301.75328999996</v>
      </c>
    </row>
  </sheetData>
  <mergeCells count="23">
    <mergeCell ref="A13:I13"/>
    <mergeCell ref="A14:I14"/>
    <mergeCell ref="A1:C1"/>
    <mergeCell ref="B15:B16"/>
    <mergeCell ref="A15:A16"/>
    <mergeCell ref="C15:C16"/>
    <mergeCell ref="A2:I2"/>
    <mergeCell ref="A3:I3"/>
    <mergeCell ref="H15:H16"/>
    <mergeCell ref="I15:I16"/>
    <mergeCell ref="E15:E16"/>
    <mergeCell ref="F15:F16"/>
    <mergeCell ref="D15:D16"/>
    <mergeCell ref="G15:G16"/>
    <mergeCell ref="A9:I9"/>
    <mergeCell ref="A10:I10"/>
    <mergeCell ref="A11:I11"/>
    <mergeCell ref="A12:I12"/>
    <mergeCell ref="A4:I4"/>
    <mergeCell ref="A5:I5"/>
    <mergeCell ref="A6:I6"/>
    <mergeCell ref="A7:I7"/>
    <mergeCell ref="A8:I8"/>
  </mergeCells>
  <phoneticPr fontId="0" type="noConversion"/>
  <pageMargins left="0.59055118110236227" right="0" top="0.39370078740157483" bottom="0" header="0" footer="0"/>
  <pageSetup paperSize="9" scale="99" fitToHeight="25" orientation="portrait" r:id="rId1"/>
  <headerFooter scaleWithDoc="0"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фин. отдел г.Тейкова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ОЕМ Пользователь</dc:creator>
  <cp:lastModifiedBy>1</cp:lastModifiedBy>
  <cp:lastPrinted>2023-01-26T12:50:12Z</cp:lastPrinted>
  <dcterms:created xsi:type="dcterms:W3CDTF">2003-11-25T12:37:58Z</dcterms:created>
  <dcterms:modified xsi:type="dcterms:W3CDTF">2023-01-27T11:52:28Z</dcterms:modified>
</cp:coreProperties>
</file>