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Лист1!$B$1:$Z$31</definedName>
  </definedNames>
  <calcPr calcId="125725" iterateDelta="1E-4"/>
</workbook>
</file>

<file path=xl/calcChain.xml><?xml version="1.0" encoding="utf-8"?>
<calcChain xmlns="http://schemas.openxmlformats.org/spreadsheetml/2006/main">
  <c r="U27" i="1"/>
  <c r="U31"/>
  <c r="T30"/>
  <c r="T29" s="1"/>
  <c r="T28" s="1"/>
  <c r="T26"/>
  <c r="T25" s="1"/>
  <c r="T24" s="1"/>
  <c r="T22"/>
  <c r="T21" s="1"/>
  <c r="T20" s="1"/>
  <c r="T19"/>
  <c r="M31"/>
  <c r="L30"/>
  <c r="L29" s="1"/>
  <c r="L26"/>
  <c r="L25" s="1"/>
  <c r="L24" s="1"/>
  <c r="L22"/>
  <c r="L21" s="1"/>
  <c r="L20" s="1"/>
  <c r="K23"/>
  <c r="Y19"/>
  <c r="S23"/>
  <c r="S22" s="1"/>
  <c r="S21" s="1"/>
  <c r="S20" s="1"/>
  <c r="Z23"/>
  <c r="Z27"/>
  <c r="Z31"/>
  <c r="S30"/>
  <c r="S29" s="1"/>
  <c r="S28" s="1"/>
  <c r="S26"/>
  <c r="J30"/>
  <c r="J29" s="1"/>
  <c r="J28" s="1"/>
  <c r="J19" s="1"/>
  <c r="J18" s="1"/>
  <c r="J26"/>
  <c r="J25" s="1"/>
  <c r="J24" s="1"/>
  <c r="J22"/>
  <c r="J21" s="1"/>
  <c r="J20" s="1"/>
  <c r="S19" l="1"/>
  <c r="S18" s="1"/>
  <c r="U23"/>
  <c r="T18"/>
  <c r="L28"/>
  <c r="L19"/>
  <c r="S25"/>
  <c r="Y30"/>
  <c r="Y29" s="1"/>
  <c r="Y28" s="1"/>
  <c r="Y18" s="1"/>
  <c r="Y26"/>
  <c r="Y22"/>
  <c r="R30"/>
  <c r="R29" s="1"/>
  <c r="R28" s="1"/>
  <c r="R19" s="1"/>
  <c r="R18" s="1"/>
  <c r="R26"/>
  <c r="R25" s="1"/>
  <c r="R24" s="1"/>
  <c r="R22"/>
  <c r="R21" s="1"/>
  <c r="R20" s="1"/>
  <c r="K30"/>
  <c r="K26"/>
  <c r="K22"/>
  <c r="X30"/>
  <c r="X29" s="1"/>
  <c r="X28" s="1"/>
  <c r="X19" s="1"/>
  <c r="X18" s="1"/>
  <c r="X26"/>
  <c r="X25" s="1"/>
  <c r="X24" s="1"/>
  <c r="X22"/>
  <c r="Q30"/>
  <c r="Q29" s="1"/>
  <c r="Q28" s="1"/>
  <c r="Q19" s="1"/>
  <c r="Q18" s="1"/>
  <c r="Q26"/>
  <c r="Q25" s="1"/>
  <c r="Q24" s="1"/>
  <c r="Q22"/>
  <c r="Q21" s="1"/>
  <c r="Q20" s="1"/>
  <c r="I30"/>
  <c r="I29" s="1"/>
  <c r="I28" s="1"/>
  <c r="I19" s="1"/>
  <c r="I18" s="1"/>
  <c r="I26"/>
  <c r="I25" s="1"/>
  <c r="I24" s="1"/>
  <c r="I22"/>
  <c r="I21" s="1"/>
  <c r="I20" s="1"/>
  <c r="H30"/>
  <c r="H29"/>
  <c r="H28" s="1"/>
  <c r="H19" s="1"/>
  <c r="H18" s="1"/>
  <c r="H26"/>
  <c r="H25" s="1"/>
  <c r="H24" s="1"/>
  <c r="H22"/>
  <c r="H21" s="1"/>
  <c r="H20" s="1"/>
  <c r="W30"/>
  <c r="W29"/>
  <c r="W28" s="1"/>
  <c r="W19" s="1"/>
  <c r="W18" s="1"/>
  <c r="W26"/>
  <c r="W25" s="1"/>
  <c r="W24" s="1"/>
  <c r="W22"/>
  <c r="L18" l="1"/>
  <c r="Y21"/>
  <c r="K29"/>
  <c r="Y25"/>
  <c r="Y20"/>
  <c r="S24"/>
  <c r="K25"/>
  <c r="K21"/>
  <c r="X21"/>
  <c r="W21"/>
  <c r="P30"/>
  <c r="P29" s="1"/>
  <c r="P28" s="1"/>
  <c r="P19" s="1"/>
  <c r="P18" s="1"/>
  <c r="P26"/>
  <c r="P25" s="1"/>
  <c r="P24" s="1"/>
  <c r="P22"/>
  <c r="G30"/>
  <c r="G29" s="1"/>
  <c r="G28" s="1"/>
  <c r="G19" s="1"/>
  <c r="G18" s="1"/>
  <c r="G26"/>
  <c r="G25" s="1"/>
  <c r="G24" s="1"/>
  <c r="G22"/>
  <c r="G21" s="1"/>
  <c r="G20" s="1"/>
  <c r="F30"/>
  <c r="F29" s="1"/>
  <c r="F28" s="1"/>
  <c r="F19" s="1"/>
  <c r="F18" s="1"/>
  <c r="F26"/>
  <c r="F25" s="1"/>
  <c r="F24" s="1"/>
  <c r="F22"/>
  <c r="F21" s="1"/>
  <c r="F20" s="1"/>
  <c r="E27"/>
  <c r="M27" s="1"/>
  <c r="E23"/>
  <c r="M23" s="1"/>
  <c r="O30"/>
  <c r="O29" s="1"/>
  <c r="O28" s="1"/>
  <c r="O19" s="1"/>
  <c r="O18" s="1"/>
  <c r="O26"/>
  <c r="O22"/>
  <c r="E30"/>
  <c r="E29" s="1"/>
  <c r="E28" s="1"/>
  <c r="N22"/>
  <c r="N26"/>
  <c r="U26" s="1"/>
  <c r="N30"/>
  <c r="U30" s="1"/>
  <c r="V30"/>
  <c r="D30"/>
  <c r="D22"/>
  <c r="V22"/>
  <c r="V21" s="1"/>
  <c r="V20" s="1"/>
  <c r="V26"/>
  <c r="V25" s="1"/>
  <c r="V24" s="1"/>
  <c r="M30" l="1"/>
  <c r="N29"/>
  <c r="U29" s="1"/>
  <c r="U22"/>
  <c r="D29"/>
  <c r="M29" s="1"/>
  <c r="E22"/>
  <c r="E21" s="1"/>
  <c r="E20" s="1"/>
  <c r="V29"/>
  <c r="Z30"/>
  <c r="N21"/>
  <c r="N25"/>
  <c r="U25" s="1"/>
  <c r="Z26"/>
  <c r="Z22"/>
  <c r="Z21"/>
  <c r="K28"/>
  <c r="Y24"/>
  <c r="Z24" s="1"/>
  <c r="Z25"/>
  <c r="K24"/>
  <c r="K20"/>
  <c r="X20"/>
  <c r="W20"/>
  <c r="P21"/>
  <c r="E26"/>
  <c r="E25" s="1"/>
  <c r="E24" s="1"/>
  <c r="E19"/>
  <c r="E18" s="1"/>
  <c r="O25"/>
  <c r="O21"/>
  <c r="D26"/>
  <c r="M26" s="1"/>
  <c r="N28" l="1"/>
  <c r="U28" s="1"/>
  <c r="M22"/>
  <c r="K19"/>
  <c r="K18" s="1"/>
  <c r="U21"/>
  <c r="D28"/>
  <c r="M28" s="1"/>
  <c r="Z20"/>
  <c r="N24"/>
  <c r="V28"/>
  <c r="Z29"/>
  <c r="N20"/>
  <c r="P20"/>
  <c r="O24"/>
  <c r="O20"/>
  <c r="D21"/>
  <c r="M21" s="1"/>
  <c r="D25"/>
  <c r="M25" s="1"/>
  <c r="U24" l="1"/>
  <c r="N19"/>
  <c r="U19" s="1"/>
  <c r="U20"/>
  <c r="D19"/>
  <c r="M19" s="1"/>
  <c r="N18"/>
  <c r="U18" s="1"/>
  <c r="V19"/>
  <c r="Z28"/>
  <c r="D20"/>
  <c r="M20" s="1"/>
  <c r="D24"/>
  <c r="M24" s="1"/>
  <c r="D18" l="1"/>
  <c r="M18" s="1"/>
  <c r="V18"/>
  <c r="Z18" s="1"/>
  <c r="Z19"/>
  <c r="B3" i="2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</calcChain>
</file>

<file path=xl/sharedStrings.xml><?xml version="1.0" encoding="utf-8"?>
<sst xmlns="http://schemas.openxmlformats.org/spreadsheetml/2006/main" count="79" uniqueCount="60">
  <si>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</si>
  <si>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</si>
  <si>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</si>
  <si>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</si>
  <si>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</si>
  <si>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</si>
  <si>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</si>
  <si>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</si>
  <si>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</si>
  <si>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</si>
  <si>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</si>
  <si>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</si>
  <si>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</si>
  <si>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</si>
  <si>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</si>
  <si>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</si>
  <si>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</si>
  <si>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</si>
  <si>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</si>
  <si>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</si>
  <si>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</si>
  <si>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</si>
  <si>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</si>
  <si>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</si>
  <si>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</si>
  <si>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</si>
  <si>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</si>
  <si>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2023 год</t>
  </si>
  <si>
    <t>Ивановской области</t>
  </si>
  <si>
    <t>2024 год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</si>
  <si>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</si>
  <si>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</si>
  <si>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</si>
  <si>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</si>
  <si>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</si>
  <si>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</si>
  <si>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</si>
  <si>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</si>
  <si>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</si>
  <si>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</si>
  <si>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</si>
  <si>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000 01 06 00 00 00 0000 000</t>
  </si>
  <si>
    <t xml:space="preserve">Иные источники внутреннего финансирования дефицитов бюджетов
</t>
  </si>
  <si>
    <t>000 01 06 01 00 00 0000 000</t>
  </si>
  <si>
    <t>000 01 06 01 00 04 0000 630</t>
  </si>
  <si>
    <t xml:space="preserve">Акции и иные формы участия в капитале, находящиеся в государственной и муниципальной собственности
</t>
  </si>
  <si>
    <t xml:space="preserve">Средства от продажи акций и иных форм участия в капитале, находящихся в собственности городских округов
</t>
  </si>
  <si>
    <t>061 01 06 01 00 04 0000 630</t>
  </si>
  <si>
    <t>на 2023 год и на плановый период 2024 и 2025 годов</t>
  </si>
  <si>
    <t>2025 год</t>
  </si>
  <si>
    <t>от 16.12.2022 № 127</t>
  </si>
  <si>
    <t xml:space="preserve">Изменения от 27.01.23
</t>
  </si>
  <si>
    <t xml:space="preserve">Изменения от 13.02.23
</t>
  </si>
  <si>
    <t xml:space="preserve">Изменения от 28.02.23
</t>
  </si>
  <si>
    <t xml:space="preserve">Изменения от 24.03.23
</t>
  </si>
  <si>
    <t xml:space="preserve">Изменения от 21.04.23
</t>
  </si>
  <si>
    <t xml:space="preserve">Изменения от 20.06.23
</t>
  </si>
  <si>
    <t xml:space="preserve">Изменения от 28.07.23
</t>
  </si>
  <si>
    <t xml:space="preserve">Изменения от 22.09.23
</t>
  </si>
  <si>
    <t>от __.__.2023 № __</t>
  </si>
</sst>
</file>

<file path=xl/styles.xml><?xml version="1.0" encoding="utf-8"?>
<styleSheet xmlns="http://schemas.openxmlformats.org/spreadsheetml/2006/main">
  <numFmts count="3">
    <numFmt numFmtId="164" formatCode="#,##0.00000"/>
    <numFmt numFmtId="165" formatCode="#,##0.000"/>
    <numFmt numFmtId="166" formatCode="0.00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166" fontId="1" fillId="2" borderId="1" xfId="0" applyNumberFormat="1" applyFont="1" applyFill="1" applyBorder="1" applyAlignment="1">
      <alignment horizontal="center" vertical="top"/>
    </xf>
    <xf numFmtId="166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166" fontId="4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1"/>
  <sheetViews>
    <sheetView tabSelected="1" zoomScale="98" zoomScaleNormal="98" workbookViewId="0">
      <selection activeCell="B6" sqref="B6:Z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12" width="12" style="1" hidden="1" customWidth="1"/>
    <col min="13" max="13" width="12" style="1" customWidth="1"/>
    <col min="14" max="20" width="12" style="1" hidden="1" customWidth="1"/>
    <col min="21" max="21" width="12" style="1" customWidth="1"/>
    <col min="22" max="25" width="12" style="1" hidden="1" customWidth="1"/>
    <col min="26" max="26" width="12" style="1" customWidth="1"/>
    <col min="27" max="27" width="13.85546875" style="7" bestFit="1" customWidth="1"/>
    <col min="28" max="28" width="12" style="7" bestFit="1" customWidth="1"/>
    <col min="29" max="29" width="11.7109375" style="7" bestFit="1" customWidth="1"/>
    <col min="30" max="16384" width="9.140625" style="7"/>
  </cols>
  <sheetData>
    <row r="1" spans="1:26">
      <c r="B1" s="29" t="s">
        <v>40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>
      <c r="B2" s="29" t="s">
        <v>15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>
      <c r="B3" s="29" t="s">
        <v>11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>
      <c r="B4" s="29" t="s">
        <v>28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>
      <c r="B5" s="29" t="s">
        <v>59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>
      <c r="B6" s="29" t="s">
        <v>40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>
      <c r="B7" s="29" t="s">
        <v>15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>
      <c r="B8" s="29" t="s">
        <v>11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>
      <c r="B9" s="29" t="s">
        <v>28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>
      <c r="B10" s="29" t="s">
        <v>50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s="9" customFormat="1" ht="18.75" customHeight="1">
      <c r="A13" s="8" t="s">
        <v>0</v>
      </c>
      <c r="B13" s="31" t="s">
        <v>16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s="9" customFormat="1" ht="18.75" customHeight="1">
      <c r="A14" s="8"/>
      <c r="B14" s="31" t="s">
        <v>48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>
      <c r="B15" s="32" t="s">
        <v>14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2.75" customHeight="1">
      <c r="B16" s="27" t="s">
        <v>1</v>
      </c>
      <c r="C16" s="27" t="s">
        <v>10</v>
      </c>
      <c r="D16" s="28" t="s">
        <v>17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2:29" ht="33.75" customHeight="1">
      <c r="B17" s="27"/>
      <c r="C17" s="27"/>
      <c r="D17" s="12" t="s">
        <v>27</v>
      </c>
      <c r="E17" s="12" t="s">
        <v>51</v>
      </c>
      <c r="F17" s="12" t="s">
        <v>52</v>
      </c>
      <c r="G17" s="12" t="s">
        <v>53</v>
      </c>
      <c r="H17" s="12" t="s">
        <v>54</v>
      </c>
      <c r="I17" s="12" t="s">
        <v>55</v>
      </c>
      <c r="J17" s="12" t="s">
        <v>56</v>
      </c>
      <c r="K17" s="12" t="s">
        <v>57</v>
      </c>
      <c r="L17" s="12" t="s">
        <v>58</v>
      </c>
      <c r="M17" s="12" t="s">
        <v>27</v>
      </c>
      <c r="N17" s="12" t="s">
        <v>29</v>
      </c>
      <c r="O17" s="12" t="s">
        <v>51</v>
      </c>
      <c r="P17" s="12" t="s">
        <v>53</v>
      </c>
      <c r="Q17" s="12" t="s">
        <v>55</v>
      </c>
      <c r="R17" s="12" t="s">
        <v>56</v>
      </c>
      <c r="S17" s="12" t="s">
        <v>57</v>
      </c>
      <c r="T17" s="12" t="s">
        <v>58</v>
      </c>
      <c r="U17" s="12" t="s">
        <v>29</v>
      </c>
      <c r="V17" s="12" t="s">
        <v>49</v>
      </c>
      <c r="W17" s="12" t="s">
        <v>53</v>
      </c>
      <c r="X17" s="12" t="s">
        <v>55</v>
      </c>
      <c r="Y17" s="12" t="s">
        <v>57</v>
      </c>
      <c r="Z17" s="12" t="s">
        <v>49</v>
      </c>
    </row>
    <row r="18" spans="2:29" ht="43.5" customHeight="1">
      <c r="B18" s="17" t="s">
        <v>2</v>
      </c>
      <c r="C18" s="18" t="s">
        <v>30</v>
      </c>
      <c r="D18" s="19">
        <f t="shared" ref="D18:J18" si="0">D19</f>
        <v>-1.1641532182693481E-10</v>
      </c>
      <c r="E18" s="19">
        <f t="shared" si="0"/>
        <v>1715.5839199999973</v>
      </c>
      <c r="F18" s="19">
        <f t="shared" si="0"/>
        <v>5554.4618499999997</v>
      </c>
      <c r="G18" s="19">
        <f t="shared" si="0"/>
        <v>0</v>
      </c>
      <c r="H18" s="19">
        <f t="shared" si="0"/>
        <v>0</v>
      </c>
      <c r="I18" s="19">
        <f t="shared" si="0"/>
        <v>-9.9999997473787516E-6</v>
      </c>
      <c r="J18" s="19">
        <f t="shared" si="0"/>
        <v>0</v>
      </c>
      <c r="K18" s="19">
        <f>K19+K28</f>
        <v>-2460.1209999999992</v>
      </c>
      <c r="L18" s="19">
        <f>L19+L28</f>
        <v>2460.1210100000003</v>
      </c>
      <c r="M18" s="19">
        <f>D18+E18+F18+G18+H18+I18+J18+K18+L18</f>
        <v>7270.0457699998824</v>
      </c>
      <c r="N18" s="19">
        <f t="shared" ref="N18:R18" si="1">N19</f>
        <v>0</v>
      </c>
      <c r="O18" s="19">
        <f t="shared" si="1"/>
        <v>0</v>
      </c>
      <c r="P18" s="19">
        <f t="shared" si="1"/>
        <v>0</v>
      </c>
      <c r="Q18" s="19">
        <f t="shared" si="1"/>
        <v>-1290.28991</v>
      </c>
      <c r="R18" s="19">
        <f t="shared" si="1"/>
        <v>1290.2899099999995</v>
      </c>
      <c r="S18" s="19">
        <f>S19+S28</f>
        <v>-3.637978807091713E-12</v>
      </c>
      <c r="T18" s="19">
        <f>T19+T28</f>
        <v>0</v>
      </c>
      <c r="U18" s="19">
        <f>N18+O18+P18+Q18+R18+S18+T18</f>
        <v>-4.0927261579781771E-12</v>
      </c>
      <c r="V18" s="19">
        <f>V19</f>
        <v>0</v>
      </c>
      <c r="W18" s="19">
        <f>W19</f>
        <v>0</v>
      </c>
      <c r="X18" s="19">
        <f>X19</f>
        <v>0</v>
      </c>
      <c r="Y18" s="19">
        <f>Y19+Y28</f>
        <v>0</v>
      </c>
      <c r="Z18" s="19">
        <f>V18+W18+X18+Y18</f>
        <v>0</v>
      </c>
      <c r="AA18" s="13"/>
    </row>
    <row r="19" spans="2:29" ht="30" customHeight="1">
      <c r="B19" s="17" t="s">
        <v>3</v>
      </c>
      <c r="C19" s="20" t="s">
        <v>31</v>
      </c>
      <c r="D19" s="19">
        <f t="shared" ref="D19:I19" si="2">D27+D23+D28</f>
        <v>-1.1641532182693481E-10</v>
      </c>
      <c r="E19" s="19">
        <f t="shared" si="2"/>
        <v>1715.5839199999973</v>
      </c>
      <c r="F19" s="19">
        <f t="shared" si="2"/>
        <v>5554.4618499999997</v>
      </c>
      <c r="G19" s="19">
        <f t="shared" si="2"/>
        <v>0</v>
      </c>
      <c r="H19" s="19">
        <f t="shared" si="2"/>
        <v>0</v>
      </c>
      <c r="I19" s="19">
        <f t="shared" si="2"/>
        <v>-9.9999997473787516E-6</v>
      </c>
      <c r="J19" s="19">
        <f t="shared" ref="J19" si="3">J27+J23+J28</f>
        <v>0</v>
      </c>
      <c r="K19" s="19">
        <f>K20+K24</f>
        <v>-9840.9376799999991</v>
      </c>
      <c r="L19" s="19">
        <f>L20+L24</f>
        <v>2460.1210100000003</v>
      </c>
      <c r="M19" s="19">
        <f t="shared" ref="M19:M31" si="4">D19+E19+F19+G19+H19+I19+J19+K19+L19</f>
        <v>-110.77091000011796</v>
      </c>
      <c r="N19" s="19">
        <f t="shared" ref="N19:V19" si="5">N27+N23+N28</f>
        <v>0</v>
      </c>
      <c r="O19" s="19">
        <f>O27+O23+O28</f>
        <v>0</v>
      </c>
      <c r="P19" s="19">
        <f>P27+P23+P28</f>
        <v>0</v>
      </c>
      <c r="Q19" s="19">
        <f>Q27+Q23+Q28</f>
        <v>-1290.28991</v>
      </c>
      <c r="R19" s="19">
        <f>R27+R23+R28</f>
        <v>1290.2899099999995</v>
      </c>
      <c r="S19" s="19">
        <f>S23+S27</f>
        <v>-2683.9333200000037</v>
      </c>
      <c r="T19" s="19">
        <f>T23+T27</f>
        <v>0</v>
      </c>
      <c r="U19" s="19">
        <f t="shared" ref="U19:U31" si="6">N19+O19+P19+Q19+R19+S19+T19</f>
        <v>-2683.9333200000042</v>
      </c>
      <c r="V19" s="19">
        <f t="shared" si="5"/>
        <v>0</v>
      </c>
      <c r="W19" s="19">
        <f t="shared" ref="W19:X19" si="7">W27+W23+W28</f>
        <v>0</v>
      </c>
      <c r="X19" s="19">
        <f t="shared" si="7"/>
        <v>0</v>
      </c>
      <c r="Y19" s="19">
        <f>Y23+Y27</f>
        <v>0</v>
      </c>
      <c r="Z19" s="19">
        <f t="shared" ref="Z19:Z31" si="8">V19+W19+X19+Y19</f>
        <v>0</v>
      </c>
      <c r="AA19" s="13"/>
      <c r="AC19" s="13"/>
    </row>
    <row r="20" spans="2:29" ht="29.25" customHeight="1">
      <c r="B20" s="16" t="s">
        <v>4</v>
      </c>
      <c r="C20" s="21" t="s">
        <v>32</v>
      </c>
      <c r="D20" s="22">
        <f t="shared" ref="D20:Y22" si="9">D21</f>
        <v>-673895.54573000001</v>
      </c>
      <c r="E20" s="22">
        <f t="shared" si="9"/>
        <v>-39252.7719</v>
      </c>
      <c r="F20" s="22">
        <f t="shared" si="9"/>
        <v>0</v>
      </c>
      <c r="G20" s="22">
        <f t="shared" si="9"/>
        <v>-45884.719290000001</v>
      </c>
      <c r="H20" s="22">
        <f t="shared" si="9"/>
        <v>-63.35</v>
      </c>
      <c r="I20" s="22">
        <f t="shared" si="9"/>
        <v>-26641.182939999999</v>
      </c>
      <c r="J20" s="22">
        <f t="shared" si="9"/>
        <v>-5862.9579999999996</v>
      </c>
      <c r="K20" s="22">
        <f t="shared" si="9"/>
        <v>-16540.416209999999</v>
      </c>
      <c r="L20" s="22">
        <f t="shared" si="9"/>
        <v>-1168.2822799999999</v>
      </c>
      <c r="M20" s="19">
        <f t="shared" si="4"/>
        <v>-809309.22635000013</v>
      </c>
      <c r="N20" s="22">
        <f t="shared" si="9"/>
        <v>-526543.18799999997</v>
      </c>
      <c r="O20" s="22">
        <f t="shared" si="9"/>
        <v>-86409.090909999999</v>
      </c>
      <c r="P20" s="22">
        <f t="shared" si="9"/>
        <v>-3035.69</v>
      </c>
      <c r="Q20" s="22">
        <f t="shared" si="9"/>
        <v>-2632.5886599999999</v>
      </c>
      <c r="R20" s="22">
        <f t="shared" si="9"/>
        <v>-13709.71009</v>
      </c>
      <c r="S20" s="22">
        <f t="shared" si="9"/>
        <v>-40592.497170000002</v>
      </c>
      <c r="T20" s="22">
        <f t="shared" si="9"/>
        <v>-3431.90292</v>
      </c>
      <c r="U20" s="19">
        <f t="shared" si="6"/>
        <v>-676354.66774999991</v>
      </c>
      <c r="V20" s="22">
        <f t="shared" si="9"/>
        <v>-524172.98258000001</v>
      </c>
      <c r="W20" s="22">
        <f t="shared" si="9"/>
        <v>-1262.982</v>
      </c>
      <c r="X20" s="22">
        <f t="shared" si="9"/>
        <v>-1342.2987499999999</v>
      </c>
      <c r="Y20" s="22">
        <f t="shared" si="9"/>
        <v>-40149.21385</v>
      </c>
      <c r="Z20" s="19">
        <f t="shared" si="8"/>
        <v>-566927.47717999993</v>
      </c>
    </row>
    <row r="21" spans="2:29" ht="29.25" customHeight="1">
      <c r="B21" s="16" t="s">
        <v>5</v>
      </c>
      <c r="C21" s="21" t="s">
        <v>33</v>
      </c>
      <c r="D21" s="22">
        <f t="shared" si="9"/>
        <v>-673895.54573000001</v>
      </c>
      <c r="E21" s="22">
        <f t="shared" si="9"/>
        <v>-39252.7719</v>
      </c>
      <c r="F21" s="22">
        <f t="shared" si="9"/>
        <v>0</v>
      </c>
      <c r="G21" s="22">
        <f t="shared" si="9"/>
        <v>-45884.719290000001</v>
      </c>
      <c r="H21" s="22">
        <f t="shared" si="9"/>
        <v>-63.35</v>
      </c>
      <c r="I21" s="22">
        <f t="shared" si="9"/>
        <v>-26641.182939999999</v>
      </c>
      <c r="J21" s="22">
        <f t="shared" si="9"/>
        <v>-5862.9579999999996</v>
      </c>
      <c r="K21" s="22">
        <f t="shared" si="9"/>
        <v>-16540.416209999999</v>
      </c>
      <c r="L21" s="22">
        <f t="shared" si="9"/>
        <v>-1168.2822799999999</v>
      </c>
      <c r="M21" s="19">
        <f t="shared" si="4"/>
        <v>-809309.22635000013</v>
      </c>
      <c r="N21" s="22">
        <f t="shared" si="9"/>
        <v>-526543.18799999997</v>
      </c>
      <c r="O21" s="22">
        <f t="shared" si="9"/>
        <v>-86409.090909999999</v>
      </c>
      <c r="P21" s="22">
        <f t="shared" si="9"/>
        <v>-3035.69</v>
      </c>
      <c r="Q21" s="22">
        <f t="shared" si="9"/>
        <v>-2632.5886599999999</v>
      </c>
      <c r="R21" s="22">
        <f t="shared" si="9"/>
        <v>-13709.71009</v>
      </c>
      <c r="S21" s="22">
        <f t="shared" si="9"/>
        <v>-40592.497170000002</v>
      </c>
      <c r="T21" s="22">
        <f t="shared" si="9"/>
        <v>-3431.90292</v>
      </c>
      <c r="U21" s="19">
        <f t="shared" si="6"/>
        <v>-676354.66774999991</v>
      </c>
      <c r="V21" s="22">
        <f t="shared" si="9"/>
        <v>-524172.98258000001</v>
      </c>
      <c r="W21" s="22">
        <f t="shared" si="9"/>
        <v>-1262.982</v>
      </c>
      <c r="X21" s="22">
        <f t="shared" si="9"/>
        <v>-1342.2987499999999</v>
      </c>
      <c r="Y21" s="22">
        <f t="shared" si="9"/>
        <v>-40149.21385</v>
      </c>
      <c r="Z21" s="19">
        <f t="shared" si="8"/>
        <v>-566927.47717999993</v>
      </c>
    </row>
    <row r="22" spans="2:29" ht="30.75" customHeight="1">
      <c r="B22" s="16" t="s">
        <v>6</v>
      </c>
      <c r="C22" s="21" t="s">
        <v>34</v>
      </c>
      <c r="D22" s="22">
        <f t="shared" si="9"/>
        <v>-673895.54573000001</v>
      </c>
      <c r="E22" s="22">
        <f t="shared" si="9"/>
        <v>-39252.7719</v>
      </c>
      <c r="F22" s="22">
        <f t="shared" si="9"/>
        <v>0</v>
      </c>
      <c r="G22" s="22">
        <f t="shared" si="9"/>
        <v>-45884.719290000001</v>
      </c>
      <c r="H22" s="22">
        <f t="shared" si="9"/>
        <v>-63.35</v>
      </c>
      <c r="I22" s="22">
        <f t="shared" si="9"/>
        <v>-26641.182939999999</v>
      </c>
      <c r="J22" s="22">
        <f t="shared" si="9"/>
        <v>-5862.9579999999996</v>
      </c>
      <c r="K22" s="22">
        <f t="shared" si="9"/>
        <v>-16540.416209999999</v>
      </c>
      <c r="L22" s="22">
        <f t="shared" si="9"/>
        <v>-1168.2822799999999</v>
      </c>
      <c r="M22" s="19">
        <f t="shared" si="4"/>
        <v>-809309.22635000013</v>
      </c>
      <c r="N22" s="22">
        <f t="shared" si="9"/>
        <v>-526543.18799999997</v>
      </c>
      <c r="O22" s="22">
        <f t="shared" si="9"/>
        <v>-86409.090909999999</v>
      </c>
      <c r="P22" s="22">
        <f t="shared" si="9"/>
        <v>-3035.69</v>
      </c>
      <c r="Q22" s="22">
        <f t="shared" si="9"/>
        <v>-2632.5886599999999</v>
      </c>
      <c r="R22" s="22">
        <f t="shared" si="9"/>
        <v>-13709.71009</v>
      </c>
      <c r="S22" s="22">
        <f t="shared" si="9"/>
        <v>-40592.497170000002</v>
      </c>
      <c r="T22" s="22">
        <f t="shared" si="9"/>
        <v>-3431.90292</v>
      </c>
      <c r="U22" s="19">
        <f t="shared" si="6"/>
        <v>-676354.66774999991</v>
      </c>
      <c r="V22" s="22">
        <f t="shared" si="9"/>
        <v>-524172.98258000001</v>
      </c>
      <c r="W22" s="22">
        <f t="shared" si="9"/>
        <v>-1262.982</v>
      </c>
      <c r="X22" s="22">
        <f t="shared" si="9"/>
        <v>-1342.2987499999999</v>
      </c>
      <c r="Y22" s="22">
        <f t="shared" si="9"/>
        <v>-40149.21385</v>
      </c>
      <c r="Z22" s="19">
        <f t="shared" si="8"/>
        <v>-566927.47717999993</v>
      </c>
      <c r="AA22" s="13"/>
      <c r="AB22" s="13"/>
    </row>
    <row r="23" spans="2:29" ht="42" customHeight="1">
      <c r="B23" s="16" t="s">
        <v>12</v>
      </c>
      <c r="C23" s="21" t="s">
        <v>35</v>
      </c>
      <c r="D23" s="10">
        <v>-673895.54573000001</v>
      </c>
      <c r="E23" s="10">
        <f>-30636.36364-8616.40826</f>
        <v>-39252.7719</v>
      </c>
      <c r="F23" s="10"/>
      <c r="G23" s="10">
        <v>-45884.719290000001</v>
      </c>
      <c r="H23" s="10">
        <v>-63.35</v>
      </c>
      <c r="I23" s="10">
        <v>-26641.182939999999</v>
      </c>
      <c r="J23" s="10">
        <v>-5862.9579999999996</v>
      </c>
      <c r="K23" s="10">
        <f>-9159.59953-7380.81668</f>
        <v>-16540.416209999999</v>
      </c>
      <c r="L23" s="10">
        <v>-1168.2822799999999</v>
      </c>
      <c r="M23" s="19">
        <f t="shared" si="4"/>
        <v>-809309.22635000013</v>
      </c>
      <c r="N23" s="10">
        <v>-526543.18799999997</v>
      </c>
      <c r="O23" s="10">
        <v>-86409.090909999999</v>
      </c>
      <c r="P23" s="10">
        <v>-3035.69</v>
      </c>
      <c r="Q23" s="10">
        <v>-2632.5886599999999</v>
      </c>
      <c r="R23" s="10">
        <v>-13709.71009</v>
      </c>
      <c r="S23" s="10">
        <f>-37908.56385-2683.93332</f>
        <v>-40592.497170000002</v>
      </c>
      <c r="T23" s="10">
        <v>-3431.90292</v>
      </c>
      <c r="U23" s="19">
        <f t="shared" si="6"/>
        <v>-676354.66774999991</v>
      </c>
      <c r="V23" s="10">
        <v>-524172.98258000001</v>
      </c>
      <c r="W23" s="10">
        <v>-1262.982</v>
      </c>
      <c r="X23" s="10">
        <v>-1342.2987499999999</v>
      </c>
      <c r="Y23" s="10">
        <v>-40149.21385</v>
      </c>
      <c r="Z23" s="19">
        <f t="shared" si="8"/>
        <v>-566927.47717999993</v>
      </c>
      <c r="AA23" s="13"/>
      <c r="AB23" s="13"/>
      <c r="AC23" s="13"/>
    </row>
    <row r="24" spans="2:29" ht="30.75" customHeight="1">
      <c r="B24" s="16" t="s">
        <v>7</v>
      </c>
      <c r="C24" s="21" t="s">
        <v>36</v>
      </c>
      <c r="D24" s="10">
        <f t="shared" ref="D24:Y26" si="10">D25</f>
        <v>673895.5457299999</v>
      </c>
      <c r="E24" s="10">
        <f t="shared" si="10"/>
        <v>40968.355819999997</v>
      </c>
      <c r="F24" s="10">
        <f t="shared" si="10"/>
        <v>5554.4618499999997</v>
      </c>
      <c r="G24" s="10">
        <f t="shared" si="10"/>
        <v>45884.719290000001</v>
      </c>
      <c r="H24" s="10">
        <f t="shared" si="10"/>
        <v>63.35</v>
      </c>
      <c r="I24" s="10">
        <f t="shared" si="10"/>
        <v>26641.182929999999</v>
      </c>
      <c r="J24" s="10">
        <f t="shared" si="10"/>
        <v>5862.9579999999996</v>
      </c>
      <c r="K24" s="10">
        <f t="shared" si="10"/>
        <v>6699.4785300000003</v>
      </c>
      <c r="L24" s="10">
        <f t="shared" si="10"/>
        <v>3628.4032900000002</v>
      </c>
      <c r="M24" s="19">
        <f t="shared" si="4"/>
        <v>809198.45543999982</v>
      </c>
      <c r="N24" s="10">
        <f t="shared" si="10"/>
        <v>526543.18799999997</v>
      </c>
      <c r="O24" s="10">
        <f t="shared" si="10"/>
        <v>86409.090909999999</v>
      </c>
      <c r="P24" s="10">
        <f t="shared" si="10"/>
        <v>3035.69</v>
      </c>
      <c r="Q24" s="10">
        <f t="shared" si="10"/>
        <v>1342.2987499999999</v>
      </c>
      <c r="R24" s="10">
        <f t="shared" si="10"/>
        <v>15000</v>
      </c>
      <c r="S24" s="10">
        <f t="shared" si="10"/>
        <v>37908.563849999999</v>
      </c>
      <c r="T24" s="10">
        <f t="shared" si="10"/>
        <v>3431.90292</v>
      </c>
      <c r="U24" s="19">
        <f t="shared" si="6"/>
        <v>673670.73442999995</v>
      </c>
      <c r="V24" s="10">
        <f t="shared" si="10"/>
        <v>524172.98258000001</v>
      </c>
      <c r="W24" s="10">
        <f t="shared" si="10"/>
        <v>1262.982</v>
      </c>
      <c r="X24" s="10">
        <f t="shared" si="10"/>
        <v>1342.2987499999999</v>
      </c>
      <c r="Y24" s="10">
        <f t="shared" si="10"/>
        <v>40149.21385</v>
      </c>
      <c r="Z24" s="19">
        <f t="shared" si="8"/>
        <v>566927.47717999993</v>
      </c>
    </row>
    <row r="25" spans="2:29" ht="30.75" customHeight="1">
      <c r="B25" s="16" t="s">
        <v>8</v>
      </c>
      <c r="C25" s="21" t="s">
        <v>37</v>
      </c>
      <c r="D25" s="10">
        <f t="shared" si="10"/>
        <v>673895.5457299999</v>
      </c>
      <c r="E25" s="10">
        <f t="shared" si="10"/>
        <v>40968.355819999997</v>
      </c>
      <c r="F25" s="10">
        <f t="shared" si="10"/>
        <v>5554.4618499999997</v>
      </c>
      <c r="G25" s="10">
        <f t="shared" si="10"/>
        <v>45884.719290000001</v>
      </c>
      <c r="H25" s="10">
        <f t="shared" si="10"/>
        <v>63.35</v>
      </c>
      <c r="I25" s="10">
        <f t="shared" si="10"/>
        <v>26641.182929999999</v>
      </c>
      <c r="J25" s="10">
        <f t="shared" si="10"/>
        <v>5862.9579999999996</v>
      </c>
      <c r="K25" s="10">
        <f t="shared" si="10"/>
        <v>6699.4785300000003</v>
      </c>
      <c r="L25" s="10">
        <f t="shared" si="10"/>
        <v>3628.4032900000002</v>
      </c>
      <c r="M25" s="19">
        <f t="shared" si="4"/>
        <v>809198.45543999982</v>
      </c>
      <c r="N25" s="10">
        <f t="shared" si="10"/>
        <v>526543.18799999997</v>
      </c>
      <c r="O25" s="10">
        <f t="shared" si="10"/>
        <v>86409.090909999999</v>
      </c>
      <c r="P25" s="10">
        <f t="shared" si="10"/>
        <v>3035.69</v>
      </c>
      <c r="Q25" s="10">
        <f t="shared" si="10"/>
        <v>1342.2987499999999</v>
      </c>
      <c r="R25" s="10">
        <f t="shared" si="10"/>
        <v>15000</v>
      </c>
      <c r="S25" s="10">
        <f t="shared" si="10"/>
        <v>37908.563849999999</v>
      </c>
      <c r="T25" s="10">
        <f t="shared" si="10"/>
        <v>3431.90292</v>
      </c>
      <c r="U25" s="19">
        <f t="shared" si="6"/>
        <v>673670.73442999995</v>
      </c>
      <c r="V25" s="10">
        <f t="shared" si="10"/>
        <v>524172.98258000001</v>
      </c>
      <c r="W25" s="10">
        <f t="shared" si="10"/>
        <v>1262.982</v>
      </c>
      <c r="X25" s="10">
        <f t="shared" si="10"/>
        <v>1342.2987499999999</v>
      </c>
      <c r="Y25" s="10">
        <f t="shared" si="10"/>
        <v>40149.21385</v>
      </c>
      <c r="Z25" s="19">
        <f t="shared" si="8"/>
        <v>566927.47717999993</v>
      </c>
    </row>
    <row r="26" spans="2:29" ht="29.25" customHeight="1">
      <c r="B26" s="16" t="s">
        <v>9</v>
      </c>
      <c r="C26" s="21" t="s">
        <v>38</v>
      </c>
      <c r="D26" s="10">
        <f t="shared" si="10"/>
        <v>673895.5457299999</v>
      </c>
      <c r="E26" s="10">
        <f t="shared" si="10"/>
        <v>40968.355819999997</v>
      </c>
      <c r="F26" s="10">
        <f t="shared" si="10"/>
        <v>5554.4618499999997</v>
      </c>
      <c r="G26" s="10">
        <f t="shared" si="10"/>
        <v>45884.719290000001</v>
      </c>
      <c r="H26" s="10">
        <f t="shared" si="10"/>
        <v>63.35</v>
      </c>
      <c r="I26" s="10">
        <f t="shared" si="10"/>
        <v>26641.182929999999</v>
      </c>
      <c r="J26" s="10">
        <f t="shared" si="10"/>
        <v>5862.9579999999996</v>
      </c>
      <c r="K26" s="10">
        <f t="shared" si="10"/>
        <v>6699.4785300000003</v>
      </c>
      <c r="L26" s="10">
        <f t="shared" si="10"/>
        <v>3628.4032900000002</v>
      </c>
      <c r="M26" s="19">
        <f t="shared" si="4"/>
        <v>809198.45543999982</v>
      </c>
      <c r="N26" s="10">
        <f t="shared" si="10"/>
        <v>526543.18799999997</v>
      </c>
      <c r="O26" s="10">
        <f t="shared" si="10"/>
        <v>86409.090909999999</v>
      </c>
      <c r="P26" s="10">
        <f t="shared" si="10"/>
        <v>3035.69</v>
      </c>
      <c r="Q26" s="10">
        <f t="shared" si="10"/>
        <v>1342.2987499999999</v>
      </c>
      <c r="R26" s="10">
        <f t="shared" si="10"/>
        <v>15000</v>
      </c>
      <c r="S26" s="10">
        <f t="shared" si="10"/>
        <v>37908.563849999999</v>
      </c>
      <c r="T26" s="10">
        <f t="shared" si="10"/>
        <v>3431.90292</v>
      </c>
      <c r="U26" s="19">
        <f t="shared" si="6"/>
        <v>673670.73442999995</v>
      </c>
      <c r="V26" s="10">
        <f t="shared" si="10"/>
        <v>524172.98258000001</v>
      </c>
      <c r="W26" s="10">
        <f t="shared" si="10"/>
        <v>1262.982</v>
      </c>
      <c r="X26" s="10">
        <f t="shared" si="10"/>
        <v>1342.2987499999999</v>
      </c>
      <c r="Y26" s="10">
        <f t="shared" si="10"/>
        <v>40149.21385</v>
      </c>
      <c r="Z26" s="19">
        <f t="shared" si="8"/>
        <v>566927.47717999993</v>
      </c>
    </row>
    <row r="27" spans="2:29" ht="41.25" customHeight="1">
      <c r="B27" s="16" t="s">
        <v>13</v>
      </c>
      <c r="C27" s="21" t="s">
        <v>39</v>
      </c>
      <c r="D27" s="11">
        <v>673895.5457299999</v>
      </c>
      <c r="E27" s="11">
        <f>32351.94756+8616.40826</f>
        <v>40968.355819999997</v>
      </c>
      <c r="F27" s="11">
        <v>5554.4618499999997</v>
      </c>
      <c r="G27" s="11">
        <v>45884.719290000001</v>
      </c>
      <c r="H27" s="11">
        <v>63.35</v>
      </c>
      <c r="I27" s="11">
        <v>26641.182929999999</v>
      </c>
      <c r="J27" s="11">
        <v>5862.9579999999996</v>
      </c>
      <c r="K27" s="11">
        <v>6699.4785300000003</v>
      </c>
      <c r="L27" s="11">
        <v>3628.4032900000002</v>
      </c>
      <c r="M27" s="19">
        <f t="shared" si="4"/>
        <v>809198.45543999982</v>
      </c>
      <c r="N27" s="11">
        <v>526543.18799999997</v>
      </c>
      <c r="O27" s="11">
        <v>86409.090909999999</v>
      </c>
      <c r="P27" s="11">
        <v>3035.69</v>
      </c>
      <c r="Q27" s="11">
        <v>1342.2987499999999</v>
      </c>
      <c r="R27" s="11">
        <v>15000</v>
      </c>
      <c r="S27" s="11">
        <v>37908.563849999999</v>
      </c>
      <c r="T27" s="11">
        <v>3431.90292</v>
      </c>
      <c r="U27" s="19">
        <f t="shared" si="6"/>
        <v>673670.73442999995</v>
      </c>
      <c r="V27" s="11">
        <v>524172.98258000001</v>
      </c>
      <c r="W27" s="11">
        <v>1262.982</v>
      </c>
      <c r="X27" s="11">
        <v>1342.2987499999999</v>
      </c>
      <c r="Y27" s="11">
        <v>40149.21385</v>
      </c>
      <c r="Z27" s="19">
        <f t="shared" si="8"/>
        <v>566927.47717999993</v>
      </c>
      <c r="AA27" s="13"/>
    </row>
    <row r="28" spans="2:29" ht="43.5" customHeight="1">
      <c r="B28" s="23" t="s">
        <v>41</v>
      </c>
      <c r="C28" s="24" t="s">
        <v>42</v>
      </c>
      <c r="D28" s="25">
        <f t="shared" ref="D28:L30" si="11">D29</f>
        <v>0</v>
      </c>
      <c r="E28" s="25">
        <f t="shared" si="11"/>
        <v>0</v>
      </c>
      <c r="F28" s="25">
        <f t="shared" si="11"/>
        <v>0</v>
      </c>
      <c r="G28" s="25">
        <f t="shared" si="11"/>
        <v>0</v>
      </c>
      <c r="H28" s="25">
        <f t="shared" si="11"/>
        <v>0</v>
      </c>
      <c r="I28" s="25">
        <f t="shared" si="11"/>
        <v>0</v>
      </c>
      <c r="J28" s="25">
        <f t="shared" si="11"/>
        <v>0</v>
      </c>
      <c r="K28" s="25">
        <f t="shared" si="11"/>
        <v>7380.8166799999999</v>
      </c>
      <c r="L28" s="25">
        <f t="shared" si="11"/>
        <v>0</v>
      </c>
      <c r="M28" s="19">
        <f t="shared" si="4"/>
        <v>7380.8166799999999</v>
      </c>
      <c r="N28" s="25">
        <f>N29</f>
        <v>0</v>
      </c>
      <c r="O28" s="25">
        <f t="shared" ref="O28:T30" si="12">O29</f>
        <v>0</v>
      </c>
      <c r="P28" s="25">
        <f t="shared" si="12"/>
        <v>0</v>
      </c>
      <c r="Q28" s="25">
        <f t="shared" si="12"/>
        <v>0</v>
      </c>
      <c r="R28" s="25">
        <f t="shared" si="12"/>
        <v>0</v>
      </c>
      <c r="S28" s="25">
        <f t="shared" si="12"/>
        <v>2683.9333200000001</v>
      </c>
      <c r="T28" s="25">
        <f t="shared" si="12"/>
        <v>0</v>
      </c>
      <c r="U28" s="19">
        <f t="shared" si="6"/>
        <v>2683.9333200000001</v>
      </c>
      <c r="V28" s="25">
        <f>V29</f>
        <v>0</v>
      </c>
      <c r="W28" s="25">
        <f>W29</f>
        <v>0</v>
      </c>
      <c r="X28" s="25">
        <f>X29</f>
        <v>0</v>
      </c>
      <c r="Y28" s="25">
        <f>Y29</f>
        <v>0</v>
      </c>
      <c r="Z28" s="19">
        <f t="shared" si="8"/>
        <v>0</v>
      </c>
    </row>
    <row r="29" spans="2:29" ht="57" customHeight="1">
      <c r="B29" s="26" t="s">
        <v>43</v>
      </c>
      <c r="C29" s="21" t="s">
        <v>45</v>
      </c>
      <c r="D29" s="14">
        <f t="shared" si="11"/>
        <v>0</v>
      </c>
      <c r="E29" s="14">
        <f t="shared" si="11"/>
        <v>0</v>
      </c>
      <c r="F29" s="14">
        <f t="shared" si="11"/>
        <v>0</v>
      </c>
      <c r="G29" s="14">
        <f t="shared" si="11"/>
        <v>0</v>
      </c>
      <c r="H29" s="14">
        <f t="shared" si="11"/>
        <v>0</v>
      </c>
      <c r="I29" s="14">
        <f t="shared" si="11"/>
        <v>0</v>
      </c>
      <c r="J29" s="14">
        <f t="shared" si="11"/>
        <v>0</v>
      </c>
      <c r="K29" s="14">
        <f t="shared" si="11"/>
        <v>7380.8166799999999</v>
      </c>
      <c r="L29" s="14">
        <f t="shared" si="11"/>
        <v>0</v>
      </c>
      <c r="M29" s="19">
        <f t="shared" si="4"/>
        <v>7380.8166799999999</v>
      </c>
      <c r="N29" s="14">
        <f t="shared" ref="N29:Y30" si="13">N30</f>
        <v>0</v>
      </c>
      <c r="O29" s="14">
        <f t="shared" si="12"/>
        <v>0</v>
      </c>
      <c r="P29" s="14">
        <f t="shared" si="12"/>
        <v>0</v>
      </c>
      <c r="Q29" s="14">
        <f t="shared" si="12"/>
        <v>0</v>
      </c>
      <c r="R29" s="14">
        <f t="shared" si="12"/>
        <v>0</v>
      </c>
      <c r="S29" s="14">
        <f t="shared" si="12"/>
        <v>2683.9333200000001</v>
      </c>
      <c r="T29" s="14">
        <f t="shared" si="12"/>
        <v>0</v>
      </c>
      <c r="U29" s="19">
        <f t="shared" si="6"/>
        <v>2683.9333200000001</v>
      </c>
      <c r="V29" s="14">
        <f t="shared" si="13"/>
        <v>0</v>
      </c>
      <c r="W29" s="14">
        <f t="shared" si="13"/>
        <v>0</v>
      </c>
      <c r="X29" s="14">
        <f t="shared" si="13"/>
        <v>0</v>
      </c>
      <c r="Y29" s="14">
        <f t="shared" si="13"/>
        <v>0</v>
      </c>
      <c r="Z29" s="19">
        <f t="shared" si="8"/>
        <v>0</v>
      </c>
    </row>
    <row r="30" spans="2:29" ht="51.75" customHeight="1">
      <c r="B30" s="26" t="s">
        <v>44</v>
      </c>
      <c r="C30" s="21" t="s">
        <v>46</v>
      </c>
      <c r="D30" s="14">
        <f t="shared" si="11"/>
        <v>0</v>
      </c>
      <c r="E30" s="14">
        <f t="shared" si="11"/>
        <v>0</v>
      </c>
      <c r="F30" s="14">
        <f t="shared" si="11"/>
        <v>0</v>
      </c>
      <c r="G30" s="14">
        <f t="shared" si="11"/>
        <v>0</v>
      </c>
      <c r="H30" s="14">
        <f t="shared" si="11"/>
        <v>0</v>
      </c>
      <c r="I30" s="14">
        <f t="shared" si="11"/>
        <v>0</v>
      </c>
      <c r="J30" s="14">
        <f t="shared" si="11"/>
        <v>0</v>
      </c>
      <c r="K30" s="14">
        <f t="shared" si="11"/>
        <v>7380.8166799999999</v>
      </c>
      <c r="L30" s="14">
        <f t="shared" si="11"/>
        <v>0</v>
      </c>
      <c r="M30" s="19">
        <f t="shared" si="4"/>
        <v>7380.8166799999999</v>
      </c>
      <c r="N30" s="14">
        <f t="shared" si="13"/>
        <v>0</v>
      </c>
      <c r="O30" s="14">
        <f t="shared" si="12"/>
        <v>0</v>
      </c>
      <c r="P30" s="14">
        <f t="shared" si="12"/>
        <v>0</v>
      </c>
      <c r="Q30" s="14">
        <f t="shared" si="12"/>
        <v>0</v>
      </c>
      <c r="R30" s="14">
        <f t="shared" si="12"/>
        <v>0</v>
      </c>
      <c r="S30" s="14">
        <f t="shared" si="12"/>
        <v>2683.9333200000001</v>
      </c>
      <c r="T30" s="14">
        <f t="shared" si="12"/>
        <v>0</v>
      </c>
      <c r="U30" s="19">
        <f t="shared" si="6"/>
        <v>2683.9333200000001</v>
      </c>
      <c r="V30" s="14">
        <f t="shared" si="13"/>
        <v>0</v>
      </c>
      <c r="W30" s="14">
        <f t="shared" si="13"/>
        <v>0</v>
      </c>
      <c r="X30" s="14">
        <f t="shared" si="13"/>
        <v>0</v>
      </c>
      <c r="Y30" s="14">
        <f t="shared" si="13"/>
        <v>0</v>
      </c>
      <c r="Z30" s="19">
        <f t="shared" si="8"/>
        <v>0</v>
      </c>
    </row>
    <row r="31" spans="2:29" ht="52.5" customHeight="1">
      <c r="B31" s="26" t="s">
        <v>47</v>
      </c>
      <c r="C31" s="21" t="s">
        <v>46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7380.8166799999999</v>
      </c>
      <c r="L31" s="14"/>
      <c r="M31" s="19">
        <f t="shared" si="4"/>
        <v>7380.8166799999999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2683.9333200000001</v>
      </c>
      <c r="T31" s="14"/>
      <c r="U31" s="19">
        <f t="shared" si="6"/>
        <v>2683.9333200000001</v>
      </c>
      <c r="V31" s="14">
        <v>0</v>
      </c>
      <c r="W31" s="14">
        <v>0</v>
      </c>
      <c r="X31" s="14">
        <v>0</v>
      </c>
      <c r="Y31" s="14">
        <v>0</v>
      </c>
      <c r="Z31" s="19">
        <f t="shared" si="8"/>
        <v>0</v>
      </c>
      <c r="AB31" s="15"/>
    </row>
  </sheetData>
  <mergeCells count="18">
    <mergeCell ref="B6:Z6"/>
    <mergeCell ref="B7:Z7"/>
    <mergeCell ref="B8:Z8"/>
    <mergeCell ref="B1:Z1"/>
    <mergeCell ref="B2:Z2"/>
    <mergeCell ref="B3:Z3"/>
    <mergeCell ref="B4:Z4"/>
    <mergeCell ref="B5:Z5"/>
    <mergeCell ref="C16:C17"/>
    <mergeCell ref="B16:B17"/>
    <mergeCell ref="D16:Z16"/>
    <mergeCell ref="B9:Z9"/>
    <mergeCell ref="B10:Z10"/>
    <mergeCell ref="B11:Z11"/>
    <mergeCell ref="B12:Z12"/>
    <mergeCell ref="B13:Z13"/>
    <mergeCell ref="B14:Z14"/>
    <mergeCell ref="B15:Z15"/>
  </mergeCells>
  <phoneticPr fontId="0" type="noConversion"/>
  <pageMargins left="0.78740157480314965" right="0.39370078740157483" top="0.78740157480314965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33"/>
      <c r="B1" s="33" t="s">
        <v>21</v>
      </c>
      <c r="C1" s="33"/>
      <c r="D1" s="33"/>
    </row>
    <row r="2" spans="1:4" ht="15.75">
      <c r="A2" s="33"/>
      <c r="B2" s="2" t="s">
        <v>18</v>
      </c>
      <c r="C2" s="2" t="s">
        <v>19</v>
      </c>
      <c r="D2" s="2" t="s">
        <v>20</v>
      </c>
    </row>
    <row r="3" spans="1:4" ht="15.75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2023-09-20T11:24:46Z</cp:lastPrinted>
  <dcterms:created xsi:type="dcterms:W3CDTF">2009-01-23T07:46:30Z</dcterms:created>
  <dcterms:modified xsi:type="dcterms:W3CDTF">2023-09-25T13:03:31Z</dcterms:modified>
</cp:coreProperties>
</file>