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X26" i="1"/>
  <c r="W25"/>
  <c r="W24" s="1"/>
  <c r="X24" s="1"/>
  <c r="X22"/>
  <c r="W21"/>
  <c r="W20" s="1"/>
  <c r="W18"/>
  <c r="W17" s="1"/>
  <c r="X17" s="1"/>
  <c r="AM26"/>
  <c r="AM18" s="1"/>
  <c r="AL25"/>
  <c r="AM22"/>
  <c r="AL21"/>
  <c r="AL18"/>
  <c r="AL17" s="1"/>
  <c r="AM17" s="1"/>
  <c r="V26"/>
  <c r="U25"/>
  <c r="V25" s="1"/>
  <c r="V22"/>
  <c r="U18"/>
  <c r="U17" s="1"/>
  <c r="V17" s="1"/>
  <c r="AJ26"/>
  <c r="AJ22"/>
  <c r="S26"/>
  <c r="S22"/>
  <c r="X21" l="1"/>
  <c r="X25"/>
  <c r="X18"/>
  <c r="X20"/>
  <c r="W19"/>
  <c r="X19" s="1"/>
  <c r="W23"/>
  <c r="X23" s="1"/>
  <c r="V18"/>
  <c r="AM25"/>
  <c r="AL24"/>
  <c r="AM21"/>
  <c r="AL20"/>
  <c r="U21"/>
  <c r="U24"/>
  <c r="S25"/>
  <c r="T25" s="1"/>
  <c r="T22"/>
  <c r="AK26"/>
  <c r="AJ25"/>
  <c r="AK25" s="1"/>
  <c r="AK22"/>
  <c r="AK18" s="1"/>
  <c r="AJ21"/>
  <c r="AK21" s="1"/>
  <c r="AJ18"/>
  <c r="AJ17" s="1"/>
  <c r="AK17" s="1"/>
  <c r="S21"/>
  <c r="T21" s="1"/>
  <c r="AL23" l="1"/>
  <c r="AM23" s="1"/>
  <c r="AM24"/>
  <c r="AL19"/>
  <c r="AM19" s="1"/>
  <c r="AM20"/>
  <c r="V21"/>
  <c r="U20"/>
  <c r="V24"/>
  <c r="U23"/>
  <c r="V23" s="1"/>
  <c r="AJ24"/>
  <c r="AK24" s="1"/>
  <c r="AJ20"/>
  <c r="T26"/>
  <c r="T18" s="1"/>
  <c r="S18"/>
  <c r="S17" s="1"/>
  <c r="T17" s="1"/>
  <c r="S24"/>
  <c r="S20"/>
  <c r="V20" l="1"/>
  <c r="U19"/>
  <c r="V19" s="1"/>
  <c r="AJ23"/>
  <c r="AK23" s="1"/>
  <c r="AK20"/>
  <c r="AJ19"/>
  <c r="AK19" s="1"/>
  <c r="T24"/>
  <c r="S23"/>
  <c r="T23" s="1"/>
  <c r="T20"/>
  <c r="S19"/>
  <c r="T19" s="1"/>
  <c r="AI26"/>
  <c r="AH25"/>
  <c r="AI25" s="1"/>
  <c r="AI22"/>
  <c r="AH21"/>
  <c r="AI21" s="1"/>
  <c r="AI18"/>
  <c r="AH18"/>
  <c r="AH17" s="1"/>
  <c r="AI17" s="1"/>
  <c r="R26"/>
  <c r="Q25"/>
  <c r="R25" s="1"/>
  <c r="R22"/>
  <c r="R18" s="1"/>
  <c r="Q21"/>
  <c r="R21" s="1"/>
  <c r="Q18"/>
  <c r="Q17"/>
  <c r="R17" s="1"/>
  <c r="Q20" l="1"/>
  <c r="AH20"/>
  <c r="AI20" s="1"/>
  <c r="AH19"/>
  <c r="AI19" s="1"/>
  <c r="AH24"/>
  <c r="Q24"/>
  <c r="P26"/>
  <c r="O25"/>
  <c r="P25" s="1"/>
  <c r="P22"/>
  <c r="P18" s="1"/>
  <c r="O21"/>
  <c r="P21" s="1"/>
  <c r="O18"/>
  <c r="O17" s="1"/>
  <c r="R20" l="1"/>
  <c r="Q19"/>
  <c r="R19" s="1"/>
  <c r="AI24"/>
  <c r="AH23"/>
  <c r="AI23" s="1"/>
  <c r="R24"/>
  <c r="Q23"/>
  <c r="R23" s="1"/>
  <c r="P17"/>
  <c r="O20"/>
  <c r="P20" s="1"/>
  <c r="O24"/>
  <c r="AX26"/>
  <c r="AW25"/>
  <c r="AX25" s="1"/>
  <c r="AX22"/>
  <c r="AW21"/>
  <c r="AX21" s="1"/>
  <c r="AW18"/>
  <c r="AW17" s="1"/>
  <c r="AX17" s="1"/>
  <c r="AG26"/>
  <c r="AG18" s="1"/>
  <c r="AF25"/>
  <c r="AG25" s="1"/>
  <c r="AG22"/>
  <c r="AF21"/>
  <c r="AG21" s="1"/>
  <c r="AG20"/>
  <c r="AF20"/>
  <c r="AG19"/>
  <c r="AF19"/>
  <c r="AF18"/>
  <c r="AF17" s="1"/>
  <c r="N26"/>
  <c r="M25"/>
  <c r="N25" s="1"/>
  <c r="N22"/>
  <c r="N18" s="1"/>
  <c r="M21"/>
  <c r="M20" s="1"/>
  <c r="M18"/>
  <c r="M17" s="1"/>
  <c r="N17" s="1"/>
  <c r="AV26"/>
  <c r="AU25"/>
  <c r="AV25" s="1"/>
  <c r="AV22"/>
  <c r="AU21"/>
  <c r="AV21" s="1"/>
  <c r="AU20"/>
  <c r="AV20" s="1"/>
  <c r="AV18"/>
  <c r="AU18"/>
  <c r="AU17" s="1"/>
  <c r="AV17" s="1"/>
  <c r="AD25"/>
  <c r="AD24" s="1"/>
  <c r="AD23" s="1"/>
  <c r="AD21"/>
  <c r="AD20" s="1"/>
  <c r="AD19" s="1"/>
  <c r="AD18"/>
  <c r="AD17" s="1"/>
  <c r="K25"/>
  <c r="K24" s="1"/>
  <c r="K21"/>
  <c r="K20" s="1"/>
  <c r="K18"/>
  <c r="K17" s="1"/>
  <c r="AS25"/>
  <c r="AS21"/>
  <c r="AS18"/>
  <c r="AS17" s="1"/>
  <c r="I25"/>
  <c r="I21"/>
  <c r="I18"/>
  <c r="I17" s="1"/>
  <c r="AQ25"/>
  <c r="AQ21"/>
  <c r="AQ18"/>
  <c r="AQ17" s="1"/>
  <c r="AW24" l="1"/>
  <c r="AX24" s="1"/>
  <c r="AX18"/>
  <c r="AW20"/>
  <c r="AG17"/>
  <c r="AF24"/>
  <c r="AG24" s="1"/>
  <c r="O19"/>
  <c r="P19" s="1"/>
  <c r="P24"/>
  <c r="O23"/>
  <c r="P23" s="1"/>
  <c r="M24"/>
  <c r="N24" s="1"/>
  <c r="AF23"/>
  <c r="AG23" s="1"/>
  <c r="M23"/>
  <c r="N23" s="1"/>
  <c r="N20"/>
  <c r="M19"/>
  <c r="N19" s="1"/>
  <c r="N21"/>
  <c r="AU24"/>
  <c r="AU19"/>
  <c r="AV19" s="1"/>
  <c r="K19"/>
  <c r="K23"/>
  <c r="AS20"/>
  <c r="I24"/>
  <c r="I20"/>
  <c r="AS24"/>
  <c r="I19"/>
  <c r="AQ20"/>
  <c r="AQ24"/>
  <c r="AQ19"/>
  <c r="AW23" l="1"/>
  <c r="AX23" s="1"/>
  <c r="AX20"/>
  <c r="AW19"/>
  <c r="AX19" s="1"/>
  <c r="AV24"/>
  <c r="AU23"/>
  <c r="AV23" s="1"/>
  <c r="AS19"/>
  <c r="I23"/>
  <c r="AS23"/>
  <c r="AQ23"/>
  <c r="AB25"/>
  <c r="AB21"/>
  <c r="AB18"/>
  <c r="AB17" s="1"/>
  <c r="G25"/>
  <c r="G24" s="1"/>
  <c r="G23" s="1"/>
  <c r="G21"/>
  <c r="G20" s="1"/>
  <c r="G19" s="1"/>
  <c r="G18"/>
  <c r="G17" s="1"/>
  <c r="E18"/>
  <c r="Y18"/>
  <c r="Z18"/>
  <c r="AN18"/>
  <c r="AO18"/>
  <c r="D18"/>
  <c r="D17" s="1"/>
  <c r="AB24" l="1"/>
  <c r="AB20"/>
  <c r="AB19" s="1"/>
  <c r="AP22"/>
  <c r="AR22" s="1"/>
  <c r="AP26"/>
  <c r="AR26" s="1"/>
  <c r="AT26" s="1"/>
  <c r="AA22"/>
  <c r="AC22" s="1"/>
  <c r="AE22" s="1"/>
  <c r="AA26"/>
  <c r="AC26" s="1"/>
  <c r="AE26" s="1"/>
  <c r="F22"/>
  <c r="H22" s="1"/>
  <c r="J22" s="1"/>
  <c r="F26"/>
  <c r="H26" s="1"/>
  <c r="J26" s="1"/>
  <c r="L26" s="1"/>
  <c r="AO25"/>
  <c r="AO24" s="1"/>
  <c r="AO23" s="1"/>
  <c r="AO21"/>
  <c r="AO20" s="1"/>
  <c r="AO19" s="1"/>
  <c r="Z25"/>
  <c r="Z24" s="1"/>
  <c r="Z23" s="1"/>
  <c r="Z21"/>
  <c r="Z20" s="1"/>
  <c r="Z19" s="1"/>
  <c r="Z17"/>
  <c r="E25"/>
  <c r="E24" s="1"/>
  <c r="E23" s="1"/>
  <c r="E21"/>
  <c r="E20" s="1"/>
  <c r="E19" s="1"/>
  <c r="E17"/>
  <c r="F17" s="1"/>
  <c r="H17" s="1"/>
  <c r="J17" s="1"/>
  <c r="L17" s="1"/>
  <c r="AE18" l="1"/>
  <c r="J18"/>
  <c r="L22"/>
  <c r="L18" s="1"/>
  <c r="AR18"/>
  <c r="AT22"/>
  <c r="AC18"/>
  <c r="AT18"/>
  <c r="AB23"/>
  <c r="H18"/>
  <c r="AA18"/>
  <c r="F18"/>
  <c r="AP18"/>
  <c r="AO17"/>
  <c r="AN25"/>
  <c r="AP25" s="1"/>
  <c r="AR25" s="1"/>
  <c r="AT25" s="1"/>
  <c r="AN21"/>
  <c r="AP21" s="1"/>
  <c r="AR21" s="1"/>
  <c r="AT21" s="1"/>
  <c r="Y25"/>
  <c r="AA25" s="1"/>
  <c r="AC25" s="1"/>
  <c r="AE25" s="1"/>
  <c r="Y21"/>
  <c r="Y20" s="1"/>
  <c r="Y19" s="1"/>
  <c r="AA19" s="1"/>
  <c r="AC19" s="1"/>
  <c r="AE19" s="1"/>
  <c r="AA20" l="1"/>
  <c r="AC20" s="1"/>
  <c r="AE20" s="1"/>
  <c r="AA21"/>
  <c r="AC21" s="1"/>
  <c r="AE21" s="1"/>
  <c r="AN24"/>
  <c r="AP24" s="1"/>
  <c r="AR24" s="1"/>
  <c r="AT24" s="1"/>
  <c r="AN20"/>
  <c r="AP20" s="1"/>
  <c r="AR20" s="1"/>
  <c r="AT20" s="1"/>
  <c r="AN17"/>
  <c r="AP17" s="1"/>
  <c r="AR17" s="1"/>
  <c r="AT17" s="1"/>
  <c r="Y17"/>
  <c r="AA17" s="1"/>
  <c r="AC17" s="1"/>
  <c r="AE17" s="1"/>
  <c r="Y24"/>
  <c r="AA24" s="1"/>
  <c r="AC24" s="1"/>
  <c r="AE24" s="1"/>
  <c r="B3" i="2"/>
  <c r="B4" s="1"/>
  <c r="D6"/>
  <c r="D8" s="1"/>
  <c r="C6"/>
  <c r="C8" s="1"/>
  <c r="B6"/>
  <c r="B7" s="1"/>
  <c r="AN23" i="1" l="1"/>
  <c r="AP23" s="1"/>
  <c r="AR23" s="1"/>
  <c r="AT23" s="1"/>
  <c r="AN19"/>
  <c r="AP19" s="1"/>
  <c r="AR19" s="1"/>
  <c r="AT19" s="1"/>
  <c r="Y23"/>
  <c r="AA23" s="1"/>
  <c r="AC23" s="1"/>
  <c r="AE23" s="1"/>
  <c r="B5" i="2"/>
  <c r="D7"/>
  <c r="C7"/>
  <c r="B8"/>
  <c r="B9"/>
  <c r="C3" l="1"/>
  <c r="C4" s="1"/>
  <c r="D21" i="1"/>
  <c r="F21" s="1"/>
  <c r="H21" s="1"/>
  <c r="J21" s="1"/>
  <c r="L21" s="1"/>
  <c r="D3" i="2"/>
  <c r="D9" s="1"/>
  <c r="D20" i="1" l="1"/>
  <c r="F20" s="1"/>
  <c r="H20" s="1"/>
  <c r="J20" s="1"/>
  <c r="L20" s="1"/>
  <c r="D5" i="2"/>
  <c r="C5"/>
  <c r="D4"/>
  <c r="C9"/>
  <c r="D19" i="1" l="1"/>
  <c r="F19" s="1"/>
  <c r="H19" s="1"/>
  <c r="J19" s="1"/>
  <c r="L19" s="1"/>
  <c r="D25"/>
  <c r="F25" s="1"/>
  <c r="H25" s="1"/>
  <c r="J25" s="1"/>
  <c r="L25" s="1"/>
  <c r="D24" l="1"/>
  <c r="F24" s="1"/>
  <c r="H24" s="1"/>
  <c r="J24" s="1"/>
  <c r="L24" s="1"/>
  <c r="D23" l="1"/>
  <c r="F23" s="1"/>
  <c r="H23" s="1"/>
  <c r="J23" s="1"/>
  <c r="L23" s="1"/>
</calcChain>
</file>

<file path=xl/sharedStrings.xml><?xml version="1.0" encoding="utf-8"?>
<sst xmlns="http://schemas.openxmlformats.org/spreadsheetml/2006/main" count="75" uniqueCount="46">
  <si>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</si>
  <si>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</si>
  <si>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</si>
  <si>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</si>
  <si>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</si>
  <si>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</si>
  <si>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</si>
  <si>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</si>
  <si>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</si>
  <si>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</si>
  <si>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</si>
  <si>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</si>
  <si>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</si>
  <si>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</si>
  <si>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</si>
  <si>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</si>
  <si>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</si>
  <si>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</si>
  <si>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</si>
  <si>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</si>
  <si>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</si>
  <si>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</si>
  <si>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</si>
  <si>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</si>
  <si>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</si>
  <si>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</si>
  <si>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</si>
  <si>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</si>
  <si>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</si>
  <si>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</si>
  <si>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</si>
  <si>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</si>
  <si>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</si>
  <si>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</si>
  <si>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</si>
  <si>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</si>
  <si>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</si>
  <si>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</si>
  <si>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</si>
  <si>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</si>
  <si>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2023 год</t>
  </si>
  <si>
    <t>на 2021 год и на плановый период 2022 и 2023 годов</t>
  </si>
  <si>
    <t>от 18.12.2020 № 46</t>
  </si>
  <si>
    <t>29 января</t>
  </si>
  <si>
    <t>Ивановской области</t>
  </si>
  <si>
    <t>от 26.11.2021 № 119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</si>
</sst>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6"/>
  <sheetViews>
    <sheetView tabSelected="1" workbookViewId="0">
      <selection activeCell="AZ12" sqref="AZ12"/>
    </sheetView>
  </sheetViews>
  <sheetFormatPr defaultColWidth="9.109375" defaultRowHeight="13.2"/>
  <cols>
    <col min="1" max="1" width="0.109375" style="1" customWidth="1"/>
    <col min="2" max="2" width="24.5546875" style="1" customWidth="1"/>
    <col min="3" max="3" width="31.109375" style="1" customWidth="1"/>
    <col min="4" max="23" width="12" style="1" hidden="1" customWidth="1"/>
    <col min="24" max="24" width="12" style="1" customWidth="1"/>
    <col min="25" max="38" width="12" style="1" hidden="1" customWidth="1"/>
    <col min="39" max="39" width="12" style="1" customWidth="1"/>
    <col min="40" max="49" width="12" style="1" hidden="1" customWidth="1"/>
    <col min="50" max="50" width="12" style="1" customWidth="1"/>
    <col min="51" max="51" width="11.109375" style="7" bestFit="1" customWidth="1"/>
    <col min="52" max="16384" width="9.109375" style="7"/>
  </cols>
  <sheetData>
    <row r="1" spans="1:50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0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</row>
    <row r="4" spans="1:50">
      <c r="B4" s="23" t="s">
        <v>44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>
      <c r="B5" s="23" t="s">
        <v>45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>
      <c r="B7" s="23" t="s">
        <v>16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>
      <c r="B8" s="23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>
      <c r="B9" s="23" t="s">
        <v>11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</row>
    <row r="10" spans="1:50">
      <c r="B10" s="23" t="s">
        <v>42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</row>
    <row r="11" spans="1:50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</row>
    <row r="12" spans="1:50" s="9" customFormat="1" ht="18.75" customHeight="1">
      <c r="A12" s="8" t="s">
        <v>0</v>
      </c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1:50" s="9" customFormat="1" ht="18.75" customHeight="1">
      <c r="A13" s="8"/>
      <c r="B13" s="28" t="s">
        <v>41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</row>
    <row r="14" spans="1:50">
      <c r="B14" s="24" t="s">
        <v>14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1:50" ht="12.75" customHeight="1">
      <c r="B15" s="25" t="s">
        <v>1</v>
      </c>
      <c r="C15" s="25" t="s">
        <v>10</v>
      </c>
      <c r="D15" s="26" t="s">
        <v>18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0" ht="48.75" customHeight="1">
      <c r="B16" s="25"/>
      <c r="C16" s="25"/>
      <c r="D16" s="12" t="s">
        <v>28</v>
      </c>
      <c r="E16" s="12" t="s">
        <v>43</v>
      </c>
      <c r="F16" s="12" t="s">
        <v>28</v>
      </c>
      <c r="G16" s="14">
        <v>44253</v>
      </c>
      <c r="H16" s="12" t="s">
        <v>28</v>
      </c>
      <c r="I16" s="14">
        <v>44281</v>
      </c>
      <c r="J16" s="12" t="s">
        <v>28</v>
      </c>
      <c r="K16" s="14">
        <v>44309</v>
      </c>
      <c r="L16" s="12" t="s">
        <v>28</v>
      </c>
      <c r="M16" s="14">
        <v>44344</v>
      </c>
      <c r="N16" s="12" t="s">
        <v>28</v>
      </c>
      <c r="O16" s="14">
        <v>44372</v>
      </c>
      <c r="P16" s="12" t="s">
        <v>28</v>
      </c>
      <c r="Q16" s="14">
        <v>44400</v>
      </c>
      <c r="R16" s="12" t="s">
        <v>28</v>
      </c>
      <c r="S16" s="14">
        <v>44469</v>
      </c>
      <c r="T16" s="12" t="s">
        <v>28</v>
      </c>
      <c r="U16" s="14">
        <v>44491</v>
      </c>
      <c r="V16" s="12" t="s">
        <v>28</v>
      </c>
      <c r="W16" s="14">
        <v>44526</v>
      </c>
      <c r="X16" s="12" t="s">
        <v>28</v>
      </c>
      <c r="Y16" s="12" t="s">
        <v>35</v>
      </c>
      <c r="Z16" s="12" t="s">
        <v>43</v>
      </c>
      <c r="AA16" s="12" t="s">
        <v>35</v>
      </c>
      <c r="AB16" s="14">
        <v>44253</v>
      </c>
      <c r="AC16" s="12" t="s">
        <v>35</v>
      </c>
      <c r="AD16" s="14">
        <v>44309</v>
      </c>
      <c r="AE16" s="12" t="s">
        <v>35</v>
      </c>
      <c r="AF16" s="14">
        <v>44372</v>
      </c>
      <c r="AG16" s="12" t="s">
        <v>35</v>
      </c>
      <c r="AH16" s="14">
        <v>44400</v>
      </c>
      <c r="AI16" s="12" t="s">
        <v>35</v>
      </c>
      <c r="AJ16" s="14">
        <v>44469</v>
      </c>
      <c r="AK16" s="12" t="s">
        <v>35</v>
      </c>
      <c r="AL16" s="14">
        <v>44526</v>
      </c>
      <c r="AM16" s="12" t="s">
        <v>35</v>
      </c>
      <c r="AN16" s="12" t="s">
        <v>40</v>
      </c>
      <c r="AO16" s="12" t="s">
        <v>43</v>
      </c>
      <c r="AP16" s="12" t="s">
        <v>40</v>
      </c>
      <c r="AQ16" s="14">
        <v>44253</v>
      </c>
      <c r="AR16" s="12" t="s">
        <v>40</v>
      </c>
      <c r="AS16" s="14">
        <v>44281</v>
      </c>
      <c r="AT16" s="12" t="s">
        <v>40</v>
      </c>
      <c r="AU16" s="14">
        <v>44309</v>
      </c>
      <c r="AV16" s="12" t="s">
        <v>40</v>
      </c>
      <c r="AW16" s="14">
        <v>44526</v>
      </c>
      <c r="AX16" s="12" t="s">
        <v>40</v>
      </c>
    </row>
    <row r="17" spans="2:51" ht="49.5" customHeight="1">
      <c r="B17" s="17" t="s">
        <v>2</v>
      </c>
      <c r="C17" s="18" t="s">
        <v>36</v>
      </c>
      <c r="D17" s="19">
        <f>D18</f>
        <v>4785.3100899999263</v>
      </c>
      <c r="E17" s="19">
        <f>E18</f>
        <v>1233.7969999999987</v>
      </c>
      <c r="F17" s="19">
        <f>D17+E17</f>
        <v>6019.1070899999249</v>
      </c>
      <c r="G17" s="19">
        <f>G18</f>
        <v>-531.4060400000003</v>
      </c>
      <c r="H17" s="19">
        <f>F17+G17</f>
        <v>5487.7010499999251</v>
      </c>
      <c r="I17" s="19">
        <f>I18</f>
        <v>1283.4814199999998</v>
      </c>
      <c r="J17" s="19">
        <f>H17+I17</f>
        <v>6771.1824699999252</v>
      </c>
      <c r="K17" s="19">
        <f>K18</f>
        <v>793.88934000000017</v>
      </c>
      <c r="L17" s="19">
        <f>J17+K17</f>
        <v>7565.0718099999249</v>
      </c>
      <c r="M17" s="19">
        <f>M18</f>
        <v>0</v>
      </c>
      <c r="N17" s="19">
        <f>L17+M17</f>
        <v>7565.0718099999249</v>
      </c>
      <c r="O17" s="19">
        <f>O18</f>
        <v>-2465.8635899999999</v>
      </c>
      <c r="P17" s="19">
        <f>N17+O17</f>
        <v>5099.2082199999249</v>
      </c>
      <c r="Q17" s="19">
        <f>Q18</f>
        <v>108.25900000000001</v>
      </c>
      <c r="R17" s="19">
        <f>P17+Q17</f>
        <v>5207.467219999925</v>
      </c>
      <c r="S17" s="19">
        <f>S18</f>
        <v>0</v>
      </c>
      <c r="T17" s="19">
        <f>R17+S17</f>
        <v>5207.467219999925</v>
      </c>
      <c r="U17" s="19">
        <f>U18</f>
        <v>0</v>
      </c>
      <c r="V17" s="19">
        <f>T17+U17</f>
        <v>5207.467219999925</v>
      </c>
      <c r="W17" s="19">
        <f>W18</f>
        <v>-1535.1948900000007</v>
      </c>
      <c r="X17" s="19">
        <f>V17+W17</f>
        <v>3672.2723299999243</v>
      </c>
      <c r="Y17" s="19">
        <f>Y18</f>
        <v>593.5817200000165</v>
      </c>
      <c r="Z17" s="19">
        <f>Z18</f>
        <v>-107.78399999999783</v>
      </c>
      <c r="AA17" s="19">
        <f>Y17+Z17</f>
        <v>485.79772000001867</v>
      </c>
      <c r="AB17" s="19">
        <f>AB18</f>
        <v>0</v>
      </c>
      <c r="AC17" s="19">
        <f>AA17+AB17</f>
        <v>485.79772000001867</v>
      </c>
      <c r="AD17" s="19">
        <f>AD18</f>
        <v>-485.79772000000003</v>
      </c>
      <c r="AE17" s="19">
        <f>AC17+AD17</f>
        <v>1.8644641386345029E-11</v>
      </c>
      <c r="AF17" s="19">
        <f>AF18</f>
        <v>2394.1219900000001</v>
      </c>
      <c r="AG17" s="19">
        <f>AE17+AF17</f>
        <v>2394.1219900000187</v>
      </c>
      <c r="AH17" s="19">
        <f>AH18</f>
        <v>0</v>
      </c>
      <c r="AI17" s="19">
        <f>AG17+AH17</f>
        <v>2394.1219900000187</v>
      </c>
      <c r="AJ17" s="19">
        <f>AJ18</f>
        <v>0</v>
      </c>
      <c r="AK17" s="19">
        <f>AI17+AJ17</f>
        <v>2394.1219900000187</v>
      </c>
      <c r="AL17" s="19">
        <f>AL18</f>
        <v>0</v>
      </c>
      <c r="AM17" s="19">
        <f>AK17+AL17</f>
        <v>2394.1219900000187</v>
      </c>
      <c r="AN17" s="19">
        <f>AN18</f>
        <v>362.96298999997089</v>
      </c>
      <c r="AO17" s="19">
        <f>AO18</f>
        <v>-107.78399999999965</v>
      </c>
      <c r="AP17" s="19">
        <f>AN17+AO17</f>
        <v>255.17898999997124</v>
      </c>
      <c r="AQ17" s="19">
        <f>AQ18</f>
        <v>0</v>
      </c>
      <c r="AR17" s="19">
        <f>AP17+AQ17</f>
        <v>255.17898999997124</v>
      </c>
      <c r="AS17" s="19">
        <f>AS18</f>
        <v>0</v>
      </c>
      <c r="AT17" s="19">
        <f>AR17+AS17</f>
        <v>255.17898999997124</v>
      </c>
      <c r="AU17" s="19">
        <f>AU18</f>
        <v>-255.17899</v>
      </c>
      <c r="AV17" s="19">
        <f>AT17+AU17</f>
        <v>-2.8762769943568856E-11</v>
      </c>
      <c r="AW17" s="19">
        <f>AW18</f>
        <v>0</v>
      </c>
      <c r="AX17" s="19">
        <f>AV17+AW17</f>
        <v>-2.8762769943568856E-11</v>
      </c>
      <c r="AY17" s="15"/>
    </row>
    <row r="18" spans="2:51" ht="38.25" customHeight="1">
      <c r="B18" s="17" t="s">
        <v>3</v>
      </c>
      <c r="C18" s="20" t="s">
        <v>29</v>
      </c>
      <c r="D18" s="19">
        <f>D26+D22</f>
        <v>4785.3100899999263</v>
      </c>
      <c r="E18" s="19">
        <f t="shared" ref="E18:AP18" si="0">E26+E22</f>
        <v>1233.7969999999987</v>
      </c>
      <c r="F18" s="19">
        <f t="shared" si="0"/>
        <v>6019.1070899999468</v>
      </c>
      <c r="G18" s="19">
        <f t="shared" ref="G18:H18" si="1">G26+G22</f>
        <v>-531.4060400000003</v>
      </c>
      <c r="H18" s="19">
        <f t="shared" si="1"/>
        <v>5487.701049999916</v>
      </c>
      <c r="I18" s="19">
        <f t="shared" ref="I18:J18" si="2">I26+I22</f>
        <v>1283.4814199999998</v>
      </c>
      <c r="J18" s="19">
        <f t="shared" si="2"/>
        <v>6771.1824699998833</v>
      </c>
      <c r="K18" s="19">
        <f t="shared" ref="K18:L18" si="3">K26+K22</f>
        <v>793.88934000000017</v>
      </c>
      <c r="L18" s="19">
        <f t="shared" si="3"/>
        <v>7565.071809999994</v>
      </c>
      <c r="M18" s="19">
        <f t="shared" ref="M18:N18" si="4">M26+M22</f>
        <v>0</v>
      </c>
      <c r="N18" s="19">
        <f t="shared" si="4"/>
        <v>7565.071809999994</v>
      </c>
      <c r="O18" s="19">
        <f t="shared" ref="O18:P18" si="5">O26+O22</f>
        <v>-2465.8635899999999</v>
      </c>
      <c r="P18" s="19">
        <f t="shared" si="5"/>
        <v>5099.2082200000295</v>
      </c>
      <c r="Q18" s="19">
        <f t="shared" ref="Q18:R18" si="6">Q26+Q22</f>
        <v>108.25900000000001</v>
      </c>
      <c r="R18" s="19">
        <f t="shared" si="6"/>
        <v>5207.4672199999914</v>
      </c>
      <c r="S18" s="19">
        <f t="shared" ref="S18:T18" si="7">S26+S22</f>
        <v>0</v>
      </c>
      <c r="T18" s="19">
        <f t="shared" si="7"/>
        <v>5207.4672199999914</v>
      </c>
      <c r="U18" s="19">
        <f t="shared" ref="U18:V18" si="8">U26+U22</f>
        <v>0</v>
      </c>
      <c r="V18" s="19">
        <f t="shared" si="8"/>
        <v>5207.4672199999914</v>
      </c>
      <c r="W18" s="19">
        <f t="shared" ref="W18:X18" si="9">W26+W22</f>
        <v>-1535.1948900000007</v>
      </c>
      <c r="X18" s="19">
        <f t="shared" si="9"/>
        <v>3672.2723300000653</v>
      </c>
      <c r="Y18" s="19">
        <f t="shared" si="0"/>
        <v>593.5817200000165</v>
      </c>
      <c r="Z18" s="19">
        <f t="shared" si="0"/>
        <v>-107.78399999999783</v>
      </c>
      <c r="AA18" s="19">
        <f t="shared" si="0"/>
        <v>485.7977199999732</v>
      </c>
      <c r="AB18" s="19">
        <f t="shared" ref="AB18:AC18" si="10">AB26+AB22</f>
        <v>0</v>
      </c>
      <c r="AC18" s="19">
        <f t="shared" si="10"/>
        <v>485.7977199999732</v>
      </c>
      <c r="AD18" s="19">
        <f t="shared" ref="AD18:AE18" si="11">AD26+AD22</f>
        <v>-485.79772000000003</v>
      </c>
      <c r="AE18" s="19">
        <f t="shared" si="11"/>
        <v>0</v>
      </c>
      <c r="AF18" s="19">
        <f t="shared" ref="AF18:AG18" si="12">AF26+AF22</f>
        <v>2394.1219900000001</v>
      </c>
      <c r="AG18" s="19">
        <f t="shared" si="12"/>
        <v>2394.1219900000142</v>
      </c>
      <c r="AH18" s="19">
        <f t="shared" ref="AH18:AI18" si="13">AH26+AH22</f>
        <v>0</v>
      </c>
      <c r="AI18" s="19">
        <f t="shared" si="13"/>
        <v>2394.1219900000142</v>
      </c>
      <c r="AJ18" s="19">
        <f t="shared" ref="AJ18:AK18" si="14">AJ26+AJ22</f>
        <v>0</v>
      </c>
      <c r="AK18" s="19">
        <f t="shared" si="14"/>
        <v>2394.1219900000142</v>
      </c>
      <c r="AL18" s="19">
        <f t="shared" ref="AL18:AM18" si="15">AL26+AL22</f>
        <v>0</v>
      </c>
      <c r="AM18" s="19">
        <f t="shared" si="15"/>
        <v>2394.1219900000142</v>
      </c>
      <c r="AN18" s="19">
        <f t="shared" si="0"/>
        <v>362.96298999997089</v>
      </c>
      <c r="AO18" s="19">
        <f t="shared" si="0"/>
        <v>-107.78399999999965</v>
      </c>
      <c r="AP18" s="19">
        <f t="shared" si="0"/>
        <v>255.17898999998579</v>
      </c>
      <c r="AQ18" s="19">
        <f t="shared" ref="AQ18:AR18" si="16">AQ26+AQ22</f>
        <v>0</v>
      </c>
      <c r="AR18" s="19">
        <f t="shared" si="16"/>
        <v>255.17898999998579</v>
      </c>
      <c r="AS18" s="19">
        <f t="shared" ref="AS18:AT18" si="17">AS26+AS22</f>
        <v>0</v>
      </c>
      <c r="AT18" s="19">
        <f t="shared" si="17"/>
        <v>255.17898999998579</v>
      </c>
      <c r="AU18" s="19">
        <f t="shared" ref="AU18:AV18" si="18">AU26+AU22</f>
        <v>-255.17899</v>
      </c>
      <c r="AV18" s="19">
        <f t="shared" si="18"/>
        <v>0</v>
      </c>
      <c r="AW18" s="19">
        <f t="shared" ref="AW18:AX18" si="19">AW26+AW22</f>
        <v>0</v>
      </c>
      <c r="AX18" s="19">
        <f t="shared" si="19"/>
        <v>0</v>
      </c>
    </row>
    <row r="19" spans="2:51" ht="36.75" customHeight="1">
      <c r="B19" s="16" t="s">
        <v>4</v>
      </c>
      <c r="C19" s="21" t="s">
        <v>37</v>
      </c>
      <c r="D19" s="22">
        <f t="shared" ref="D19:AW21" si="20">D20</f>
        <v>-523359.97733000002</v>
      </c>
      <c r="E19" s="22">
        <f t="shared" si="20"/>
        <v>-19603.861010000001</v>
      </c>
      <c r="F19" s="19">
        <f t="shared" ref="F19:F26" si="21">D19+E19</f>
        <v>-542963.83834000002</v>
      </c>
      <c r="G19" s="22">
        <f t="shared" si="20"/>
        <v>-3798.4776000000002</v>
      </c>
      <c r="H19" s="19">
        <f t="shared" ref="H19:H26" si="22">F19+G19</f>
        <v>-546762.31594</v>
      </c>
      <c r="I19" s="22">
        <f t="shared" si="20"/>
        <v>4.50047</v>
      </c>
      <c r="J19" s="19">
        <f t="shared" ref="J19:J26" si="23">H19+I19</f>
        <v>-546757.81547000003</v>
      </c>
      <c r="K19" s="22">
        <f t="shared" si="20"/>
        <v>-3651.7487999999998</v>
      </c>
      <c r="L19" s="19">
        <f t="shared" ref="L19:L26" si="24">J19+K19</f>
        <v>-550409.56426999997</v>
      </c>
      <c r="M19" s="22">
        <f t="shared" si="20"/>
        <v>-89099.430680000005</v>
      </c>
      <c r="N19" s="19">
        <f t="shared" ref="N19:N26" si="25">L19+M19</f>
        <v>-639508.99494999996</v>
      </c>
      <c r="O19" s="22">
        <f t="shared" si="20"/>
        <v>-7893.3505699999996</v>
      </c>
      <c r="P19" s="19">
        <f t="shared" ref="P19:P26" si="26">N19+O19</f>
        <v>-647402.34551999997</v>
      </c>
      <c r="Q19" s="22">
        <f t="shared" si="20"/>
        <v>-2830.3397199999999</v>
      </c>
      <c r="R19" s="19">
        <f t="shared" ref="R19:R26" si="27">P19+Q19</f>
        <v>-650232.68524000002</v>
      </c>
      <c r="S19" s="22">
        <f t="shared" si="20"/>
        <v>-12335.961090000001</v>
      </c>
      <c r="T19" s="19">
        <f t="shared" ref="T19:T26" si="28">R19+S19</f>
        <v>-662568.64633000002</v>
      </c>
      <c r="U19" s="22">
        <f t="shared" si="20"/>
        <v>-11953.259969999999</v>
      </c>
      <c r="V19" s="19">
        <f t="shared" ref="V19:V26" si="29">T19+U19</f>
        <v>-674521.90630000003</v>
      </c>
      <c r="W19" s="22">
        <f t="shared" si="20"/>
        <v>-10415.800160000001</v>
      </c>
      <c r="X19" s="19">
        <f t="shared" ref="X19:X26" si="30">V19+W19</f>
        <v>-684937.70646000002</v>
      </c>
      <c r="Y19" s="22">
        <f t="shared" si="20"/>
        <v>-347756.15487999999</v>
      </c>
      <c r="Z19" s="22">
        <f t="shared" si="20"/>
        <v>-16474.171579999998</v>
      </c>
      <c r="AA19" s="19">
        <f t="shared" ref="AA19:AA26" si="31">Y19+Z19</f>
        <v>-364230.32646000001</v>
      </c>
      <c r="AB19" s="22">
        <f t="shared" si="20"/>
        <v>-161.67938000000001</v>
      </c>
      <c r="AC19" s="19">
        <f t="shared" ref="AC19:AC26" si="32">AA19+AB19</f>
        <v>-364392.00584</v>
      </c>
      <c r="AD19" s="22">
        <f t="shared" si="20"/>
        <v>0</v>
      </c>
      <c r="AE19" s="19">
        <f t="shared" ref="AE19:AE26" si="33">AC19+AD19</f>
        <v>-364392.00584</v>
      </c>
      <c r="AF19" s="22">
        <f t="shared" si="20"/>
        <v>0</v>
      </c>
      <c r="AG19" s="19">
        <f t="shared" ref="AG19:AG26" si="34">AE19+AF19</f>
        <v>-364392.00584</v>
      </c>
      <c r="AH19" s="22">
        <f t="shared" si="20"/>
        <v>-10903.585010000001</v>
      </c>
      <c r="AI19" s="19">
        <f t="shared" ref="AI19:AI26" si="35">AG19+AH19</f>
        <v>-375295.59084999998</v>
      </c>
      <c r="AJ19" s="22">
        <f t="shared" si="20"/>
        <v>-19817.001459999999</v>
      </c>
      <c r="AK19" s="19">
        <f t="shared" ref="AK19:AK26" si="36">AI19+AJ19</f>
        <v>-395112.59230999998</v>
      </c>
      <c r="AL19" s="22">
        <f t="shared" si="20"/>
        <v>0</v>
      </c>
      <c r="AM19" s="19">
        <f t="shared" ref="AM19:AM26" si="37">AK19+AL19</f>
        <v>-395112.59230999998</v>
      </c>
      <c r="AN19" s="22">
        <f t="shared" si="20"/>
        <v>-322352.81871000002</v>
      </c>
      <c r="AO19" s="22">
        <f t="shared" si="20"/>
        <v>-30861.68678</v>
      </c>
      <c r="AP19" s="19">
        <f t="shared" ref="AP19:AP26" si="38">AN19+AO19</f>
        <v>-353214.50549000001</v>
      </c>
      <c r="AQ19" s="22">
        <f t="shared" si="20"/>
        <v>-1563.6762000000001</v>
      </c>
      <c r="AR19" s="19">
        <f t="shared" ref="AR19:AR26" si="39">AP19+AQ19</f>
        <v>-354778.18169</v>
      </c>
      <c r="AS19" s="22">
        <f t="shared" si="20"/>
        <v>-547.21040000000005</v>
      </c>
      <c r="AT19" s="19">
        <f t="shared" ref="AT19:AT26" si="40">AR19+AS19</f>
        <v>-355325.39208999998</v>
      </c>
      <c r="AU19" s="22">
        <f t="shared" si="20"/>
        <v>0</v>
      </c>
      <c r="AV19" s="19">
        <f t="shared" ref="AV19:AV26" si="41">AT19+AU19</f>
        <v>-355325.39208999998</v>
      </c>
      <c r="AW19" s="22">
        <f t="shared" si="20"/>
        <v>0</v>
      </c>
      <c r="AX19" s="19">
        <f t="shared" ref="AX19:AX26" si="42">AV19+AW19</f>
        <v>-355325.39208999998</v>
      </c>
    </row>
    <row r="20" spans="2:51" ht="37.5" customHeight="1">
      <c r="B20" s="16" t="s">
        <v>5</v>
      </c>
      <c r="C20" s="21" t="s">
        <v>30</v>
      </c>
      <c r="D20" s="22">
        <f t="shared" si="20"/>
        <v>-523359.97733000002</v>
      </c>
      <c r="E20" s="22">
        <f t="shared" si="20"/>
        <v>-19603.861010000001</v>
      </c>
      <c r="F20" s="19">
        <f t="shared" si="21"/>
        <v>-542963.83834000002</v>
      </c>
      <c r="G20" s="22">
        <f t="shared" si="20"/>
        <v>-3798.4776000000002</v>
      </c>
      <c r="H20" s="19">
        <f t="shared" si="22"/>
        <v>-546762.31594</v>
      </c>
      <c r="I20" s="22">
        <f t="shared" si="20"/>
        <v>4.50047</v>
      </c>
      <c r="J20" s="19">
        <f t="shared" si="23"/>
        <v>-546757.81547000003</v>
      </c>
      <c r="K20" s="22">
        <f t="shared" si="20"/>
        <v>-3651.7487999999998</v>
      </c>
      <c r="L20" s="19">
        <f t="shared" si="24"/>
        <v>-550409.56426999997</v>
      </c>
      <c r="M20" s="22">
        <f t="shared" si="20"/>
        <v>-89099.430680000005</v>
      </c>
      <c r="N20" s="19">
        <f t="shared" si="25"/>
        <v>-639508.99494999996</v>
      </c>
      <c r="O20" s="22">
        <f t="shared" si="20"/>
        <v>-7893.3505699999996</v>
      </c>
      <c r="P20" s="19">
        <f t="shared" si="26"/>
        <v>-647402.34551999997</v>
      </c>
      <c r="Q20" s="22">
        <f t="shared" si="20"/>
        <v>-2830.3397199999999</v>
      </c>
      <c r="R20" s="19">
        <f t="shared" si="27"/>
        <v>-650232.68524000002</v>
      </c>
      <c r="S20" s="22">
        <f t="shared" si="20"/>
        <v>-12335.961090000001</v>
      </c>
      <c r="T20" s="19">
        <f t="shared" si="28"/>
        <v>-662568.64633000002</v>
      </c>
      <c r="U20" s="22">
        <f t="shared" si="20"/>
        <v>-11953.259969999999</v>
      </c>
      <c r="V20" s="19">
        <f t="shared" si="29"/>
        <v>-674521.90630000003</v>
      </c>
      <c r="W20" s="22">
        <f t="shared" si="20"/>
        <v>-10415.800160000001</v>
      </c>
      <c r="X20" s="19">
        <f t="shared" si="30"/>
        <v>-684937.70646000002</v>
      </c>
      <c r="Y20" s="22">
        <f t="shared" si="20"/>
        <v>-347756.15487999999</v>
      </c>
      <c r="Z20" s="22">
        <f t="shared" si="20"/>
        <v>-16474.171579999998</v>
      </c>
      <c r="AA20" s="19">
        <f t="shared" si="31"/>
        <v>-364230.32646000001</v>
      </c>
      <c r="AB20" s="22">
        <f t="shared" si="20"/>
        <v>-161.67938000000001</v>
      </c>
      <c r="AC20" s="19">
        <f t="shared" si="32"/>
        <v>-364392.00584</v>
      </c>
      <c r="AD20" s="22">
        <f t="shared" si="20"/>
        <v>0</v>
      </c>
      <c r="AE20" s="19">
        <f t="shared" si="33"/>
        <v>-364392.00584</v>
      </c>
      <c r="AF20" s="22">
        <f t="shared" si="20"/>
        <v>0</v>
      </c>
      <c r="AG20" s="19">
        <f t="shared" si="34"/>
        <v>-364392.00584</v>
      </c>
      <c r="AH20" s="22">
        <f t="shared" si="20"/>
        <v>-10903.585010000001</v>
      </c>
      <c r="AI20" s="19">
        <f t="shared" si="35"/>
        <v>-375295.59084999998</v>
      </c>
      <c r="AJ20" s="22">
        <f t="shared" si="20"/>
        <v>-19817.001459999999</v>
      </c>
      <c r="AK20" s="19">
        <f t="shared" si="36"/>
        <v>-395112.59230999998</v>
      </c>
      <c r="AL20" s="22">
        <f t="shared" si="20"/>
        <v>0</v>
      </c>
      <c r="AM20" s="19">
        <f t="shared" si="37"/>
        <v>-395112.59230999998</v>
      </c>
      <c r="AN20" s="22">
        <f t="shared" si="20"/>
        <v>-322352.81871000002</v>
      </c>
      <c r="AO20" s="22">
        <f t="shared" si="20"/>
        <v>-30861.68678</v>
      </c>
      <c r="AP20" s="19">
        <f t="shared" si="38"/>
        <v>-353214.50549000001</v>
      </c>
      <c r="AQ20" s="22">
        <f t="shared" si="20"/>
        <v>-1563.6762000000001</v>
      </c>
      <c r="AR20" s="19">
        <f t="shared" si="39"/>
        <v>-354778.18169</v>
      </c>
      <c r="AS20" s="22">
        <f t="shared" si="20"/>
        <v>-547.21040000000005</v>
      </c>
      <c r="AT20" s="19">
        <f t="shared" si="40"/>
        <v>-355325.39208999998</v>
      </c>
      <c r="AU20" s="22">
        <f t="shared" si="20"/>
        <v>0</v>
      </c>
      <c r="AV20" s="19">
        <f t="shared" si="41"/>
        <v>-355325.39208999998</v>
      </c>
      <c r="AW20" s="22">
        <f t="shared" si="20"/>
        <v>0</v>
      </c>
      <c r="AX20" s="19">
        <f t="shared" si="42"/>
        <v>-355325.39208999998</v>
      </c>
    </row>
    <row r="21" spans="2:51" ht="36" customHeight="1">
      <c r="B21" s="16" t="s">
        <v>6</v>
      </c>
      <c r="C21" s="21" t="s">
        <v>38</v>
      </c>
      <c r="D21" s="22">
        <f t="shared" si="20"/>
        <v>-523359.97733000002</v>
      </c>
      <c r="E21" s="22">
        <f t="shared" si="20"/>
        <v>-19603.861010000001</v>
      </c>
      <c r="F21" s="19">
        <f t="shared" si="21"/>
        <v>-542963.83834000002</v>
      </c>
      <c r="G21" s="22">
        <f t="shared" si="20"/>
        <v>-3798.4776000000002</v>
      </c>
      <c r="H21" s="19">
        <f t="shared" si="22"/>
        <v>-546762.31594</v>
      </c>
      <c r="I21" s="22">
        <f t="shared" si="20"/>
        <v>4.50047</v>
      </c>
      <c r="J21" s="19">
        <f t="shared" si="23"/>
        <v>-546757.81547000003</v>
      </c>
      <c r="K21" s="22">
        <f t="shared" si="20"/>
        <v>-3651.7487999999998</v>
      </c>
      <c r="L21" s="19">
        <f t="shared" si="24"/>
        <v>-550409.56426999997</v>
      </c>
      <c r="M21" s="22">
        <f t="shared" si="20"/>
        <v>-89099.430680000005</v>
      </c>
      <c r="N21" s="19">
        <f t="shared" si="25"/>
        <v>-639508.99494999996</v>
      </c>
      <c r="O21" s="22">
        <f t="shared" si="20"/>
        <v>-7893.3505699999996</v>
      </c>
      <c r="P21" s="19">
        <f t="shared" si="26"/>
        <v>-647402.34551999997</v>
      </c>
      <c r="Q21" s="22">
        <f t="shared" si="20"/>
        <v>-2830.3397199999999</v>
      </c>
      <c r="R21" s="19">
        <f t="shared" si="27"/>
        <v>-650232.68524000002</v>
      </c>
      <c r="S21" s="22">
        <f t="shared" si="20"/>
        <v>-12335.961090000001</v>
      </c>
      <c r="T21" s="19">
        <f t="shared" si="28"/>
        <v>-662568.64633000002</v>
      </c>
      <c r="U21" s="22">
        <f t="shared" si="20"/>
        <v>-11953.259969999999</v>
      </c>
      <c r="V21" s="19">
        <f t="shared" si="29"/>
        <v>-674521.90630000003</v>
      </c>
      <c r="W21" s="22">
        <f t="shared" si="20"/>
        <v>-10415.800160000001</v>
      </c>
      <c r="X21" s="19">
        <f t="shared" si="30"/>
        <v>-684937.70646000002</v>
      </c>
      <c r="Y21" s="22">
        <f t="shared" si="20"/>
        <v>-347756.15487999999</v>
      </c>
      <c r="Z21" s="22">
        <f t="shared" si="20"/>
        <v>-16474.171579999998</v>
      </c>
      <c r="AA21" s="19">
        <f t="shared" si="31"/>
        <v>-364230.32646000001</v>
      </c>
      <c r="AB21" s="22">
        <f t="shared" si="20"/>
        <v>-161.67938000000001</v>
      </c>
      <c r="AC21" s="19">
        <f t="shared" si="32"/>
        <v>-364392.00584</v>
      </c>
      <c r="AD21" s="22">
        <f t="shared" si="20"/>
        <v>0</v>
      </c>
      <c r="AE21" s="19">
        <f t="shared" si="33"/>
        <v>-364392.00584</v>
      </c>
      <c r="AF21" s="22">
        <f t="shared" si="20"/>
        <v>0</v>
      </c>
      <c r="AG21" s="19">
        <f t="shared" si="34"/>
        <v>-364392.00584</v>
      </c>
      <c r="AH21" s="22">
        <f t="shared" si="20"/>
        <v>-10903.585010000001</v>
      </c>
      <c r="AI21" s="19">
        <f t="shared" si="35"/>
        <v>-375295.59084999998</v>
      </c>
      <c r="AJ21" s="22">
        <f t="shared" si="20"/>
        <v>-19817.001459999999</v>
      </c>
      <c r="AK21" s="19">
        <f t="shared" si="36"/>
        <v>-395112.59230999998</v>
      </c>
      <c r="AL21" s="22">
        <f t="shared" si="20"/>
        <v>0</v>
      </c>
      <c r="AM21" s="19">
        <f t="shared" si="37"/>
        <v>-395112.59230999998</v>
      </c>
      <c r="AN21" s="22">
        <f t="shared" si="20"/>
        <v>-322352.81871000002</v>
      </c>
      <c r="AO21" s="22">
        <f t="shared" si="20"/>
        <v>-30861.68678</v>
      </c>
      <c r="AP21" s="19">
        <f t="shared" si="38"/>
        <v>-353214.50549000001</v>
      </c>
      <c r="AQ21" s="22">
        <f t="shared" si="20"/>
        <v>-1563.6762000000001</v>
      </c>
      <c r="AR21" s="19">
        <f t="shared" si="39"/>
        <v>-354778.18169</v>
      </c>
      <c r="AS21" s="22">
        <f t="shared" si="20"/>
        <v>-547.21040000000005</v>
      </c>
      <c r="AT21" s="19">
        <f t="shared" si="40"/>
        <v>-355325.39208999998</v>
      </c>
      <c r="AU21" s="22">
        <f t="shared" si="20"/>
        <v>0</v>
      </c>
      <c r="AV21" s="19">
        <f t="shared" si="41"/>
        <v>-355325.39208999998</v>
      </c>
      <c r="AW21" s="22">
        <f t="shared" si="20"/>
        <v>0</v>
      </c>
      <c r="AX21" s="19">
        <f t="shared" si="42"/>
        <v>-355325.39208999998</v>
      </c>
    </row>
    <row r="22" spans="2:51" ht="47.25" customHeight="1">
      <c r="B22" s="16" t="s">
        <v>12</v>
      </c>
      <c r="C22" s="21" t="s">
        <v>31</v>
      </c>
      <c r="D22" s="10">
        <v>-523359.97733000002</v>
      </c>
      <c r="E22" s="10">
        <v>-19603.861010000001</v>
      </c>
      <c r="F22" s="19">
        <f t="shared" si="21"/>
        <v>-542963.83834000002</v>
      </c>
      <c r="G22" s="10">
        <v>-3798.4776000000002</v>
      </c>
      <c r="H22" s="19">
        <f t="shared" si="22"/>
        <v>-546762.31594</v>
      </c>
      <c r="I22" s="10">
        <v>4.50047</v>
      </c>
      <c r="J22" s="19">
        <f t="shared" si="23"/>
        <v>-546757.81547000003</v>
      </c>
      <c r="K22" s="10">
        <v>-3651.7487999999998</v>
      </c>
      <c r="L22" s="19">
        <f t="shared" si="24"/>
        <v>-550409.56426999997</v>
      </c>
      <c r="M22" s="10">
        <v>-89099.430680000005</v>
      </c>
      <c r="N22" s="19">
        <f t="shared" si="25"/>
        <v>-639508.99494999996</v>
      </c>
      <c r="O22" s="10">
        <v>-7893.3505699999996</v>
      </c>
      <c r="P22" s="19">
        <f t="shared" si="26"/>
        <v>-647402.34551999997</v>
      </c>
      <c r="Q22" s="10">
        <v>-2830.3397199999999</v>
      </c>
      <c r="R22" s="19">
        <f t="shared" si="27"/>
        <v>-650232.68524000002</v>
      </c>
      <c r="S22" s="10">
        <f>-12156.89413-109.2-69.86696</f>
        <v>-12335.961090000001</v>
      </c>
      <c r="T22" s="19">
        <f t="shared" si="28"/>
        <v>-662568.64633000002</v>
      </c>
      <c r="U22" s="10">
        <v>-11953.259969999999</v>
      </c>
      <c r="V22" s="19">
        <f t="shared" si="29"/>
        <v>-674521.90630000003</v>
      </c>
      <c r="W22" s="10">
        <v>-10415.800160000001</v>
      </c>
      <c r="X22" s="19">
        <f t="shared" si="30"/>
        <v>-684937.70646000002</v>
      </c>
      <c r="Y22" s="10">
        <v>-347756.15487999999</v>
      </c>
      <c r="Z22" s="10">
        <v>-16474.171579999998</v>
      </c>
      <c r="AA22" s="19">
        <f t="shared" si="31"/>
        <v>-364230.32646000001</v>
      </c>
      <c r="AB22" s="10">
        <v>-161.67938000000001</v>
      </c>
      <c r="AC22" s="19">
        <f t="shared" si="32"/>
        <v>-364392.00584</v>
      </c>
      <c r="AD22" s="10"/>
      <c r="AE22" s="19">
        <f t="shared" si="33"/>
        <v>-364392.00584</v>
      </c>
      <c r="AF22" s="10"/>
      <c r="AG22" s="19">
        <f t="shared" si="34"/>
        <v>-364392.00584</v>
      </c>
      <c r="AH22" s="10">
        <v>-10903.585010000001</v>
      </c>
      <c r="AI22" s="19">
        <f t="shared" si="35"/>
        <v>-375295.59084999998</v>
      </c>
      <c r="AJ22" s="10">
        <f>10224.17854-41.18-30000</f>
        <v>-19817.001459999999</v>
      </c>
      <c r="AK22" s="19">
        <f t="shared" si="36"/>
        <v>-395112.59230999998</v>
      </c>
      <c r="AL22" s="10"/>
      <c r="AM22" s="19">
        <f t="shared" si="37"/>
        <v>-395112.59230999998</v>
      </c>
      <c r="AN22" s="10">
        <v>-322352.81871000002</v>
      </c>
      <c r="AO22" s="10">
        <v>-30861.68678</v>
      </c>
      <c r="AP22" s="19">
        <f t="shared" si="38"/>
        <v>-353214.50549000001</v>
      </c>
      <c r="AQ22" s="10">
        <v>-1563.6762000000001</v>
      </c>
      <c r="AR22" s="19">
        <f t="shared" si="39"/>
        <v>-354778.18169</v>
      </c>
      <c r="AS22" s="10">
        <v>-547.21040000000005</v>
      </c>
      <c r="AT22" s="19">
        <f t="shared" si="40"/>
        <v>-355325.39208999998</v>
      </c>
      <c r="AU22" s="10"/>
      <c r="AV22" s="19">
        <f t="shared" si="41"/>
        <v>-355325.39208999998</v>
      </c>
      <c r="AW22" s="10"/>
      <c r="AX22" s="19">
        <f t="shared" si="42"/>
        <v>-355325.39208999998</v>
      </c>
    </row>
    <row r="23" spans="2:51" ht="36.75" customHeight="1">
      <c r="B23" s="16" t="s">
        <v>7</v>
      </c>
      <c r="C23" s="21" t="s">
        <v>32</v>
      </c>
      <c r="D23" s="10">
        <f t="shared" ref="D23:AW25" si="43">D24</f>
        <v>528145.28741999995</v>
      </c>
      <c r="E23" s="10">
        <f t="shared" si="43"/>
        <v>20837.658009999999</v>
      </c>
      <c r="F23" s="19">
        <f t="shared" si="21"/>
        <v>548982.94542999996</v>
      </c>
      <c r="G23" s="10">
        <f t="shared" si="43"/>
        <v>3267.0715599999999</v>
      </c>
      <c r="H23" s="19">
        <f t="shared" si="22"/>
        <v>552250.01698999992</v>
      </c>
      <c r="I23" s="10">
        <f t="shared" si="43"/>
        <v>1278.9809499999999</v>
      </c>
      <c r="J23" s="19">
        <f t="shared" si="23"/>
        <v>553528.99793999991</v>
      </c>
      <c r="K23" s="10">
        <f t="shared" si="43"/>
        <v>4445.63814</v>
      </c>
      <c r="L23" s="19">
        <f t="shared" si="24"/>
        <v>557974.63607999997</v>
      </c>
      <c r="M23" s="10">
        <f t="shared" si="43"/>
        <v>89099.430680000005</v>
      </c>
      <c r="N23" s="19">
        <f t="shared" si="25"/>
        <v>647074.06675999996</v>
      </c>
      <c r="O23" s="10">
        <f t="shared" si="43"/>
        <v>5427.4869799999997</v>
      </c>
      <c r="P23" s="19">
        <f t="shared" si="26"/>
        <v>652501.55374</v>
      </c>
      <c r="Q23" s="10">
        <f t="shared" si="43"/>
        <v>2938.59872</v>
      </c>
      <c r="R23" s="19">
        <f t="shared" si="27"/>
        <v>655440.15246000001</v>
      </c>
      <c r="S23" s="10">
        <f t="shared" si="43"/>
        <v>12335.961090000001</v>
      </c>
      <c r="T23" s="19">
        <f t="shared" si="28"/>
        <v>667776.11355000001</v>
      </c>
      <c r="U23" s="10">
        <f t="shared" si="43"/>
        <v>11953.259969999999</v>
      </c>
      <c r="V23" s="19">
        <f t="shared" si="29"/>
        <v>679729.37352000002</v>
      </c>
      <c r="W23" s="10">
        <f t="shared" si="43"/>
        <v>8880.60527</v>
      </c>
      <c r="X23" s="19">
        <f t="shared" si="30"/>
        <v>688609.97879000008</v>
      </c>
      <c r="Y23" s="10">
        <f t="shared" si="43"/>
        <v>348349.7366</v>
      </c>
      <c r="Z23" s="10">
        <f t="shared" si="43"/>
        <v>16366.387580000001</v>
      </c>
      <c r="AA23" s="19">
        <f t="shared" si="31"/>
        <v>364716.12417999998</v>
      </c>
      <c r="AB23" s="10">
        <f t="shared" si="43"/>
        <v>161.67938000000001</v>
      </c>
      <c r="AC23" s="19">
        <f t="shared" si="32"/>
        <v>364877.80355999997</v>
      </c>
      <c r="AD23" s="10">
        <f t="shared" si="43"/>
        <v>-485.79772000000003</v>
      </c>
      <c r="AE23" s="19">
        <f t="shared" si="33"/>
        <v>364392.00584</v>
      </c>
      <c r="AF23" s="10">
        <f t="shared" si="43"/>
        <v>2394.1219900000001</v>
      </c>
      <c r="AG23" s="19">
        <f t="shared" si="34"/>
        <v>366786.12783000001</v>
      </c>
      <c r="AH23" s="10">
        <f t="shared" si="43"/>
        <v>10903.585010000001</v>
      </c>
      <c r="AI23" s="19">
        <f t="shared" si="35"/>
        <v>377689.71283999999</v>
      </c>
      <c r="AJ23" s="10">
        <f t="shared" si="43"/>
        <v>19817.001459999999</v>
      </c>
      <c r="AK23" s="19">
        <f t="shared" si="36"/>
        <v>397506.71429999999</v>
      </c>
      <c r="AL23" s="10">
        <f t="shared" si="43"/>
        <v>0</v>
      </c>
      <c r="AM23" s="19">
        <f t="shared" si="37"/>
        <v>397506.71429999999</v>
      </c>
      <c r="AN23" s="10">
        <f t="shared" si="43"/>
        <v>322715.78169999999</v>
      </c>
      <c r="AO23" s="10">
        <f t="shared" si="43"/>
        <v>30753.90278</v>
      </c>
      <c r="AP23" s="19">
        <f t="shared" si="38"/>
        <v>353469.68448</v>
      </c>
      <c r="AQ23" s="10">
        <f t="shared" si="43"/>
        <v>1563.6762000000001</v>
      </c>
      <c r="AR23" s="19">
        <f t="shared" si="39"/>
        <v>355033.36067999998</v>
      </c>
      <c r="AS23" s="10">
        <f t="shared" si="43"/>
        <v>547.21040000000005</v>
      </c>
      <c r="AT23" s="19">
        <f t="shared" si="40"/>
        <v>355580.57107999997</v>
      </c>
      <c r="AU23" s="10">
        <f t="shared" si="43"/>
        <v>-255.17899</v>
      </c>
      <c r="AV23" s="19">
        <f t="shared" si="41"/>
        <v>355325.39208999998</v>
      </c>
      <c r="AW23" s="10">
        <f t="shared" si="43"/>
        <v>0</v>
      </c>
      <c r="AX23" s="19">
        <f t="shared" si="42"/>
        <v>355325.39208999998</v>
      </c>
    </row>
    <row r="24" spans="2:51" ht="36.75" customHeight="1">
      <c r="B24" s="16" t="s">
        <v>8</v>
      </c>
      <c r="C24" s="21" t="s">
        <v>39</v>
      </c>
      <c r="D24" s="10">
        <f t="shared" si="43"/>
        <v>528145.28741999995</v>
      </c>
      <c r="E24" s="10">
        <f t="shared" si="43"/>
        <v>20837.658009999999</v>
      </c>
      <c r="F24" s="19">
        <f t="shared" si="21"/>
        <v>548982.94542999996</v>
      </c>
      <c r="G24" s="10">
        <f t="shared" si="43"/>
        <v>3267.0715599999999</v>
      </c>
      <c r="H24" s="19">
        <f t="shared" si="22"/>
        <v>552250.01698999992</v>
      </c>
      <c r="I24" s="10">
        <f t="shared" si="43"/>
        <v>1278.9809499999999</v>
      </c>
      <c r="J24" s="19">
        <f t="shared" si="23"/>
        <v>553528.99793999991</v>
      </c>
      <c r="K24" s="10">
        <f t="shared" si="43"/>
        <v>4445.63814</v>
      </c>
      <c r="L24" s="19">
        <f t="shared" si="24"/>
        <v>557974.63607999997</v>
      </c>
      <c r="M24" s="10">
        <f t="shared" si="43"/>
        <v>89099.430680000005</v>
      </c>
      <c r="N24" s="19">
        <f t="shared" si="25"/>
        <v>647074.06675999996</v>
      </c>
      <c r="O24" s="10">
        <f t="shared" si="43"/>
        <v>5427.4869799999997</v>
      </c>
      <c r="P24" s="19">
        <f t="shared" si="26"/>
        <v>652501.55374</v>
      </c>
      <c r="Q24" s="10">
        <f t="shared" si="43"/>
        <v>2938.59872</v>
      </c>
      <c r="R24" s="19">
        <f t="shared" si="27"/>
        <v>655440.15246000001</v>
      </c>
      <c r="S24" s="10">
        <f t="shared" si="43"/>
        <v>12335.961090000001</v>
      </c>
      <c r="T24" s="19">
        <f t="shared" si="28"/>
        <v>667776.11355000001</v>
      </c>
      <c r="U24" s="10">
        <f t="shared" si="43"/>
        <v>11953.259969999999</v>
      </c>
      <c r="V24" s="19">
        <f t="shared" si="29"/>
        <v>679729.37352000002</v>
      </c>
      <c r="W24" s="10">
        <f t="shared" si="43"/>
        <v>8880.60527</v>
      </c>
      <c r="X24" s="19">
        <f t="shared" si="30"/>
        <v>688609.97879000008</v>
      </c>
      <c r="Y24" s="10">
        <f t="shared" si="43"/>
        <v>348349.7366</v>
      </c>
      <c r="Z24" s="10">
        <f t="shared" si="43"/>
        <v>16366.387580000001</v>
      </c>
      <c r="AA24" s="19">
        <f t="shared" si="31"/>
        <v>364716.12417999998</v>
      </c>
      <c r="AB24" s="10">
        <f t="shared" si="43"/>
        <v>161.67938000000001</v>
      </c>
      <c r="AC24" s="19">
        <f t="shared" si="32"/>
        <v>364877.80355999997</v>
      </c>
      <c r="AD24" s="10">
        <f t="shared" si="43"/>
        <v>-485.79772000000003</v>
      </c>
      <c r="AE24" s="19">
        <f t="shared" si="33"/>
        <v>364392.00584</v>
      </c>
      <c r="AF24" s="10">
        <f t="shared" si="43"/>
        <v>2394.1219900000001</v>
      </c>
      <c r="AG24" s="19">
        <f t="shared" si="34"/>
        <v>366786.12783000001</v>
      </c>
      <c r="AH24" s="10">
        <f t="shared" si="43"/>
        <v>10903.585010000001</v>
      </c>
      <c r="AI24" s="19">
        <f t="shared" si="35"/>
        <v>377689.71283999999</v>
      </c>
      <c r="AJ24" s="10">
        <f t="shared" si="43"/>
        <v>19817.001459999999</v>
      </c>
      <c r="AK24" s="19">
        <f t="shared" si="36"/>
        <v>397506.71429999999</v>
      </c>
      <c r="AL24" s="10">
        <f t="shared" si="43"/>
        <v>0</v>
      </c>
      <c r="AM24" s="19">
        <f t="shared" si="37"/>
        <v>397506.71429999999</v>
      </c>
      <c r="AN24" s="10">
        <f t="shared" si="43"/>
        <v>322715.78169999999</v>
      </c>
      <c r="AO24" s="10">
        <f t="shared" si="43"/>
        <v>30753.90278</v>
      </c>
      <c r="AP24" s="19">
        <f t="shared" si="38"/>
        <v>353469.68448</v>
      </c>
      <c r="AQ24" s="10">
        <f t="shared" si="43"/>
        <v>1563.6762000000001</v>
      </c>
      <c r="AR24" s="19">
        <f t="shared" si="39"/>
        <v>355033.36067999998</v>
      </c>
      <c r="AS24" s="10">
        <f t="shared" si="43"/>
        <v>547.21040000000005</v>
      </c>
      <c r="AT24" s="19">
        <f t="shared" si="40"/>
        <v>355580.57107999997</v>
      </c>
      <c r="AU24" s="10">
        <f t="shared" si="43"/>
        <v>-255.17899</v>
      </c>
      <c r="AV24" s="19">
        <f t="shared" si="41"/>
        <v>355325.39208999998</v>
      </c>
      <c r="AW24" s="10">
        <f t="shared" si="43"/>
        <v>0</v>
      </c>
      <c r="AX24" s="19">
        <f t="shared" si="42"/>
        <v>355325.39208999998</v>
      </c>
    </row>
    <row r="25" spans="2:51" ht="36.75" customHeight="1">
      <c r="B25" s="16" t="s">
        <v>9</v>
      </c>
      <c r="C25" s="21" t="s">
        <v>33</v>
      </c>
      <c r="D25" s="10">
        <f t="shared" si="43"/>
        <v>528145.28741999995</v>
      </c>
      <c r="E25" s="10">
        <f t="shared" si="43"/>
        <v>20837.658009999999</v>
      </c>
      <c r="F25" s="19">
        <f t="shared" si="21"/>
        <v>548982.94542999996</v>
      </c>
      <c r="G25" s="10">
        <f t="shared" si="43"/>
        <v>3267.0715599999999</v>
      </c>
      <c r="H25" s="19">
        <f t="shared" si="22"/>
        <v>552250.01698999992</v>
      </c>
      <c r="I25" s="10">
        <f t="shared" si="43"/>
        <v>1278.9809499999999</v>
      </c>
      <c r="J25" s="19">
        <f t="shared" si="23"/>
        <v>553528.99793999991</v>
      </c>
      <c r="K25" s="10">
        <f t="shared" si="43"/>
        <v>4445.63814</v>
      </c>
      <c r="L25" s="19">
        <f t="shared" si="24"/>
        <v>557974.63607999997</v>
      </c>
      <c r="M25" s="10">
        <f t="shared" si="43"/>
        <v>89099.430680000005</v>
      </c>
      <c r="N25" s="19">
        <f t="shared" si="25"/>
        <v>647074.06675999996</v>
      </c>
      <c r="O25" s="10">
        <f t="shared" si="43"/>
        <v>5427.4869799999997</v>
      </c>
      <c r="P25" s="19">
        <f t="shared" si="26"/>
        <v>652501.55374</v>
      </c>
      <c r="Q25" s="10">
        <f t="shared" si="43"/>
        <v>2938.59872</v>
      </c>
      <c r="R25" s="19">
        <f t="shared" si="27"/>
        <v>655440.15246000001</v>
      </c>
      <c r="S25" s="10">
        <f t="shared" si="43"/>
        <v>12335.961090000001</v>
      </c>
      <c r="T25" s="19">
        <f t="shared" si="28"/>
        <v>667776.11355000001</v>
      </c>
      <c r="U25" s="10">
        <f t="shared" si="43"/>
        <v>11953.259969999999</v>
      </c>
      <c r="V25" s="19">
        <f t="shared" si="29"/>
        <v>679729.37352000002</v>
      </c>
      <c r="W25" s="10">
        <f t="shared" si="43"/>
        <v>8880.60527</v>
      </c>
      <c r="X25" s="19">
        <f t="shared" si="30"/>
        <v>688609.97879000008</v>
      </c>
      <c r="Y25" s="10">
        <f t="shared" si="43"/>
        <v>348349.7366</v>
      </c>
      <c r="Z25" s="10">
        <f t="shared" si="43"/>
        <v>16366.387580000001</v>
      </c>
      <c r="AA25" s="19">
        <f t="shared" si="31"/>
        <v>364716.12417999998</v>
      </c>
      <c r="AB25" s="10">
        <f t="shared" si="43"/>
        <v>161.67938000000001</v>
      </c>
      <c r="AC25" s="19">
        <f t="shared" si="32"/>
        <v>364877.80355999997</v>
      </c>
      <c r="AD25" s="10">
        <f t="shared" si="43"/>
        <v>-485.79772000000003</v>
      </c>
      <c r="AE25" s="19">
        <f t="shared" si="33"/>
        <v>364392.00584</v>
      </c>
      <c r="AF25" s="10">
        <f t="shared" si="43"/>
        <v>2394.1219900000001</v>
      </c>
      <c r="AG25" s="19">
        <f t="shared" si="34"/>
        <v>366786.12783000001</v>
      </c>
      <c r="AH25" s="10">
        <f t="shared" si="43"/>
        <v>10903.585010000001</v>
      </c>
      <c r="AI25" s="19">
        <f t="shared" si="35"/>
        <v>377689.71283999999</v>
      </c>
      <c r="AJ25" s="10">
        <f t="shared" si="43"/>
        <v>19817.001459999999</v>
      </c>
      <c r="AK25" s="19">
        <f t="shared" si="36"/>
        <v>397506.71429999999</v>
      </c>
      <c r="AL25" s="10">
        <f t="shared" si="43"/>
        <v>0</v>
      </c>
      <c r="AM25" s="19">
        <f t="shared" si="37"/>
        <v>397506.71429999999</v>
      </c>
      <c r="AN25" s="10">
        <f t="shared" si="43"/>
        <v>322715.78169999999</v>
      </c>
      <c r="AO25" s="10">
        <f t="shared" si="43"/>
        <v>30753.90278</v>
      </c>
      <c r="AP25" s="19">
        <f t="shared" si="38"/>
        <v>353469.68448</v>
      </c>
      <c r="AQ25" s="10">
        <f t="shared" si="43"/>
        <v>1563.6762000000001</v>
      </c>
      <c r="AR25" s="19">
        <f t="shared" si="39"/>
        <v>355033.36067999998</v>
      </c>
      <c r="AS25" s="10">
        <f t="shared" si="43"/>
        <v>547.21040000000005</v>
      </c>
      <c r="AT25" s="19">
        <f t="shared" si="40"/>
        <v>355580.57107999997</v>
      </c>
      <c r="AU25" s="10">
        <f t="shared" si="43"/>
        <v>-255.17899</v>
      </c>
      <c r="AV25" s="19">
        <f t="shared" si="41"/>
        <v>355325.39208999998</v>
      </c>
      <c r="AW25" s="10">
        <f t="shared" si="43"/>
        <v>0</v>
      </c>
      <c r="AX25" s="19">
        <f t="shared" si="42"/>
        <v>355325.39208999998</v>
      </c>
    </row>
    <row r="26" spans="2:51" ht="47.25" customHeight="1">
      <c r="B26" s="16" t="s">
        <v>13</v>
      </c>
      <c r="C26" s="21" t="s">
        <v>34</v>
      </c>
      <c r="D26" s="11">
        <v>528145.28741999995</v>
      </c>
      <c r="E26" s="13">
        <v>20837.658009999999</v>
      </c>
      <c r="F26" s="19">
        <f t="shared" si="21"/>
        <v>548982.94542999996</v>
      </c>
      <c r="G26" s="13">
        <v>3267.0715599999999</v>
      </c>
      <c r="H26" s="19">
        <f t="shared" si="22"/>
        <v>552250.01698999992</v>
      </c>
      <c r="I26" s="13">
        <v>1278.9809499999999</v>
      </c>
      <c r="J26" s="19">
        <f t="shared" si="23"/>
        <v>553528.99793999991</v>
      </c>
      <c r="K26" s="13">
        <v>4445.63814</v>
      </c>
      <c r="L26" s="19">
        <f t="shared" si="24"/>
        <v>557974.63607999997</v>
      </c>
      <c r="M26" s="13">
        <v>89099.430680000005</v>
      </c>
      <c r="N26" s="19">
        <f t="shared" si="25"/>
        <v>647074.06675999996</v>
      </c>
      <c r="O26" s="13">
        <v>5427.4869799999997</v>
      </c>
      <c r="P26" s="19">
        <f t="shared" si="26"/>
        <v>652501.55374</v>
      </c>
      <c r="Q26" s="13">
        <v>2938.59872</v>
      </c>
      <c r="R26" s="19">
        <f t="shared" si="27"/>
        <v>655440.15246000001</v>
      </c>
      <c r="S26" s="13">
        <f>12156.89413+109.2+69.86696</f>
        <v>12335.961090000001</v>
      </c>
      <c r="T26" s="19">
        <f t="shared" si="28"/>
        <v>667776.11355000001</v>
      </c>
      <c r="U26" s="13">
        <v>11953.259969999999</v>
      </c>
      <c r="V26" s="19">
        <f t="shared" si="29"/>
        <v>679729.37352000002</v>
      </c>
      <c r="W26" s="13">
        <v>8880.60527</v>
      </c>
      <c r="X26" s="19">
        <f t="shared" si="30"/>
        <v>688609.97879000008</v>
      </c>
      <c r="Y26" s="10">
        <v>348349.7366</v>
      </c>
      <c r="Z26" s="10">
        <v>16366.387580000001</v>
      </c>
      <c r="AA26" s="19">
        <f t="shared" si="31"/>
        <v>364716.12417999998</v>
      </c>
      <c r="AB26" s="10">
        <v>161.67938000000001</v>
      </c>
      <c r="AC26" s="19">
        <f t="shared" si="32"/>
        <v>364877.80355999997</v>
      </c>
      <c r="AD26" s="10">
        <v>-485.79772000000003</v>
      </c>
      <c r="AE26" s="19">
        <f t="shared" si="33"/>
        <v>364392.00584</v>
      </c>
      <c r="AF26" s="10">
        <v>2394.1219900000001</v>
      </c>
      <c r="AG26" s="19">
        <f t="shared" si="34"/>
        <v>366786.12783000001</v>
      </c>
      <c r="AH26" s="10">
        <v>10903.585010000001</v>
      </c>
      <c r="AI26" s="19">
        <f t="shared" si="35"/>
        <v>377689.71283999999</v>
      </c>
      <c r="AJ26" s="10">
        <f>-10224.17854+41.18+30000</f>
        <v>19817.001459999999</v>
      </c>
      <c r="AK26" s="19">
        <f t="shared" si="36"/>
        <v>397506.71429999999</v>
      </c>
      <c r="AL26" s="10"/>
      <c r="AM26" s="19">
        <f t="shared" si="37"/>
        <v>397506.71429999999</v>
      </c>
      <c r="AN26" s="10">
        <v>322715.78169999999</v>
      </c>
      <c r="AO26" s="10">
        <v>30753.90278</v>
      </c>
      <c r="AP26" s="19">
        <f t="shared" si="38"/>
        <v>353469.68448</v>
      </c>
      <c r="AQ26" s="10">
        <v>1563.6762000000001</v>
      </c>
      <c r="AR26" s="19">
        <f t="shared" si="39"/>
        <v>355033.36067999998</v>
      </c>
      <c r="AS26" s="10">
        <v>547.21040000000005</v>
      </c>
      <c r="AT26" s="19">
        <f t="shared" si="40"/>
        <v>355580.57107999997</v>
      </c>
      <c r="AU26" s="10">
        <v>-255.17899</v>
      </c>
      <c r="AV26" s="19">
        <f t="shared" si="41"/>
        <v>355325.39208999998</v>
      </c>
      <c r="AW26" s="10"/>
      <c r="AX26" s="19">
        <f t="shared" si="42"/>
        <v>355325.39208999998</v>
      </c>
    </row>
  </sheetData>
  <mergeCells count="17">
    <mergeCell ref="B14:AX14"/>
    <mergeCell ref="C15:C16"/>
    <mergeCell ref="B15:B16"/>
    <mergeCell ref="B4:AX4"/>
    <mergeCell ref="D15:AX15"/>
    <mergeCell ref="B7:AX7"/>
    <mergeCell ref="B8:AX8"/>
    <mergeCell ref="B9:AX9"/>
    <mergeCell ref="B10:AX10"/>
    <mergeCell ref="B11:AX11"/>
    <mergeCell ref="B12:AX12"/>
    <mergeCell ref="B13:AX13"/>
    <mergeCell ref="B1:AX1"/>
    <mergeCell ref="B2:AX2"/>
    <mergeCell ref="B3:AX3"/>
    <mergeCell ref="B5:AX5"/>
    <mergeCell ref="B6:AX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3.2"/>
  <cols>
    <col min="1" max="4" width="21.88671875" customWidth="1"/>
  </cols>
  <sheetData>
    <row r="1" spans="1:4" ht="15.6">
      <c r="A1" s="29"/>
      <c r="B1" s="29" t="s">
        <v>22</v>
      </c>
      <c r="C1" s="29"/>
      <c r="D1" s="29"/>
    </row>
    <row r="2" spans="1:4" ht="15.6">
      <c r="A2" s="29"/>
      <c r="B2" s="2" t="s">
        <v>19</v>
      </c>
      <c r="C2" s="2" t="s">
        <v>20</v>
      </c>
      <c r="D2" s="2" t="s">
        <v>21</v>
      </c>
    </row>
    <row r="3" spans="1:4" ht="15.6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2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6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6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2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6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2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2019-02-28T11:11:17Z</cp:lastPrinted>
  <dcterms:created xsi:type="dcterms:W3CDTF">2009-01-23T07:46:30Z</dcterms:created>
  <dcterms:modified xsi:type="dcterms:W3CDTF">2021-11-29T09:11:51Z</dcterms:modified>
</cp:coreProperties>
</file>