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Лист1!$A$2:$H$539</definedName>
  </definedNames>
  <calcPr calcId="124519"/>
</workbook>
</file>

<file path=xl/calcChain.xml><?xml version="1.0" encoding="utf-8"?>
<calcChain xmlns="http://schemas.openxmlformats.org/spreadsheetml/2006/main">
  <c r="G455" i="1"/>
  <c r="Q537"/>
  <c r="Q536" s="1"/>
  <c r="Q533"/>
  <c r="Q531"/>
  <c r="Q529"/>
  <c r="Q527"/>
  <c r="Q525"/>
  <c r="Q523"/>
  <c r="Q521"/>
  <c r="Q518"/>
  <c r="Q516"/>
  <c r="Q514"/>
  <c r="Q511"/>
  <c r="Q509"/>
  <c r="Q508" s="1"/>
  <c r="Q505"/>
  <c r="Q503"/>
  <c r="Q499"/>
  <c r="Q497"/>
  <c r="Q495"/>
  <c r="Q492"/>
  <c r="Q491"/>
  <c r="Q488"/>
  <c r="Q487" s="1"/>
  <c r="Q483"/>
  <c r="Q482" s="1"/>
  <c r="Q478"/>
  <c r="Q477"/>
  <c r="Q476" s="1"/>
  <c r="R476" s="1"/>
  <c r="Q474"/>
  <c r="Q473" s="1"/>
  <c r="R473" s="1"/>
  <c r="Q470"/>
  <c r="Q469" s="1"/>
  <c r="R469" s="1"/>
  <c r="Q467"/>
  <c r="Q466" s="1"/>
  <c r="R466" s="1"/>
  <c r="Q462"/>
  <c r="Q461" s="1"/>
  <c r="R461" s="1"/>
  <c r="Q459"/>
  <c r="Q454"/>
  <c r="Q453" s="1"/>
  <c r="Q449"/>
  <c r="Q448" s="1"/>
  <c r="Q445"/>
  <c r="Q444"/>
  <c r="Q443" s="1"/>
  <c r="R443" s="1"/>
  <c r="Q439"/>
  <c r="Q438" s="1"/>
  <c r="Q434"/>
  <c r="R434" s="1"/>
  <c r="Q431"/>
  <c r="Q428" s="1"/>
  <c r="Q429"/>
  <c r="Q424"/>
  <c r="Q423"/>
  <c r="Q421"/>
  <c r="Q420"/>
  <c r="Q419" s="1"/>
  <c r="R419" s="1"/>
  <c r="Q417"/>
  <c r="Q416" s="1"/>
  <c r="Q413"/>
  <c r="Q412"/>
  <c r="R412" s="1"/>
  <c r="Q410"/>
  <c r="Q409"/>
  <c r="Q407"/>
  <c r="Q406"/>
  <c r="R406" s="1"/>
  <c r="Q403"/>
  <c r="Q402" s="1"/>
  <c r="R402" s="1"/>
  <c r="Q400"/>
  <c r="R400" s="1"/>
  <c r="Q398"/>
  <c r="Q395"/>
  <c r="Q394" s="1"/>
  <c r="R394" s="1"/>
  <c r="Q392"/>
  <c r="Q391" s="1"/>
  <c r="R391" s="1"/>
  <c r="Q389"/>
  <c r="Q388" s="1"/>
  <c r="Q386"/>
  <c r="R386" s="1"/>
  <c r="Q382"/>
  <c r="Q381"/>
  <c r="Q379"/>
  <c r="Q378"/>
  <c r="Q377" s="1"/>
  <c r="R377" s="1"/>
  <c r="Q375"/>
  <c r="Q374" s="1"/>
  <c r="Q371"/>
  <c r="Q369"/>
  <c r="R369" s="1"/>
  <c r="Q367"/>
  <c r="Q364"/>
  <c r="R364" s="1"/>
  <c r="Q362"/>
  <c r="Q360"/>
  <c r="Q353"/>
  <c r="Q352"/>
  <c r="R352" s="1"/>
  <c r="Q350"/>
  <c r="Q348"/>
  <c r="Q347" s="1"/>
  <c r="Q344"/>
  <c r="Q342"/>
  <c r="R342" s="1"/>
  <c r="Q340"/>
  <c r="Q339" s="1"/>
  <c r="Q333"/>
  <c r="Q332"/>
  <c r="Q331" s="1"/>
  <c r="R331" s="1"/>
  <c r="Q329"/>
  <c r="Q328" s="1"/>
  <c r="Q324"/>
  <c r="Q323"/>
  <c r="Q322" s="1"/>
  <c r="R322" s="1"/>
  <c r="Q320"/>
  <c r="R320" s="1"/>
  <c r="Q318"/>
  <c r="Q316"/>
  <c r="R316" s="1"/>
  <c r="Q314"/>
  <c r="Q312"/>
  <c r="Q311" s="1"/>
  <c r="Q308"/>
  <c r="Q307"/>
  <c r="R307" s="1"/>
  <c r="Q305"/>
  <c r="Q304"/>
  <c r="R304" s="1"/>
  <c r="Q302"/>
  <c r="Q301"/>
  <c r="Q299"/>
  <c r="Q298"/>
  <c r="R298" s="1"/>
  <c r="Q296"/>
  <c r="Q295"/>
  <c r="Q293"/>
  <c r="Q292"/>
  <c r="R292" s="1"/>
  <c r="Q290"/>
  <c r="Q288"/>
  <c r="Q287" s="1"/>
  <c r="Q283"/>
  <c r="Q282" s="1"/>
  <c r="R282" s="1"/>
  <c r="Q280"/>
  <c r="Q279" s="1"/>
  <c r="Q275"/>
  <c r="Q274" s="1"/>
  <c r="R274" s="1"/>
  <c r="Q270"/>
  <c r="Q269" s="1"/>
  <c r="R269" s="1"/>
  <c r="Q266"/>
  <c r="Q265" s="1"/>
  <c r="Q261"/>
  <c r="Q260"/>
  <c r="Q259" s="1"/>
  <c r="R259" s="1"/>
  <c r="Q257"/>
  <c r="Q256" s="1"/>
  <c r="R256" s="1"/>
  <c r="Q254"/>
  <c r="R254" s="1"/>
  <c r="Q252"/>
  <c r="Q250"/>
  <c r="R250" s="1"/>
  <c r="Q248"/>
  <c r="Q246"/>
  <c r="Q245" s="1"/>
  <c r="Q242"/>
  <c r="Q241"/>
  <c r="Q239"/>
  <c r="Q238"/>
  <c r="R238" s="1"/>
  <c r="Q234"/>
  <c r="Q233" s="1"/>
  <c r="Q230"/>
  <c r="Q228"/>
  <c r="Q227" s="1"/>
  <c r="R227" s="1"/>
  <c r="Q225"/>
  <c r="Q224" s="1"/>
  <c r="R224" s="1"/>
  <c r="Q222"/>
  <c r="Q221" s="1"/>
  <c r="R221" s="1"/>
  <c r="Q219"/>
  <c r="Q217"/>
  <c r="Q215"/>
  <c r="R215" s="1"/>
  <c r="Q213"/>
  <c r="Q209"/>
  <c r="Q208" s="1"/>
  <c r="R208" s="1"/>
  <c r="Q206"/>
  <c r="R206" s="1"/>
  <c r="Q204"/>
  <c r="Q200"/>
  <c r="Q199" s="1"/>
  <c r="R199" s="1"/>
  <c r="Q197"/>
  <c r="Q196" s="1"/>
  <c r="R196" s="1"/>
  <c r="Q194"/>
  <c r="R194" s="1"/>
  <c r="Q191"/>
  <c r="Q189"/>
  <c r="Q187"/>
  <c r="Q186" s="1"/>
  <c r="Q182"/>
  <c r="R182" s="1"/>
  <c r="Q178"/>
  <c r="Q177" s="1"/>
  <c r="Q174"/>
  <c r="Q173" s="1"/>
  <c r="R173" s="1"/>
  <c r="Q171"/>
  <c r="Q170" s="1"/>
  <c r="Q167"/>
  <c r="Q166"/>
  <c r="R166" s="1"/>
  <c r="Q163"/>
  <c r="Q162" s="1"/>
  <c r="Q159"/>
  <c r="Q158"/>
  <c r="R158" s="1"/>
  <c r="Q156"/>
  <c r="Q155"/>
  <c r="Q154" s="1"/>
  <c r="R154" s="1"/>
  <c r="Q152"/>
  <c r="Q151" s="1"/>
  <c r="Q147"/>
  <c r="Q146" s="1"/>
  <c r="Q142"/>
  <c r="Q141"/>
  <c r="Q139"/>
  <c r="Q138"/>
  <c r="R138" s="1"/>
  <c r="Q136"/>
  <c r="Q135"/>
  <c r="Q134" s="1"/>
  <c r="R134" s="1"/>
  <c r="Q130"/>
  <c r="R130" s="1"/>
  <c r="Q126"/>
  <c r="Q125"/>
  <c r="Q122"/>
  <c r="Q121"/>
  <c r="Q118"/>
  <c r="Q117"/>
  <c r="Q114"/>
  <c r="Q113"/>
  <c r="Q112" s="1"/>
  <c r="R112" s="1"/>
  <c r="Q110"/>
  <c r="R110" s="1"/>
  <c r="Q108"/>
  <c r="R108" s="1"/>
  <c r="Q105"/>
  <c r="Q103"/>
  <c r="Q98" s="1"/>
  <c r="Q101"/>
  <c r="Q99"/>
  <c r="Q95"/>
  <c r="Q94" s="1"/>
  <c r="R94" s="1"/>
  <c r="Q92"/>
  <c r="Q91"/>
  <c r="Q89"/>
  <c r="Q88"/>
  <c r="R88" s="1"/>
  <c r="Q86"/>
  <c r="Q84"/>
  <c r="R84" s="1"/>
  <c r="Q82"/>
  <c r="Q80"/>
  <c r="R80" s="1"/>
  <c r="Q78"/>
  <c r="Q76"/>
  <c r="R76" s="1"/>
  <c r="Q74"/>
  <c r="Q72"/>
  <c r="Q71" s="1"/>
  <c r="Q68"/>
  <c r="Q67" s="1"/>
  <c r="R67" s="1"/>
  <c r="Q65"/>
  <c r="Q64"/>
  <c r="R64" s="1"/>
  <c r="Q62"/>
  <c r="Q61"/>
  <c r="Q59"/>
  <c r="Q58"/>
  <c r="R58" s="1"/>
  <c r="Q56"/>
  <c r="Q55"/>
  <c r="Q53"/>
  <c r="R53" s="1"/>
  <c r="Q51"/>
  <c r="Q49"/>
  <c r="Q47"/>
  <c r="Q45"/>
  <c r="Q43"/>
  <c r="Q41"/>
  <c r="Q39"/>
  <c r="Q35"/>
  <c r="Q34"/>
  <c r="R34" s="1"/>
  <c r="Q32"/>
  <c r="Q31"/>
  <c r="Q29"/>
  <c r="Q28"/>
  <c r="R28" s="1"/>
  <c r="Q26"/>
  <c r="Q24"/>
  <c r="R24" s="1"/>
  <c r="Q22"/>
  <c r="Q20"/>
  <c r="R20" s="1"/>
  <c r="Q18"/>
  <c r="Q16"/>
  <c r="R16" s="1"/>
  <c r="Q14"/>
  <c r="Q13"/>
  <c r="Q12" s="1"/>
  <c r="R13"/>
  <c r="R14"/>
  <c r="R15"/>
  <c r="R17"/>
  <c r="R18"/>
  <c r="R19"/>
  <c r="R21"/>
  <c r="R22"/>
  <c r="R23"/>
  <c r="R25"/>
  <c r="R26"/>
  <c r="R27"/>
  <c r="R29"/>
  <c r="R30"/>
  <c r="R31"/>
  <c r="R32"/>
  <c r="R33"/>
  <c r="R35"/>
  <c r="R36"/>
  <c r="R39"/>
  <c r="R40"/>
  <c r="R41"/>
  <c r="R42"/>
  <c r="R43"/>
  <c r="R44"/>
  <c r="R45"/>
  <c r="R46"/>
  <c r="R47"/>
  <c r="R48"/>
  <c r="R49"/>
  <c r="R50"/>
  <c r="R51"/>
  <c r="R52"/>
  <c r="R54"/>
  <c r="R55"/>
  <c r="R56"/>
  <c r="R57"/>
  <c r="R59"/>
  <c r="R60"/>
  <c r="R61"/>
  <c r="R62"/>
  <c r="R63"/>
  <c r="R65"/>
  <c r="R66"/>
  <c r="R68"/>
  <c r="R69"/>
  <c r="R73"/>
  <c r="R74"/>
  <c r="R75"/>
  <c r="R77"/>
  <c r="R78"/>
  <c r="R79"/>
  <c r="R81"/>
  <c r="R82"/>
  <c r="R83"/>
  <c r="R85"/>
  <c r="R86"/>
  <c r="R87"/>
  <c r="R89"/>
  <c r="R90"/>
  <c r="R91"/>
  <c r="R92"/>
  <c r="R93"/>
  <c r="R95"/>
  <c r="R96"/>
  <c r="R99"/>
  <c r="R100"/>
  <c r="R101"/>
  <c r="R102"/>
  <c r="R103"/>
  <c r="R104"/>
  <c r="R105"/>
  <c r="R106"/>
  <c r="R107"/>
  <c r="R109"/>
  <c r="R111"/>
  <c r="R113"/>
  <c r="R114"/>
  <c r="R115"/>
  <c r="R116"/>
  <c r="R117"/>
  <c r="R118"/>
  <c r="R119"/>
  <c r="R120"/>
  <c r="R121"/>
  <c r="R122"/>
  <c r="R123"/>
  <c r="R124"/>
  <c r="R125"/>
  <c r="R126"/>
  <c r="R127"/>
  <c r="R131"/>
  <c r="R132"/>
  <c r="R133"/>
  <c r="R135"/>
  <c r="R136"/>
  <c r="R137"/>
  <c r="R139"/>
  <c r="R140"/>
  <c r="R141"/>
  <c r="R142"/>
  <c r="R143"/>
  <c r="R144"/>
  <c r="R147"/>
  <c r="R148"/>
  <c r="R153"/>
  <c r="R155"/>
  <c r="R156"/>
  <c r="R157"/>
  <c r="R159"/>
  <c r="R160"/>
  <c r="R163"/>
  <c r="R164"/>
  <c r="R167"/>
  <c r="R168"/>
  <c r="R171"/>
  <c r="R172"/>
  <c r="R175"/>
  <c r="R179"/>
  <c r="R183"/>
  <c r="R187"/>
  <c r="R188"/>
  <c r="R189"/>
  <c r="R190"/>
  <c r="R191"/>
  <c r="R192"/>
  <c r="R195"/>
  <c r="R197"/>
  <c r="R198"/>
  <c r="R201"/>
  <c r="R204"/>
  <c r="R205"/>
  <c r="R207"/>
  <c r="R209"/>
  <c r="R210"/>
  <c r="R213"/>
  <c r="R214"/>
  <c r="R216"/>
  <c r="R217"/>
  <c r="R218"/>
  <c r="R219"/>
  <c r="R220"/>
  <c r="R223"/>
  <c r="R225"/>
  <c r="R226"/>
  <c r="R229"/>
  <c r="R230"/>
  <c r="R231"/>
  <c r="R235"/>
  <c r="R236"/>
  <c r="R239"/>
  <c r="R240"/>
  <c r="R241"/>
  <c r="R242"/>
  <c r="R243"/>
  <c r="R247"/>
  <c r="R248"/>
  <c r="R249"/>
  <c r="R251"/>
  <c r="R252"/>
  <c r="R253"/>
  <c r="R255"/>
  <c r="R257"/>
  <c r="R258"/>
  <c r="R261"/>
  <c r="R262"/>
  <c r="R267"/>
  <c r="R268"/>
  <c r="R270"/>
  <c r="R271"/>
  <c r="R272"/>
  <c r="R273"/>
  <c r="R275"/>
  <c r="R276"/>
  <c r="R277"/>
  <c r="R281"/>
  <c r="R283"/>
  <c r="R284"/>
  <c r="R289"/>
  <c r="R290"/>
  <c r="R291"/>
  <c r="R293"/>
  <c r="R294"/>
  <c r="R295"/>
  <c r="R296"/>
  <c r="R297"/>
  <c r="R299"/>
  <c r="R300"/>
  <c r="R301"/>
  <c r="R302"/>
  <c r="R303"/>
  <c r="R305"/>
  <c r="R306"/>
  <c r="R308"/>
  <c r="R309"/>
  <c r="R313"/>
  <c r="R314"/>
  <c r="R315"/>
  <c r="R317"/>
  <c r="R318"/>
  <c r="R319"/>
  <c r="R321"/>
  <c r="R323"/>
  <c r="R324"/>
  <c r="R325"/>
  <c r="R326"/>
  <c r="R329"/>
  <c r="R330"/>
  <c r="R333"/>
  <c r="R334"/>
  <c r="R335"/>
  <c r="R336"/>
  <c r="R337"/>
  <c r="R341"/>
  <c r="R343"/>
  <c r="R344"/>
  <c r="R345"/>
  <c r="R349"/>
  <c r="R350"/>
  <c r="R351"/>
  <c r="R353"/>
  <c r="R354"/>
  <c r="R355"/>
  <c r="R356"/>
  <c r="R357"/>
  <c r="R361"/>
  <c r="R362"/>
  <c r="R363"/>
  <c r="R365"/>
  <c r="R366"/>
  <c r="R367"/>
  <c r="R368"/>
  <c r="R370"/>
  <c r="R371"/>
  <c r="R372"/>
  <c r="R375"/>
  <c r="R376"/>
  <c r="R379"/>
  <c r="R380"/>
  <c r="R381"/>
  <c r="R382"/>
  <c r="R383"/>
  <c r="R387"/>
  <c r="R389"/>
  <c r="R390"/>
  <c r="R393"/>
  <c r="R395"/>
  <c r="R396"/>
  <c r="R397"/>
  <c r="R398"/>
  <c r="R399"/>
  <c r="R401"/>
  <c r="R403"/>
  <c r="R404"/>
  <c r="R407"/>
  <c r="R408"/>
  <c r="R409"/>
  <c r="R410"/>
  <c r="R411"/>
  <c r="R413"/>
  <c r="R414"/>
  <c r="R417"/>
  <c r="R418"/>
  <c r="R421"/>
  <c r="R422"/>
  <c r="R423"/>
  <c r="R424"/>
  <c r="R425"/>
  <c r="R429"/>
  <c r="R430"/>
  <c r="R431"/>
  <c r="R432"/>
  <c r="R435"/>
  <c r="R439"/>
  <c r="R440"/>
  <c r="R441"/>
  <c r="R442"/>
  <c r="R445"/>
  <c r="R446"/>
  <c r="R449"/>
  <c r="R450"/>
  <c r="R454"/>
  <c r="R455"/>
  <c r="R456"/>
  <c r="R457"/>
  <c r="R458"/>
  <c r="R459"/>
  <c r="R460"/>
  <c r="R463"/>
  <c r="R464"/>
  <c r="R465"/>
  <c r="R467"/>
  <c r="R468"/>
  <c r="R470"/>
  <c r="R471"/>
  <c r="R472"/>
  <c r="R474"/>
  <c r="R475"/>
  <c r="R478"/>
  <c r="R479"/>
  <c r="R480"/>
  <c r="R483"/>
  <c r="R484"/>
  <c r="R488"/>
  <c r="R489"/>
  <c r="R491"/>
  <c r="R492"/>
  <c r="R493"/>
  <c r="R495"/>
  <c r="R496"/>
  <c r="R497"/>
  <c r="R498"/>
  <c r="R500"/>
  <c r="R501"/>
  <c r="R502"/>
  <c r="R503"/>
  <c r="R504"/>
  <c r="R505"/>
  <c r="R506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7"/>
  <c r="R538"/>
  <c r="L537"/>
  <c r="L536" s="1"/>
  <c r="L533"/>
  <c r="L531"/>
  <c r="L529"/>
  <c r="L527"/>
  <c r="L525"/>
  <c r="L523"/>
  <c r="L521"/>
  <c r="L518"/>
  <c r="L516"/>
  <c r="L514"/>
  <c r="L511"/>
  <c r="L509"/>
  <c r="L508" s="1"/>
  <c r="L505"/>
  <c r="M505" s="1"/>
  <c r="L503"/>
  <c r="L499"/>
  <c r="L497"/>
  <c r="L495"/>
  <c r="L492"/>
  <c r="L491"/>
  <c r="L488"/>
  <c r="L487" s="1"/>
  <c r="L483"/>
  <c r="L482" s="1"/>
  <c r="L478"/>
  <c r="L477"/>
  <c r="L476" s="1"/>
  <c r="M476" s="1"/>
  <c r="L474"/>
  <c r="L473" s="1"/>
  <c r="M473" s="1"/>
  <c r="L470"/>
  <c r="L469" s="1"/>
  <c r="M469" s="1"/>
  <c r="L467"/>
  <c r="L466" s="1"/>
  <c r="M466" s="1"/>
  <c r="L462"/>
  <c r="L459"/>
  <c r="L454"/>
  <c r="L449"/>
  <c r="L448"/>
  <c r="L447" s="1"/>
  <c r="M447" s="1"/>
  <c r="L445"/>
  <c r="L444" s="1"/>
  <c r="L439"/>
  <c r="L438" s="1"/>
  <c r="L434"/>
  <c r="L433"/>
  <c r="L431"/>
  <c r="L429"/>
  <c r="L424"/>
  <c r="L423" s="1"/>
  <c r="M423" s="1"/>
  <c r="L421"/>
  <c r="L420" s="1"/>
  <c r="L417"/>
  <c r="L416"/>
  <c r="L415" s="1"/>
  <c r="M415" s="1"/>
  <c r="L413"/>
  <c r="L412" s="1"/>
  <c r="M412" s="1"/>
  <c r="L410"/>
  <c r="L409" s="1"/>
  <c r="M409" s="1"/>
  <c r="L407"/>
  <c r="L406" s="1"/>
  <c r="L403"/>
  <c r="L402"/>
  <c r="L400"/>
  <c r="L398"/>
  <c r="L395"/>
  <c r="L394"/>
  <c r="L392"/>
  <c r="L391"/>
  <c r="L389"/>
  <c r="L388"/>
  <c r="L384" s="1"/>
  <c r="M384" s="1"/>
  <c r="L386"/>
  <c r="L385"/>
  <c r="L382"/>
  <c r="M382" s="1"/>
  <c r="L379"/>
  <c r="L378" s="1"/>
  <c r="L375"/>
  <c r="L374" s="1"/>
  <c r="L373" s="1"/>
  <c r="M373" s="1"/>
  <c r="L371"/>
  <c r="L369"/>
  <c r="L359" s="1"/>
  <c r="L367"/>
  <c r="L364"/>
  <c r="L362"/>
  <c r="M362" s="1"/>
  <c r="L360"/>
  <c r="L353"/>
  <c r="L352" s="1"/>
  <c r="M352" s="1"/>
  <c r="L350"/>
  <c r="L347" s="1"/>
  <c r="L348"/>
  <c r="L344"/>
  <c r="M344" s="1"/>
  <c r="L342"/>
  <c r="L340"/>
  <c r="L339" s="1"/>
  <c r="L333"/>
  <c r="L332"/>
  <c r="L331" s="1"/>
  <c r="M331" s="1"/>
  <c r="L329"/>
  <c r="L328" s="1"/>
  <c r="L324"/>
  <c r="L323"/>
  <c r="L322" s="1"/>
  <c r="M322" s="1"/>
  <c r="L320"/>
  <c r="M320" s="1"/>
  <c r="L318"/>
  <c r="L316"/>
  <c r="M316" s="1"/>
  <c r="L314"/>
  <c r="L312"/>
  <c r="L311" s="1"/>
  <c r="L308"/>
  <c r="L307"/>
  <c r="L305"/>
  <c r="L304"/>
  <c r="M304" s="1"/>
  <c r="L302"/>
  <c r="L301"/>
  <c r="L299"/>
  <c r="L298"/>
  <c r="M298" s="1"/>
  <c r="L296"/>
  <c r="L295"/>
  <c r="L293"/>
  <c r="L292"/>
  <c r="M292" s="1"/>
  <c r="L290"/>
  <c r="L288"/>
  <c r="L283"/>
  <c r="L282" s="1"/>
  <c r="M282" s="1"/>
  <c r="L280"/>
  <c r="L279" s="1"/>
  <c r="L275"/>
  <c r="L274" s="1"/>
  <c r="M274" s="1"/>
  <c r="L270"/>
  <c r="L269" s="1"/>
  <c r="M269" s="1"/>
  <c r="L266"/>
  <c r="L265" s="1"/>
  <c r="L261"/>
  <c r="L260"/>
  <c r="L259" s="1"/>
  <c r="M259" s="1"/>
  <c r="L257"/>
  <c r="L256" s="1"/>
  <c r="M256" s="1"/>
  <c r="L254"/>
  <c r="M254" s="1"/>
  <c r="L252"/>
  <c r="L250"/>
  <c r="M250" s="1"/>
  <c r="L248"/>
  <c r="L246"/>
  <c r="L245" s="1"/>
  <c r="L242"/>
  <c r="L241"/>
  <c r="L239"/>
  <c r="L238" s="1"/>
  <c r="M238" s="1"/>
  <c r="L234"/>
  <c r="L233" s="1"/>
  <c r="L230"/>
  <c r="L228"/>
  <c r="L227" s="1"/>
  <c r="M227" s="1"/>
  <c r="L225"/>
  <c r="L224" s="1"/>
  <c r="M224" s="1"/>
  <c r="L222"/>
  <c r="L221" s="1"/>
  <c r="M221" s="1"/>
  <c r="L219"/>
  <c r="L217"/>
  <c r="L215"/>
  <c r="L213"/>
  <c r="L212"/>
  <c r="L211" s="1"/>
  <c r="M211" s="1"/>
  <c r="L209"/>
  <c r="L208" s="1"/>
  <c r="M208" s="1"/>
  <c r="L206"/>
  <c r="M206" s="1"/>
  <c r="L204"/>
  <c r="L200"/>
  <c r="L199" s="1"/>
  <c r="M199" s="1"/>
  <c r="L197"/>
  <c r="L196" s="1"/>
  <c r="M196" s="1"/>
  <c r="L194"/>
  <c r="M194" s="1"/>
  <c r="L191"/>
  <c r="L189"/>
  <c r="L187"/>
  <c r="L186" s="1"/>
  <c r="L182"/>
  <c r="M182" s="1"/>
  <c r="L178"/>
  <c r="M178" s="1"/>
  <c r="L174"/>
  <c r="L173" s="1"/>
  <c r="M173" s="1"/>
  <c r="L171"/>
  <c r="L170" s="1"/>
  <c r="L167"/>
  <c r="L166"/>
  <c r="M166" s="1"/>
  <c r="L163"/>
  <c r="L162" s="1"/>
  <c r="L159"/>
  <c r="L158"/>
  <c r="M158" s="1"/>
  <c r="L156"/>
  <c r="L155"/>
  <c r="L154" s="1"/>
  <c r="M154" s="1"/>
  <c r="L152"/>
  <c r="L151" s="1"/>
  <c r="L147"/>
  <c r="L146" s="1"/>
  <c r="L142"/>
  <c r="L141"/>
  <c r="L139"/>
  <c r="L138"/>
  <c r="M138" s="1"/>
  <c r="L136"/>
  <c r="L135"/>
  <c r="L134" s="1"/>
  <c r="M134" s="1"/>
  <c r="L130"/>
  <c r="M130" s="1"/>
  <c r="L126"/>
  <c r="L125"/>
  <c r="L122"/>
  <c r="L121"/>
  <c r="L118"/>
  <c r="L117"/>
  <c r="L114"/>
  <c r="L113"/>
  <c r="L112" s="1"/>
  <c r="M112" s="1"/>
  <c r="L110"/>
  <c r="M110" s="1"/>
  <c r="L108"/>
  <c r="M108" s="1"/>
  <c r="L105"/>
  <c r="L103"/>
  <c r="L101"/>
  <c r="L99"/>
  <c r="L95"/>
  <c r="L94"/>
  <c r="M94" s="1"/>
  <c r="L92"/>
  <c r="L91"/>
  <c r="L89"/>
  <c r="L88"/>
  <c r="M88" s="1"/>
  <c r="L86"/>
  <c r="L84"/>
  <c r="M84" s="1"/>
  <c r="L82"/>
  <c r="L80"/>
  <c r="M80" s="1"/>
  <c r="L78"/>
  <c r="L76"/>
  <c r="M76" s="1"/>
  <c r="L74"/>
  <c r="L72"/>
  <c r="L71" s="1"/>
  <c r="L68"/>
  <c r="L67"/>
  <c r="L65"/>
  <c r="L64"/>
  <c r="M64" s="1"/>
  <c r="L62"/>
  <c r="L61"/>
  <c r="L59"/>
  <c r="L58"/>
  <c r="M58" s="1"/>
  <c r="L56"/>
  <c r="L55"/>
  <c r="L53"/>
  <c r="L51"/>
  <c r="M51" s="1"/>
  <c r="L49"/>
  <c r="L47"/>
  <c r="L45"/>
  <c r="L43"/>
  <c r="L41"/>
  <c r="L39"/>
  <c r="L35"/>
  <c r="L34"/>
  <c r="M34" s="1"/>
  <c r="L32"/>
  <c r="L31"/>
  <c r="L29"/>
  <c r="L28"/>
  <c r="M28" s="1"/>
  <c r="L26"/>
  <c r="L24"/>
  <c r="M24" s="1"/>
  <c r="L22"/>
  <c r="L20"/>
  <c r="M20" s="1"/>
  <c r="L18"/>
  <c r="L16"/>
  <c r="M16" s="1"/>
  <c r="L14"/>
  <c r="L13"/>
  <c r="L12" s="1"/>
  <c r="M13"/>
  <c r="M14"/>
  <c r="M15"/>
  <c r="M17"/>
  <c r="M18"/>
  <c r="M19"/>
  <c r="M21"/>
  <c r="M22"/>
  <c r="M23"/>
  <c r="M25"/>
  <c r="M26"/>
  <c r="M27"/>
  <c r="M29"/>
  <c r="M30"/>
  <c r="M31"/>
  <c r="M32"/>
  <c r="M33"/>
  <c r="M35"/>
  <c r="M36"/>
  <c r="M39"/>
  <c r="M40"/>
  <c r="M41"/>
  <c r="M42"/>
  <c r="M43"/>
  <c r="M44"/>
  <c r="M45"/>
  <c r="M46"/>
  <c r="M47"/>
  <c r="M48"/>
  <c r="M49"/>
  <c r="M50"/>
  <c r="M52"/>
  <c r="M53"/>
  <c r="M54"/>
  <c r="M55"/>
  <c r="M56"/>
  <c r="M57"/>
  <c r="M59"/>
  <c r="M60"/>
  <c r="M61"/>
  <c r="M62"/>
  <c r="M63"/>
  <c r="M65"/>
  <c r="M66"/>
  <c r="M67"/>
  <c r="M68"/>
  <c r="M69"/>
  <c r="M73"/>
  <c r="M74"/>
  <c r="M75"/>
  <c r="M77"/>
  <c r="M78"/>
  <c r="M79"/>
  <c r="M81"/>
  <c r="M82"/>
  <c r="M83"/>
  <c r="M85"/>
  <c r="M86"/>
  <c r="M87"/>
  <c r="M89"/>
  <c r="M90"/>
  <c r="M91"/>
  <c r="M92"/>
  <c r="M93"/>
  <c r="M95"/>
  <c r="M96"/>
  <c r="M99"/>
  <c r="M100"/>
  <c r="M101"/>
  <c r="M102"/>
  <c r="M104"/>
  <c r="M105"/>
  <c r="M106"/>
  <c r="M107"/>
  <c r="M109"/>
  <c r="M111"/>
  <c r="M113"/>
  <c r="M114"/>
  <c r="M115"/>
  <c r="M116"/>
  <c r="M117"/>
  <c r="M118"/>
  <c r="M119"/>
  <c r="M120"/>
  <c r="M121"/>
  <c r="M122"/>
  <c r="M123"/>
  <c r="M124"/>
  <c r="M125"/>
  <c r="M126"/>
  <c r="M127"/>
  <c r="M131"/>
  <c r="M132"/>
  <c r="M133"/>
  <c r="M135"/>
  <c r="M136"/>
  <c r="M137"/>
  <c r="M139"/>
  <c r="M140"/>
  <c r="M141"/>
  <c r="M142"/>
  <c r="M143"/>
  <c r="M144"/>
  <c r="M147"/>
  <c r="M148"/>
  <c r="M153"/>
  <c r="M155"/>
  <c r="M156"/>
  <c r="M157"/>
  <c r="M159"/>
  <c r="M160"/>
  <c r="M163"/>
  <c r="M164"/>
  <c r="M167"/>
  <c r="M168"/>
  <c r="M171"/>
  <c r="M172"/>
  <c r="M175"/>
  <c r="M179"/>
  <c r="M183"/>
  <c r="M187"/>
  <c r="M188"/>
  <c r="M189"/>
  <c r="M190"/>
  <c r="M191"/>
  <c r="M192"/>
  <c r="M195"/>
  <c r="M197"/>
  <c r="M198"/>
  <c r="M201"/>
  <c r="M204"/>
  <c r="M205"/>
  <c r="M207"/>
  <c r="M209"/>
  <c r="M210"/>
  <c r="M213"/>
  <c r="M214"/>
  <c r="M215"/>
  <c r="M216"/>
  <c r="M217"/>
  <c r="M218"/>
  <c r="M219"/>
  <c r="M220"/>
  <c r="M223"/>
  <c r="M225"/>
  <c r="M226"/>
  <c r="M229"/>
  <c r="M230"/>
  <c r="M231"/>
  <c r="M235"/>
  <c r="M236"/>
  <c r="M239"/>
  <c r="M240"/>
  <c r="M241"/>
  <c r="M242"/>
  <c r="M243"/>
  <c r="M247"/>
  <c r="M248"/>
  <c r="M249"/>
  <c r="M251"/>
  <c r="M252"/>
  <c r="M253"/>
  <c r="M255"/>
  <c r="M257"/>
  <c r="M258"/>
  <c r="M261"/>
  <c r="M262"/>
  <c r="M266"/>
  <c r="M267"/>
  <c r="M268"/>
  <c r="M270"/>
  <c r="M271"/>
  <c r="M272"/>
  <c r="M273"/>
  <c r="M275"/>
  <c r="M276"/>
  <c r="M277"/>
  <c r="M281"/>
  <c r="M283"/>
  <c r="M284"/>
  <c r="M289"/>
  <c r="M290"/>
  <c r="M291"/>
  <c r="M293"/>
  <c r="M294"/>
  <c r="M295"/>
  <c r="M296"/>
  <c r="M297"/>
  <c r="M299"/>
  <c r="M300"/>
  <c r="M301"/>
  <c r="M302"/>
  <c r="M303"/>
  <c r="M305"/>
  <c r="M306"/>
  <c r="M307"/>
  <c r="M308"/>
  <c r="M309"/>
  <c r="M313"/>
  <c r="M314"/>
  <c r="M315"/>
  <c r="M317"/>
  <c r="M318"/>
  <c r="M319"/>
  <c r="M321"/>
  <c r="M323"/>
  <c r="M324"/>
  <c r="M325"/>
  <c r="M326"/>
  <c r="M329"/>
  <c r="M330"/>
  <c r="M333"/>
  <c r="M334"/>
  <c r="M335"/>
  <c r="M336"/>
  <c r="M337"/>
  <c r="M341"/>
  <c r="M342"/>
  <c r="M343"/>
  <c r="M345"/>
  <c r="M348"/>
  <c r="M349"/>
  <c r="M351"/>
  <c r="M353"/>
  <c r="M354"/>
  <c r="M355"/>
  <c r="M356"/>
  <c r="M357"/>
  <c r="M360"/>
  <c r="M361"/>
  <c r="M363"/>
  <c r="M364"/>
  <c r="M365"/>
  <c r="M366"/>
  <c r="M367"/>
  <c r="M368"/>
  <c r="M370"/>
  <c r="M371"/>
  <c r="M372"/>
  <c r="M376"/>
  <c r="M379"/>
  <c r="M380"/>
  <c r="M383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7"/>
  <c r="M408"/>
  <c r="M410"/>
  <c r="M411"/>
  <c r="M413"/>
  <c r="M414"/>
  <c r="M416"/>
  <c r="M417"/>
  <c r="M418"/>
  <c r="M421"/>
  <c r="M422"/>
  <c r="M424"/>
  <c r="M425"/>
  <c r="M429"/>
  <c r="M430"/>
  <c r="M431"/>
  <c r="M432"/>
  <c r="M433"/>
  <c r="M434"/>
  <c r="M435"/>
  <c r="M439"/>
  <c r="M440"/>
  <c r="M441"/>
  <c r="M442"/>
  <c r="M445"/>
  <c r="M446"/>
  <c r="M448"/>
  <c r="M449"/>
  <c r="M450"/>
  <c r="M455"/>
  <c r="M456"/>
  <c r="M457"/>
  <c r="M458"/>
  <c r="M459"/>
  <c r="M460"/>
  <c r="M463"/>
  <c r="M464"/>
  <c r="M465"/>
  <c r="M467"/>
  <c r="M468"/>
  <c r="M470"/>
  <c r="M471"/>
  <c r="M472"/>
  <c r="M474"/>
  <c r="M475"/>
  <c r="M478"/>
  <c r="M479"/>
  <c r="M480"/>
  <c r="M483"/>
  <c r="M484"/>
  <c r="M488"/>
  <c r="M489"/>
  <c r="M491"/>
  <c r="M492"/>
  <c r="M493"/>
  <c r="M495"/>
  <c r="M496"/>
  <c r="M497"/>
  <c r="M498"/>
  <c r="M500"/>
  <c r="M501"/>
  <c r="M502"/>
  <c r="M503"/>
  <c r="M504"/>
  <c r="M506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7"/>
  <c r="M538"/>
  <c r="G537"/>
  <c r="G536" s="1"/>
  <c r="G533"/>
  <c r="G531"/>
  <c r="G529"/>
  <c r="G527"/>
  <c r="G525"/>
  <c r="G523"/>
  <c r="H523" s="1"/>
  <c r="G521"/>
  <c r="G518"/>
  <c r="H518" s="1"/>
  <c r="G516"/>
  <c r="G514"/>
  <c r="G511"/>
  <c r="G509"/>
  <c r="H509" s="1"/>
  <c r="G505"/>
  <c r="H505" s="1"/>
  <c r="G503"/>
  <c r="H503" s="1"/>
  <c r="G499"/>
  <c r="G497"/>
  <c r="G495"/>
  <c r="G494" s="1"/>
  <c r="H494" s="1"/>
  <c r="G492"/>
  <c r="G491" s="1"/>
  <c r="G488"/>
  <c r="G487"/>
  <c r="G486" s="1"/>
  <c r="G483"/>
  <c r="G482"/>
  <c r="G481" s="1"/>
  <c r="H481" s="1"/>
  <c r="G478"/>
  <c r="G474"/>
  <c r="G473" s="1"/>
  <c r="H473" s="1"/>
  <c r="G470"/>
  <c r="G469" s="1"/>
  <c r="H469" s="1"/>
  <c r="G467"/>
  <c r="G466" s="1"/>
  <c r="H466" s="1"/>
  <c r="G462"/>
  <c r="G461" s="1"/>
  <c r="H461" s="1"/>
  <c r="G459"/>
  <c r="G454"/>
  <c r="G453" s="1"/>
  <c r="G449"/>
  <c r="G448" s="1"/>
  <c r="G445"/>
  <c r="G444"/>
  <c r="G443" s="1"/>
  <c r="H443" s="1"/>
  <c r="G439"/>
  <c r="G438" s="1"/>
  <c r="G434"/>
  <c r="G433" s="1"/>
  <c r="H433" s="1"/>
  <c r="G431"/>
  <c r="G429"/>
  <c r="G424"/>
  <c r="G423"/>
  <c r="G421"/>
  <c r="G420"/>
  <c r="G419" s="1"/>
  <c r="H419" s="1"/>
  <c r="G417"/>
  <c r="G416" s="1"/>
  <c r="G413"/>
  <c r="G412"/>
  <c r="G410"/>
  <c r="H410" s="1"/>
  <c r="G407"/>
  <c r="G406"/>
  <c r="G403"/>
  <c r="G402" s="1"/>
  <c r="H402" s="1"/>
  <c r="G400"/>
  <c r="H400" s="1"/>
  <c r="G398"/>
  <c r="G395"/>
  <c r="G392"/>
  <c r="H392" s="1"/>
  <c r="G389"/>
  <c r="G388" s="1"/>
  <c r="G386"/>
  <c r="G385" s="1"/>
  <c r="H385" s="1"/>
  <c r="G382"/>
  <c r="G381"/>
  <c r="G379"/>
  <c r="G378"/>
  <c r="G377" s="1"/>
  <c r="H377" s="1"/>
  <c r="G375"/>
  <c r="G374" s="1"/>
  <c r="G371"/>
  <c r="G369"/>
  <c r="H369" s="1"/>
  <c r="G367"/>
  <c r="G364"/>
  <c r="H364" s="1"/>
  <c r="G362"/>
  <c r="G360"/>
  <c r="H360" s="1"/>
  <c r="G353"/>
  <c r="G352"/>
  <c r="H352" s="1"/>
  <c r="G350"/>
  <c r="G348"/>
  <c r="G344"/>
  <c r="H344" s="1"/>
  <c r="G342"/>
  <c r="G340"/>
  <c r="H340" s="1"/>
  <c r="G333"/>
  <c r="G332" s="1"/>
  <c r="G329"/>
  <c r="G328"/>
  <c r="H328" s="1"/>
  <c r="G324"/>
  <c r="G323" s="1"/>
  <c r="G320"/>
  <c r="G318"/>
  <c r="H318" s="1"/>
  <c r="G316"/>
  <c r="G314"/>
  <c r="H314" s="1"/>
  <c r="G312"/>
  <c r="G308"/>
  <c r="G307"/>
  <c r="G305"/>
  <c r="G304" s="1"/>
  <c r="H304" s="1"/>
  <c r="G302"/>
  <c r="G301"/>
  <c r="G299"/>
  <c r="G298"/>
  <c r="H298" s="1"/>
  <c r="G296"/>
  <c r="G295"/>
  <c r="G293"/>
  <c r="G292"/>
  <c r="H292" s="1"/>
  <c r="G290"/>
  <c r="H290" s="1"/>
  <c r="G288"/>
  <c r="G283"/>
  <c r="G282" s="1"/>
  <c r="H282" s="1"/>
  <c r="G280"/>
  <c r="H280" s="1"/>
  <c r="G275"/>
  <c r="G274"/>
  <c r="H274" s="1"/>
  <c r="G270"/>
  <c r="G269" s="1"/>
  <c r="H269" s="1"/>
  <c r="G266"/>
  <c r="G265"/>
  <c r="G261"/>
  <c r="G260"/>
  <c r="H260" s="1"/>
  <c r="G257"/>
  <c r="G256" s="1"/>
  <c r="H256" s="1"/>
  <c r="G254"/>
  <c r="H254" s="1"/>
  <c r="G252"/>
  <c r="G250"/>
  <c r="H250" s="1"/>
  <c r="G248"/>
  <c r="G246"/>
  <c r="G242"/>
  <c r="G241" s="1"/>
  <c r="H241" s="1"/>
  <c r="G239"/>
  <c r="G234"/>
  <c r="G233" s="1"/>
  <c r="G230"/>
  <c r="G228"/>
  <c r="G227" s="1"/>
  <c r="H227" s="1"/>
  <c r="G225"/>
  <c r="G224" s="1"/>
  <c r="H224" s="1"/>
  <c r="G222"/>
  <c r="G221" s="1"/>
  <c r="H221" s="1"/>
  <c r="G219"/>
  <c r="G217"/>
  <c r="G215"/>
  <c r="G213"/>
  <c r="G212" s="1"/>
  <c r="G209"/>
  <c r="G208"/>
  <c r="H208" s="1"/>
  <c r="G206"/>
  <c r="G204"/>
  <c r="G200"/>
  <c r="G199"/>
  <c r="G197"/>
  <c r="G196"/>
  <c r="H196" s="1"/>
  <c r="G194"/>
  <c r="G193"/>
  <c r="G191"/>
  <c r="H191" s="1"/>
  <c r="G189"/>
  <c r="G187"/>
  <c r="G182"/>
  <c r="G181" s="1"/>
  <c r="G178"/>
  <c r="H178" s="1"/>
  <c r="G174"/>
  <c r="G173" s="1"/>
  <c r="H173" s="1"/>
  <c r="G171"/>
  <c r="G170" s="1"/>
  <c r="G167"/>
  <c r="G166"/>
  <c r="G165" s="1"/>
  <c r="H165" s="1"/>
  <c r="G163"/>
  <c r="G162" s="1"/>
  <c r="G159"/>
  <c r="G158"/>
  <c r="H158" s="1"/>
  <c r="G156"/>
  <c r="G155"/>
  <c r="G154" s="1"/>
  <c r="H154" s="1"/>
  <c r="G152"/>
  <c r="H152" s="1"/>
  <c r="H148"/>
  <c r="G142"/>
  <c r="G141" s="1"/>
  <c r="H141" s="1"/>
  <c r="G139"/>
  <c r="G138" s="1"/>
  <c r="H138" s="1"/>
  <c r="G136"/>
  <c r="H136" s="1"/>
  <c r="G130"/>
  <c r="H130" s="1"/>
  <c r="G126"/>
  <c r="G125" s="1"/>
  <c r="H125" s="1"/>
  <c r="G122"/>
  <c r="G121" s="1"/>
  <c r="H121" s="1"/>
  <c r="G118"/>
  <c r="G117" s="1"/>
  <c r="H117" s="1"/>
  <c r="G114"/>
  <c r="G113" s="1"/>
  <c r="G110"/>
  <c r="G108"/>
  <c r="G105"/>
  <c r="H105" s="1"/>
  <c r="G103"/>
  <c r="G101"/>
  <c r="G99"/>
  <c r="G95"/>
  <c r="G94" s="1"/>
  <c r="H94" s="1"/>
  <c r="G92"/>
  <c r="G91" s="1"/>
  <c r="H91" s="1"/>
  <c r="G89"/>
  <c r="G88" s="1"/>
  <c r="H88" s="1"/>
  <c r="G86"/>
  <c r="H86" s="1"/>
  <c r="G84"/>
  <c r="G82"/>
  <c r="H82" s="1"/>
  <c r="G80"/>
  <c r="G78"/>
  <c r="H78" s="1"/>
  <c r="G76"/>
  <c r="G74"/>
  <c r="H74" s="1"/>
  <c r="G72"/>
  <c r="G68"/>
  <c r="G67"/>
  <c r="G65"/>
  <c r="G64"/>
  <c r="H64" s="1"/>
  <c r="G62"/>
  <c r="G61"/>
  <c r="G59"/>
  <c r="G58"/>
  <c r="H58" s="1"/>
  <c r="G56"/>
  <c r="G55"/>
  <c r="G53"/>
  <c r="G51"/>
  <c r="H51" s="1"/>
  <c r="G49"/>
  <c r="G47"/>
  <c r="G45"/>
  <c r="G43"/>
  <c r="G41"/>
  <c r="G39"/>
  <c r="G35"/>
  <c r="G34" s="1"/>
  <c r="H34" s="1"/>
  <c r="G32"/>
  <c r="H32" s="1"/>
  <c r="G29"/>
  <c r="G28" s="1"/>
  <c r="H28" s="1"/>
  <c r="G26"/>
  <c r="H26" s="1"/>
  <c r="G24"/>
  <c r="G22"/>
  <c r="H22" s="1"/>
  <c r="G20"/>
  <c r="G18"/>
  <c r="H18" s="1"/>
  <c r="G16"/>
  <c r="G14"/>
  <c r="H15"/>
  <c r="H16"/>
  <c r="H17"/>
  <c r="H19"/>
  <c r="H20"/>
  <c r="H21"/>
  <c r="H23"/>
  <c r="H24"/>
  <c r="H25"/>
  <c r="H27"/>
  <c r="H30"/>
  <c r="H33"/>
  <c r="H35"/>
  <c r="H36"/>
  <c r="H41"/>
  <c r="H42"/>
  <c r="H43"/>
  <c r="H44"/>
  <c r="H45"/>
  <c r="H46"/>
  <c r="H47"/>
  <c r="H48"/>
  <c r="H49"/>
  <c r="H50"/>
  <c r="H52"/>
  <c r="H53"/>
  <c r="H54"/>
  <c r="H55"/>
  <c r="H56"/>
  <c r="H57"/>
  <c r="H59"/>
  <c r="H60"/>
  <c r="H61"/>
  <c r="H62"/>
  <c r="H63"/>
  <c r="H65"/>
  <c r="H66"/>
  <c r="H67"/>
  <c r="H68"/>
  <c r="H69"/>
  <c r="H73"/>
  <c r="H75"/>
  <c r="H76"/>
  <c r="H77"/>
  <c r="H79"/>
  <c r="H80"/>
  <c r="H81"/>
  <c r="H83"/>
  <c r="H84"/>
  <c r="H85"/>
  <c r="H87"/>
  <c r="H89"/>
  <c r="H90"/>
  <c r="H93"/>
  <c r="H95"/>
  <c r="H96"/>
  <c r="H99"/>
  <c r="H100"/>
  <c r="H101"/>
  <c r="H102"/>
  <c r="H103"/>
  <c r="H104"/>
  <c r="H106"/>
  <c r="H107"/>
  <c r="H109"/>
  <c r="H110"/>
  <c r="H111"/>
  <c r="H115"/>
  <c r="H116"/>
  <c r="H119"/>
  <c r="H120"/>
  <c r="H123"/>
  <c r="H124"/>
  <c r="H127"/>
  <c r="H131"/>
  <c r="H132"/>
  <c r="H133"/>
  <c r="H137"/>
  <c r="H139"/>
  <c r="H140"/>
  <c r="H143"/>
  <c r="H144"/>
  <c r="H153"/>
  <c r="H155"/>
  <c r="H156"/>
  <c r="H157"/>
  <c r="H159"/>
  <c r="H160"/>
  <c r="H163"/>
  <c r="H164"/>
  <c r="H167"/>
  <c r="H168"/>
  <c r="H171"/>
  <c r="H172"/>
  <c r="H175"/>
  <c r="H179"/>
  <c r="H183"/>
  <c r="H187"/>
  <c r="H188"/>
  <c r="H189"/>
  <c r="H190"/>
  <c r="H192"/>
  <c r="H193"/>
  <c r="H194"/>
  <c r="H195"/>
  <c r="H197"/>
  <c r="H198"/>
  <c r="H199"/>
  <c r="H200"/>
  <c r="H201"/>
  <c r="H205"/>
  <c r="H206"/>
  <c r="H207"/>
  <c r="H209"/>
  <c r="H210"/>
  <c r="H213"/>
  <c r="H214"/>
  <c r="H215"/>
  <c r="H216"/>
  <c r="H217"/>
  <c r="H218"/>
  <c r="H219"/>
  <c r="H220"/>
  <c r="H223"/>
  <c r="H225"/>
  <c r="H226"/>
  <c r="H229"/>
  <c r="H230"/>
  <c r="H231"/>
  <c r="H235"/>
  <c r="H236"/>
  <c r="H243"/>
  <c r="H247"/>
  <c r="H248"/>
  <c r="H249"/>
  <c r="H251"/>
  <c r="H252"/>
  <c r="H253"/>
  <c r="H255"/>
  <c r="H257"/>
  <c r="H258"/>
  <c r="H261"/>
  <c r="H262"/>
  <c r="H266"/>
  <c r="H267"/>
  <c r="H268"/>
  <c r="H271"/>
  <c r="H272"/>
  <c r="H273"/>
  <c r="H275"/>
  <c r="H276"/>
  <c r="H277"/>
  <c r="H281"/>
  <c r="H283"/>
  <c r="H284"/>
  <c r="H289"/>
  <c r="H291"/>
  <c r="H293"/>
  <c r="H294"/>
  <c r="H295"/>
  <c r="H296"/>
  <c r="H297"/>
  <c r="H299"/>
  <c r="H300"/>
  <c r="H301"/>
  <c r="H302"/>
  <c r="H303"/>
  <c r="H305"/>
  <c r="H306"/>
  <c r="H307"/>
  <c r="H308"/>
  <c r="H309"/>
  <c r="H313"/>
  <c r="H315"/>
  <c r="H316"/>
  <c r="H317"/>
  <c r="H319"/>
  <c r="H320"/>
  <c r="H321"/>
  <c r="H325"/>
  <c r="H326"/>
  <c r="H329"/>
  <c r="H330"/>
  <c r="H334"/>
  <c r="H335"/>
  <c r="H336"/>
  <c r="H337"/>
  <c r="H341"/>
  <c r="H342"/>
  <c r="H343"/>
  <c r="H345"/>
  <c r="H349"/>
  <c r="H350"/>
  <c r="H351"/>
  <c r="H353"/>
  <c r="H354"/>
  <c r="H355"/>
  <c r="H356"/>
  <c r="H357"/>
  <c r="H361"/>
  <c r="H362"/>
  <c r="H363"/>
  <c r="H365"/>
  <c r="H366"/>
  <c r="H367"/>
  <c r="H368"/>
  <c r="H370"/>
  <c r="H371"/>
  <c r="H372"/>
  <c r="H375"/>
  <c r="H376"/>
  <c r="H379"/>
  <c r="H380"/>
  <c r="H381"/>
  <c r="H382"/>
  <c r="H383"/>
  <c r="H387"/>
  <c r="H389"/>
  <c r="H390"/>
  <c r="H393"/>
  <c r="H395"/>
  <c r="H396"/>
  <c r="H397"/>
  <c r="H398"/>
  <c r="H399"/>
  <c r="H401"/>
  <c r="H404"/>
  <c r="H406"/>
  <c r="H407"/>
  <c r="H408"/>
  <c r="H411"/>
  <c r="H412"/>
  <c r="H413"/>
  <c r="H414"/>
  <c r="H417"/>
  <c r="H418"/>
  <c r="H421"/>
  <c r="H422"/>
  <c r="H423"/>
  <c r="H424"/>
  <c r="H425"/>
  <c r="H429"/>
  <c r="H430"/>
  <c r="H431"/>
  <c r="H432"/>
  <c r="H434"/>
  <c r="H435"/>
  <c r="H440"/>
  <c r="H441"/>
  <c r="H442"/>
  <c r="H445"/>
  <c r="H446"/>
  <c r="H449"/>
  <c r="H450"/>
  <c r="H455"/>
  <c r="H456"/>
  <c r="H457"/>
  <c r="H458"/>
  <c r="H459"/>
  <c r="H460"/>
  <c r="H462"/>
  <c r="H463"/>
  <c r="H464"/>
  <c r="H465"/>
  <c r="H467"/>
  <c r="H468"/>
  <c r="H470"/>
  <c r="H471"/>
  <c r="H472"/>
  <c r="H474"/>
  <c r="H475"/>
  <c r="H479"/>
  <c r="H480"/>
  <c r="H482"/>
  <c r="H483"/>
  <c r="H484"/>
  <c r="H487"/>
  <c r="H488"/>
  <c r="H489"/>
  <c r="H492"/>
  <c r="H493"/>
  <c r="H495"/>
  <c r="H496"/>
  <c r="H497"/>
  <c r="H498"/>
  <c r="H499"/>
  <c r="H500"/>
  <c r="H501"/>
  <c r="H502"/>
  <c r="H504"/>
  <c r="H506"/>
  <c r="H510"/>
  <c r="H511"/>
  <c r="H512"/>
  <c r="H513"/>
  <c r="H514"/>
  <c r="H515"/>
  <c r="H516"/>
  <c r="H517"/>
  <c r="H519"/>
  <c r="H520"/>
  <c r="H521"/>
  <c r="H522"/>
  <c r="H524"/>
  <c r="H525"/>
  <c r="H526"/>
  <c r="H527"/>
  <c r="H528"/>
  <c r="H529"/>
  <c r="H530"/>
  <c r="H531"/>
  <c r="H532"/>
  <c r="H533"/>
  <c r="H534"/>
  <c r="H537"/>
  <c r="H538"/>
  <c r="O37"/>
  <c r="J37"/>
  <c r="E37"/>
  <c r="E455"/>
  <c r="O109"/>
  <c r="J109"/>
  <c r="E109"/>
  <c r="E524"/>
  <c r="G203" l="1"/>
  <c r="Q264"/>
  <c r="R265"/>
  <c r="R266"/>
  <c r="L264"/>
  <c r="M265"/>
  <c r="G264"/>
  <c r="H264" s="1"/>
  <c r="H270"/>
  <c r="H265"/>
  <c r="R509"/>
  <c r="R477"/>
  <c r="R462"/>
  <c r="Q359"/>
  <c r="R359" s="1"/>
  <c r="Q212"/>
  <c r="Q211" s="1"/>
  <c r="R211" s="1"/>
  <c r="Q176"/>
  <c r="R176" s="1"/>
  <c r="R177"/>
  <c r="R178"/>
  <c r="Q38"/>
  <c r="Q37" s="1"/>
  <c r="R37" s="1"/>
  <c r="Q161"/>
  <c r="R161" s="1"/>
  <c r="R162"/>
  <c r="R186"/>
  <c r="Q327"/>
  <c r="R327" s="1"/>
  <c r="R328"/>
  <c r="R438"/>
  <c r="Q437"/>
  <c r="Q452"/>
  <c r="R453"/>
  <c r="Q150"/>
  <c r="R151"/>
  <c r="R170"/>
  <c r="Q169"/>
  <c r="R169" s="1"/>
  <c r="Q244"/>
  <c r="R244" s="1"/>
  <c r="R245"/>
  <c r="R264"/>
  <c r="R287"/>
  <c r="Q286"/>
  <c r="R339"/>
  <c r="Q338"/>
  <c r="R338" s="1"/>
  <c r="Q346"/>
  <c r="R346" s="1"/>
  <c r="R347"/>
  <c r="R388"/>
  <c r="Q415"/>
  <c r="R415" s="1"/>
  <c r="R416"/>
  <c r="Q447"/>
  <c r="R447" s="1"/>
  <c r="R448"/>
  <c r="R499"/>
  <c r="Q494"/>
  <c r="R494" s="1"/>
  <c r="Q507"/>
  <c r="R507" s="1"/>
  <c r="R508"/>
  <c r="Q535"/>
  <c r="R536"/>
  <c r="R12"/>
  <c r="Q70"/>
  <c r="R70" s="1"/>
  <c r="R71"/>
  <c r="Q97"/>
  <c r="R97" s="1"/>
  <c r="R98"/>
  <c r="Q145"/>
  <c r="R145" s="1"/>
  <c r="R146"/>
  <c r="Q232"/>
  <c r="R232" s="1"/>
  <c r="R233"/>
  <c r="Q486"/>
  <c r="R487"/>
  <c r="Q278"/>
  <c r="R278" s="1"/>
  <c r="R279"/>
  <c r="Q310"/>
  <c r="R310" s="1"/>
  <c r="R311"/>
  <c r="R374"/>
  <c r="Q373"/>
  <c r="R373" s="1"/>
  <c r="Q481"/>
  <c r="R481" s="1"/>
  <c r="R482"/>
  <c r="R444"/>
  <c r="R428"/>
  <c r="R420"/>
  <c r="R392"/>
  <c r="R360"/>
  <c r="R348"/>
  <c r="R340"/>
  <c r="R332"/>
  <c r="R312"/>
  <c r="R288"/>
  <c r="R280"/>
  <c r="R260"/>
  <c r="R228"/>
  <c r="R200"/>
  <c r="R152"/>
  <c r="R72"/>
  <c r="Q129"/>
  <c r="Q165"/>
  <c r="R165" s="1"/>
  <c r="Q181"/>
  <c r="Q193"/>
  <c r="R193" s="1"/>
  <c r="Q237"/>
  <c r="R237" s="1"/>
  <c r="Q385"/>
  <c r="R385" s="1"/>
  <c r="Q405"/>
  <c r="R405" s="1"/>
  <c r="Q433"/>
  <c r="R433" s="1"/>
  <c r="Q203"/>
  <c r="R378"/>
  <c r="R246"/>
  <c r="R234"/>
  <c r="R222"/>
  <c r="R174"/>
  <c r="M477"/>
  <c r="L437"/>
  <c r="M438"/>
  <c r="L428"/>
  <c r="M428" s="1"/>
  <c r="M375"/>
  <c r="L358"/>
  <c r="M358" s="1"/>
  <c r="M359"/>
  <c r="M369"/>
  <c r="L287"/>
  <c r="L286" s="1"/>
  <c r="L177"/>
  <c r="L98"/>
  <c r="M98" s="1"/>
  <c r="M103"/>
  <c r="L38"/>
  <c r="M38" s="1"/>
  <c r="L150"/>
  <c r="M151"/>
  <c r="M170"/>
  <c r="L169"/>
  <c r="M169" s="1"/>
  <c r="L244"/>
  <c r="M244" s="1"/>
  <c r="M245"/>
  <c r="M264"/>
  <c r="M287"/>
  <c r="M339"/>
  <c r="L338"/>
  <c r="M338" s="1"/>
  <c r="L346"/>
  <c r="M346" s="1"/>
  <c r="M347"/>
  <c r="M437"/>
  <c r="M12"/>
  <c r="L70"/>
  <c r="M70" s="1"/>
  <c r="M71"/>
  <c r="L145"/>
  <c r="M145" s="1"/>
  <c r="M146"/>
  <c r="L232"/>
  <c r="M232" s="1"/>
  <c r="M233"/>
  <c r="M378"/>
  <c r="L461"/>
  <c r="M461" s="1"/>
  <c r="M462"/>
  <c r="M499"/>
  <c r="L494"/>
  <c r="M494" s="1"/>
  <c r="L507"/>
  <c r="M507" s="1"/>
  <c r="M508"/>
  <c r="L535"/>
  <c r="M536"/>
  <c r="L278"/>
  <c r="M278" s="1"/>
  <c r="M279"/>
  <c r="L310"/>
  <c r="M310" s="1"/>
  <c r="M311"/>
  <c r="L419"/>
  <c r="M419" s="1"/>
  <c r="M420"/>
  <c r="L443"/>
  <c r="M443" s="1"/>
  <c r="M444"/>
  <c r="L486"/>
  <c r="M487"/>
  <c r="L161"/>
  <c r="M161" s="1"/>
  <c r="M162"/>
  <c r="M186"/>
  <c r="L185"/>
  <c r="L327"/>
  <c r="M327" s="1"/>
  <c r="M328"/>
  <c r="M406"/>
  <c r="L405"/>
  <c r="M405" s="1"/>
  <c r="L453"/>
  <c r="M454"/>
  <c r="L481"/>
  <c r="M481" s="1"/>
  <c r="M482"/>
  <c r="M340"/>
  <c r="M332"/>
  <c r="M312"/>
  <c r="M288"/>
  <c r="M280"/>
  <c r="M260"/>
  <c r="M228"/>
  <c r="M212"/>
  <c r="M200"/>
  <c r="M152"/>
  <c r="M72"/>
  <c r="L129"/>
  <c r="L165"/>
  <c r="M165" s="1"/>
  <c r="L181"/>
  <c r="L193"/>
  <c r="M193" s="1"/>
  <c r="L237"/>
  <c r="M237" s="1"/>
  <c r="L381"/>
  <c r="M381" s="1"/>
  <c r="L203"/>
  <c r="M374"/>
  <c r="M350"/>
  <c r="M246"/>
  <c r="M234"/>
  <c r="M222"/>
  <c r="M174"/>
  <c r="H439"/>
  <c r="G428"/>
  <c r="G427" s="1"/>
  <c r="G409"/>
  <c r="H409" s="1"/>
  <c r="H403"/>
  <c r="G394"/>
  <c r="H394" s="1"/>
  <c r="H333"/>
  <c r="G311"/>
  <c r="H311" s="1"/>
  <c r="G287"/>
  <c r="G286" s="1"/>
  <c r="G186"/>
  <c r="G185" s="1"/>
  <c r="G177"/>
  <c r="G129"/>
  <c r="G71"/>
  <c r="H71" s="1"/>
  <c r="H39"/>
  <c r="G38"/>
  <c r="G112"/>
  <c r="H112" s="1"/>
  <c r="H113"/>
  <c r="H332"/>
  <c r="G331"/>
  <c r="H331" s="1"/>
  <c r="G447"/>
  <c r="H447" s="1"/>
  <c r="H448"/>
  <c r="G161"/>
  <c r="H161" s="1"/>
  <c r="H162"/>
  <c r="G238"/>
  <c r="H239"/>
  <c r="G373"/>
  <c r="H373" s="1"/>
  <c r="H374"/>
  <c r="H491"/>
  <c r="G490"/>
  <c r="H490" s="1"/>
  <c r="H14"/>
  <c r="G13"/>
  <c r="H108"/>
  <c r="G98"/>
  <c r="H170"/>
  <c r="G169"/>
  <c r="H169" s="1"/>
  <c r="G180"/>
  <c r="H180" s="1"/>
  <c r="H181"/>
  <c r="G232"/>
  <c r="H232" s="1"/>
  <c r="H233"/>
  <c r="G477"/>
  <c r="H478"/>
  <c r="G535"/>
  <c r="H536"/>
  <c r="G508"/>
  <c r="G202"/>
  <c r="H202" s="1"/>
  <c r="H203"/>
  <c r="H212"/>
  <c r="G211"/>
  <c r="H211" s="1"/>
  <c r="G245"/>
  <c r="H246"/>
  <c r="H287"/>
  <c r="G322"/>
  <c r="H322" s="1"/>
  <c r="H323"/>
  <c r="G347"/>
  <c r="H348"/>
  <c r="H388"/>
  <c r="H416"/>
  <c r="G415"/>
  <c r="H415" s="1"/>
  <c r="G437"/>
  <c r="H438"/>
  <c r="G452"/>
  <c r="H453"/>
  <c r="G485"/>
  <c r="H485" s="1"/>
  <c r="H486"/>
  <c r="H29"/>
  <c r="H454"/>
  <c r="H386"/>
  <c r="H378"/>
  <c r="H242"/>
  <c r="H234"/>
  <c r="H222"/>
  <c r="H182"/>
  <c r="H174"/>
  <c r="H166"/>
  <c r="H142"/>
  <c r="H126"/>
  <c r="H122"/>
  <c r="H118"/>
  <c r="H114"/>
  <c r="G31"/>
  <c r="H31" s="1"/>
  <c r="G135"/>
  <c r="G147"/>
  <c r="G151"/>
  <c r="G259"/>
  <c r="H259" s="1"/>
  <c r="G279"/>
  <c r="G327"/>
  <c r="H327" s="1"/>
  <c r="G339"/>
  <c r="G359"/>
  <c r="G391"/>
  <c r="H391" s="1"/>
  <c r="H444"/>
  <c r="H420"/>
  <c r="H324"/>
  <c r="H312"/>
  <c r="H288"/>
  <c r="H240"/>
  <c r="H228"/>
  <c r="H204"/>
  <c r="H92"/>
  <c r="H72"/>
  <c r="H40"/>
  <c r="E15"/>
  <c r="E73"/>
  <c r="E188"/>
  <c r="E214"/>
  <c r="E240"/>
  <c r="E247"/>
  <c r="E349"/>
  <c r="Q358" l="1"/>
  <c r="R358" s="1"/>
  <c r="R212"/>
  <c r="R38"/>
  <c r="R203"/>
  <c r="Q202"/>
  <c r="R202" s="1"/>
  <c r="Q128"/>
  <c r="R128" s="1"/>
  <c r="R129"/>
  <c r="R486"/>
  <c r="Q485"/>
  <c r="R485" s="1"/>
  <c r="R150"/>
  <c r="Q427"/>
  <c r="Q384"/>
  <c r="R384" s="1"/>
  <c r="R286"/>
  <c r="Q436"/>
  <c r="R436" s="1"/>
  <c r="R437"/>
  <c r="Q490"/>
  <c r="R490" s="1"/>
  <c r="Q185"/>
  <c r="Q180"/>
  <c r="R180" s="1"/>
  <c r="R181"/>
  <c r="R535"/>
  <c r="Q451"/>
  <c r="R451" s="1"/>
  <c r="R452"/>
  <c r="Q11"/>
  <c r="R11" s="1"/>
  <c r="Q263"/>
  <c r="R263" s="1"/>
  <c r="L490"/>
  <c r="M490" s="1"/>
  <c r="L427"/>
  <c r="L426" s="1"/>
  <c r="M426" s="1"/>
  <c r="L176"/>
  <c r="M176" s="1"/>
  <c r="M177"/>
  <c r="L97"/>
  <c r="M97" s="1"/>
  <c r="L37"/>
  <c r="M37" s="1"/>
  <c r="M203"/>
  <c r="L202"/>
  <c r="M202" s="1"/>
  <c r="L180"/>
  <c r="M180" s="1"/>
  <c r="M181"/>
  <c r="M535"/>
  <c r="M150"/>
  <c r="L377"/>
  <c r="M377" s="1"/>
  <c r="L436"/>
  <c r="M436" s="1"/>
  <c r="M453"/>
  <c r="L452"/>
  <c r="L285"/>
  <c r="M285" s="1"/>
  <c r="M286"/>
  <c r="L128"/>
  <c r="M128" s="1"/>
  <c r="M129"/>
  <c r="L184"/>
  <c r="M184" s="1"/>
  <c r="M185"/>
  <c r="L263"/>
  <c r="M263" s="1"/>
  <c r="M486"/>
  <c r="L485"/>
  <c r="M485" s="1"/>
  <c r="H428"/>
  <c r="G405"/>
  <c r="H405" s="1"/>
  <c r="G384"/>
  <c r="H384" s="1"/>
  <c r="G310"/>
  <c r="H310" s="1"/>
  <c r="H186"/>
  <c r="G176"/>
  <c r="H176" s="1"/>
  <c r="H177"/>
  <c r="G128"/>
  <c r="H128" s="1"/>
  <c r="H129"/>
  <c r="G70"/>
  <c r="H70" s="1"/>
  <c r="G358"/>
  <c r="H358" s="1"/>
  <c r="H359"/>
  <c r="G134"/>
  <c r="H134" s="1"/>
  <c r="H135"/>
  <c r="H452"/>
  <c r="H245"/>
  <c r="G244"/>
  <c r="H244" s="1"/>
  <c r="H147"/>
  <c r="G146"/>
  <c r="H535"/>
  <c r="G237"/>
  <c r="H237" s="1"/>
  <c r="H238"/>
  <c r="G278"/>
  <c r="H279"/>
  <c r="H286"/>
  <c r="H339"/>
  <c r="G338"/>
  <c r="H338" s="1"/>
  <c r="G150"/>
  <c r="H151"/>
  <c r="G436"/>
  <c r="H436" s="1"/>
  <c r="H437"/>
  <c r="G37"/>
  <c r="H37" s="1"/>
  <c r="H38"/>
  <c r="G507"/>
  <c r="H507" s="1"/>
  <c r="H508"/>
  <c r="G476"/>
  <c r="H476" s="1"/>
  <c r="H477"/>
  <c r="H347"/>
  <c r="G346"/>
  <c r="H346" s="1"/>
  <c r="G97"/>
  <c r="H97" s="1"/>
  <c r="H98"/>
  <c r="G12"/>
  <c r="H13"/>
  <c r="G426"/>
  <c r="H426" s="1"/>
  <c r="H427"/>
  <c r="H185"/>
  <c r="E334"/>
  <c r="E463"/>
  <c r="R427" l="1"/>
  <c r="Q426"/>
  <c r="Q285"/>
  <c r="R285" s="1"/>
  <c r="Q184"/>
  <c r="R184" s="1"/>
  <c r="R185"/>
  <c r="Q149"/>
  <c r="R149" s="1"/>
  <c r="M427"/>
  <c r="L149"/>
  <c r="M149" s="1"/>
  <c r="L11"/>
  <c r="M11" s="1"/>
  <c r="L451"/>
  <c r="M451" s="1"/>
  <c r="M452"/>
  <c r="G184"/>
  <c r="H184" s="1"/>
  <c r="G149"/>
  <c r="H149" s="1"/>
  <c r="H150"/>
  <c r="G285"/>
  <c r="H285" s="1"/>
  <c r="G145"/>
  <c r="H145" s="1"/>
  <c r="H146"/>
  <c r="G451"/>
  <c r="H451" s="1"/>
  <c r="H12"/>
  <c r="G11"/>
  <c r="H11" s="1"/>
  <c r="H278"/>
  <c r="G263"/>
  <c r="H263" s="1"/>
  <c r="O341"/>
  <c r="E148"/>
  <c r="E147" s="1"/>
  <c r="F147" s="1"/>
  <c r="E40"/>
  <c r="J464"/>
  <c r="E464"/>
  <c r="E480"/>
  <c r="E313"/>
  <c r="O455"/>
  <c r="J455"/>
  <c r="O506"/>
  <c r="J506"/>
  <c r="E506"/>
  <c r="O500"/>
  <c r="J500"/>
  <c r="E500"/>
  <c r="O147"/>
  <c r="P147" s="1"/>
  <c r="P148"/>
  <c r="K148"/>
  <c r="J147"/>
  <c r="J146" s="1"/>
  <c r="J145" s="1"/>
  <c r="K145" s="1"/>
  <c r="O308"/>
  <c r="O307" s="1"/>
  <c r="P307" s="1"/>
  <c r="O305"/>
  <c r="P305" s="1"/>
  <c r="P306"/>
  <c r="P308"/>
  <c r="P309"/>
  <c r="K304"/>
  <c r="K306"/>
  <c r="K308"/>
  <c r="K309"/>
  <c r="J308"/>
  <c r="J307" s="1"/>
  <c r="K307" s="1"/>
  <c r="J305"/>
  <c r="J304" s="1"/>
  <c r="E308"/>
  <c r="E307" s="1"/>
  <c r="F307" s="1"/>
  <c r="E305"/>
  <c r="F305" s="1"/>
  <c r="F306"/>
  <c r="F309"/>
  <c r="R426" l="1"/>
  <c r="Q539"/>
  <c r="R539" s="1"/>
  <c r="L539"/>
  <c r="M539" s="1"/>
  <c r="G539"/>
  <c r="H539" s="1"/>
  <c r="K305"/>
  <c r="F308"/>
  <c r="K146"/>
  <c r="K147"/>
  <c r="F148"/>
  <c r="O146"/>
  <c r="P146" s="1"/>
  <c r="E146"/>
  <c r="F146" s="1"/>
  <c r="O304"/>
  <c r="P304" s="1"/>
  <c r="E304"/>
  <c r="P15"/>
  <c r="P17"/>
  <c r="P19"/>
  <c r="P21"/>
  <c r="P23"/>
  <c r="P25"/>
  <c r="P27"/>
  <c r="P30"/>
  <c r="P33"/>
  <c r="P36"/>
  <c r="P40"/>
  <c r="P42"/>
  <c r="P44"/>
  <c r="P46"/>
  <c r="P48"/>
  <c r="P50"/>
  <c r="P52"/>
  <c r="P54"/>
  <c r="P57"/>
  <c r="P60"/>
  <c r="P63"/>
  <c r="P66"/>
  <c r="P69"/>
  <c r="P73"/>
  <c r="P75"/>
  <c r="P77"/>
  <c r="P79"/>
  <c r="P81"/>
  <c r="P83"/>
  <c r="P85"/>
  <c r="P87"/>
  <c r="P90"/>
  <c r="P93"/>
  <c r="P96"/>
  <c r="P100"/>
  <c r="P102"/>
  <c r="P104"/>
  <c r="P106"/>
  <c r="P107"/>
  <c r="P109"/>
  <c r="P111"/>
  <c r="P115"/>
  <c r="P116"/>
  <c r="P119"/>
  <c r="P120"/>
  <c r="P123"/>
  <c r="P124"/>
  <c r="P127"/>
  <c r="P131"/>
  <c r="P132"/>
  <c r="P133"/>
  <c r="P137"/>
  <c r="P140"/>
  <c r="P143"/>
  <c r="P144"/>
  <c r="P153"/>
  <c r="P157"/>
  <c r="P160"/>
  <c r="P164"/>
  <c r="P168"/>
  <c r="P172"/>
  <c r="P175"/>
  <c r="P179"/>
  <c r="P183"/>
  <c r="P188"/>
  <c r="P190"/>
  <c r="P192"/>
  <c r="P195"/>
  <c r="P198"/>
  <c r="P201"/>
  <c r="P205"/>
  <c r="P207"/>
  <c r="P210"/>
  <c r="P214"/>
  <c r="P216"/>
  <c r="P218"/>
  <c r="P220"/>
  <c r="P223"/>
  <c r="P226"/>
  <c r="P229"/>
  <c r="P231"/>
  <c r="P235"/>
  <c r="P236"/>
  <c r="P240"/>
  <c r="P243"/>
  <c r="P247"/>
  <c r="P249"/>
  <c r="P251"/>
  <c r="P253"/>
  <c r="P255"/>
  <c r="P258"/>
  <c r="P262"/>
  <c r="P267"/>
  <c r="P268"/>
  <c r="P271"/>
  <c r="P272"/>
  <c r="P273"/>
  <c r="P276"/>
  <c r="P277"/>
  <c r="P281"/>
  <c r="P284"/>
  <c r="P289"/>
  <c r="P291"/>
  <c r="P294"/>
  <c r="P297"/>
  <c r="P300"/>
  <c r="P303"/>
  <c r="P313"/>
  <c r="P315"/>
  <c r="P317"/>
  <c r="P319"/>
  <c r="P321"/>
  <c r="P325"/>
  <c r="P326"/>
  <c r="P330"/>
  <c r="P334"/>
  <c r="P335"/>
  <c r="P336"/>
  <c r="P337"/>
  <c r="P341"/>
  <c r="P343"/>
  <c r="P345"/>
  <c r="P349"/>
  <c r="P351"/>
  <c r="P354"/>
  <c r="P355"/>
  <c r="P356"/>
  <c r="P357"/>
  <c r="P361"/>
  <c r="P363"/>
  <c r="P365"/>
  <c r="P366"/>
  <c r="P368"/>
  <c r="P370"/>
  <c r="P372"/>
  <c r="P376"/>
  <c r="P380"/>
  <c r="P383"/>
  <c r="P387"/>
  <c r="P390"/>
  <c r="P393"/>
  <c r="P396"/>
  <c r="P397"/>
  <c r="P399"/>
  <c r="P401"/>
  <c r="P404"/>
  <c r="P408"/>
  <c r="P411"/>
  <c r="P414"/>
  <c r="P418"/>
  <c r="P422"/>
  <c r="P425"/>
  <c r="P430"/>
  <c r="P432"/>
  <c r="P435"/>
  <c r="P440"/>
  <c r="P441"/>
  <c r="P442"/>
  <c r="P446"/>
  <c r="P450"/>
  <c r="P455"/>
  <c r="P456"/>
  <c r="P457"/>
  <c r="P458"/>
  <c r="P460"/>
  <c r="P463"/>
  <c r="P464"/>
  <c r="P465"/>
  <c r="P468"/>
  <c r="P471"/>
  <c r="P472"/>
  <c r="P475"/>
  <c r="P479"/>
  <c r="P480"/>
  <c r="P484"/>
  <c r="P489"/>
  <c r="P493"/>
  <c r="P496"/>
  <c r="P498"/>
  <c r="P500"/>
  <c r="P501"/>
  <c r="P502"/>
  <c r="P504"/>
  <c r="P506"/>
  <c r="P510"/>
  <c r="P512"/>
  <c r="P513"/>
  <c r="P515"/>
  <c r="P517"/>
  <c r="P519"/>
  <c r="P520"/>
  <c r="P522"/>
  <c r="P524"/>
  <c r="P526"/>
  <c r="P528"/>
  <c r="P530"/>
  <c r="P532"/>
  <c r="P534"/>
  <c r="P538"/>
  <c r="K15"/>
  <c r="K17"/>
  <c r="K19"/>
  <c r="K21"/>
  <c r="K23"/>
  <c r="K25"/>
  <c r="K27"/>
  <c r="K30"/>
  <c r="K33"/>
  <c r="K36"/>
  <c r="K40"/>
  <c r="K42"/>
  <c r="K44"/>
  <c r="K46"/>
  <c r="K48"/>
  <c r="K50"/>
  <c r="K52"/>
  <c r="K54"/>
  <c r="K57"/>
  <c r="K60"/>
  <c r="K63"/>
  <c r="K66"/>
  <c r="K69"/>
  <c r="K73"/>
  <c r="K75"/>
  <c r="K77"/>
  <c r="K79"/>
  <c r="K81"/>
  <c r="K83"/>
  <c r="K85"/>
  <c r="K87"/>
  <c r="K90"/>
  <c r="K93"/>
  <c r="K96"/>
  <c r="K100"/>
  <c r="K102"/>
  <c r="K104"/>
  <c r="K106"/>
  <c r="K107"/>
  <c r="K109"/>
  <c r="K111"/>
  <c r="K115"/>
  <c r="K116"/>
  <c r="K119"/>
  <c r="K120"/>
  <c r="K123"/>
  <c r="K124"/>
  <c r="K127"/>
  <c r="K131"/>
  <c r="K132"/>
  <c r="K133"/>
  <c r="K137"/>
  <c r="K140"/>
  <c r="K143"/>
  <c r="K144"/>
  <c r="K153"/>
  <c r="K157"/>
  <c r="K160"/>
  <c r="K164"/>
  <c r="K168"/>
  <c r="K172"/>
  <c r="K175"/>
  <c r="K179"/>
  <c r="K183"/>
  <c r="K188"/>
  <c r="K190"/>
  <c r="K192"/>
  <c r="K195"/>
  <c r="K198"/>
  <c r="K201"/>
  <c r="K205"/>
  <c r="K207"/>
  <c r="K210"/>
  <c r="K214"/>
  <c r="K216"/>
  <c r="K218"/>
  <c r="K220"/>
  <c r="K223"/>
  <c r="K226"/>
  <c r="K229"/>
  <c r="K231"/>
  <c r="K235"/>
  <c r="K236"/>
  <c r="K240"/>
  <c r="K243"/>
  <c r="K247"/>
  <c r="K249"/>
  <c r="K251"/>
  <c r="K253"/>
  <c r="K255"/>
  <c r="K258"/>
  <c r="K262"/>
  <c r="K267"/>
  <c r="K268"/>
  <c r="K271"/>
  <c r="K272"/>
  <c r="K273"/>
  <c r="K276"/>
  <c r="K277"/>
  <c r="K281"/>
  <c r="K284"/>
  <c r="K289"/>
  <c r="K291"/>
  <c r="K294"/>
  <c r="K297"/>
  <c r="K300"/>
  <c r="K303"/>
  <c r="K313"/>
  <c r="K315"/>
  <c r="K317"/>
  <c r="K319"/>
  <c r="K321"/>
  <c r="K325"/>
  <c r="K326"/>
  <c r="K330"/>
  <c r="K334"/>
  <c r="K335"/>
  <c r="K336"/>
  <c r="K337"/>
  <c r="K341"/>
  <c r="K343"/>
  <c r="K345"/>
  <c r="K349"/>
  <c r="K351"/>
  <c r="K354"/>
  <c r="K355"/>
  <c r="K356"/>
  <c r="K357"/>
  <c r="K361"/>
  <c r="K363"/>
  <c r="K365"/>
  <c r="K366"/>
  <c r="K368"/>
  <c r="K370"/>
  <c r="K372"/>
  <c r="K376"/>
  <c r="K380"/>
  <c r="K383"/>
  <c r="K387"/>
  <c r="K390"/>
  <c r="K393"/>
  <c r="K396"/>
  <c r="K397"/>
  <c r="K399"/>
  <c r="K401"/>
  <c r="K404"/>
  <c r="K408"/>
  <c r="K411"/>
  <c r="K414"/>
  <c r="K418"/>
  <c r="K422"/>
  <c r="K425"/>
  <c r="K430"/>
  <c r="K432"/>
  <c r="K435"/>
  <c r="K440"/>
  <c r="K441"/>
  <c r="K442"/>
  <c r="K446"/>
  <c r="K450"/>
  <c r="K455"/>
  <c r="K456"/>
  <c r="K457"/>
  <c r="K458"/>
  <c r="K460"/>
  <c r="K463"/>
  <c r="K464"/>
  <c r="K465"/>
  <c r="K468"/>
  <c r="K471"/>
  <c r="K472"/>
  <c r="K475"/>
  <c r="K479"/>
  <c r="K480"/>
  <c r="K484"/>
  <c r="K489"/>
  <c r="K493"/>
  <c r="K496"/>
  <c r="K498"/>
  <c r="K500"/>
  <c r="K501"/>
  <c r="K502"/>
  <c r="K504"/>
  <c r="K506"/>
  <c r="K510"/>
  <c r="K512"/>
  <c r="K513"/>
  <c r="K515"/>
  <c r="K517"/>
  <c r="K519"/>
  <c r="K520"/>
  <c r="K522"/>
  <c r="K524"/>
  <c r="K526"/>
  <c r="K528"/>
  <c r="K530"/>
  <c r="K532"/>
  <c r="K534"/>
  <c r="K538"/>
  <c r="O537"/>
  <c r="O536" s="1"/>
  <c r="O535" s="1"/>
  <c r="P535" s="1"/>
  <c r="O533"/>
  <c r="P533" s="1"/>
  <c r="O531"/>
  <c r="P531" s="1"/>
  <c r="O529"/>
  <c r="P529" s="1"/>
  <c r="O527"/>
  <c r="P527" s="1"/>
  <c r="O525"/>
  <c r="P525" s="1"/>
  <c r="O523"/>
  <c r="P523" s="1"/>
  <c r="O521"/>
  <c r="P521" s="1"/>
  <c r="O518"/>
  <c r="P518" s="1"/>
  <c r="O516"/>
  <c r="P516" s="1"/>
  <c r="O514"/>
  <c r="P514" s="1"/>
  <c r="O511"/>
  <c r="P511" s="1"/>
  <c r="O509"/>
  <c r="P509" s="1"/>
  <c r="O505"/>
  <c r="P505" s="1"/>
  <c r="O503"/>
  <c r="P503" s="1"/>
  <c r="O499"/>
  <c r="P499" s="1"/>
  <c r="O497"/>
  <c r="P497" s="1"/>
  <c r="O495"/>
  <c r="O492"/>
  <c r="O488"/>
  <c r="O483"/>
  <c r="O482" s="1"/>
  <c r="O481" s="1"/>
  <c r="P481" s="1"/>
  <c r="O478"/>
  <c r="O474"/>
  <c r="P474" s="1"/>
  <c r="O470"/>
  <c r="O469" s="1"/>
  <c r="P469" s="1"/>
  <c r="O467"/>
  <c r="O462"/>
  <c r="O461" s="1"/>
  <c r="P461" s="1"/>
  <c r="O459"/>
  <c r="P459" s="1"/>
  <c r="O454"/>
  <c r="P454" s="1"/>
  <c r="O449"/>
  <c r="P449" s="1"/>
  <c r="O445"/>
  <c r="O444" s="1"/>
  <c r="O443" s="1"/>
  <c r="P443" s="1"/>
  <c r="O439"/>
  <c r="O434"/>
  <c r="O431"/>
  <c r="P431" s="1"/>
  <c r="O429"/>
  <c r="P429" s="1"/>
  <c r="O424"/>
  <c r="O421"/>
  <c r="O420" s="1"/>
  <c r="O417"/>
  <c r="O413"/>
  <c r="O410"/>
  <c r="O409" s="1"/>
  <c r="P409" s="1"/>
  <c r="O407"/>
  <c r="O403"/>
  <c r="P403" s="1"/>
  <c r="O400"/>
  <c r="P400" s="1"/>
  <c r="O398"/>
  <c r="P398" s="1"/>
  <c r="O395"/>
  <c r="P395" s="1"/>
  <c r="O392"/>
  <c r="P392" s="1"/>
  <c r="O389"/>
  <c r="P389" s="1"/>
  <c r="O386"/>
  <c r="P386" s="1"/>
  <c r="O382"/>
  <c r="O381" s="1"/>
  <c r="P381" s="1"/>
  <c r="O379"/>
  <c r="O378" s="1"/>
  <c r="O375"/>
  <c r="O374" s="1"/>
  <c r="O371"/>
  <c r="P371" s="1"/>
  <c r="O369"/>
  <c r="P369" s="1"/>
  <c r="O367"/>
  <c r="P367" s="1"/>
  <c r="O364"/>
  <c r="P364" s="1"/>
  <c r="O362"/>
  <c r="P362" s="1"/>
  <c r="O360"/>
  <c r="O353"/>
  <c r="O350"/>
  <c r="P350" s="1"/>
  <c r="O348"/>
  <c r="O344"/>
  <c r="P344" s="1"/>
  <c r="O342"/>
  <c r="P342" s="1"/>
  <c r="O340"/>
  <c r="O333"/>
  <c r="P333" s="1"/>
  <c r="O329"/>
  <c r="O328" s="1"/>
  <c r="O327" s="1"/>
  <c r="P327" s="1"/>
  <c r="O324"/>
  <c r="O320"/>
  <c r="P320" s="1"/>
  <c r="O318"/>
  <c r="P318" s="1"/>
  <c r="O316"/>
  <c r="P316" s="1"/>
  <c r="O314"/>
  <c r="P314" s="1"/>
  <c r="O312"/>
  <c r="O302"/>
  <c r="P302" s="1"/>
  <c r="O299"/>
  <c r="P299" s="1"/>
  <c r="O296"/>
  <c r="P296" s="1"/>
  <c r="O293"/>
  <c r="P293" s="1"/>
  <c r="O290"/>
  <c r="P290" s="1"/>
  <c r="O288"/>
  <c r="O283"/>
  <c r="O282" s="1"/>
  <c r="P282" s="1"/>
  <c r="O280"/>
  <c r="O275"/>
  <c r="P275" s="1"/>
  <c r="O270"/>
  <c r="P270" s="1"/>
  <c r="O266"/>
  <c r="P266" s="1"/>
  <c r="O261"/>
  <c r="P261" s="1"/>
  <c r="O257"/>
  <c r="O256" s="1"/>
  <c r="P256" s="1"/>
  <c r="O254"/>
  <c r="P254" s="1"/>
  <c r="O252"/>
  <c r="P252" s="1"/>
  <c r="O250"/>
  <c r="P250" s="1"/>
  <c r="O248"/>
  <c r="P248" s="1"/>
  <c r="O246"/>
  <c r="O242"/>
  <c r="P242" s="1"/>
  <c r="O239"/>
  <c r="P239" s="1"/>
  <c r="O234"/>
  <c r="O233" s="1"/>
  <c r="O232" s="1"/>
  <c r="P232" s="1"/>
  <c r="O230"/>
  <c r="P230" s="1"/>
  <c r="O228"/>
  <c r="P228" s="1"/>
  <c r="O225"/>
  <c r="O222"/>
  <c r="O221" s="1"/>
  <c r="P221" s="1"/>
  <c r="O219"/>
  <c r="P219" s="1"/>
  <c r="O217"/>
  <c r="P217" s="1"/>
  <c r="O215"/>
  <c r="P215" s="1"/>
  <c r="O213"/>
  <c r="P213" s="1"/>
  <c r="O209"/>
  <c r="O208" s="1"/>
  <c r="P208" s="1"/>
  <c r="O206"/>
  <c r="O204"/>
  <c r="P204" s="1"/>
  <c r="O200"/>
  <c r="O197"/>
  <c r="O196" s="1"/>
  <c r="P196" s="1"/>
  <c r="O194"/>
  <c r="O191"/>
  <c r="P191" s="1"/>
  <c r="O189"/>
  <c r="P189" s="1"/>
  <c r="O187"/>
  <c r="O182"/>
  <c r="O178"/>
  <c r="P178" s="1"/>
  <c r="O174"/>
  <c r="O173" s="1"/>
  <c r="P173" s="1"/>
  <c r="O171"/>
  <c r="O167"/>
  <c r="P167" s="1"/>
  <c r="O163"/>
  <c r="O162" s="1"/>
  <c r="O161" s="1"/>
  <c r="P161" s="1"/>
  <c r="O159"/>
  <c r="O156"/>
  <c r="O152"/>
  <c r="O142"/>
  <c r="O141" s="1"/>
  <c r="P141" s="1"/>
  <c r="O139"/>
  <c r="O136"/>
  <c r="O135" s="1"/>
  <c r="O130"/>
  <c r="O126"/>
  <c r="O122"/>
  <c r="O121" s="1"/>
  <c r="P121" s="1"/>
  <c r="O118"/>
  <c r="O114"/>
  <c r="O113" s="1"/>
  <c r="P113" s="1"/>
  <c r="O110"/>
  <c r="P110" s="1"/>
  <c r="O108"/>
  <c r="P108" s="1"/>
  <c r="O105"/>
  <c r="P105" s="1"/>
  <c r="O103"/>
  <c r="P103" s="1"/>
  <c r="O101"/>
  <c r="P101" s="1"/>
  <c r="O99"/>
  <c r="P99" s="1"/>
  <c r="O95"/>
  <c r="O92"/>
  <c r="O89"/>
  <c r="O86"/>
  <c r="P86" s="1"/>
  <c r="O84"/>
  <c r="P84" s="1"/>
  <c r="O82"/>
  <c r="P82" s="1"/>
  <c r="O80"/>
  <c r="P80" s="1"/>
  <c r="O78"/>
  <c r="P78" s="1"/>
  <c r="O76"/>
  <c r="P76" s="1"/>
  <c r="O74"/>
  <c r="P74" s="1"/>
  <c r="O72"/>
  <c r="O68"/>
  <c r="O65"/>
  <c r="O62"/>
  <c r="O59"/>
  <c r="O56"/>
  <c r="O53"/>
  <c r="P53" s="1"/>
  <c r="O51"/>
  <c r="P51" s="1"/>
  <c r="O49"/>
  <c r="P49" s="1"/>
  <c r="O47"/>
  <c r="P47" s="1"/>
  <c r="O45"/>
  <c r="P45" s="1"/>
  <c r="O43"/>
  <c r="P43" s="1"/>
  <c r="O41"/>
  <c r="P41" s="1"/>
  <c r="O39"/>
  <c r="O35"/>
  <c r="O32"/>
  <c r="O29"/>
  <c r="O26"/>
  <c r="P26" s="1"/>
  <c r="O24"/>
  <c r="P24" s="1"/>
  <c r="O22"/>
  <c r="P22" s="1"/>
  <c r="O20"/>
  <c r="P20" s="1"/>
  <c r="O18"/>
  <c r="P18" s="1"/>
  <c r="O16"/>
  <c r="P16" s="1"/>
  <c r="O14"/>
  <c r="J537"/>
  <c r="J536" s="1"/>
  <c r="J533"/>
  <c r="K533" s="1"/>
  <c r="J531"/>
  <c r="K531" s="1"/>
  <c r="J529"/>
  <c r="K529" s="1"/>
  <c r="J527"/>
  <c r="K527" s="1"/>
  <c r="J525"/>
  <c r="K525" s="1"/>
  <c r="J523"/>
  <c r="K523" s="1"/>
  <c r="J521"/>
  <c r="K521" s="1"/>
  <c r="J518"/>
  <c r="K518" s="1"/>
  <c r="J516"/>
  <c r="K516" s="1"/>
  <c r="J514"/>
  <c r="K514" s="1"/>
  <c r="J511"/>
  <c r="K511" s="1"/>
  <c r="J509"/>
  <c r="J505"/>
  <c r="K505" s="1"/>
  <c r="J503"/>
  <c r="K503" s="1"/>
  <c r="J499"/>
  <c r="K499" s="1"/>
  <c r="J497"/>
  <c r="K497" s="1"/>
  <c r="J495"/>
  <c r="K495" s="1"/>
  <c r="J492"/>
  <c r="J488"/>
  <c r="J483"/>
  <c r="J482" s="1"/>
  <c r="J481" s="1"/>
  <c r="K481" s="1"/>
  <c r="J478"/>
  <c r="J474"/>
  <c r="J473" s="1"/>
  <c r="J470"/>
  <c r="J467"/>
  <c r="J466" s="1"/>
  <c r="K466" s="1"/>
  <c r="J462"/>
  <c r="J461" s="1"/>
  <c r="K461" s="1"/>
  <c r="J459"/>
  <c r="K459" s="1"/>
  <c r="J454"/>
  <c r="K454" s="1"/>
  <c r="J449"/>
  <c r="K449" s="1"/>
  <c r="J445"/>
  <c r="J444" s="1"/>
  <c r="J443" s="1"/>
  <c r="K443" s="1"/>
  <c r="J439"/>
  <c r="J438" s="1"/>
  <c r="J434"/>
  <c r="J433" s="1"/>
  <c r="K433" s="1"/>
  <c r="J431"/>
  <c r="J429"/>
  <c r="K429" s="1"/>
  <c r="J424"/>
  <c r="K424" s="1"/>
  <c r="J421"/>
  <c r="J420" s="1"/>
  <c r="J417"/>
  <c r="J416" s="1"/>
  <c r="J413"/>
  <c r="J412" s="1"/>
  <c r="K412" s="1"/>
  <c r="J410"/>
  <c r="J407"/>
  <c r="J406" s="1"/>
  <c r="K406" s="1"/>
  <c r="J403"/>
  <c r="J402" s="1"/>
  <c r="K402" s="1"/>
  <c r="J400"/>
  <c r="K400" s="1"/>
  <c r="J398"/>
  <c r="K398" s="1"/>
  <c r="J395"/>
  <c r="J392"/>
  <c r="J389"/>
  <c r="K389" s="1"/>
  <c r="J386"/>
  <c r="J385" s="1"/>
  <c r="K385" s="1"/>
  <c r="J382"/>
  <c r="J381" s="1"/>
  <c r="K381" s="1"/>
  <c r="J379"/>
  <c r="J378" s="1"/>
  <c r="K378" s="1"/>
  <c r="J375"/>
  <c r="J371"/>
  <c r="K371" s="1"/>
  <c r="J369"/>
  <c r="K369" s="1"/>
  <c r="J367"/>
  <c r="K367" s="1"/>
  <c r="J364"/>
  <c r="K364" s="1"/>
  <c r="J362"/>
  <c r="K362" s="1"/>
  <c r="J360"/>
  <c r="K360" s="1"/>
  <c r="J353"/>
  <c r="J352" s="1"/>
  <c r="K352" s="1"/>
  <c r="J350"/>
  <c r="K350" s="1"/>
  <c r="J348"/>
  <c r="K348" s="1"/>
  <c r="J344"/>
  <c r="K344" s="1"/>
  <c r="J342"/>
  <c r="K342" s="1"/>
  <c r="J340"/>
  <c r="K340" s="1"/>
  <c r="J333"/>
  <c r="J329"/>
  <c r="J324"/>
  <c r="J323" s="1"/>
  <c r="J322" s="1"/>
  <c r="K322" s="1"/>
  <c r="J320"/>
  <c r="K320" s="1"/>
  <c r="J318"/>
  <c r="K318" s="1"/>
  <c r="J316"/>
  <c r="K316" s="1"/>
  <c r="J314"/>
  <c r="K314" s="1"/>
  <c r="J312"/>
  <c r="J302"/>
  <c r="J301" s="1"/>
  <c r="K301" s="1"/>
  <c r="J299"/>
  <c r="J298" s="1"/>
  <c r="K298" s="1"/>
  <c r="J296"/>
  <c r="J295" s="1"/>
  <c r="K295" s="1"/>
  <c r="J293"/>
  <c r="J290"/>
  <c r="K290" s="1"/>
  <c r="J288"/>
  <c r="J283"/>
  <c r="J282" s="1"/>
  <c r="K282" s="1"/>
  <c r="J280"/>
  <c r="J279" s="1"/>
  <c r="K279" s="1"/>
  <c r="J275"/>
  <c r="J274" s="1"/>
  <c r="K274" s="1"/>
  <c r="J270"/>
  <c r="K270" s="1"/>
  <c r="J266"/>
  <c r="J265" s="1"/>
  <c r="K265" s="1"/>
  <c r="J261"/>
  <c r="J260" s="1"/>
  <c r="J257"/>
  <c r="J256" s="1"/>
  <c r="K256" s="1"/>
  <c r="J254"/>
  <c r="K254" s="1"/>
  <c r="J252"/>
  <c r="K252" s="1"/>
  <c r="J250"/>
  <c r="K250" s="1"/>
  <c r="J248"/>
  <c r="K248" s="1"/>
  <c r="J246"/>
  <c r="J242"/>
  <c r="J241" s="1"/>
  <c r="K241" s="1"/>
  <c r="J239"/>
  <c r="J238" s="1"/>
  <c r="J234"/>
  <c r="J230"/>
  <c r="K230" s="1"/>
  <c r="J228"/>
  <c r="J225"/>
  <c r="J224" s="1"/>
  <c r="K224" s="1"/>
  <c r="J222"/>
  <c r="J219"/>
  <c r="K219" s="1"/>
  <c r="J217"/>
  <c r="K217" s="1"/>
  <c r="J215"/>
  <c r="K215" s="1"/>
  <c r="J213"/>
  <c r="J209"/>
  <c r="J208" s="1"/>
  <c r="K208" s="1"/>
  <c r="J206"/>
  <c r="K206" s="1"/>
  <c r="J204"/>
  <c r="J200"/>
  <c r="K200" s="1"/>
  <c r="J197"/>
  <c r="J196" s="1"/>
  <c r="K196" s="1"/>
  <c r="J194"/>
  <c r="J191"/>
  <c r="K191" s="1"/>
  <c r="J189"/>
  <c r="K189" s="1"/>
  <c r="J187"/>
  <c r="K187" s="1"/>
  <c r="J182"/>
  <c r="J178"/>
  <c r="J174"/>
  <c r="J173" s="1"/>
  <c r="K173" s="1"/>
  <c r="J171"/>
  <c r="J170" s="1"/>
  <c r="K170" s="1"/>
  <c r="J167"/>
  <c r="J166" s="1"/>
  <c r="K166" s="1"/>
  <c r="J163"/>
  <c r="J162" s="1"/>
  <c r="J161" s="1"/>
  <c r="K161" s="1"/>
  <c r="J159"/>
  <c r="J158" s="1"/>
  <c r="J156"/>
  <c r="K156" s="1"/>
  <c r="J152"/>
  <c r="J151" s="1"/>
  <c r="J150" s="1"/>
  <c r="K150" s="1"/>
  <c r="J142"/>
  <c r="J139"/>
  <c r="J138" s="1"/>
  <c r="K138" s="1"/>
  <c r="J136"/>
  <c r="J135" s="1"/>
  <c r="K135" s="1"/>
  <c r="J130"/>
  <c r="J126"/>
  <c r="K126" s="1"/>
  <c r="J122"/>
  <c r="J121" s="1"/>
  <c r="K121" s="1"/>
  <c r="J118"/>
  <c r="J114"/>
  <c r="J110"/>
  <c r="K110" s="1"/>
  <c r="J108"/>
  <c r="K108" s="1"/>
  <c r="J105"/>
  <c r="K105" s="1"/>
  <c r="J103"/>
  <c r="K103" s="1"/>
  <c r="J101"/>
  <c r="K101" s="1"/>
  <c r="J99"/>
  <c r="K99" s="1"/>
  <c r="J95"/>
  <c r="J94" s="1"/>
  <c r="K94" s="1"/>
  <c r="J92"/>
  <c r="J89"/>
  <c r="K89" s="1"/>
  <c r="J86"/>
  <c r="K86" s="1"/>
  <c r="J84"/>
  <c r="K84" s="1"/>
  <c r="J82"/>
  <c r="K82" s="1"/>
  <c r="J80"/>
  <c r="K80" s="1"/>
  <c r="J78"/>
  <c r="K78" s="1"/>
  <c r="J76"/>
  <c r="K76" s="1"/>
  <c r="J74"/>
  <c r="K74" s="1"/>
  <c r="J72"/>
  <c r="J68"/>
  <c r="J65"/>
  <c r="J64" s="1"/>
  <c r="K64" s="1"/>
  <c r="J62"/>
  <c r="K62" s="1"/>
  <c r="J59"/>
  <c r="J58" s="1"/>
  <c r="K58" s="1"/>
  <c r="J56"/>
  <c r="J55" s="1"/>
  <c r="K55" s="1"/>
  <c r="J53"/>
  <c r="K53" s="1"/>
  <c r="J51"/>
  <c r="K51" s="1"/>
  <c r="J49"/>
  <c r="K49" s="1"/>
  <c r="J47"/>
  <c r="K47" s="1"/>
  <c r="J45"/>
  <c r="K45" s="1"/>
  <c r="J43"/>
  <c r="K43" s="1"/>
  <c r="J41"/>
  <c r="K41" s="1"/>
  <c r="J39"/>
  <c r="J35"/>
  <c r="J34" s="1"/>
  <c r="K34" s="1"/>
  <c r="J32"/>
  <c r="J31" s="1"/>
  <c r="K31" s="1"/>
  <c r="J29"/>
  <c r="J26"/>
  <c r="K26" s="1"/>
  <c r="J24"/>
  <c r="K24" s="1"/>
  <c r="J22"/>
  <c r="K22" s="1"/>
  <c r="J20"/>
  <c r="K20" s="1"/>
  <c r="J18"/>
  <c r="K18" s="1"/>
  <c r="J16"/>
  <c r="K16" s="1"/>
  <c r="J14"/>
  <c r="K14" s="1"/>
  <c r="F15"/>
  <c r="F17"/>
  <c r="F19"/>
  <c r="F21"/>
  <c r="F23"/>
  <c r="F25"/>
  <c r="F27"/>
  <c r="F30"/>
  <c r="F33"/>
  <c r="F36"/>
  <c r="F40"/>
  <c r="F42"/>
  <c r="F44"/>
  <c r="F46"/>
  <c r="F48"/>
  <c r="F50"/>
  <c r="F52"/>
  <c r="F54"/>
  <c r="F57"/>
  <c r="F60"/>
  <c r="F63"/>
  <c r="F66"/>
  <c r="F69"/>
  <c r="F73"/>
  <c r="F75"/>
  <c r="F77"/>
  <c r="F79"/>
  <c r="F81"/>
  <c r="F83"/>
  <c r="F85"/>
  <c r="F87"/>
  <c r="F90"/>
  <c r="F93"/>
  <c r="F96"/>
  <c r="F100"/>
  <c r="F102"/>
  <c r="F104"/>
  <c r="F106"/>
  <c r="F107"/>
  <c r="F109"/>
  <c r="F111"/>
  <c r="F115"/>
  <c r="F116"/>
  <c r="F119"/>
  <c r="F120"/>
  <c r="F123"/>
  <c r="F124"/>
  <c r="F127"/>
  <c r="F131"/>
  <c r="F132"/>
  <c r="F133"/>
  <c r="F137"/>
  <c r="F140"/>
  <c r="F143"/>
  <c r="F144"/>
  <c r="F153"/>
  <c r="F157"/>
  <c r="F160"/>
  <c r="F164"/>
  <c r="F168"/>
  <c r="F172"/>
  <c r="F175"/>
  <c r="F179"/>
  <c r="F183"/>
  <c r="F188"/>
  <c r="F190"/>
  <c r="F192"/>
  <c r="F195"/>
  <c r="F198"/>
  <c r="F201"/>
  <c r="F205"/>
  <c r="F207"/>
  <c r="F210"/>
  <c r="F214"/>
  <c r="F216"/>
  <c r="F218"/>
  <c r="F220"/>
  <c r="F223"/>
  <c r="F226"/>
  <c r="F229"/>
  <c r="F231"/>
  <c r="F235"/>
  <c r="F236"/>
  <c r="F240"/>
  <c r="F243"/>
  <c r="F247"/>
  <c r="F249"/>
  <c r="F251"/>
  <c r="F253"/>
  <c r="F255"/>
  <c r="F258"/>
  <c r="F262"/>
  <c r="F267"/>
  <c r="F268"/>
  <c r="F271"/>
  <c r="F272"/>
  <c r="F273"/>
  <c r="F276"/>
  <c r="F277"/>
  <c r="F281"/>
  <c r="F284"/>
  <c r="F289"/>
  <c r="F291"/>
  <c r="F294"/>
  <c r="F297"/>
  <c r="F300"/>
  <c r="F303"/>
  <c r="F313"/>
  <c r="F315"/>
  <c r="F317"/>
  <c r="F319"/>
  <c r="F321"/>
  <c r="F325"/>
  <c r="F326"/>
  <c r="F330"/>
  <c r="F334"/>
  <c r="F335"/>
  <c r="F336"/>
  <c r="F337"/>
  <c r="F341"/>
  <c r="F343"/>
  <c r="F345"/>
  <c r="F349"/>
  <c r="F351"/>
  <c r="F354"/>
  <c r="F355"/>
  <c r="F356"/>
  <c r="F357"/>
  <c r="F361"/>
  <c r="F363"/>
  <c r="F365"/>
  <c r="F366"/>
  <c r="F368"/>
  <c r="F370"/>
  <c r="F372"/>
  <c r="F376"/>
  <c r="F380"/>
  <c r="F383"/>
  <c r="F387"/>
  <c r="F390"/>
  <c r="F393"/>
  <c r="F396"/>
  <c r="F397"/>
  <c r="F399"/>
  <c r="F401"/>
  <c r="F404"/>
  <c r="F408"/>
  <c r="F411"/>
  <c r="F414"/>
  <c r="F418"/>
  <c r="F422"/>
  <c r="F425"/>
  <c r="F430"/>
  <c r="F432"/>
  <c r="F435"/>
  <c r="F440"/>
  <c r="F441"/>
  <c r="F442"/>
  <c r="F446"/>
  <c r="F450"/>
  <c r="F455"/>
  <c r="F456"/>
  <c r="F457"/>
  <c r="F458"/>
  <c r="F460"/>
  <c r="F463"/>
  <c r="F464"/>
  <c r="F465"/>
  <c r="F468"/>
  <c r="F471"/>
  <c r="F472"/>
  <c r="F475"/>
  <c r="F479"/>
  <c r="F480"/>
  <c r="F484"/>
  <c r="F489"/>
  <c r="F493"/>
  <c r="F496"/>
  <c r="F498"/>
  <c r="F500"/>
  <c r="F501"/>
  <c r="F502"/>
  <c r="F504"/>
  <c r="F506"/>
  <c r="F510"/>
  <c r="F512"/>
  <c r="F513"/>
  <c r="F515"/>
  <c r="F517"/>
  <c r="F519"/>
  <c r="F520"/>
  <c r="F522"/>
  <c r="F524"/>
  <c r="F526"/>
  <c r="F528"/>
  <c r="F530"/>
  <c r="F532"/>
  <c r="F534"/>
  <c r="F538"/>
  <c r="E537"/>
  <c r="E536" s="1"/>
  <c r="E535" s="1"/>
  <c r="F535" s="1"/>
  <c r="E533"/>
  <c r="F533" s="1"/>
  <c r="E531"/>
  <c r="F531" s="1"/>
  <c r="E529"/>
  <c r="F529" s="1"/>
  <c r="E527"/>
  <c r="F527" s="1"/>
  <c r="E525"/>
  <c r="F525" s="1"/>
  <c r="E523"/>
  <c r="F523" s="1"/>
  <c r="E521"/>
  <c r="F521" s="1"/>
  <c r="E518"/>
  <c r="F518" s="1"/>
  <c r="E516"/>
  <c r="F516" s="1"/>
  <c r="E514"/>
  <c r="F514" s="1"/>
  <c r="E511"/>
  <c r="F511" s="1"/>
  <c r="E509"/>
  <c r="F509" s="1"/>
  <c r="E505"/>
  <c r="F505" s="1"/>
  <c r="E503"/>
  <c r="F503" s="1"/>
  <c r="E499"/>
  <c r="F499" s="1"/>
  <c r="E497"/>
  <c r="F497" s="1"/>
  <c r="E495"/>
  <c r="F495" s="1"/>
  <c r="E492"/>
  <c r="E491" s="1"/>
  <c r="F491" s="1"/>
  <c r="E488"/>
  <c r="E487" s="1"/>
  <c r="E486" s="1"/>
  <c r="E485" s="1"/>
  <c r="F485" s="1"/>
  <c r="E483"/>
  <c r="E482" s="1"/>
  <c r="E481" s="1"/>
  <c r="F481" s="1"/>
  <c r="E478"/>
  <c r="E477" s="1"/>
  <c r="E476" s="1"/>
  <c r="F476" s="1"/>
  <c r="E474"/>
  <c r="E473" s="1"/>
  <c r="E470"/>
  <c r="E469" s="1"/>
  <c r="F469" s="1"/>
  <c r="E467"/>
  <c r="F467" s="1"/>
  <c r="E462"/>
  <c r="E461" s="1"/>
  <c r="F461" s="1"/>
  <c r="E459"/>
  <c r="F459" s="1"/>
  <c r="E454"/>
  <c r="F454" s="1"/>
  <c r="E449"/>
  <c r="E448" s="1"/>
  <c r="E447" s="1"/>
  <c r="F447" s="1"/>
  <c r="E445"/>
  <c r="E444" s="1"/>
  <c r="E439"/>
  <c r="E438" s="1"/>
  <c r="E437" s="1"/>
  <c r="F437" s="1"/>
  <c r="E434"/>
  <c r="E433" s="1"/>
  <c r="F433" s="1"/>
  <c r="E431"/>
  <c r="F431" s="1"/>
  <c r="E429"/>
  <c r="F429" s="1"/>
  <c r="E424"/>
  <c r="E421"/>
  <c r="F421" s="1"/>
  <c r="E420"/>
  <c r="E417"/>
  <c r="E416" s="1"/>
  <c r="E413"/>
  <c r="E412" s="1"/>
  <c r="F412" s="1"/>
  <c r="E410"/>
  <c r="F410" s="1"/>
  <c r="E407"/>
  <c r="E406" s="1"/>
  <c r="F406" s="1"/>
  <c r="E403"/>
  <c r="E402" s="1"/>
  <c r="F402" s="1"/>
  <c r="E400"/>
  <c r="F400" s="1"/>
  <c r="E398"/>
  <c r="F398" s="1"/>
  <c r="E395"/>
  <c r="F395" s="1"/>
  <c r="E392"/>
  <c r="E389"/>
  <c r="E388" s="1"/>
  <c r="F388" s="1"/>
  <c r="E386"/>
  <c r="E385" s="1"/>
  <c r="F385" s="1"/>
  <c r="E382"/>
  <c r="E381" s="1"/>
  <c r="F381" s="1"/>
  <c r="E379"/>
  <c r="E378" s="1"/>
  <c r="F378" s="1"/>
  <c r="E375"/>
  <c r="E371"/>
  <c r="F371" s="1"/>
  <c r="E369"/>
  <c r="F369" s="1"/>
  <c r="E367"/>
  <c r="F367" s="1"/>
  <c r="E364"/>
  <c r="F364" s="1"/>
  <c r="E362"/>
  <c r="F362" s="1"/>
  <c r="E360"/>
  <c r="F360" s="1"/>
  <c r="E353"/>
  <c r="E352" s="1"/>
  <c r="F352" s="1"/>
  <c r="E350"/>
  <c r="F350" s="1"/>
  <c r="E348"/>
  <c r="F348" s="1"/>
  <c r="E344"/>
  <c r="F344" s="1"/>
  <c r="E342"/>
  <c r="F342" s="1"/>
  <c r="E340"/>
  <c r="E333"/>
  <c r="E329"/>
  <c r="E324"/>
  <c r="E323" s="1"/>
  <c r="E320"/>
  <c r="F320" s="1"/>
  <c r="E318"/>
  <c r="F318" s="1"/>
  <c r="E316"/>
  <c r="F316" s="1"/>
  <c r="E314"/>
  <c r="F314" s="1"/>
  <c r="E312"/>
  <c r="F312" s="1"/>
  <c r="E302"/>
  <c r="E301" s="1"/>
  <c r="F301" s="1"/>
  <c r="E299"/>
  <c r="E296"/>
  <c r="E295" s="1"/>
  <c r="F295" s="1"/>
  <c r="E293"/>
  <c r="E290"/>
  <c r="F290" s="1"/>
  <c r="E288"/>
  <c r="F288" s="1"/>
  <c r="E283"/>
  <c r="E282" s="1"/>
  <c r="F282" s="1"/>
  <c r="E280"/>
  <c r="E275"/>
  <c r="E274" s="1"/>
  <c r="F274" s="1"/>
  <c r="E270"/>
  <c r="E266"/>
  <c r="E261"/>
  <c r="E260" s="1"/>
  <c r="E257"/>
  <c r="E256" s="1"/>
  <c r="F256" s="1"/>
  <c r="E254"/>
  <c r="F254" s="1"/>
  <c r="E252"/>
  <c r="F252" s="1"/>
  <c r="E250"/>
  <c r="F250" s="1"/>
  <c r="E248"/>
  <c r="F248" s="1"/>
  <c r="E246"/>
  <c r="E242"/>
  <c r="E239"/>
  <c r="E238" s="1"/>
  <c r="E234"/>
  <c r="E230"/>
  <c r="F230" s="1"/>
  <c r="E228"/>
  <c r="F228" s="1"/>
  <c r="E225"/>
  <c r="E224" s="1"/>
  <c r="F224" s="1"/>
  <c r="E222"/>
  <c r="F222" s="1"/>
  <c r="E219"/>
  <c r="F219" s="1"/>
  <c r="E217"/>
  <c r="F217" s="1"/>
  <c r="E215"/>
  <c r="F215" s="1"/>
  <c r="E213"/>
  <c r="F213" s="1"/>
  <c r="E209"/>
  <c r="E208" s="1"/>
  <c r="F208" s="1"/>
  <c r="E206"/>
  <c r="F206" s="1"/>
  <c r="E204"/>
  <c r="E200"/>
  <c r="E197"/>
  <c r="E196" s="1"/>
  <c r="F196" s="1"/>
  <c r="E194"/>
  <c r="E191"/>
  <c r="F191" s="1"/>
  <c r="E189"/>
  <c r="F189" s="1"/>
  <c r="E187"/>
  <c r="F187" s="1"/>
  <c r="E182"/>
  <c r="E178"/>
  <c r="E174"/>
  <c r="E171"/>
  <c r="E170" s="1"/>
  <c r="F170" s="1"/>
  <c r="E167"/>
  <c r="E166" s="1"/>
  <c r="E163"/>
  <c r="E162" s="1"/>
  <c r="E159"/>
  <c r="E158" s="1"/>
  <c r="F158" s="1"/>
  <c r="E156"/>
  <c r="E152"/>
  <c r="E142"/>
  <c r="F142" s="1"/>
  <c r="E139"/>
  <c r="E138" s="1"/>
  <c r="F138" s="1"/>
  <c r="E136"/>
  <c r="F136" s="1"/>
  <c r="E130"/>
  <c r="E126"/>
  <c r="E122"/>
  <c r="E118"/>
  <c r="E114"/>
  <c r="E110"/>
  <c r="F110" s="1"/>
  <c r="E108"/>
  <c r="F108" s="1"/>
  <c r="E105"/>
  <c r="F105" s="1"/>
  <c r="E103"/>
  <c r="F103" s="1"/>
  <c r="E101"/>
  <c r="F101" s="1"/>
  <c r="E99"/>
  <c r="F99" s="1"/>
  <c r="E95"/>
  <c r="E94" s="1"/>
  <c r="F94" s="1"/>
  <c r="E92"/>
  <c r="E89"/>
  <c r="E88" s="1"/>
  <c r="F88" s="1"/>
  <c r="E86"/>
  <c r="F86" s="1"/>
  <c r="E84"/>
  <c r="F84" s="1"/>
  <c r="E82"/>
  <c r="F82" s="1"/>
  <c r="E80"/>
  <c r="F80" s="1"/>
  <c r="E78"/>
  <c r="F78" s="1"/>
  <c r="E76"/>
  <c r="F76" s="1"/>
  <c r="E74"/>
  <c r="F74" s="1"/>
  <c r="E72"/>
  <c r="F72" s="1"/>
  <c r="E68"/>
  <c r="E65"/>
  <c r="E64" s="1"/>
  <c r="F64" s="1"/>
  <c r="E62"/>
  <c r="E59"/>
  <c r="E58" s="1"/>
  <c r="F58" s="1"/>
  <c r="E56"/>
  <c r="E55" s="1"/>
  <c r="F55" s="1"/>
  <c r="E53"/>
  <c r="F53" s="1"/>
  <c r="E51"/>
  <c r="F51" s="1"/>
  <c r="E49"/>
  <c r="F49" s="1"/>
  <c r="E47"/>
  <c r="F47" s="1"/>
  <c r="E45"/>
  <c r="F45" s="1"/>
  <c r="E43"/>
  <c r="F43" s="1"/>
  <c r="E41"/>
  <c r="F41" s="1"/>
  <c r="E39"/>
  <c r="F39" s="1"/>
  <c r="E35"/>
  <c r="E32"/>
  <c r="E31" s="1"/>
  <c r="F31" s="1"/>
  <c r="E29"/>
  <c r="E26"/>
  <c r="F26" s="1"/>
  <c r="E24"/>
  <c r="F24" s="1"/>
  <c r="E22"/>
  <c r="F22" s="1"/>
  <c r="E20"/>
  <c r="F20" s="1"/>
  <c r="E18"/>
  <c r="F18" s="1"/>
  <c r="E16"/>
  <c r="F16" s="1"/>
  <c r="E14"/>
  <c r="F14" s="1"/>
  <c r="F239" l="1"/>
  <c r="J448"/>
  <c r="E466"/>
  <c r="F466" s="1"/>
  <c r="J98"/>
  <c r="J97" s="1"/>
  <c r="K97" s="1"/>
  <c r="O98"/>
  <c r="E98"/>
  <c r="E409"/>
  <c r="F409" s="1"/>
  <c r="O145"/>
  <c r="P145" s="1"/>
  <c r="E145"/>
  <c r="F145" s="1"/>
  <c r="F304"/>
  <c r="F56"/>
  <c r="J61"/>
  <c r="K61" s="1"/>
  <c r="J88"/>
  <c r="K88" s="1"/>
  <c r="O377"/>
  <c r="P377" s="1"/>
  <c r="O448"/>
  <c r="K483"/>
  <c r="O166"/>
  <c r="O292"/>
  <c r="P292" s="1"/>
  <c r="O332"/>
  <c r="F59"/>
  <c r="F407"/>
  <c r="J423"/>
  <c r="K423" s="1"/>
  <c r="O241"/>
  <c r="P241" s="1"/>
  <c r="O260"/>
  <c r="O298"/>
  <c r="P298" s="1"/>
  <c r="O388"/>
  <c r="K467"/>
  <c r="K151"/>
  <c r="O473"/>
  <c r="F492"/>
  <c r="F95"/>
  <c r="J394"/>
  <c r="K394" s="1"/>
  <c r="J428"/>
  <c r="J427" s="1"/>
  <c r="K413"/>
  <c r="K275"/>
  <c r="K225"/>
  <c r="P445"/>
  <c r="K324"/>
  <c r="K59"/>
  <c r="P329"/>
  <c r="P234"/>
  <c r="O238"/>
  <c r="O265"/>
  <c r="O274"/>
  <c r="P274" s="1"/>
  <c r="O295"/>
  <c r="P295" s="1"/>
  <c r="O301"/>
  <c r="P301" s="1"/>
  <c r="O402"/>
  <c r="P402" s="1"/>
  <c r="P473"/>
  <c r="K407"/>
  <c r="K302"/>
  <c r="K163"/>
  <c r="K56"/>
  <c r="P483"/>
  <c r="P421"/>
  <c r="P375"/>
  <c r="P222"/>
  <c r="P174"/>
  <c r="P162"/>
  <c r="P114"/>
  <c r="F417"/>
  <c r="J125"/>
  <c r="K125" s="1"/>
  <c r="F470"/>
  <c r="F438"/>
  <c r="F403"/>
  <c r="F389"/>
  <c r="J212"/>
  <c r="K212" s="1"/>
  <c r="J287"/>
  <c r="O385"/>
  <c r="P385" s="1"/>
  <c r="O391"/>
  <c r="P391" s="1"/>
  <c r="K395"/>
  <c r="K239"/>
  <c r="P122"/>
  <c r="F139"/>
  <c r="K139"/>
  <c r="J155"/>
  <c r="K155" s="1"/>
  <c r="F477"/>
  <c r="F462"/>
  <c r="F413"/>
  <c r="F324"/>
  <c r="F283"/>
  <c r="F197"/>
  <c r="F65"/>
  <c r="J199"/>
  <c r="K199" s="1"/>
  <c r="J269"/>
  <c r="K269" s="1"/>
  <c r="J311"/>
  <c r="J388"/>
  <c r="K388" s="1"/>
  <c r="J508"/>
  <c r="J507" s="1"/>
  <c r="K507" s="1"/>
  <c r="O177"/>
  <c r="O212"/>
  <c r="P212" s="1"/>
  <c r="O269"/>
  <c r="P269" s="1"/>
  <c r="K445"/>
  <c r="K421"/>
  <c r="K403"/>
  <c r="K257"/>
  <c r="K197"/>
  <c r="K65"/>
  <c r="P536"/>
  <c r="P142"/>
  <c r="F473"/>
  <c r="E121"/>
  <c r="F121" s="1"/>
  <c r="F122"/>
  <c r="E165"/>
  <c r="F165" s="1"/>
  <c r="F166"/>
  <c r="E332"/>
  <c r="F333"/>
  <c r="K473"/>
  <c r="K474"/>
  <c r="E117"/>
  <c r="F117" s="1"/>
  <c r="F118"/>
  <c r="E161"/>
  <c r="F161" s="1"/>
  <c r="F162"/>
  <c r="E443"/>
  <c r="F443" s="1"/>
  <c r="F444"/>
  <c r="E67"/>
  <c r="F67" s="1"/>
  <c r="F68"/>
  <c r="E113"/>
  <c r="F113" s="1"/>
  <c r="F114"/>
  <c r="E129"/>
  <c r="F130"/>
  <c r="E173"/>
  <c r="F173" s="1"/>
  <c r="F174"/>
  <c r="E199"/>
  <c r="F199" s="1"/>
  <c r="F200"/>
  <c r="E241"/>
  <c r="F241" s="1"/>
  <c r="F242"/>
  <c r="E265"/>
  <c r="F265" s="1"/>
  <c r="F266"/>
  <c r="E322"/>
  <c r="F322" s="1"/>
  <c r="F323"/>
  <c r="E391"/>
  <c r="F391" s="1"/>
  <c r="F392"/>
  <c r="E423"/>
  <c r="F423" s="1"/>
  <c r="F424"/>
  <c r="J28"/>
  <c r="K28" s="1"/>
  <c r="K29"/>
  <c r="J91"/>
  <c r="K91" s="1"/>
  <c r="K92"/>
  <c r="J227"/>
  <c r="K227" s="1"/>
  <c r="K228"/>
  <c r="J292"/>
  <c r="K292" s="1"/>
  <c r="K293"/>
  <c r="K333"/>
  <c r="J332"/>
  <c r="J391"/>
  <c r="K391" s="1"/>
  <c r="K392"/>
  <c r="J415"/>
  <c r="K415" s="1"/>
  <c r="K416"/>
  <c r="J437"/>
  <c r="K437" s="1"/>
  <c r="K438"/>
  <c r="J477"/>
  <c r="K478"/>
  <c r="O55"/>
  <c r="P55" s="1"/>
  <c r="P56"/>
  <c r="O64"/>
  <c r="P64" s="1"/>
  <c r="P65"/>
  <c r="P95"/>
  <c r="O94"/>
  <c r="P94" s="1"/>
  <c r="O125"/>
  <c r="P125" s="1"/>
  <c r="P126"/>
  <c r="O331"/>
  <c r="P331" s="1"/>
  <c r="P332"/>
  <c r="P360"/>
  <c r="O359"/>
  <c r="P388"/>
  <c r="O412"/>
  <c r="P412" s="1"/>
  <c r="P413"/>
  <c r="P478"/>
  <c r="O477"/>
  <c r="F488"/>
  <c r="F474"/>
  <c r="F225"/>
  <c r="F167"/>
  <c r="E287"/>
  <c r="F287" s="1"/>
  <c r="F536"/>
  <c r="K431"/>
  <c r="K312"/>
  <c r="K283"/>
  <c r="K95"/>
  <c r="E141"/>
  <c r="F141" s="1"/>
  <c r="E221"/>
  <c r="F221" s="1"/>
  <c r="F537"/>
  <c r="F486"/>
  <c r="F482"/>
  <c r="F478"/>
  <c r="F448"/>
  <c r="F439"/>
  <c r="F434"/>
  <c r="F386"/>
  <c r="F302"/>
  <c r="F296"/>
  <c r="F261"/>
  <c r="F159"/>
  <c r="J186"/>
  <c r="K186" s="1"/>
  <c r="J347"/>
  <c r="J359"/>
  <c r="J453"/>
  <c r="O394"/>
  <c r="P394" s="1"/>
  <c r="O494"/>
  <c r="P494" s="1"/>
  <c r="K537"/>
  <c r="K439"/>
  <c r="K296"/>
  <c r="K261"/>
  <c r="K213"/>
  <c r="K159"/>
  <c r="P495"/>
  <c r="E91"/>
  <c r="F91" s="1"/>
  <c r="F92"/>
  <c r="E193"/>
  <c r="F193" s="1"/>
  <c r="F194"/>
  <c r="F420"/>
  <c r="K72"/>
  <c r="J71"/>
  <c r="E177"/>
  <c r="F178"/>
  <c r="E269"/>
  <c r="F269" s="1"/>
  <c r="F270"/>
  <c r="E328"/>
  <c r="F329"/>
  <c r="E415"/>
  <c r="F415" s="1"/>
  <c r="F416"/>
  <c r="K68"/>
  <c r="J67"/>
  <c r="K67" s="1"/>
  <c r="J245"/>
  <c r="K245" s="1"/>
  <c r="K246"/>
  <c r="K470"/>
  <c r="J469"/>
  <c r="K469" s="1"/>
  <c r="J535"/>
  <c r="K535" s="1"/>
  <c r="K536"/>
  <c r="P29"/>
  <c r="O28"/>
  <c r="P28" s="1"/>
  <c r="P68"/>
  <c r="O67"/>
  <c r="P67" s="1"/>
  <c r="P130"/>
  <c r="O129"/>
  <c r="O151"/>
  <c r="P152"/>
  <c r="O165"/>
  <c r="P165" s="1"/>
  <c r="P166"/>
  <c r="O176"/>
  <c r="P176" s="1"/>
  <c r="P177"/>
  <c r="O259"/>
  <c r="P259" s="1"/>
  <c r="P260"/>
  <c r="O279"/>
  <c r="P279" s="1"/>
  <c r="P280"/>
  <c r="O311"/>
  <c r="P312"/>
  <c r="P348"/>
  <c r="O347"/>
  <c r="O416"/>
  <c r="P417"/>
  <c r="O447"/>
  <c r="P447" s="1"/>
  <c r="P448"/>
  <c r="E28"/>
  <c r="F28" s="1"/>
  <c r="F29"/>
  <c r="E125"/>
  <c r="F125" s="1"/>
  <c r="F126"/>
  <c r="E155"/>
  <c r="F156"/>
  <c r="E237"/>
  <c r="F237" s="1"/>
  <c r="F238"/>
  <c r="E259"/>
  <c r="F259" s="1"/>
  <c r="F260"/>
  <c r="E279"/>
  <c r="F279" s="1"/>
  <c r="F280"/>
  <c r="E292"/>
  <c r="F292" s="1"/>
  <c r="F293"/>
  <c r="E374"/>
  <c r="F375"/>
  <c r="J38"/>
  <c r="K38" s="1"/>
  <c r="K39"/>
  <c r="K118"/>
  <c r="J117"/>
  <c r="K117" s="1"/>
  <c r="J129"/>
  <c r="K130"/>
  <c r="J141"/>
  <c r="K141" s="1"/>
  <c r="K142"/>
  <c r="J154"/>
  <c r="K154" s="1"/>
  <c r="K158"/>
  <c r="K182"/>
  <c r="J181"/>
  <c r="J193"/>
  <c r="K193" s="1"/>
  <c r="K194"/>
  <c r="J203"/>
  <c r="K203" s="1"/>
  <c r="K204"/>
  <c r="J237"/>
  <c r="K237" s="1"/>
  <c r="K238"/>
  <c r="J259"/>
  <c r="K259" s="1"/>
  <c r="K260"/>
  <c r="J328"/>
  <c r="K329"/>
  <c r="K492"/>
  <c r="J491"/>
  <c r="P35"/>
  <c r="O34"/>
  <c r="P34" s="1"/>
  <c r="P62"/>
  <c r="O61"/>
  <c r="P61" s="1"/>
  <c r="P92"/>
  <c r="O91"/>
  <c r="P91" s="1"/>
  <c r="O138"/>
  <c r="P138" s="1"/>
  <c r="P139"/>
  <c r="P159"/>
  <c r="O158"/>
  <c r="P158" s="1"/>
  <c r="O170"/>
  <c r="P171"/>
  <c r="O181"/>
  <c r="P182"/>
  <c r="O193"/>
  <c r="P193" s="1"/>
  <c r="P194"/>
  <c r="O203"/>
  <c r="P206"/>
  <c r="O224"/>
  <c r="P224" s="1"/>
  <c r="P225"/>
  <c r="P238"/>
  <c r="O245"/>
  <c r="P246"/>
  <c r="O264"/>
  <c r="P264" s="1"/>
  <c r="P265"/>
  <c r="O287"/>
  <c r="O286" s="1"/>
  <c r="P288"/>
  <c r="O352"/>
  <c r="P352" s="1"/>
  <c r="P353"/>
  <c r="O423"/>
  <c r="P423" s="1"/>
  <c r="P424"/>
  <c r="P439"/>
  <c r="O438"/>
  <c r="O466"/>
  <c r="P466" s="1"/>
  <c r="P467"/>
  <c r="P492"/>
  <c r="O491"/>
  <c r="E38"/>
  <c r="E135"/>
  <c r="F135" s="1"/>
  <c r="F163"/>
  <c r="J165"/>
  <c r="K165" s="1"/>
  <c r="E227"/>
  <c r="F227" s="1"/>
  <c r="E339"/>
  <c r="F487"/>
  <c r="F483"/>
  <c r="F449"/>
  <c r="F445"/>
  <c r="F353"/>
  <c r="F340"/>
  <c r="F257"/>
  <c r="F209"/>
  <c r="F171"/>
  <c r="F32"/>
  <c r="O453"/>
  <c r="P453" s="1"/>
  <c r="K509"/>
  <c r="K417"/>
  <c r="K209"/>
  <c r="K171"/>
  <c r="K32"/>
  <c r="E181"/>
  <c r="F182"/>
  <c r="J177"/>
  <c r="K178"/>
  <c r="J233"/>
  <c r="K234"/>
  <c r="K287"/>
  <c r="J374"/>
  <c r="K375"/>
  <c r="J409"/>
  <c r="K409" s="1"/>
  <c r="K410"/>
  <c r="J447"/>
  <c r="K447" s="1"/>
  <c r="K448"/>
  <c r="J487"/>
  <c r="K488"/>
  <c r="P14"/>
  <c r="O13"/>
  <c r="O31"/>
  <c r="P31" s="1"/>
  <c r="P32"/>
  <c r="P59"/>
  <c r="O58"/>
  <c r="P58" s="1"/>
  <c r="O88"/>
  <c r="P88" s="1"/>
  <c r="P89"/>
  <c r="O117"/>
  <c r="P117" s="1"/>
  <c r="P118"/>
  <c r="P156"/>
  <c r="O155"/>
  <c r="P324"/>
  <c r="O323"/>
  <c r="O339"/>
  <c r="P340"/>
  <c r="O373"/>
  <c r="P373" s="1"/>
  <c r="P374"/>
  <c r="O406"/>
  <c r="P406" s="1"/>
  <c r="P407"/>
  <c r="P434"/>
  <c r="O433"/>
  <c r="P433" s="1"/>
  <c r="O487"/>
  <c r="P488"/>
  <c r="K288"/>
  <c r="K167"/>
  <c r="E61"/>
  <c r="F61" s="1"/>
  <c r="F62"/>
  <c r="E151"/>
  <c r="F152"/>
  <c r="E233"/>
  <c r="F234"/>
  <c r="J113"/>
  <c r="K113" s="1"/>
  <c r="K114"/>
  <c r="J221"/>
  <c r="K221" s="1"/>
  <c r="K222"/>
  <c r="E34"/>
  <c r="F34" s="1"/>
  <c r="F35"/>
  <c r="E203"/>
  <c r="F203" s="1"/>
  <c r="F204"/>
  <c r="E245"/>
  <c r="F246"/>
  <c r="E298"/>
  <c r="F298" s="1"/>
  <c r="F299"/>
  <c r="J310"/>
  <c r="K310" s="1"/>
  <c r="K311"/>
  <c r="O199"/>
  <c r="P199" s="1"/>
  <c r="P200"/>
  <c r="F275"/>
  <c r="F89"/>
  <c r="J13"/>
  <c r="J419"/>
  <c r="K419" s="1"/>
  <c r="K462"/>
  <c r="K434"/>
  <c r="K386"/>
  <c r="K353"/>
  <c r="K299"/>
  <c r="K266"/>
  <c r="K242"/>
  <c r="K174"/>
  <c r="K162"/>
  <c r="K122"/>
  <c r="P537"/>
  <c r="P482"/>
  <c r="P444"/>
  <c r="P420"/>
  <c r="P328"/>
  <c r="P257"/>
  <c r="P233"/>
  <c r="P209"/>
  <c r="P197"/>
  <c r="J339"/>
  <c r="J494"/>
  <c r="K494" s="1"/>
  <c r="O38"/>
  <c r="O71"/>
  <c r="O186"/>
  <c r="P186" s="1"/>
  <c r="O227"/>
  <c r="P227" s="1"/>
  <c r="O428"/>
  <c r="K482"/>
  <c r="K444"/>
  <c r="K420"/>
  <c r="K323"/>
  <c r="K280"/>
  <c r="K152"/>
  <c r="K136"/>
  <c r="K35"/>
  <c r="P470"/>
  <c r="P462"/>
  <c r="P410"/>
  <c r="P382"/>
  <c r="P283"/>
  <c r="P187"/>
  <c r="P163"/>
  <c r="P135"/>
  <c r="P136"/>
  <c r="P72"/>
  <c r="P39"/>
  <c r="E508"/>
  <c r="F382"/>
  <c r="O508"/>
  <c r="P379"/>
  <c r="F379"/>
  <c r="K382"/>
  <c r="K379"/>
  <c r="P378"/>
  <c r="O278"/>
  <c r="J377"/>
  <c r="K377" s="1"/>
  <c r="J112"/>
  <c r="J202"/>
  <c r="K202" s="1"/>
  <c r="J244"/>
  <c r="K244" s="1"/>
  <c r="J384"/>
  <c r="K384" s="1"/>
  <c r="J134"/>
  <c r="K134" s="1"/>
  <c r="J169"/>
  <c r="K169" s="1"/>
  <c r="J185"/>
  <c r="K185" s="1"/>
  <c r="J264"/>
  <c r="J278"/>
  <c r="K278" s="1"/>
  <c r="E311"/>
  <c r="E347"/>
  <c r="E394"/>
  <c r="F394" s="1"/>
  <c r="E13"/>
  <c r="F13" s="1"/>
  <c r="E186"/>
  <c r="E359"/>
  <c r="E453"/>
  <c r="F453" s="1"/>
  <c r="E494"/>
  <c r="E71"/>
  <c r="E405"/>
  <c r="F405" s="1"/>
  <c r="E428"/>
  <c r="E169"/>
  <c r="E212"/>
  <c r="F212" s="1"/>
  <c r="E112"/>
  <c r="F112" s="1"/>
  <c r="E278"/>
  <c r="F278" s="1"/>
  <c r="E436"/>
  <c r="F436" s="1"/>
  <c r="E264"/>
  <c r="E377"/>
  <c r="F377" s="1"/>
  <c r="E134" l="1"/>
  <c r="F134" s="1"/>
  <c r="O452"/>
  <c r="O134"/>
  <c r="P134" s="1"/>
  <c r="O419"/>
  <c r="P419" s="1"/>
  <c r="E419"/>
  <c r="F419" s="1"/>
  <c r="O237"/>
  <c r="P237" s="1"/>
  <c r="J286"/>
  <c r="K286" s="1"/>
  <c r="K98"/>
  <c r="K37"/>
  <c r="K428"/>
  <c r="E286"/>
  <c r="F286" s="1"/>
  <c r="K508"/>
  <c r="E384"/>
  <c r="F384" s="1"/>
  <c r="E452"/>
  <c r="F452" s="1"/>
  <c r="E12"/>
  <c r="O112"/>
  <c r="P112" s="1"/>
  <c r="O185"/>
  <c r="J211"/>
  <c r="K211" s="1"/>
  <c r="E202"/>
  <c r="F202" s="1"/>
  <c r="P452"/>
  <c r="E70"/>
  <c r="F70" s="1"/>
  <c r="F71"/>
  <c r="E346"/>
  <c r="F346" s="1"/>
  <c r="F347"/>
  <c r="O263"/>
  <c r="P263" s="1"/>
  <c r="P278"/>
  <c r="J338"/>
  <c r="K338" s="1"/>
  <c r="K339"/>
  <c r="E358"/>
  <c r="F358" s="1"/>
  <c r="F359"/>
  <c r="J263"/>
  <c r="K263" s="1"/>
  <c r="K264"/>
  <c r="K112"/>
  <c r="J12"/>
  <c r="K13"/>
  <c r="E150"/>
  <c r="F150" s="1"/>
  <c r="F151"/>
  <c r="O322"/>
  <c r="P322" s="1"/>
  <c r="P323"/>
  <c r="O12"/>
  <c r="P13"/>
  <c r="O490"/>
  <c r="P490" s="1"/>
  <c r="P491"/>
  <c r="O437"/>
  <c r="P438"/>
  <c r="O128"/>
  <c r="P129"/>
  <c r="J70"/>
  <c r="K70" s="1"/>
  <c r="K71"/>
  <c r="J476"/>
  <c r="K476" s="1"/>
  <c r="K477"/>
  <c r="J426"/>
  <c r="K426" s="1"/>
  <c r="K427"/>
  <c r="E211"/>
  <c r="F211" s="1"/>
  <c r="J436"/>
  <c r="K436" s="1"/>
  <c r="O405"/>
  <c r="P405" s="1"/>
  <c r="O338"/>
  <c r="P338" s="1"/>
  <c r="P339"/>
  <c r="J486"/>
  <c r="K487"/>
  <c r="K177"/>
  <c r="J176"/>
  <c r="K176" s="1"/>
  <c r="F37"/>
  <c r="F38"/>
  <c r="P287"/>
  <c r="O244"/>
  <c r="P244" s="1"/>
  <c r="P245"/>
  <c r="O169"/>
  <c r="P169" s="1"/>
  <c r="P170"/>
  <c r="E373"/>
  <c r="F373" s="1"/>
  <c r="F374"/>
  <c r="O150"/>
  <c r="P151"/>
  <c r="E327"/>
  <c r="F327" s="1"/>
  <c r="F328"/>
  <c r="E176"/>
  <c r="F176" s="1"/>
  <c r="F177"/>
  <c r="J346"/>
  <c r="K346" s="1"/>
  <c r="K347"/>
  <c r="O358"/>
  <c r="P358" s="1"/>
  <c r="P359"/>
  <c r="J331"/>
  <c r="K331" s="1"/>
  <c r="K332"/>
  <c r="P37"/>
  <c r="P38"/>
  <c r="O486"/>
  <c r="P487"/>
  <c r="E263"/>
  <c r="F263" s="1"/>
  <c r="F264"/>
  <c r="F169"/>
  <c r="E490"/>
  <c r="F490" s="1"/>
  <c r="F494"/>
  <c r="E97"/>
  <c r="F97" s="1"/>
  <c r="F98"/>
  <c r="E310"/>
  <c r="F310" s="1"/>
  <c r="F311"/>
  <c r="P185"/>
  <c r="O427"/>
  <c r="P428"/>
  <c r="O70"/>
  <c r="P70" s="1"/>
  <c r="P71"/>
  <c r="O97"/>
  <c r="P97" s="1"/>
  <c r="P98"/>
  <c r="E244"/>
  <c r="F244" s="1"/>
  <c r="F245"/>
  <c r="E232"/>
  <c r="F232" s="1"/>
  <c r="F233"/>
  <c r="O154"/>
  <c r="P154" s="1"/>
  <c r="P155"/>
  <c r="E338"/>
  <c r="F338" s="1"/>
  <c r="F339"/>
  <c r="J490"/>
  <c r="K490" s="1"/>
  <c r="K491"/>
  <c r="J180"/>
  <c r="K180" s="1"/>
  <c r="K181"/>
  <c r="O346"/>
  <c r="P346" s="1"/>
  <c r="P347"/>
  <c r="J358"/>
  <c r="K358" s="1"/>
  <c r="K359"/>
  <c r="E128"/>
  <c r="F128" s="1"/>
  <c r="F129"/>
  <c r="E331"/>
  <c r="F331" s="1"/>
  <c r="F332"/>
  <c r="J405"/>
  <c r="K405" s="1"/>
  <c r="O211"/>
  <c r="P211" s="1"/>
  <c r="O384"/>
  <c r="P384" s="1"/>
  <c r="E427"/>
  <c r="F428"/>
  <c r="E185"/>
  <c r="F186"/>
  <c r="J373"/>
  <c r="K373" s="1"/>
  <c r="K374"/>
  <c r="J232"/>
  <c r="K232" s="1"/>
  <c r="K233"/>
  <c r="E180"/>
  <c r="F180" s="1"/>
  <c r="F181"/>
  <c r="O202"/>
  <c r="P202" s="1"/>
  <c r="P203"/>
  <c r="O180"/>
  <c r="P180" s="1"/>
  <c r="P181"/>
  <c r="J327"/>
  <c r="K328"/>
  <c r="J128"/>
  <c r="K128" s="1"/>
  <c r="K129"/>
  <c r="E154"/>
  <c r="F154" s="1"/>
  <c r="F155"/>
  <c r="O415"/>
  <c r="P415" s="1"/>
  <c r="P416"/>
  <c r="O310"/>
  <c r="P310" s="1"/>
  <c r="P311"/>
  <c r="J452"/>
  <c r="K453"/>
  <c r="O476"/>
  <c r="P476" s="1"/>
  <c r="P477"/>
  <c r="E507"/>
  <c r="F507" s="1"/>
  <c r="F508"/>
  <c r="O507"/>
  <c r="P507" s="1"/>
  <c r="P508"/>
  <c r="E451" l="1"/>
  <c r="F451" s="1"/>
  <c r="P128"/>
  <c r="O11"/>
  <c r="P11" s="1"/>
  <c r="K12"/>
  <c r="J11"/>
  <c r="K11" s="1"/>
  <c r="F12"/>
  <c r="E11"/>
  <c r="F11" s="1"/>
  <c r="O184"/>
  <c r="P184" s="1"/>
  <c r="E285"/>
  <c r="F285" s="1"/>
  <c r="E149"/>
  <c r="F149" s="1"/>
  <c r="J184"/>
  <c r="K184" s="1"/>
  <c r="P437"/>
  <c r="O436"/>
  <c r="P436" s="1"/>
  <c r="P12"/>
  <c r="O485"/>
  <c r="P485" s="1"/>
  <c r="P486"/>
  <c r="J485"/>
  <c r="K486"/>
  <c r="K327"/>
  <c r="J285"/>
  <c r="K285" s="1"/>
  <c r="E184"/>
  <c r="F184" s="1"/>
  <c r="F185"/>
  <c r="O451"/>
  <c r="P451" s="1"/>
  <c r="O426"/>
  <c r="P426" s="1"/>
  <c r="P427"/>
  <c r="O149"/>
  <c r="P149" s="1"/>
  <c r="P150"/>
  <c r="P286"/>
  <c r="O285"/>
  <c r="P285" s="1"/>
  <c r="K452"/>
  <c r="J451"/>
  <c r="K451" s="1"/>
  <c r="E426"/>
  <c r="F426" s="1"/>
  <c r="F427"/>
  <c r="J149"/>
  <c r="K149" s="1"/>
  <c r="O539" l="1"/>
  <c r="P539" s="1"/>
  <c r="K485"/>
  <c r="J539"/>
  <c r="K539" s="1"/>
  <c r="E539"/>
  <c r="F539" s="1"/>
</calcChain>
</file>

<file path=xl/sharedStrings.xml><?xml version="1.0" encoding="utf-8"?>
<sst xmlns="http://schemas.openxmlformats.org/spreadsheetml/2006/main" count="1081" uniqueCount="668">
  <si>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</si>
  <si>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</si>
  <si>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</si>
  <si>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</si>
  <si>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</si>
  <si>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</si>
  <si>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</si>
  <si>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</si>
  <si>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</si>
  <si>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</si>
  <si>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</si>
  <si>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</si>
  <si>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</si>
  <si>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</si>
  <si>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</si>
  <si>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</si>
  <si>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</si>
  <si>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</si>
  <si>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</si>
  <si>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</si>
  <si>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</si>
  <si>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</si>
  <si>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</si>
  <si>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</si>
  <si>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</si>
  <si>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</si>
  <si>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</si>
  <si>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</si>
  <si>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</si>
  <si>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</si>
  <si>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</si>
  <si>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</si>
  <si>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</si>
  <si>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</si>
  <si>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</si>
  <si>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</si>
  <si>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</si>
  <si>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</si>
  <si>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</si>
  <si>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</si>
  <si>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</si>
  <si>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</si>
  <si>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</si>
  <si>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</si>
  <si>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</si>
  <si>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</si>
  <si>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</si>
  <si>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</si>
  <si>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</si>
  <si>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</si>
  <si>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</si>
  <si>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</si>
  <si>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</si>
  <si>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</si>
  <si>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</si>
  <si>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</si>
  <si>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</si>
  <si>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</si>
  <si>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</si>
  <si>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</si>
  <si>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</si>
  <si>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</si>
  <si>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</si>
  <si>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</si>
  <si>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</si>
  <si>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</si>
  <si>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</si>
  <si>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</si>
  <si>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</si>
  <si>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</si>
  <si>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</si>
  <si>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</si>
  <si>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</si>
  <si>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</si>
  <si>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</si>
  <si>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</si>
  <si>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</si>
  <si>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</si>
  <si>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</si>
  <si>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</si>
  <si>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</si>
  <si>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</si>
  <si>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</si>
  <si>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</si>
  <si>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</si>
  <si>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</si>
  <si>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</si>
  <si>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</si>
  <si>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</si>
  <si>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</si>
  <si>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</si>
  <si>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</si>
  <si>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</si>
  <si>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</si>
  <si>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</si>
  <si>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</si>
  <si>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</si>
  <si>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</si>
  <si>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</si>
  <si>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</si>
  <si>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</si>
  <si>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</si>
  <si>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</si>
  <si>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</si>
  <si>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</si>
  <si>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</si>
  <si>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</si>
  <si>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</si>
  <si>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</si>
  <si>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</si>
  <si>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</si>
  <si>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</si>
  <si>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</si>
  <si>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</si>
  <si>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</si>
  <si>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</si>
  <si>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</si>
  <si>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</si>
  <si>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</si>
  <si>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</si>
  <si>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</si>
  <si>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</si>
  <si>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</si>
  <si>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</si>
  <si>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</si>
  <si>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</si>
  <si>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</si>
  <si>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</si>
  <si>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</si>
  <si>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</si>
  <si>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</si>
  <si>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</si>
  <si>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</si>
  <si>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</si>
  <si>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</si>
  <si>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</si>
  <si>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</si>
  <si>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</si>
  <si>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</si>
  <si>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</si>
  <si>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</si>
  <si>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</si>
  <si>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</si>
  <si>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</si>
  <si>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</si>
  <si>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</si>
  <si>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</si>
  <si>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</si>
  <si>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</si>
  <si>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</si>
  <si>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</si>
  <si>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</si>
  <si>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</si>
  <si>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</si>
  <si>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</si>
  <si>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</si>
  <si>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</si>
  <si>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</si>
  <si>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</si>
  <si>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</si>
  <si>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</si>
  <si>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</si>
  <si>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</si>
  <si>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</si>
  <si>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</si>
  <si>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</si>
  <si>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</si>
  <si>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</si>
  <si>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</si>
  <si>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</si>
  <si>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</si>
  <si>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</si>
  <si>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</si>
  <si>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</si>
  <si>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</si>
  <si>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</si>
  <si>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</si>
  <si>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</si>
  <si>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</si>
  <si>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</si>
  <si>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</si>
  <si>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</si>
  <si>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</si>
  <si>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</si>
  <si>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</si>
  <si>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</si>
  <si>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</si>
  <si>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</si>
  <si>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</si>
  <si>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</si>
  <si>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</si>
  <si>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</si>
  <si>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</si>
  <si>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</si>
  <si>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</si>
  <si>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</si>
  <si>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</si>
  <si>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</si>
  <si>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</si>
  <si>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</si>
  <si>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</si>
  <si>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</si>
  <si>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</si>
  <si>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</si>
  <si>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</si>
  <si>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</si>
  <si>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</si>
  <si>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</si>
  <si>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</si>
  <si>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</si>
  <si>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</si>
  <si>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</si>
  <si>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</si>
  <si>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</si>
  <si>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</si>
  <si>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</si>
  <si>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</si>
  <si>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</si>
  <si>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</si>
  <si>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</si>
  <si>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</si>
  <si>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</si>
  <si>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</si>
  <si>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</si>
  <si>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</si>
  <si>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</si>
  <si>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</si>
  <si>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</si>
  <si>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</si>
  <si>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</si>
  <si>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</si>
  <si>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</si>
  <si>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</si>
  <si>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</si>
  <si>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</si>
  <si>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</si>
  <si>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</si>
  <si>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</si>
  <si>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</si>
  <si>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</si>
  <si>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</si>
  <si>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</si>
  <si>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</si>
  <si>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</si>
  <si>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</si>
  <si>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</si>
  <si>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</si>
  <si>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</si>
  <si>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</si>
  <si>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</si>
  <si>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</si>
  <si>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</si>
  <si>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</si>
  <si>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</si>
  <si>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</si>
  <si>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</si>
  <si>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</si>
  <si>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</si>
  <si>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</si>
  <si>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</si>
  <si>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</si>
  <si>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</si>
  <si>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</si>
  <si>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</si>
  <si>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</si>
  <si>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</si>
  <si>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</si>
  <si>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</si>
  <si>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</si>
  <si>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</si>
  <si>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</si>
  <si>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</si>
  <si>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</si>
  <si>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</si>
  <si>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</si>
  <si>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</si>
  <si>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</si>
  <si>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</si>
  <si>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</si>
  <si>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</si>
  <si>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</si>
  <si>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</si>
  <si>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</si>
  <si>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</si>
  <si>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</si>
  <si>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</si>
  <si>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</si>
  <si>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</si>
  <si>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</si>
  <si>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</si>
  <si>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</si>
  <si>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</si>
  <si>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</si>
  <si>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</si>
  <si>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</si>
  <si>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</si>
  <si>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</si>
  <si>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</si>
  <si>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</si>
  <si>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</si>
  <si>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</si>
  <si>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</si>
  <si>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</si>
  <si>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</si>
  <si>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</si>
  <si>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</si>
  <si>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</si>
  <si>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</si>
  <si>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</si>
  <si>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</si>
  <si>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</si>
  <si>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</si>
  <si>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</si>
  <si>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</si>
  <si>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</si>
  <si>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</si>
  <si>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</si>
  <si>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</si>
  <si>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</si>
  <si>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</si>
  <si>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</si>
  <si>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</si>
  <si>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</si>
  <si>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</si>
  <si>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</si>
  <si>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</si>
  <si>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</si>
  <si>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</si>
  <si>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</si>
  <si>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</si>
  <si>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</si>
  <si>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</si>
  <si>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</si>
  <si>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</si>
  <si>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</si>
  <si>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</si>
  <si>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</si>
  <si>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</si>
  <si>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</si>
  <si>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</si>
  <si>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</si>
  <si>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</si>
  <si>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</si>
  <si>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</si>
  <si>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</si>
  <si>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</si>
  <si>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</si>
  <si>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</si>
  <si>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</si>
  <si>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</si>
  <si>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</si>
  <si>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</si>
  <si>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</si>
  <si>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</si>
  <si>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</si>
  <si>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</si>
  <si>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</si>
  <si>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</si>
  <si>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</si>
  <si>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</si>
  <si>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</si>
  <si>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</si>
  <si>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</si>
  <si>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</si>
  <si>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</si>
  <si>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</si>
  <si>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</si>
  <si>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</si>
  <si>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</si>
  <si>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</si>
  <si>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</si>
  <si>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</si>
  <si>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</si>
  <si>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</si>
  <si>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</si>
  <si>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</si>
  <si>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</si>
  <si>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</si>
  <si>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</si>
  <si>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</si>
  <si>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</si>
  <si>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</si>
  <si>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</si>
  <si>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</si>
  <si>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</si>
  <si>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</si>
  <si>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</si>
  <si>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</si>
  <si>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</si>
  <si>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</si>
  <si>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</si>
  <si>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</si>
  <si>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</si>
  <si>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</si>
  <si>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</si>
  <si>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</si>
  <si>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</si>
  <si>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</si>
  <si>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</si>
  <si>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</si>
  <si>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</si>
  <si>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</si>
  <si>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</si>
  <si>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</si>
  <si>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</si>
  <si>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</si>
  <si>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</si>
  <si>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</si>
  <si>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</si>
  <si>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</si>
  <si>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</si>
  <si>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</si>
  <si>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</si>
  <si>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</si>
  <si>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</si>
  <si>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</si>
  <si>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</si>
  <si>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</si>
  <si>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</si>
  <si>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</si>
  <si>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</si>
  <si>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</si>
  <si>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</si>
  <si>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</si>
  <si>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</si>
  <si>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</si>
  <si>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</si>
  <si>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</si>
  <si>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</si>
  <si>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</si>
  <si>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</si>
  <si>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</si>
  <si>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</si>
  <si>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</si>
  <si>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</si>
  <si>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</si>
  <si>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</si>
  <si>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</si>
  <si>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</si>
  <si>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</si>
  <si>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</si>
  <si>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</si>
  <si>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</si>
  <si>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</si>
  <si>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</si>
  <si>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</si>
  <si>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</si>
  <si>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</si>
  <si>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</si>
  <si>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</si>
  <si>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</si>
  <si>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</si>
  <si>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</si>
  <si>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</si>
  <si>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</si>
  <si>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</si>
  <si>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</si>
  <si>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</si>
  <si>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</si>
  <si>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</si>
  <si>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</si>
  <si>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</si>
  <si>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</si>
  <si>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</si>
  <si>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</si>
  <si>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</si>
  <si>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</si>
  <si>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</si>
  <si>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</si>
  <si>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</si>
  <si>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</si>
  <si>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</si>
  <si>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</si>
  <si>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</si>
  <si>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</si>
  <si>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</si>
  <si>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</si>
  <si>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</si>
  <si>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</si>
  <si>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</si>
  <si>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</si>
  <si>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</si>
  <si>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</si>
  <si>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</si>
  <si>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</si>
  <si>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</si>
  <si>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</si>
  <si>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</si>
  <si>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</si>
  <si>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</si>
  <si>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</si>
  <si>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</si>
  <si>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</si>
  <si>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</si>
  <si>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</si>
  <si>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</si>
  <si>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</si>
  <si>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</si>
  <si>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</si>
  <si>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</si>
  <si>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</si>
  <si>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</si>
  <si>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</si>
  <si>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</si>
  <si>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</si>
  <si>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</si>
  <si>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</si>
  <si>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</si>
  <si>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</si>
  <si>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</si>
  <si>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</si>
  <si>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</si>
  <si>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</si>
  <si>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</si>
  <si>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</si>
  <si>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</si>
  <si>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</si>
  <si>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</si>
  <si>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</si>
  <si>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</si>
  <si>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</si>
  <si>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</si>
  <si>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</si>
  <si>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</si>
  <si>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</si>
  <si>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</si>
  <si>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</si>
  <si>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</si>
  <si>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</si>
  <si>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</si>
  <si>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</si>
  <si>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</si>
  <si>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</si>
  <si>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</si>
  <si>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</si>
  <si>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</si>
  <si>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</si>
  <si>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</si>
  <si>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</si>
  <si>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</si>
  <si>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</si>
  <si>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</si>
  <si>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</si>
  <si>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</si>
  <si>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</si>
  <si>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</si>
  <si>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</si>
  <si>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</si>
  <si>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</si>
  <si>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</si>
  <si>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</si>
  <si>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</si>
  <si>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</si>
  <si>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</si>
  <si>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</si>
  <si>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</si>
  <si>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</si>
  <si>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</si>
  <si>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</si>
  <si>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</si>
  <si>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</si>
  <si>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</si>
  <si>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</si>
  <si>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</si>
  <si>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</si>
  <si>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</si>
  <si>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</si>
  <si>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</si>
  <si>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</si>
  <si>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</si>
  <si>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</si>
  <si>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</si>
  <si>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</si>
  <si>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</si>
  <si>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</si>
  <si>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</si>
  <si>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</si>
  <si>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</si>
  <si>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</si>
  <si>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</si>
  <si>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</si>
  <si>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</si>
  <si>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</si>
  <si>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</si>
  <si>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</si>
  <si>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</si>
  <si>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</si>
  <si>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</si>
  <si>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</si>
  <si>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</si>
  <si>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</si>
  <si>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</si>
  <si>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</si>
  <si>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</si>
  <si>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</si>
  <si>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</si>
  <si>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</si>
  <si>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</si>
  <si>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</si>
  <si>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</si>
  <si>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</si>
  <si>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</si>
  <si>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</si>
  <si>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</si>
  <si>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</si>
  <si>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</si>
  <si>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</si>
  <si>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</si>
  <si>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</si>
  <si>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</si>
  <si>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</si>
  <si>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</si>
  <si>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</si>
  <si>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</si>
  <si>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</si>
  <si>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</si>
  <si>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</si>
  <si>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</si>
  <si>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</si>
  <si>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</si>
  <si>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</si>
  <si>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</si>
  <si>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</si>
  <si>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</si>
  <si>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</si>
  <si>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</si>
  <si>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</si>
  <si>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</si>
  <si>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</si>
  <si>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</si>
  <si>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</si>
  <si>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</si>
  <si>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</si>
  <si>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</si>
  <si>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</si>
  <si>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</si>
  <si>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</si>
  <si>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</si>
  <si>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</si>
  <si>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</si>
  <si>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</si>
  <si>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 xml:space="preserve">от    .  .2021 №  </t>
  </si>
  <si>
    <t>Изменения к новому бюджету на 2022-2024 годы на 08.11.2021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</si>
  <si>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</si>
  <si>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</si>
  <si>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</si>
  <si>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</si>
  <si>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</si>
  <si>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</si>
  <si>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</si>
  <si>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</si>
  <si>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</si>
  <si>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</si>
  <si>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</si>
  <si>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</si>
  <si>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</si>
  <si>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</si>
  <si>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</si>
  <si>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</si>
  <si>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</si>
  <si>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</si>
  <si>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</si>
  <si>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</si>
  <si>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</si>
  <si>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</si>
  <si>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</si>
  <si>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 xml:space="preserve">Приложение № 3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</si>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</sst>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1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539"/>
  <sheetViews>
    <sheetView tabSelected="1" topLeftCell="A2" zoomScale="90" zoomScaleNormal="90" workbookViewId="0">
      <selection activeCell="A2" sqref="A2:H2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5.5703125" style="3" hidden="1" customWidth="1"/>
    <col min="5" max="5" width="14.42578125" style="3" hidden="1" customWidth="1"/>
    <col min="6" max="6" width="14.7109375" style="3" hidden="1" customWidth="1"/>
    <col min="7" max="7" width="15.5703125" style="3" hidden="1" customWidth="1"/>
    <col min="8" max="8" width="14.7109375" style="3" customWidth="1"/>
    <col min="9" max="9" width="14.85546875" style="3" hidden="1" customWidth="1"/>
    <col min="10" max="10" width="13.5703125" style="3" hidden="1" customWidth="1"/>
    <col min="11" max="11" width="13.85546875" style="3" hidden="1" customWidth="1"/>
    <col min="12" max="12" width="15.85546875" style="3" hidden="1" customWidth="1"/>
    <col min="13" max="13" width="13.85546875" style="3" hidden="1" customWidth="1"/>
    <col min="14" max="14" width="14" style="3" hidden="1" customWidth="1"/>
    <col min="15" max="15" width="13.7109375" style="3" hidden="1" customWidth="1"/>
    <col min="16" max="16" width="13" style="3" hidden="1" customWidth="1"/>
    <col min="17" max="17" width="14.5703125" style="3" hidden="1" customWidth="1"/>
    <col min="18" max="18" width="13.85546875" style="3" hidden="1" customWidth="1"/>
    <col min="19" max="16384" width="9.140625" style="3"/>
  </cols>
  <sheetData>
    <row r="1" spans="1:18" ht="20.25" hidden="1" customHeight="1">
      <c r="A1" s="27"/>
      <c r="B1" s="27"/>
      <c r="C1" s="27"/>
    </row>
    <row r="2" spans="1:18" ht="20.25" customHeight="1">
      <c r="A2" s="28" t="s">
        <v>666</v>
      </c>
      <c r="B2" s="28"/>
      <c r="C2" s="28"/>
      <c r="D2" s="28"/>
      <c r="E2" s="28"/>
      <c r="F2" s="28"/>
      <c r="G2" s="28"/>
      <c r="H2" s="28"/>
    </row>
    <row r="3" spans="1:18" ht="20.25" customHeight="1">
      <c r="A3" s="27" t="s">
        <v>554</v>
      </c>
      <c r="B3" s="27"/>
      <c r="C3" s="27"/>
      <c r="D3" s="27"/>
      <c r="E3" s="27"/>
      <c r="F3" s="27"/>
      <c r="G3" s="27"/>
      <c r="H3" s="27"/>
    </row>
    <row r="4" spans="1:18" ht="20.25" customHeight="1">
      <c r="A4" s="27" t="s">
        <v>555</v>
      </c>
      <c r="B4" s="27"/>
      <c r="C4" s="27"/>
      <c r="D4" s="27"/>
      <c r="E4" s="27"/>
      <c r="F4" s="27"/>
      <c r="G4" s="27"/>
      <c r="H4" s="27"/>
    </row>
    <row r="5" spans="1:18" ht="20.25" customHeight="1">
      <c r="A5" s="27" t="s">
        <v>606</v>
      </c>
      <c r="B5" s="27"/>
      <c r="C5" s="27"/>
      <c r="D5" s="27"/>
      <c r="E5" s="27"/>
      <c r="F5" s="27"/>
      <c r="G5" s="27"/>
      <c r="H5" s="27"/>
    </row>
    <row r="6" spans="1:18" ht="20.25" customHeight="1">
      <c r="A6" s="27" t="s">
        <v>641</v>
      </c>
      <c r="B6" s="27"/>
      <c r="C6" s="27"/>
      <c r="D6" s="27"/>
      <c r="E6" s="27"/>
      <c r="F6" s="27"/>
      <c r="G6" s="27"/>
      <c r="H6" s="27"/>
    </row>
    <row r="7" spans="1:18" ht="157.5" customHeight="1">
      <c r="A7" s="29" t="s">
        <v>667</v>
      </c>
      <c r="B7" s="29"/>
      <c r="C7" s="29"/>
      <c r="D7" s="29"/>
      <c r="E7" s="29"/>
      <c r="F7" s="29"/>
      <c r="G7" s="29"/>
      <c r="H7" s="29"/>
    </row>
    <row r="8" spans="1:18" ht="20.25" customHeight="1">
      <c r="A8" s="30" t="s">
        <v>331</v>
      </c>
      <c r="B8" s="30"/>
      <c r="C8" s="30"/>
      <c r="D8" s="30"/>
      <c r="E8" s="30"/>
      <c r="F8" s="30"/>
      <c r="G8" s="30"/>
      <c r="H8" s="30"/>
    </row>
    <row r="9" spans="1:18" ht="21.75" customHeight="1">
      <c r="A9" s="25" t="s">
        <v>2</v>
      </c>
      <c r="B9" s="25" t="s">
        <v>0</v>
      </c>
      <c r="C9" s="25" t="s">
        <v>1</v>
      </c>
      <c r="D9" s="23" t="s">
        <v>457</v>
      </c>
      <c r="E9" s="25" t="s">
        <v>642</v>
      </c>
      <c r="F9" s="23" t="s">
        <v>457</v>
      </c>
      <c r="G9" s="25" t="s">
        <v>665</v>
      </c>
      <c r="H9" s="23" t="s">
        <v>457</v>
      </c>
      <c r="I9" s="23" t="s">
        <v>541</v>
      </c>
      <c r="J9" s="25" t="s">
        <v>642</v>
      </c>
      <c r="K9" s="23" t="s">
        <v>541</v>
      </c>
      <c r="L9" s="25" t="s">
        <v>665</v>
      </c>
      <c r="M9" s="23" t="s">
        <v>541</v>
      </c>
      <c r="N9" s="23" t="s">
        <v>643</v>
      </c>
      <c r="O9" s="25" t="s">
        <v>642</v>
      </c>
      <c r="P9" s="23" t="s">
        <v>643</v>
      </c>
      <c r="Q9" s="25" t="s">
        <v>665</v>
      </c>
      <c r="R9" s="23" t="s">
        <v>643</v>
      </c>
    </row>
    <row r="10" spans="1:18" ht="88.5" customHeight="1">
      <c r="A10" s="26"/>
      <c r="B10" s="26"/>
      <c r="C10" s="26"/>
      <c r="D10" s="24"/>
      <c r="E10" s="26"/>
      <c r="F10" s="24"/>
      <c r="G10" s="26"/>
      <c r="H10" s="24"/>
      <c r="I10" s="24"/>
      <c r="J10" s="26"/>
      <c r="K10" s="24"/>
      <c r="L10" s="26"/>
      <c r="M10" s="24"/>
      <c r="N10" s="24"/>
      <c r="O10" s="26"/>
      <c r="P10" s="24"/>
      <c r="Q10" s="26"/>
      <c r="R10" s="24"/>
    </row>
    <row r="11" spans="1:18" ht="63">
      <c r="A11" s="6" t="s">
        <v>3</v>
      </c>
      <c r="B11" s="7" t="s">
        <v>230</v>
      </c>
      <c r="C11" s="2"/>
      <c r="D11" s="4">
        <v>250357.49670999995</v>
      </c>
      <c r="E11" s="8">
        <f>E12+E37+E70+E97+E112+E128+E134+E145</f>
        <v>156710.17752</v>
      </c>
      <c r="F11" s="4">
        <f>D11+E11</f>
        <v>407067.67422999995</v>
      </c>
      <c r="G11" s="8">
        <f>G12+G37+G70+G97+G112+G128+G134+G145</f>
        <v>483.34095999999994</v>
      </c>
      <c r="H11" s="4">
        <f>F11+G11</f>
        <v>407551.01518999995</v>
      </c>
      <c r="I11" s="4">
        <v>246281.08452999996</v>
      </c>
      <c r="J11" s="8">
        <f>J12+J37+J70+J97+J112+J128+J134+J145</f>
        <v>95685.719000000012</v>
      </c>
      <c r="K11" s="4">
        <f>I11+J11</f>
        <v>341966.80352999998</v>
      </c>
      <c r="L11" s="8">
        <f>L12+L37+L70+L97+L112+L128+L134+L145</f>
        <v>0</v>
      </c>
      <c r="M11" s="4">
        <f>K11+L11</f>
        <v>341966.80352999998</v>
      </c>
      <c r="N11" s="4">
        <v>246281.08452999996</v>
      </c>
      <c r="O11" s="8">
        <f>O12+O37+O70+O97+O112+O128+O134+O145</f>
        <v>66856.943700000003</v>
      </c>
      <c r="P11" s="4">
        <f>N11+O11</f>
        <v>313138.02822999994</v>
      </c>
      <c r="Q11" s="8">
        <f>Q12+Q37+Q70+Q97+Q112+Q128+Q134+Q145</f>
        <v>0</v>
      </c>
      <c r="R11" s="4">
        <f>P11+Q11</f>
        <v>313138.02822999994</v>
      </c>
    </row>
    <row r="12" spans="1:18" ht="25.5">
      <c r="A12" s="9" t="s">
        <v>227</v>
      </c>
      <c r="B12" s="7" t="s">
        <v>231</v>
      </c>
      <c r="C12" s="2"/>
      <c r="D12" s="4">
        <v>149808.61300000001</v>
      </c>
      <c r="E12" s="8">
        <f>E13+E28+E31+E34</f>
        <v>33784.072520000002</v>
      </c>
      <c r="F12" s="4">
        <f t="shared" ref="F12:F72" si="0">D12+E12</f>
        <v>183592.68552</v>
      </c>
      <c r="G12" s="8">
        <f>G13+G28+G31+G34</f>
        <v>79.846959999999996</v>
      </c>
      <c r="H12" s="4">
        <f t="shared" ref="H12:H75" si="1">F12+G12</f>
        <v>183672.53247999999</v>
      </c>
      <c r="I12" s="4">
        <v>148808.61300000001</v>
      </c>
      <c r="J12" s="8">
        <f>J13+J28+J31+J34</f>
        <v>0</v>
      </c>
      <c r="K12" s="4">
        <f t="shared" ref="K12:K72" si="2">I12+J12</f>
        <v>148808.61300000001</v>
      </c>
      <c r="L12" s="8">
        <f>L13+L28+L31+L34</f>
        <v>0</v>
      </c>
      <c r="M12" s="4">
        <f t="shared" ref="M12:M75" si="3">K12+L12</f>
        <v>148808.61300000001</v>
      </c>
      <c r="N12" s="4">
        <v>148808.61300000001</v>
      </c>
      <c r="O12" s="8">
        <f>O13+O28+O31+O34</f>
        <v>0</v>
      </c>
      <c r="P12" s="4">
        <f t="shared" ref="P12:P72" si="4">N12+O12</f>
        <v>148808.61300000001</v>
      </c>
      <c r="Q12" s="8">
        <f>Q13+Q28+Q31+Q34</f>
        <v>0</v>
      </c>
      <c r="R12" s="4">
        <f t="shared" ref="R12:R75" si="5">P12+Q12</f>
        <v>148808.61300000001</v>
      </c>
    </row>
    <row r="13" spans="1:18" ht="38.25">
      <c r="A13" s="5" t="s">
        <v>229</v>
      </c>
      <c r="B13" s="2" t="s">
        <v>232</v>
      </c>
      <c r="C13" s="2"/>
      <c r="D13" s="4">
        <v>149808.61300000001</v>
      </c>
      <c r="E13" s="8">
        <f>E14+E16+E18+E20+E22+E24+E26</f>
        <v>33784.072520000002</v>
      </c>
      <c r="F13" s="4">
        <f t="shared" si="0"/>
        <v>183592.68552</v>
      </c>
      <c r="G13" s="8">
        <f>G14+G16+G18+G20+G22+G24+G26</f>
        <v>79.846959999999996</v>
      </c>
      <c r="H13" s="4">
        <f t="shared" si="1"/>
        <v>183672.53247999999</v>
      </c>
      <c r="I13" s="4">
        <v>148808.61300000001</v>
      </c>
      <c r="J13" s="8">
        <f>J14+J16+J18+J20+J22+J24+J26</f>
        <v>0</v>
      </c>
      <c r="K13" s="4">
        <f t="shared" si="2"/>
        <v>148808.61300000001</v>
      </c>
      <c r="L13" s="8">
        <f>L14+L16+L18+L20+L22+L24+L26</f>
        <v>0</v>
      </c>
      <c r="M13" s="4">
        <f t="shared" si="3"/>
        <v>148808.61300000001</v>
      </c>
      <c r="N13" s="4">
        <v>148808.61300000001</v>
      </c>
      <c r="O13" s="8">
        <f>O14+O16+O18+O20+O22+O24+O26</f>
        <v>0</v>
      </c>
      <c r="P13" s="4">
        <f t="shared" si="4"/>
        <v>148808.61300000001</v>
      </c>
      <c r="Q13" s="8">
        <f>Q14+Q16+Q18+Q20+Q22+Q24+Q26</f>
        <v>0</v>
      </c>
      <c r="R13" s="4">
        <f t="shared" si="5"/>
        <v>148808.61300000001</v>
      </c>
    </row>
    <row r="14" spans="1:18" ht="25.5">
      <c r="A14" s="5" t="s">
        <v>228</v>
      </c>
      <c r="B14" s="2" t="s">
        <v>233</v>
      </c>
      <c r="C14" s="2"/>
      <c r="D14" s="4">
        <v>43793.933000000005</v>
      </c>
      <c r="E14" s="8">
        <f>E15</f>
        <v>20576.561520000003</v>
      </c>
      <c r="F14" s="4">
        <f t="shared" si="0"/>
        <v>64370.494520000007</v>
      </c>
      <c r="G14" s="8">
        <f>G15</f>
        <v>79.846959999999996</v>
      </c>
      <c r="H14" s="4">
        <f t="shared" si="1"/>
        <v>64450.34148000001</v>
      </c>
      <c r="I14" s="4">
        <v>42793.933000000005</v>
      </c>
      <c r="J14" s="8">
        <f>J15</f>
        <v>0</v>
      </c>
      <c r="K14" s="4">
        <f t="shared" si="2"/>
        <v>42793.933000000005</v>
      </c>
      <c r="L14" s="8">
        <f>L15</f>
        <v>0</v>
      </c>
      <c r="M14" s="4">
        <f t="shared" si="3"/>
        <v>42793.933000000005</v>
      </c>
      <c r="N14" s="4">
        <v>42793.933000000005</v>
      </c>
      <c r="O14" s="8">
        <f>O15</f>
        <v>0</v>
      </c>
      <c r="P14" s="4">
        <f t="shared" si="4"/>
        <v>42793.933000000005</v>
      </c>
      <c r="Q14" s="8">
        <f>Q15</f>
        <v>0</v>
      </c>
      <c r="R14" s="4">
        <f t="shared" si="5"/>
        <v>42793.933000000005</v>
      </c>
    </row>
    <row r="15" spans="1:18" ht="38.25">
      <c r="A15" s="5" t="s">
        <v>64</v>
      </c>
      <c r="B15" s="2" t="s">
        <v>233</v>
      </c>
      <c r="C15" s="2">
        <v>600</v>
      </c>
      <c r="D15" s="4">
        <v>43793.933000000005</v>
      </c>
      <c r="E15" s="8">
        <f>18746.063-264.09348+14795.277-12700.685</f>
        <v>20576.561520000003</v>
      </c>
      <c r="F15" s="4">
        <f t="shared" si="0"/>
        <v>64370.494520000007</v>
      </c>
      <c r="G15" s="8">
        <v>79.846959999999996</v>
      </c>
      <c r="H15" s="4">
        <f t="shared" si="1"/>
        <v>64450.34148000001</v>
      </c>
      <c r="I15" s="4">
        <v>42793.933000000005</v>
      </c>
      <c r="J15" s="8"/>
      <c r="K15" s="4">
        <f t="shared" si="2"/>
        <v>42793.933000000005</v>
      </c>
      <c r="L15" s="8"/>
      <c r="M15" s="4">
        <f t="shared" si="3"/>
        <v>42793.933000000005</v>
      </c>
      <c r="N15" s="4">
        <v>42793.933000000005</v>
      </c>
      <c r="O15" s="8"/>
      <c r="P15" s="4">
        <f t="shared" si="4"/>
        <v>42793.933000000005</v>
      </c>
      <c r="Q15" s="8"/>
      <c r="R15" s="4">
        <f t="shared" si="5"/>
        <v>42793.933000000005</v>
      </c>
    </row>
    <row r="16" spans="1:18" ht="51">
      <c r="A16" s="5" t="s">
        <v>234</v>
      </c>
      <c r="B16" s="2" t="s">
        <v>235</v>
      </c>
      <c r="C16" s="2"/>
      <c r="D16" s="4">
        <v>510</v>
      </c>
      <c r="E16" s="8">
        <f>E17</f>
        <v>0</v>
      </c>
      <c r="F16" s="4">
        <f t="shared" si="0"/>
        <v>510</v>
      </c>
      <c r="G16" s="8">
        <f>G17</f>
        <v>0</v>
      </c>
      <c r="H16" s="4">
        <f t="shared" si="1"/>
        <v>510</v>
      </c>
      <c r="I16" s="4">
        <v>510</v>
      </c>
      <c r="J16" s="8">
        <f>J17</f>
        <v>0</v>
      </c>
      <c r="K16" s="4">
        <f t="shared" si="2"/>
        <v>510</v>
      </c>
      <c r="L16" s="8">
        <f>L17</f>
        <v>0</v>
      </c>
      <c r="M16" s="4">
        <f t="shared" si="3"/>
        <v>510</v>
      </c>
      <c r="N16" s="4">
        <v>510</v>
      </c>
      <c r="O16" s="8">
        <f>O17</f>
        <v>0</v>
      </c>
      <c r="P16" s="4">
        <f t="shared" si="4"/>
        <v>510</v>
      </c>
      <c r="Q16" s="8">
        <f>Q17</f>
        <v>0</v>
      </c>
      <c r="R16" s="4">
        <f t="shared" si="5"/>
        <v>510</v>
      </c>
    </row>
    <row r="17" spans="1:18" ht="38.25">
      <c r="A17" s="5" t="s">
        <v>64</v>
      </c>
      <c r="B17" s="2" t="s">
        <v>235</v>
      </c>
      <c r="C17" s="2">
        <v>600</v>
      </c>
      <c r="D17" s="4">
        <v>510</v>
      </c>
      <c r="E17" s="8"/>
      <c r="F17" s="4">
        <f t="shared" si="0"/>
        <v>510</v>
      </c>
      <c r="G17" s="8"/>
      <c r="H17" s="4">
        <f t="shared" si="1"/>
        <v>510</v>
      </c>
      <c r="I17" s="4">
        <v>510</v>
      </c>
      <c r="J17" s="8"/>
      <c r="K17" s="4">
        <f t="shared" si="2"/>
        <v>510</v>
      </c>
      <c r="L17" s="8"/>
      <c r="M17" s="4">
        <f t="shared" si="3"/>
        <v>510</v>
      </c>
      <c r="N17" s="4">
        <v>510</v>
      </c>
      <c r="O17" s="8"/>
      <c r="P17" s="4">
        <f t="shared" si="4"/>
        <v>510</v>
      </c>
      <c r="Q17" s="8"/>
      <c r="R17" s="4">
        <f t="shared" si="5"/>
        <v>510</v>
      </c>
    </row>
    <row r="18" spans="1:18" ht="25.5">
      <c r="A18" s="5" t="s">
        <v>236</v>
      </c>
      <c r="B18" s="2" t="s">
        <v>237</v>
      </c>
      <c r="C18" s="2"/>
      <c r="D18" s="4">
        <v>200</v>
      </c>
      <c r="E18" s="8">
        <f>E19</f>
        <v>0</v>
      </c>
      <c r="F18" s="4">
        <f t="shared" si="0"/>
        <v>200</v>
      </c>
      <c r="G18" s="8">
        <f>G19</f>
        <v>0</v>
      </c>
      <c r="H18" s="4">
        <f t="shared" si="1"/>
        <v>200</v>
      </c>
      <c r="I18" s="4">
        <v>200</v>
      </c>
      <c r="J18" s="8">
        <f>J19</f>
        <v>0</v>
      </c>
      <c r="K18" s="4">
        <f t="shared" si="2"/>
        <v>200</v>
      </c>
      <c r="L18" s="8">
        <f>L19</f>
        <v>0</v>
      </c>
      <c r="M18" s="4">
        <f t="shared" si="3"/>
        <v>200</v>
      </c>
      <c r="N18" s="4">
        <v>200</v>
      </c>
      <c r="O18" s="8">
        <f>O19</f>
        <v>0</v>
      </c>
      <c r="P18" s="4">
        <f t="shared" si="4"/>
        <v>200</v>
      </c>
      <c r="Q18" s="8">
        <f>Q19</f>
        <v>0</v>
      </c>
      <c r="R18" s="4">
        <f t="shared" si="5"/>
        <v>200</v>
      </c>
    </row>
    <row r="19" spans="1:18" ht="38.25">
      <c r="A19" s="5" t="s">
        <v>64</v>
      </c>
      <c r="B19" s="2" t="s">
        <v>237</v>
      </c>
      <c r="C19" s="2">
        <v>600</v>
      </c>
      <c r="D19" s="4">
        <v>200</v>
      </c>
      <c r="E19" s="8"/>
      <c r="F19" s="4">
        <f t="shared" si="0"/>
        <v>200</v>
      </c>
      <c r="G19" s="8"/>
      <c r="H19" s="4">
        <f t="shared" si="1"/>
        <v>200</v>
      </c>
      <c r="I19" s="4">
        <v>200</v>
      </c>
      <c r="J19" s="8"/>
      <c r="K19" s="4">
        <f t="shared" si="2"/>
        <v>200</v>
      </c>
      <c r="L19" s="8"/>
      <c r="M19" s="4">
        <f t="shared" si="3"/>
        <v>200</v>
      </c>
      <c r="N19" s="4">
        <v>200</v>
      </c>
      <c r="O19" s="8"/>
      <c r="P19" s="4">
        <f t="shared" si="4"/>
        <v>200</v>
      </c>
      <c r="Q19" s="8"/>
      <c r="R19" s="4">
        <f t="shared" si="5"/>
        <v>200</v>
      </c>
    </row>
    <row r="20" spans="1:18" ht="51">
      <c r="A20" s="5" t="s">
        <v>462</v>
      </c>
      <c r="B20" s="2" t="s">
        <v>505</v>
      </c>
      <c r="C20" s="2"/>
      <c r="D20" s="4">
        <v>0</v>
      </c>
      <c r="E20" s="8">
        <f>E21</f>
        <v>0</v>
      </c>
      <c r="F20" s="4">
        <f t="shared" si="0"/>
        <v>0</v>
      </c>
      <c r="G20" s="8">
        <f>G21</f>
        <v>0</v>
      </c>
      <c r="H20" s="4">
        <f t="shared" si="1"/>
        <v>0</v>
      </c>
      <c r="I20" s="4">
        <v>0</v>
      </c>
      <c r="J20" s="8">
        <f>J21</f>
        <v>0</v>
      </c>
      <c r="K20" s="4">
        <f t="shared" si="2"/>
        <v>0</v>
      </c>
      <c r="L20" s="8">
        <f>L21</f>
        <v>0</v>
      </c>
      <c r="M20" s="4">
        <f t="shared" si="3"/>
        <v>0</v>
      </c>
      <c r="N20" s="4">
        <v>0</v>
      </c>
      <c r="O20" s="8">
        <f>O21</f>
        <v>0</v>
      </c>
      <c r="P20" s="4">
        <f t="shared" si="4"/>
        <v>0</v>
      </c>
      <c r="Q20" s="8">
        <f>Q21</f>
        <v>0</v>
      </c>
      <c r="R20" s="4">
        <f t="shared" si="5"/>
        <v>0</v>
      </c>
    </row>
    <row r="21" spans="1:18" ht="38.25">
      <c r="A21" s="5" t="s">
        <v>64</v>
      </c>
      <c r="B21" s="2" t="s">
        <v>505</v>
      </c>
      <c r="C21" s="2">
        <v>600</v>
      </c>
      <c r="D21" s="4">
        <v>0</v>
      </c>
      <c r="E21" s="8"/>
      <c r="F21" s="4">
        <f t="shared" si="0"/>
        <v>0</v>
      </c>
      <c r="G21" s="8"/>
      <c r="H21" s="4">
        <f t="shared" si="1"/>
        <v>0</v>
      </c>
      <c r="I21" s="4">
        <v>0</v>
      </c>
      <c r="J21" s="8"/>
      <c r="K21" s="4">
        <f t="shared" si="2"/>
        <v>0</v>
      </c>
      <c r="L21" s="8"/>
      <c r="M21" s="4">
        <f t="shared" si="3"/>
        <v>0</v>
      </c>
      <c r="N21" s="4">
        <v>0</v>
      </c>
      <c r="O21" s="8"/>
      <c r="P21" s="4">
        <f t="shared" si="4"/>
        <v>0</v>
      </c>
      <c r="Q21" s="8"/>
      <c r="R21" s="4">
        <f t="shared" si="5"/>
        <v>0</v>
      </c>
    </row>
    <row r="22" spans="1:18" ht="102">
      <c r="A22" s="10" t="s">
        <v>238</v>
      </c>
      <c r="B22" s="2" t="s">
        <v>239</v>
      </c>
      <c r="C22" s="2"/>
      <c r="D22" s="4">
        <v>700</v>
      </c>
      <c r="E22" s="8">
        <f>E23</f>
        <v>0</v>
      </c>
      <c r="F22" s="4">
        <f t="shared" si="0"/>
        <v>700</v>
      </c>
      <c r="G22" s="8">
        <f>G23</f>
        <v>0</v>
      </c>
      <c r="H22" s="4">
        <f t="shared" si="1"/>
        <v>700</v>
      </c>
      <c r="I22" s="4">
        <v>700</v>
      </c>
      <c r="J22" s="8">
        <f>J23</f>
        <v>0</v>
      </c>
      <c r="K22" s="4">
        <f t="shared" si="2"/>
        <v>700</v>
      </c>
      <c r="L22" s="8">
        <f>L23</f>
        <v>0</v>
      </c>
      <c r="M22" s="4">
        <f t="shared" si="3"/>
        <v>700</v>
      </c>
      <c r="N22" s="4">
        <v>700</v>
      </c>
      <c r="O22" s="8">
        <f>O23</f>
        <v>0</v>
      </c>
      <c r="P22" s="4">
        <f t="shared" si="4"/>
        <v>700</v>
      </c>
      <c r="Q22" s="8">
        <f>Q23</f>
        <v>0</v>
      </c>
      <c r="R22" s="4">
        <f t="shared" si="5"/>
        <v>700</v>
      </c>
    </row>
    <row r="23" spans="1:18" ht="38.25">
      <c r="A23" s="5" t="s">
        <v>64</v>
      </c>
      <c r="B23" s="2" t="s">
        <v>239</v>
      </c>
      <c r="C23" s="2">
        <v>600</v>
      </c>
      <c r="D23" s="4">
        <v>700</v>
      </c>
      <c r="E23" s="8"/>
      <c r="F23" s="4">
        <f t="shared" si="0"/>
        <v>700</v>
      </c>
      <c r="G23" s="8"/>
      <c r="H23" s="4">
        <f t="shared" si="1"/>
        <v>700</v>
      </c>
      <c r="I23" s="4">
        <v>700</v>
      </c>
      <c r="J23" s="8"/>
      <c r="K23" s="4">
        <f t="shared" si="2"/>
        <v>700</v>
      </c>
      <c r="L23" s="8"/>
      <c r="M23" s="4">
        <f t="shared" si="3"/>
        <v>700</v>
      </c>
      <c r="N23" s="4">
        <v>700</v>
      </c>
      <c r="O23" s="8"/>
      <c r="P23" s="4">
        <f t="shared" si="4"/>
        <v>700</v>
      </c>
      <c r="Q23" s="8"/>
      <c r="R23" s="4">
        <f t="shared" si="5"/>
        <v>700</v>
      </c>
    </row>
    <row r="24" spans="1:18" ht="127.5">
      <c r="A24" s="10" t="s">
        <v>556</v>
      </c>
      <c r="B24" s="2" t="s">
        <v>240</v>
      </c>
      <c r="C24" s="2"/>
      <c r="D24" s="4">
        <v>101745.37999999999</v>
      </c>
      <c r="E24" s="8">
        <f>E25</f>
        <v>10735.981</v>
      </c>
      <c r="F24" s="4">
        <f t="shared" si="0"/>
        <v>112481.36099999999</v>
      </c>
      <c r="G24" s="8">
        <f>G25</f>
        <v>0</v>
      </c>
      <c r="H24" s="4">
        <f t="shared" si="1"/>
        <v>112481.36099999999</v>
      </c>
      <c r="I24" s="4">
        <v>101745.37999999999</v>
      </c>
      <c r="J24" s="8">
        <f>J25</f>
        <v>0</v>
      </c>
      <c r="K24" s="4">
        <f t="shared" si="2"/>
        <v>101745.37999999999</v>
      </c>
      <c r="L24" s="8">
        <f>L25</f>
        <v>0</v>
      </c>
      <c r="M24" s="4">
        <f t="shared" si="3"/>
        <v>101745.37999999999</v>
      </c>
      <c r="N24" s="4">
        <v>101745.37999999999</v>
      </c>
      <c r="O24" s="8">
        <f>O25</f>
        <v>0</v>
      </c>
      <c r="P24" s="4">
        <f t="shared" si="4"/>
        <v>101745.37999999999</v>
      </c>
      <c r="Q24" s="8">
        <f>Q25</f>
        <v>0</v>
      </c>
      <c r="R24" s="4">
        <f t="shared" si="5"/>
        <v>101745.37999999999</v>
      </c>
    </row>
    <row r="25" spans="1:18" ht="38.25">
      <c r="A25" s="5" t="s">
        <v>64</v>
      </c>
      <c r="B25" s="2" t="s">
        <v>240</v>
      </c>
      <c r="C25" s="2">
        <v>600</v>
      </c>
      <c r="D25" s="4">
        <v>101745.37999999999</v>
      </c>
      <c r="E25" s="8">
        <v>10735.981</v>
      </c>
      <c r="F25" s="4">
        <f t="shared" si="0"/>
        <v>112481.36099999999</v>
      </c>
      <c r="G25" s="8"/>
      <c r="H25" s="4">
        <f t="shared" si="1"/>
        <v>112481.36099999999</v>
      </c>
      <c r="I25" s="4">
        <v>101745.37999999999</v>
      </c>
      <c r="J25" s="8"/>
      <c r="K25" s="4">
        <f t="shared" si="2"/>
        <v>101745.37999999999</v>
      </c>
      <c r="L25" s="8"/>
      <c r="M25" s="4">
        <f t="shared" si="3"/>
        <v>101745.37999999999</v>
      </c>
      <c r="N25" s="4">
        <v>101745.37999999999</v>
      </c>
      <c r="O25" s="8"/>
      <c r="P25" s="4">
        <f t="shared" si="4"/>
        <v>101745.37999999999</v>
      </c>
      <c r="Q25" s="8"/>
      <c r="R25" s="4">
        <f t="shared" si="5"/>
        <v>101745.37999999999</v>
      </c>
    </row>
    <row r="26" spans="1:18" ht="102" customHeight="1">
      <c r="A26" s="5" t="s">
        <v>472</v>
      </c>
      <c r="B26" s="2" t="s">
        <v>473</v>
      </c>
      <c r="C26" s="2"/>
      <c r="D26" s="4">
        <v>2859.3</v>
      </c>
      <c r="E26" s="8">
        <f>E27</f>
        <v>2471.5300000000002</v>
      </c>
      <c r="F26" s="4">
        <f t="shared" si="0"/>
        <v>5330.83</v>
      </c>
      <c r="G26" s="8">
        <f>G27</f>
        <v>0</v>
      </c>
      <c r="H26" s="4">
        <f t="shared" si="1"/>
        <v>5330.83</v>
      </c>
      <c r="I26" s="4">
        <v>2859.3</v>
      </c>
      <c r="J26" s="8">
        <f>J27</f>
        <v>0</v>
      </c>
      <c r="K26" s="4">
        <f t="shared" si="2"/>
        <v>2859.3</v>
      </c>
      <c r="L26" s="8">
        <f>L27</f>
        <v>0</v>
      </c>
      <c r="M26" s="4">
        <f t="shared" si="3"/>
        <v>2859.3</v>
      </c>
      <c r="N26" s="4">
        <v>2859.3</v>
      </c>
      <c r="O26" s="8">
        <f>O27</f>
        <v>0</v>
      </c>
      <c r="P26" s="4">
        <f t="shared" si="4"/>
        <v>2859.3</v>
      </c>
      <c r="Q26" s="8">
        <f>Q27</f>
        <v>0</v>
      </c>
      <c r="R26" s="4">
        <f t="shared" si="5"/>
        <v>2859.3</v>
      </c>
    </row>
    <row r="27" spans="1:18" ht="38.25">
      <c r="A27" s="5" t="s">
        <v>64</v>
      </c>
      <c r="B27" s="2" t="s">
        <v>473</v>
      </c>
      <c r="C27" s="2">
        <v>600</v>
      </c>
      <c r="D27" s="4">
        <v>2859.3</v>
      </c>
      <c r="E27" s="8">
        <v>2471.5300000000002</v>
      </c>
      <c r="F27" s="4">
        <f t="shared" si="0"/>
        <v>5330.83</v>
      </c>
      <c r="G27" s="8"/>
      <c r="H27" s="4">
        <f t="shared" si="1"/>
        <v>5330.83</v>
      </c>
      <c r="I27" s="4">
        <v>2859.3</v>
      </c>
      <c r="J27" s="8"/>
      <c r="K27" s="4">
        <f t="shared" si="2"/>
        <v>2859.3</v>
      </c>
      <c r="L27" s="8"/>
      <c r="M27" s="4">
        <f t="shared" si="3"/>
        <v>2859.3</v>
      </c>
      <c r="N27" s="4">
        <v>2859.3</v>
      </c>
      <c r="O27" s="8"/>
      <c r="P27" s="4">
        <f t="shared" si="4"/>
        <v>2859.3</v>
      </c>
      <c r="Q27" s="8"/>
      <c r="R27" s="4">
        <f t="shared" si="5"/>
        <v>2859.3</v>
      </c>
    </row>
    <row r="28" spans="1:18" ht="51">
      <c r="A28" s="5" t="s">
        <v>241</v>
      </c>
      <c r="B28" s="2" t="s">
        <v>242</v>
      </c>
      <c r="C28" s="2"/>
      <c r="D28" s="4">
        <v>0</v>
      </c>
      <c r="E28" s="8">
        <f>E29</f>
        <v>0</v>
      </c>
      <c r="F28" s="4">
        <f t="shared" si="0"/>
        <v>0</v>
      </c>
      <c r="G28" s="8">
        <f>G29</f>
        <v>0</v>
      </c>
      <c r="H28" s="4">
        <f t="shared" si="1"/>
        <v>0</v>
      </c>
      <c r="I28" s="4">
        <v>0</v>
      </c>
      <c r="J28" s="8">
        <f>J29</f>
        <v>0</v>
      </c>
      <c r="K28" s="4">
        <f t="shared" si="2"/>
        <v>0</v>
      </c>
      <c r="L28" s="8">
        <f>L29</f>
        <v>0</v>
      </c>
      <c r="M28" s="4">
        <f t="shared" si="3"/>
        <v>0</v>
      </c>
      <c r="N28" s="4">
        <v>0</v>
      </c>
      <c r="O28" s="8">
        <f>O29</f>
        <v>0</v>
      </c>
      <c r="P28" s="4">
        <f t="shared" si="4"/>
        <v>0</v>
      </c>
      <c r="Q28" s="8">
        <f>Q29</f>
        <v>0</v>
      </c>
      <c r="R28" s="4">
        <f t="shared" si="5"/>
        <v>0</v>
      </c>
    </row>
    <row r="29" spans="1:18" ht="38.25">
      <c r="A29" s="5" t="s">
        <v>244</v>
      </c>
      <c r="B29" s="2" t="s">
        <v>243</v>
      </c>
      <c r="C29" s="2"/>
      <c r="D29" s="4">
        <v>0</v>
      </c>
      <c r="E29" s="8">
        <f>E30</f>
        <v>0</v>
      </c>
      <c r="F29" s="4">
        <f t="shared" si="0"/>
        <v>0</v>
      </c>
      <c r="G29" s="8">
        <f>G30</f>
        <v>0</v>
      </c>
      <c r="H29" s="4">
        <f t="shared" si="1"/>
        <v>0</v>
      </c>
      <c r="I29" s="4">
        <v>0</v>
      </c>
      <c r="J29" s="8">
        <f>J30</f>
        <v>0</v>
      </c>
      <c r="K29" s="4">
        <f t="shared" si="2"/>
        <v>0</v>
      </c>
      <c r="L29" s="8">
        <f>L30</f>
        <v>0</v>
      </c>
      <c r="M29" s="4">
        <f t="shared" si="3"/>
        <v>0</v>
      </c>
      <c r="N29" s="4">
        <v>0</v>
      </c>
      <c r="O29" s="8">
        <f>O30</f>
        <v>0</v>
      </c>
      <c r="P29" s="4">
        <f t="shared" si="4"/>
        <v>0</v>
      </c>
      <c r="Q29" s="8">
        <f>Q30</f>
        <v>0</v>
      </c>
      <c r="R29" s="4">
        <f t="shared" si="5"/>
        <v>0</v>
      </c>
    </row>
    <row r="30" spans="1:18" ht="38.25">
      <c r="A30" s="5" t="s">
        <v>64</v>
      </c>
      <c r="B30" s="2" t="s">
        <v>243</v>
      </c>
      <c r="C30" s="2">
        <v>600</v>
      </c>
      <c r="D30" s="4">
        <v>0</v>
      </c>
      <c r="E30" s="8"/>
      <c r="F30" s="4">
        <f t="shared" si="0"/>
        <v>0</v>
      </c>
      <c r="G30" s="8"/>
      <c r="H30" s="4">
        <f t="shared" si="1"/>
        <v>0</v>
      </c>
      <c r="I30" s="4">
        <v>0</v>
      </c>
      <c r="J30" s="8"/>
      <c r="K30" s="4">
        <f t="shared" si="2"/>
        <v>0</v>
      </c>
      <c r="L30" s="8"/>
      <c r="M30" s="4">
        <f t="shared" si="3"/>
        <v>0</v>
      </c>
      <c r="N30" s="4">
        <v>0</v>
      </c>
      <c r="O30" s="8"/>
      <c r="P30" s="4">
        <f t="shared" si="4"/>
        <v>0</v>
      </c>
      <c r="Q30" s="8"/>
      <c r="R30" s="4">
        <f t="shared" si="5"/>
        <v>0</v>
      </c>
    </row>
    <row r="31" spans="1:18" ht="51">
      <c r="A31" s="5" t="s">
        <v>512</v>
      </c>
      <c r="B31" s="2" t="s">
        <v>575</v>
      </c>
      <c r="C31" s="2"/>
      <c r="D31" s="4">
        <v>0</v>
      </c>
      <c r="E31" s="8">
        <f>E32</f>
        <v>0</v>
      </c>
      <c r="F31" s="4">
        <f t="shared" si="0"/>
        <v>0</v>
      </c>
      <c r="G31" s="8">
        <f>G32</f>
        <v>0</v>
      </c>
      <c r="H31" s="4">
        <f t="shared" si="1"/>
        <v>0</v>
      </c>
      <c r="I31" s="4">
        <v>0</v>
      </c>
      <c r="J31" s="8">
        <f>J32</f>
        <v>0</v>
      </c>
      <c r="K31" s="4">
        <f t="shared" si="2"/>
        <v>0</v>
      </c>
      <c r="L31" s="8">
        <f>L32</f>
        <v>0</v>
      </c>
      <c r="M31" s="4">
        <f t="shared" si="3"/>
        <v>0</v>
      </c>
      <c r="N31" s="4">
        <v>0</v>
      </c>
      <c r="O31" s="8">
        <f>O32</f>
        <v>0</v>
      </c>
      <c r="P31" s="4">
        <f t="shared" si="4"/>
        <v>0</v>
      </c>
      <c r="Q31" s="8">
        <f>Q32</f>
        <v>0</v>
      </c>
      <c r="R31" s="4">
        <f t="shared" si="5"/>
        <v>0</v>
      </c>
    </row>
    <row r="32" spans="1:18" ht="38.25">
      <c r="A32" s="5" t="s">
        <v>514</v>
      </c>
      <c r="B32" s="2" t="s">
        <v>576</v>
      </c>
      <c r="C32" s="2"/>
      <c r="D32" s="4">
        <v>0</v>
      </c>
      <c r="E32" s="8">
        <f>E33</f>
        <v>0</v>
      </c>
      <c r="F32" s="4">
        <f t="shared" si="0"/>
        <v>0</v>
      </c>
      <c r="G32" s="8">
        <f>G33</f>
        <v>0</v>
      </c>
      <c r="H32" s="4">
        <f t="shared" si="1"/>
        <v>0</v>
      </c>
      <c r="I32" s="4">
        <v>0</v>
      </c>
      <c r="J32" s="8">
        <f>J33</f>
        <v>0</v>
      </c>
      <c r="K32" s="4">
        <f t="shared" si="2"/>
        <v>0</v>
      </c>
      <c r="L32" s="8">
        <f>L33</f>
        <v>0</v>
      </c>
      <c r="M32" s="4">
        <f t="shared" si="3"/>
        <v>0</v>
      </c>
      <c r="N32" s="4">
        <v>0</v>
      </c>
      <c r="O32" s="8">
        <f>O33</f>
        <v>0</v>
      </c>
      <c r="P32" s="4">
        <f t="shared" si="4"/>
        <v>0</v>
      </c>
      <c r="Q32" s="8">
        <f>Q33</f>
        <v>0</v>
      </c>
      <c r="R32" s="4">
        <f t="shared" si="5"/>
        <v>0</v>
      </c>
    </row>
    <row r="33" spans="1:18" ht="38.25">
      <c r="A33" s="5" t="s">
        <v>64</v>
      </c>
      <c r="B33" s="2" t="s">
        <v>576</v>
      </c>
      <c r="C33" s="2">
        <v>600</v>
      </c>
      <c r="D33" s="4">
        <v>0</v>
      </c>
      <c r="E33" s="8"/>
      <c r="F33" s="4">
        <f t="shared" si="0"/>
        <v>0</v>
      </c>
      <c r="G33" s="8"/>
      <c r="H33" s="4">
        <f t="shared" si="1"/>
        <v>0</v>
      </c>
      <c r="I33" s="4">
        <v>0</v>
      </c>
      <c r="J33" s="8"/>
      <c r="K33" s="4">
        <f t="shared" si="2"/>
        <v>0</v>
      </c>
      <c r="L33" s="8"/>
      <c r="M33" s="4">
        <f t="shared" si="3"/>
        <v>0</v>
      </c>
      <c r="N33" s="4">
        <v>0</v>
      </c>
      <c r="O33" s="8"/>
      <c r="P33" s="4">
        <f t="shared" si="4"/>
        <v>0</v>
      </c>
      <c r="Q33" s="8"/>
      <c r="R33" s="4">
        <f t="shared" si="5"/>
        <v>0</v>
      </c>
    </row>
    <row r="34" spans="1:18" ht="51">
      <c r="A34" s="5" t="s">
        <v>622</v>
      </c>
      <c r="B34" s="2" t="s">
        <v>623</v>
      </c>
      <c r="C34" s="2"/>
      <c r="D34" s="4">
        <v>0</v>
      </c>
      <c r="E34" s="8">
        <f>E35</f>
        <v>0</v>
      </c>
      <c r="F34" s="4">
        <f t="shared" si="0"/>
        <v>0</v>
      </c>
      <c r="G34" s="8">
        <f>G35</f>
        <v>0</v>
      </c>
      <c r="H34" s="4">
        <f t="shared" si="1"/>
        <v>0</v>
      </c>
      <c r="I34" s="4">
        <v>0</v>
      </c>
      <c r="J34" s="8">
        <f>J35</f>
        <v>0</v>
      </c>
      <c r="K34" s="4">
        <f t="shared" si="2"/>
        <v>0</v>
      </c>
      <c r="L34" s="8">
        <f>L35</f>
        <v>0</v>
      </c>
      <c r="M34" s="4">
        <f t="shared" si="3"/>
        <v>0</v>
      </c>
      <c r="N34" s="4">
        <v>0</v>
      </c>
      <c r="O34" s="8">
        <f>O35</f>
        <v>0</v>
      </c>
      <c r="P34" s="4">
        <f t="shared" si="4"/>
        <v>0</v>
      </c>
      <c r="Q34" s="8">
        <f>Q35</f>
        <v>0</v>
      </c>
      <c r="R34" s="4">
        <f t="shared" si="5"/>
        <v>0</v>
      </c>
    </row>
    <row r="35" spans="1:18" ht="38.25">
      <c r="A35" s="5" t="s">
        <v>624</v>
      </c>
      <c r="B35" s="2" t="s">
        <v>625</v>
      </c>
      <c r="C35" s="2"/>
      <c r="D35" s="4">
        <v>0</v>
      </c>
      <c r="E35" s="8">
        <f>E36</f>
        <v>0</v>
      </c>
      <c r="F35" s="4">
        <f t="shared" si="0"/>
        <v>0</v>
      </c>
      <c r="G35" s="8">
        <f>G36</f>
        <v>0</v>
      </c>
      <c r="H35" s="4">
        <f t="shared" si="1"/>
        <v>0</v>
      </c>
      <c r="I35" s="4">
        <v>0</v>
      </c>
      <c r="J35" s="8">
        <f>J36</f>
        <v>0</v>
      </c>
      <c r="K35" s="4">
        <f t="shared" si="2"/>
        <v>0</v>
      </c>
      <c r="L35" s="8">
        <f>L36</f>
        <v>0</v>
      </c>
      <c r="M35" s="4">
        <f t="shared" si="3"/>
        <v>0</v>
      </c>
      <c r="N35" s="4">
        <v>0</v>
      </c>
      <c r="O35" s="8">
        <f>O36</f>
        <v>0</v>
      </c>
      <c r="P35" s="4">
        <f t="shared" si="4"/>
        <v>0</v>
      </c>
      <c r="Q35" s="8">
        <f>Q36</f>
        <v>0</v>
      </c>
      <c r="R35" s="4">
        <f t="shared" si="5"/>
        <v>0</v>
      </c>
    </row>
    <row r="36" spans="1:18" ht="38.25">
      <c r="A36" s="5" t="s">
        <v>64</v>
      </c>
      <c r="B36" s="2" t="s">
        <v>625</v>
      </c>
      <c r="C36" s="2">
        <v>600</v>
      </c>
      <c r="D36" s="4">
        <v>0</v>
      </c>
      <c r="E36" s="8"/>
      <c r="F36" s="4">
        <f t="shared" si="0"/>
        <v>0</v>
      </c>
      <c r="G36" s="8"/>
      <c r="H36" s="4">
        <f t="shared" si="1"/>
        <v>0</v>
      </c>
      <c r="I36" s="4">
        <v>0</v>
      </c>
      <c r="J36" s="8"/>
      <c r="K36" s="4">
        <f t="shared" si="2"/>
        <v>0</v>
      </c>
      <c r="L36" s="8"/>
      <c r="M36" s="4">
        <f t="shared" si="3"/>
        <v>0</v>
      </c>
      <c r="N36" s="4">
        <v>0</v>
      </c>
      <c r="O36" s="8"/>
      <c r="P36" s="4">
        <f t="shared" si="4"/>
        <v>0</v>
      </c>
      <c r="Q36" s="8"/>
      <c r="R36" s="4">
        <f t="shared" si="5"/>
        <v>0</v>
      </c>
    </row>
    <row r="37" spans="1:18" ht="25.5">
      <c r="A37" s="9" t="s">
        <v>245</v>
      </c>
      <c r="B37" s="7" t="s">
        <v>248</v>
      </c>
      <c r="C37" s="2"/>
      <c r="D37" s="4">
        <v>41595.861100000009</v>
      </c>
      <c r="E37" s="8">
        <f>E38+E55+E61+E67+E64+E58</f>
        <v>108476.27881</v>
      </c>
      <c r="F37" s="4">
        <f t="shared" si="0"/>
        <v>150072.13991000003</v>
      </c>
      <c r="G37" s="8">
        <f>G38+G55+G61+G67+G64+G58</f>
        <v>0</v>
      </c>
      <c r="H37" s="4">
        <f t="shared" si="1"/>
        <v>150072.13991000003</v>
      </c>
      <c r="I37" s="4">
        <v>38459.584200000012</v>
      </c>
      <c r="J37" s="8">
        <f>J38+J55+J61+J67+J64+J58</f>
        <v>94736.686000000002</v>
      </c>
      <c r="K37" s="4">
        <f t="shared" si="2"/>
        <v>133196.27020000003</v>
      </c>
      <c r="L37" s="8">
        <f>L38+L55+L61+L67+L64+L58</f>
        <v>0</v>
      </c>
      <c r="M37" s="4">
        <f t="shared" si="3"/>
        <v>133196.27020000003</v>
      </c>
      <c r="N37" s="4">
        <v>38459.584200000012</v>
      </c>
      <c r="O37" s="8">
        <f>O38+O55+O61+O67+O64+O58</f>
        <v>82470.569799999997</v>
      </c>
      <c r="P37" s="4">
        <f t="shared" si="4"/>
        <v>120930.15400000001</v>
      </c>
      <c r="Q37" s="8">
        <f>Q38+Q55+Q61+Q67+Q64+Q58</f>
        <v>0</v>
      </c>
      <c r="R37" s="4">
        <f t="shared" si="5"/>
        <v>120930.15400000001</v>
      </c>
    </row>
    <row r="38" spans="1:18" ht="38.25">
      <c r="A38" s="5" t="s">
        <v>247</v>
      </c>
      <c r="B38" s="2" t="s">
        <v>249</v>
      </c>
      <c r="C38" s="2"/>
      <c r="D38" s="4">
        <v>36895.750000000029</v>
      </c>
      <c r="E38" s="8">
        <f>E39+E41+E43+E45+E47+E49+E51+E53</f>
        <v>108476.27881</v>
      </c>
      <c r="F38" s="4">
        <f t="shared" si="0"/>
        <v>145372.02881000005</v>
      </c>
      <c r="G38" s="8">
        <f>G39+G41+G43+G45+G47+G49+G51+G53</f>
        <v>0</v>
      </c>
      <c r="H38" s="4">
        <f t="shared" si="1"/>
        <v>145372.02881000005</v>
      </c>
      <c r="I38" s="4">
        <v>36895.750000000029</v>
      </c>
      <c r="J38" s="8">
        <f>J39+J41+J43+J45+J47+J49+J51+J53</f>
        <v>94736.686000000002</v>
      </c>
      <c r="K38" s="4">
        <f t="shared" si="2"/>
        <v>131632.43600000005</v>
      </c>
      <c r="L38" s="8">
        <f>L39+L41+L43+L45+L47+L49+L51+L53</f>
        <v>0</v>
      </c>
      <c r="M38" s="4">
        <f t="shared" si="3"/>
        <v>131632.43600000005</v>
      </c>
      <c r="N38" s="4">
        <v>36895.750000000029</v>
      </c>
      <c r="O38" s="8">
        <f>O39+O41+O43+O45+O47+O49+O51+O53</f>
        <v>84034.245999999999</v>
      </c>
      <c r="P38" s="4">
        <f t="shared" si="4"/>
        <v>120929.99600000003</v>
      </c>
      <c r="Q38" s="8">
        <f>Q39+Q41+Q43+Q45+Q47+Q49+Q51+Q53</f>
        <v>0</v>
      </c>
      <c r="R38" s="4">
        <f t="shared" si="5"/>
        <v>120929.99600000003</v>
      </c>
    </row>
    <row r="39" spans="1:18" ht="63.75">
      <c r="A39" s="5" t="s">
        <v>246</v>
      </c>
      <c r="B39" s="2" t="s">
        <v>250</v>
      </c>
      <c r="C39" s="2"/>
      <c r="D39" s="4">
        <v>23815.31</v>
      </c>
      <c r="E39" s="8">
        <f>E40</f>
        <v>47.497810000000015</v>
      </c>
      <c r="F39" s="4">
        <f t="shared" si="0"/>
        <v>23862.807810000002</v>
      </c>
      <c r="G39" s="8">
        <f>G40</f>
        <v>0</v>
      </c>
      <c r="H39" s="4">
        <f t="shared" si="1"/>
        <v>23862.807810000002</v>
      </c>
      <c r="I39" s="4">
        <v>23815.31</v>
      </c>
      <c r="J39" s="8">
        <f>J40</f>
        <v>0</v>
      </c>
      <c r="K39" s="4">
        <f t="shared" si="2"/>
        <v>23815.31</v>
      </c>
      <c r="L39" s="8">
        <f>L40</f>
        <v>0</v>
      </c>
      <c r="M39" s="4">
        <f t="shared" si="3"/>
        <v>23815.31</v>
      </c>
      <c r="N39" s="4">
        <v>23815.31</v>
      </c>
      <c r="O39" s="8">
        <f>O40</f>
        <v>0</v>
      </c>
      <c r="P39" s="4">
        <f t="shared" si="4"/>
        <v>23815.31</v>
      </c>
      <c r="Q39" s="8">
        <f>Q40</f>
        <v>0</v>
      </c>
      <c r="R39" s="4">
        <f t="shared" si="5"/>
        <v>23815.31</v>
      </c>
    </row>
    <row r="40" spans="1:18" ht="38.25">
      <c r="A40" s="5" t="s">
        <v>64</v>
      </c>
      <c r="B40" s="2" t="s">
        <v>250</v>
      </c>
      <c r="C40" s="2">
        <v>600</v>
      </c>
      <c r="D40" s="4">
        <v>23815.31</v>
      </c>
      <c r="E40" s="8">
        <f>500-452.50219</f>
        <v>47.497810000000015</v>
      </c>
      <c r="F40" s="4">
        <f t="shared" si="0"/>
        <v>23862.807810000002</v>
      </c>
      <c r="G40" s="8"/>
      <c r="H40" s="4">
        <f t="shared" si="1"/>
        <v>23862.807810000002</v>
      </c>
      <c r="I40" s="4">
        <v>23815.31</v>
      </c>
      <c r="J40" s="8"/>
      <c r="K40" s="4">
        <f t="shared" si="2"/>
        <v>23815.31</v>
      </c>
      <c r="L40" s="8"/>
      <c r="M40" s="4">
        <f t="shared" si="3"/>
        <v>23815.31</v>
      </c>
      <c r="N40" s="4">
        <v>23815.31</v>
      </c>
      <c r="O40" s="8"/>
      <c r="P40" s="4">
        <f t="shared" si="4"/>
        <v>23815.31</v>
      </c>
      <c r="Q40" s="8"/>
      <c r="R40" s="4">
        <f t="shared" si="5"/>
        <v>23815.31</v>
      </c>
    </row>
    <row r="41" spans="1:18" ht="25.5">
      <c r="A41" s="5" t="s">
        <v>251</v>
      </c>
      <c r="B41" s="2" t="s">
        <v>252</v>
      </c>
      <c r="C41" s="2"/>
      <c r="D41" s="4">
        <v>150</v>
      </c>
      <c r="E41" s="8">
        <f>E42</f>
        <v>0</v>
      </c>
      <c r="F41" s="4">
        <f t="shared" si="0"/>
        <v>150</v>
      </c>
      <c r="G41" s="8">
        <f>G42</f>
        <v>0</v>
      </c>
      <c r="H41" s="4">
        <f t="shared" si="1"/>
        <v>150</v>
      </c>
      <c r="I41" s="4">
        <v>150</v>
      </c>
      <c r="J41" s="8">
        <f>J42</f>
        <v>0</v>
      </c>
      <c r="K41" s="4">
        <f t="shared" si="2"/>
        <v>150</v>
      </c>
      <c r="L41" s="8">
        <f>L42</f>
        <v>0</v>
      </c>
      <c r="M41" s="4">
        <f t="shared" si="3"/>
        <v>150</v>
      </c>
      <c r="N41" s="4">
        <v>150</v>
      </c>
      <c r="O41" s="8">
        <f>O42</f>
        <v>0</v>
      </c>
      <c r="P41" s="4">
        <f t="shared" si="4"/>
        <v>150</v>
      </c>
      <c r="Q41" s="8">
        <f>Q42</f>
        <v>0</v>
      </c>
      <c r="R41" s="4">
        <f t="shared" si="5"/>
        <v>150</v>
      </c>
    </row>
    <row r="42" spans="1:18" ht="38.25">
      <c r="A42" s="5" t="s">
        <v>64</v>
      </c>
      <c r="B42" s="2" t="s">
        <v>252</v>
      </c>
      <c r="C42" s="2">
        <v>600</v>
      </c>
      <c r="D42" s="4">
        <v>150</v>
      </c>
      <c r="E42" s="8"/>
      <c r="F42" s="4">
        <f t="shared" si="0"/>
        <v>150</v>
      </c>
      <c r="G42" s="8"/>
      <c r="H42" s="4">
        <f t="shared" si="1"/>
        <v>150</v>
      </c>
      <c r="I42" s="4">
        <v>150</v>
      </c>
      <c r="J42" s="8"/>
      <c r="K42" s="4">
        <f t="shared" si="2"/>
        <v>150</v>
      </c>
      <c r="L42" s="8"/>
      <c r="M42" s="4">
        <f t="shared" si="3"/>
        <v>150</v>
      </c>
      <c r="N42" s="4">
        <v>150</v>
      </c>
      <c r="O42" s="8"/>
      <c r="P42" s="4">
        <f t="shared" si="4"/>
        <v>150</v>
      </c>
      <c r="Q42" s="8"/>
      <c r="R42" s="4">
        <f t="shared" si="5"/>
        <v>150</v>
      </c>
    </row>
    <row r="43" spans="1:18" ht="51">
      <c r="A43" s="5" t="s">
        <v>463</v>
      </c>
      <c r="B43" s="2" t="s">
        <v>504</v>
      </c>
      <c r="C43" s="2"/>
      <c r="D43" s="4">
        <v>0</v>
      </c>
      <c r="E43" s="8">
        <f>E44</f>
        <v>0</v>
      </c>
      <c r="F43" s="4">
        <f t="shared" si="0"/>
        <v>0</v>
      </c>
      <c r="G43" s="8">
        <f>G44</f>
        <v>0</v>
      </c>
      <c r="H43" s="4">
        <f t="shared" si="1"/>
        <v>0</v>
      </c>
      <c r="I43" s="4">
        <v>0</v>
      </c>
      <c r="J43" s="8">
        <f>J44</f>
        <v>0</v>
      </c>
      <c r="K43" s="4">
        <f t="shared" si="2"/>
        <v>0</v>
      </c>
      <c r="L43" s="8">
        <f>L44</f>
        <v>0</v>
      </c>
      <c r="M43" s="4">
        <f t="shared" si="3"/>
        <v>0</v>
      </c>
      <c r="N43" s="4">
        <v>0</v>
      </c>
      <c r="O43" s="8">
        <f>O44</f>
        <v>0</v>
      </c>
      <c r="P43" s="4">
        <f t="shared" si="4"/>
        <v>0</v>
      </c>
      <c r="Q43" s="8">
        <f>Q44</f>
        <v>0</v>
      </c>
      <c r="R43" s="4">
        <f t="shared" si="5"/>
        <v>0</v>
      </c>
    </row>
    <row r="44" spans="1:18" ht="38.25">
      <c r="A44" s="5" t="s">
        <v>64</v>
      </c>
      <c r="B44" s="2" t="s">
        <v>504</v>
      </c>
      <c r="C44" s="2">
        <v>600</v>
      </c>
      <c r="D44" s="4">
        <v>0</v>
      </c>
      <c r="E44" s="8"/>
      <c r="F44" s="4">
        <f t="shared" si="0"/>
        <v>0</v>
      </c>
      <c r="G44" s="8"/>
      <c r="H44" s="4">
        <f t="shared" si="1"/>
        <v>0</v>
      </c>
      <c r="I44" s="4">
        <v>0</v>
      </c>
      <c r="J44" s="8"/>
      <c r="K44" s="4">
        <f t="shared" si="2"/>
        <v>0</v>
      </c>
      <c r="L44" s="8"/>
      <c r="M44" s="4">
        <f t="shared" si="3"/>
        <v>0</v>
      </c>
      <c r="N44" s="4">
        <v>0</v>
      </c>
      <c r="O44" s="8"/>
      <c r="P44" s="4">
        <f t="shared" si="4"/>
        <v>0</v>
      </c>
      <c r="Q44" s="8"/>
      <c r="R44" s="4">
        <f t="shared" si="5"/>
        <v>0</v>
      </c>
    </row>
    <row r="45" spans="1:18" ht="102">
      <c r="A45" s="10" t="s">
        <v>253</v>
      </c>
      <c r="B45" s="2" t="s">
        <v>254</v>
      </c>
      <c r="C45" s="2"/>
      <c r="D45" s="4">
        <v>1150</v>
      </c>
      <c r="E45" s="8">
        <f>E46</f>
        <v>4000</v>
      </c>
      <c r="F45" s="4">
        <f t="shared" si="0"/>
        <v>5150</v>
      </c>
      <c r="G45" s="8">
        <f>G46</f>
        <v>0</v>
      </c>
      <c r="H45" s="4">
        <f t="shared" si="1"/>
        <v>5150</v>
      </c>
      <c r="I45" s="4">
        <v>1150</v>
      </c>
      <c r="J45" s="8">
        <f>J46</f>
        <v>0</v>
      </c>
      <c r="K45" s="4">
        <f t="shared" si="2"/>
        <v>1150</v>
      </c>
      <c r="L45" s="8">
        <f>L46</f>
        <v>0</v>
      </c>
      <c r="M45" s="4">
        <f t="shared" si="3"/>
        <v>1150</v>
      </c>
      <c r="N45" s="4">
        <v>1150</v>
      </c>
      <c r="O45" s="8">
        <f>O46</f>
        <v>0</v>
      </c>
      <c r="P45" s="4">
        <f t="shared" si="4"/>
        <v>1150</v>
      </c>
      <c r="Q45" s="8">
        <f>Q46</f>
        <v>0</v>
      </c>
      <c r="R45" s="4">
        <f t="shared" si="5"/>
        <v>1150</v>
      </c>
    </row>
    <row r="46" spans="1:18" ht="38.25">
      <c r="A46" s="5" t="s">
        <v>64</v>
      </c>
      <c r="B46" s="2" t="s">
        <v>254</v>
      </c>
      <c r="C46" s="2">
        <v>600</v>
      </c>
      <c r="D46" s="4">
        <v>1150</v>
      </c>
      <c r="E46" s="8">
        <v>4000</v>
      </c>
      <c r="F46" s="4">
        <f t="shared" si="0"/>
        <v>5150</v>
      </c>
      <c r="G46" s="8"/>
      <c r="H46" s="4">
        <f t="shared" si="1"/>
        <v>5150</v>
      </c>
      <c r="I46" s="4">
        <v>1150</v>
      </c>
      <c r="J46" s="8"/>
      <c r="K46" s="4">
        <f t="shared" si="2"/>
        <v>1150</v>
      </c>
      <c r="L46" s="8"/>
      <c r="M46" s="4">
        <f t="shared" si="3"/>
        <v>1150</v>
      </c>
      <c r="N46" s="4">
        <v>1150</v>
      </c>
      <c r="O46" s="8"/>
      <c r="P46" s="4">
        <f t="shared" si="4"/>
        <v>1150</v>
      </c>
      <c r="Q46" s="8"/>
      <c r="R46" s="4">
        <f t="shared" si="5"/>
        <v>1150</v>
      </c>
    </row>
    <row r="47" spans="1:18" ht="38.25">
      <c r="A47" s="5" t="s">
        <v>329</v>
      </c>
      <c r="B47" s="2" t="s">
        <v>255</v>
      </c>
      <c r="C47" s="2"/>
      <c r="D47" s="4">
        <v>478</v>
      </c>
      <c r="E47" s="8">
        <f>E48</f>
        <v>0</v>
      </c>
      <c r="F47" s="4">
        <f t="shared" si="0"/>
        <v>478</v>
      </c>
      <c r="G47" s="8">
        <f>G48</f>
        <v>0</v>
      </c>
      <c r="H47" s="4">
        <f t="shared" si="1"/>
        <v>478</v>
      </c>
      <c r="I47" s="4">
        <v>478</v>
      </c>
      <c r="J47" s="8">
        <f>J48</f>
        <v>0</v>
      </c>
      <c r="K47" s="4">
        <f t="shared" si="2"/>
        <v>478</v>
      </c>
      <c r="L47" s="8">
        <f>L48</f>
        <v>0</v>
      </c>
      <c r="M47" s="4">
        <f t="shared" si="3"/>
        <v>478</v>
      </c>
      <c r="N47" s="4">
        <v>478</v>
      </c>
      <c r="O47" s="8">
        <f>O48</f>
        <v>0</v>
      </c>
      <c r="P47" s="4">
        <f t="shared" si="4"/>
        <v>478</v>
      </c>
      <c r="Q47" s="8">
        <f>Q48</f>
        <v>0</v>
      </c>
      <c r="R47" s="4">
        <f t="shared" si="5"/>
        <v>478</v>
      </c>
    </row>
    <row r="48" spans="1:18" ht="38.25">
      <c r="A48" s="5" t="s">
        <v>64</v>
      </c>
      <c r="B48" s="2" t="s">
        <v>255</v>
      </c>
      <c r="C48" s="2">
        <v>600</v>
      </c>
      <c r="D48" s="4">
        <v>478</v>
      </c>
      <c r="E48" s="8"/>
      <c r="F48" s="4">
        <f t="shared" si="0"/>
        <v>478</v>
      </c>
      <c r="G48" s="8"/>
      <c r="H48" s="4">
        <f t="shared" si="1"/>
        <v>478</v>
      </c>
      <c r="I48" s="4">
        <v>478</v>
      </c>
      <c r="J48" s="8"/>
      <c r="K48" s="4">
        <f t="shared" si="2"/>
        <v>478</v>
      </c>
      <c r="L48" s="8"/>
      <c r="M48" s="4">
        <f t="shared" si="3"/>
        <v>478</v>
      </c>
      <c r="N48" s="4">
        <v>478</v>
      </c>
      <c r="O48" s="8"/>
      <c r="P48" s="4">
        <f t="shared" si="4"/>
        <v>478</v>
      </c>
      <c r="Q48" s="8"/>
      <c r="R48" s="4">
        <f t="shared" si="5"/>
        <v>478</v>
      </c>
    </row>
    <row r="49" spans="1:18" ht="51">
      <c r="A49" s="5" t="s">
        <v>256</v>
      </c>
      <c r="B49" s="11" t="s">
        <v>646</v>
      </c>
      <c r="C49" s="2"/>
      <c r="D49" s="4">
        <v>600</v>
      </c>
      <c r="E49" s="8">
        <f>E50</f>
        <v>0</v>
      </c>
      <c r="F49" s="4">
        <f t="shared" si="0"/>
        <v>600</v>
      </c>
      <c r="G49" s="8">
        <f>G50</f>
        <v>0</v>
      </c>
      <c r="H49" s="4">
        <f t="shared" si="1"/>
        <v>600</v>
      </c>
      <c r="I49" s="4">
        <v>600</v>
      </c>
      <c r="J49" s="8">
        <f>J50</f>
        <v>0</v>
      </c>
      <c r="K49" s="4">
        <f t="shared" si="2"/>
        <v>600</v>
      </c>
      <c r="L49" s="8">
        <f>L50</f>
        <v>0</v>
      </c>
      <c r="M49" s="4">
        <f t="shared" si="3"/>
        <v>600</v>
      </c>
      <c r="N49" s="4">
        <v>600</v>
      </c>
      <c r="O49" s="8">
        <f>O50</f>
        <v>0</v>
      </c>
      <c r="P49" s="4">
        <f t="shared" si="4"/>
        <v>600</v>
      </c>
      <c r="Q49" s="8">
        <f>Q50</f>
        <v>0</v>
      </c>
      <c r="R49" s="4">
        <f t="shared" si="5"/>
        <v>600</v>
      </c>
    </row>
    <row r="50" spans="1:18" ht="38.25">
      <c r="A50" s="5" t="s">
        <v>64</v>
      </c>
      <c r="B50" s="11" t="s">
        <v>646</v>
      </c>
      <c r="C50" s="2">
        <v>600</v>
      </c>
      <c r="D50" s="4">
        <v>600</v>
      </c>
      <c r="E50" s="8"/>
      <c r="F50" s="4">
        <f t="shared" si="0"/>
        <v>600</v>
      </c>
      <c r="G50" s="8"/>
      <c r="H50" s="4">
        <f t="shared" si="1"/>
        <v>600</v>
      </c>
      <c r="I50" s="4">
        <v>600</v>
      </c>
      <c r="J50" s="8"/>
      <c r="K50" s="4">
        <f t="shared" si="2"/>
        <v>600</v>
      </c>
      <c r="L50" s="8"/>
      <c r="M50" s="4">
        <f t="shared" si="3"/>
        <v>600</v>
      </c>
      <c r="N50" s="4">
        <v>600</v>
      </c>
      <c r="O50" s="8"/>
      <c r="P50" s="4">
        <f t="shared" si="4"/>
        <v>600</v>
      </c>
      <c r="Q50" s="8"/>
      <c r="R50" s="4">
        <f t="shared" si="5"/>
        <v>600</v>
      </c>
    </row>
    <row r="51" spans="1:18" ht="165.75">
      <c r="A51" s="10" t="s">
        <v>257</v>
      </c>
      <c r="B51" s="11" t="s">
        <v>258</v>
      </c>
      <c r="C51" s="2"/>
      <c r="D51" s="4">
        <v>0</v>
      </c>
      <c r="E51" s="8">
        <f>E52</f>
        <v>104428.781</v>
      </c>
      <c r="F51" s="4">
        <f t="shared" si="0"/>
        <v>104428.781</v>
      </c>
      <c r="G51" s="8">
        <f>G52</f>
        <v>0</v>
      </c>
      <c r="H51" s="4">
        <f t="shared" si="1"/>
        <v>104428.781</v>
      </c>
      <c r="I51" s="4">
        <v>0</v>
      </c>
      <c r="J51" s="8">
        <f>J52</f>
        <v>94736.686000000002</v>
      </c>
      <c r="K51" s="4">
        <f t="shared" si="2"/>
        <v>94736.686000000002</v>
      </c>
      <c r="L51" s="8">
        <f>L52</f>
        <v>0</v>
      </c>
      <c r="M51" s="4">
        <f t="shared" si="3"/>
        <v>94736.686000000002</v>
      </c>
      <c r="N51" s="4">
        <v>0</v>
      </c>
      <c r="O51" s="8">
        <f>O52</f>
        <v>94736.686000000002</v>
      </c>
      <c r="P51" s="4">
        <f t="shared" si="4"/>
        <v>94736.686000000002</v>
      </c>
      <c r="Q51" s="8">
        <f>Q52</f>
        <v>0</v>
      </c>
      <c r="R51" s="4">
        <f t="shared" si="5"/>
        <v>94736.686000000002</v>
      </c>
    </row>
    <row r="52" spans="1:18" ht="38.25">
      <c r="A52" s="5" t="s">
        <v>64</v>
      </c>
      <c r="B52" s="11" t="s">
        <v>258</v>
      </c>
      <c r="C52" s="2">
        <v>600</v>
      </c>
      <c r="D52" s="4">
        <v>0</v>
      </c>
      <c r="E52" s="8">
        <v>104428.781</v>
      </c>
      <c r="F52" s="4">
        <f t="shared" si="0"/>
        <v>104428.781</v>
      </c>
      <c r="G52" s="8"/>
      <c r="H52" s="4">
        <f t="shared" si="1"/>
        <v>104428.781</v>
      </c>
      <c r="I52" s="4">
        <v>0</v>
      </c>
      <c r="J52" s="8">
        <v>94736.686000000002</v>
      </c>
      <c r="K52" s="4">
        <f t="shared" si="2"/>
        <v>94736.686000000002</v>
      </c>
      <c r="L52" s="8"/>
      <c r="M52" s="4">
        <f t="shared" si="3"/>
        <v>94736.686000000002</v>
      </c>
      <c r="N52" s="4">
        <v>0</v>
      </c>
      <c r="O52" s="8">
        <v>94736.686000000002</v>
      </c>
      <c r="P52" s="4">
        <f t="shared" si="4"/>
        <v>94736.686000000002</v>
      </c>
      <c r="Q52" s="8"/>
      <c r="R52" s="4">
        <f t="shared" si="5"/>
        <v>94736.686000000002</v>
      </c>
    </row>
    <row r="53" spans="1:18" ht="102">
      <c r="A53" s="5" t="s">
        <v>587</v>
      </c>
      <c r="B53" s="11" t="s">
        <v>526</v>
      </c>
      <c r="C53" s="2"/>
      <c r="D53" s="4">
        <v>10702.44</v>
      </c>
      <c r="E53" s="8">
        <f>E54</f>
        <v>0</v>
      </c>
      <c r="F53" s="4">
        <f t="shared" si="0"/>
        <v>10702.44</v>
      </c>
      <c r="G53" s="8">
        <f>G54</f>
        <v>0</v>
      </c>
      <c r="H53" s="4">
        <f t="shared" si="1"/>
        <v>10702.44</v>
      </c>
      <c r="I53" s="4">
        <v>10702.44</v>
      </c>
      <c r="J53" s="8">
        <f>J54</f>
        <v>0</v>
      </c>
      <c r="K53" s="4">
        <f t="shared" si="2"/>
        <v>10702.44</v>
      </c>
      <c r="L53" s="8">
        <f>L54</f>
        <v>0</v>
      </c>
      <c r="M53" s="4">
        <f t="shared" si="3"/>
        <v>10702.44</v>
      </c>
      <c r="N53" s="4">
        <v>10702.44</v>
      </c>
      <c r="O53" s="8">
        <f>O54</f>
        <v>-10702.44</v>
      </c>
      <c r="P53" s="4">
        <f t="shared" si="4"/>
        <v>0</v>
      </c>
      <c r="Q53" s="8">
        <f>Q54</f>
        <v>0</v>
      </c>
      <c r="R53" s="4">
        <f t="shared" si="5"/>
        <v>0</v>
      </c>
    </row>
    <row r="54" spans="1:18" ht="38.25">
      <c r="A54" s="5" t="s">
        <v>64</v>
      </c>
      <c r="B54" s="11" t="s">
        <v>526</v>
      </c>
      <c r="C54" s="2">
        <v>600</v>
      </c>
      <c r="D54" s="4">
        <v>10702.44</v>
      </c>
      <c r="E54" s="8"/>
      <c r="F54" s="4">
        <f t="shared" si="0"/>
        <v>10702.44</v>
      </c>
      <c r="G54" s="8"/>
      <c r="H54" s="4">
        <f t="shared" si="1"/>
        <v>10702.44</v>
      </c>
      <c r="I54" s="4">
        <v>10702.44</v>
      </c>
      <c r="J54" s="8"/>
      <c r="K54" s="4">
        <f t="shared" si="2"/>
        <v>10702.44</v>
      </c>
      <c r="L54" s="8"/>
      <c r="M54" s="4">
        <f t="shared" si="3"/>
        <v>10702.44</v>
      </c>
      <c r="N54" s="4">
        <v>10702.44</v>
      </c>
      <c r="O54" s="8">
        <v>-10702.44</v>
      </c>
      <c r="P54" s="4">
        <f t="shared" si="4"/>
        <v>0</v>
      </c>
      <c r="Q54" s="8"/>
      <c r="R54" s="4">
        <f t="shared" si="5"/>
        <v>0</v>
      </c>
    </row>
    <row r="55" spans="1:18" ht="38.25">
      <c r="A55" s="5" t="s">
        <v>259</v>
      </c>
      <c r="B55" s="2" t="s">
        <v>261</v>
      </c>
      <c r="C55" s="2"/>
      <c r="D55" s="4">
        <v>0</v>
      </c>
      <c r="E55" s="8">
        <f>E56</f>
        <v>0</v>
      </c>
      <c r="F55" s="4">
        <f t="shared" si="0"/>
        <v>0</v>
      </c>
      <c r="G55" s="8">
        <f>G56</f>
        <v>0</v>
      </c>
      <c r="H55" s="4">
        <f t="shared" si="1"/>
        <v>0</v>
      </c>
      <c r="I55" s="4">
        <v>0</v>
      </c>
      <c r="J55" s="8">
        <f>J56</f>
        <v>0</v>
      </c>
      <c r="K55" s="4">
        <f t="shared" si="2"/>
        <v>0</v>
      </c>
      <c r="L55" s="8">
        <f>L56</f>
        <v>0</v>
      </c>
      <c r="M55" s="4">
        <f t="shared" si="3"/>
        <v>0</v>
      </c>
      <c r="N55" s="4">
        <v>0</v>
      </c>
      <c r="O55" s="8">
        <f>O56</f>
        <v>0</v>
      </c>
      <c r="P55" s="4">
        <f t="shared" si="4"/>
        <v>0</v>
      </c>
      <c r="Q55" s="8">
        <f>Q56</f>
        <v>0</v>
      </c>
      <c r="R55" s="4">
        <f t="shared" si="5"/>
        <v>0</v>
      </c>
    </row>
    <row r="56" spans="1:18" ht="25.5">
      <c r="A56" s="5" t="s">
        <v>260</v>
      </c>
      <c r="B56" s="2" t="s">
        <v>262</v>
      </c>
      <c r="C56" s="2"/>
      <c r="D56" s="4">
        <v>0</v>
      </c>
      <c r="E56" s="8">
        <f>E57</f>
        <v>0</v>
      </c>
      <c r="F56" s="4">
        <f t="shared" si="0"/>
        <v>0</v>
      </c>
      <c r="G56" s="8">
        <f>G57</f>
        <v>0</v>
      </c>
      <c r="H56" s="4">
        <f t="shared" si="1"/>
        <v>0</v>
      </c>
      <c r="I56" s="4">
        <v>0</v>
      </c>
      <c r="J56" s="8">
        <f>J57</f>
        <v>0</v>
      </c>
      <c r="K56" s="4">
        <f t="shared" si="2"/>
        <v>0</v>
      </c>
      <c r="L56" s="8">
        <f>L57</f>
        <v>0</v>
      </c>
      <c r="M56" s="4">
        <f t="shared" si="3"/>
        <v>0</v>
      </c>
      <c r="N56" s="4">
        <v>0</v>
      </c>
      <c r="O56" s="8">
        <f>O57</f>
        <v>0</v>
      </c>
      <c r="P56" s="4">
        <f t="shared" si="4"/>
        <v>0</v>
      </c>
      <c r="Q56" s="8">
        <f>Q57</f>
        <v>0</v>
      </c>
      <c r="R56" s="4">
        <f t="shared" si="5"/>
        <v>0</v>
      </c>
    </row>
    <row r="57" spans="1:18" ht="38.25">
      <c r="A57" s="5" t="s">
        <v>64</v>
      </c>
      <c r="B57" s="2" t="s">
        <v>262</v>
      </c>
      <c r="C57" s="2">
        <v>600</v>
      </c>
      <c r="D57" s="4">
        <v>0</v>
      </c>
      <c r="E57" s="8"/>
      <c r="F57" s="4">
        <f t="shared" si="0"/>
        <v>0</v>
      </c>
      <c r="G57" s="8"/>
      <c r="H57" s="4">
        <f t="shared" si="1"/>
        <v>0</v>
      </c>
      <c r="I57" s="4">
        <v>0</v>
      </c>
      <c r="J57" s="8"/>
      <c r="K57" s="4">
        <f t="shared" si="2"/>
        <v>0</v>
      </c>
      <c r="L57" s="8"/>
      <c r="M57" s="4">
        <f t="shared" si="3"/>
        <v>0</v>
      </c>
      <c r="N57" s="4">
        <v>0</v>
      </c>
      <c r="O57" s="8"/>
      <c r="P57" s="4">
        <f t="shared" si="4"/>
        <v>0</v>
      </c>
      <c r="Q57" s="8"/>
      <c r="R57" s="4">
        <f t="shared" si="5"/>
        <v>0</v>
      </c>
    </row>
    <row r="58" spans="1:18" ht="51">
      <c r="A58" s="5" t="s">
        <v>512</v>
      </c>
      <c r="B58" s="2" t="s">
        <v>513</v>
      </c>
      <c r="C58" s="2"/>
      <c r="D58" s="4">
        <v>0</v>
      </c>
      <c r="E58" s="8">
        <f>E59</f>
        <v>0</v>
      </c>
      <c r="F58" s="4">
        <f t="shared" si="0"/>
        <v>0</v>
      </c>
      <c r="G58" s="8">
        <f>G59</f>
        <v>0</v>
      </c>
      <c r="H58" s="4">
        <f t="shared" si="1"/>
        <v>0</v>
      </c>
      <c r="I58" s="4">
        <v>0</v>
      </c>
      <c r="J58" s="8">
        <f>J59</f>
        <v>0</v>
      </c>
      <c r="K58" s="4">
        <f t="shared" si="2"/>
        <v>0</v>
      </c>
      <c r="L58" s="8">
        <f>L59</f>
        <v>0</v>
      </c>
      <c r="M58" s="4">
        <f t="shared" si="3"/>
        <v>0</v>
      </c>
      <c r="N58" s="4">
        <v>0</v>
      </c>
      <c r="O58" s="8">
        <f>O59</f>
        <v>0</v>
      </c>
      <c r="P58" s="4">
        <f t="shared" si="4"/>
        <v>0</v>
      </c>
      <c r="Q58" s="8">
        <f>Q59</f>
        <v>0</v>
      </c>
      <c r="R58" s="4">
        <f t="shared" si="5"/>
        <v>0</v>
      </c>
    </row>
    <row r="59" spans="1:18" ht="38.25">
      <c r="A59" s="5" t="s">
        <v>514</v>
      </c>
      <c r="B59" s="2" t="s">
        <v>515</v>
      </c>
      <c r="C59" s="2"/>
      <c r="D59" s="4">
        <v>0</v>
      </c>
      <c r="E59" s="8">
        <f>E60</f>
        <v>0</v>
      </c>
      <c r="F59" s="4">
        <f t="shared" si="0"/>
        <v>0</v>
      </c>
      <c r="G59" s="8">
        <f>G60</f>
        <v>0</v>
      </c>
      <c r="H59" s="4">
        <f t="shared" si="1"/>
        <v>0</v>
      </c>
      <c r="I59" s="4">
        <v>0</v>
      </c>
      <c r="J59" s="8">
        <f>J60</f>
        <v>0</v>
      </c>
      <c r="K59" s="4">
        <f t="shared" si="2"/>
        <v>0</v>
      </c>
      <c r="L59" s="8">
        <f>L60</f>
        <v>0</v>
      </c>
      <c r="M59" s="4">
        <f t="shared" si="3"/>
        <v>0</v>
      </c>
      <c r="N59" s="4">
        <v>0</v>
      </c>
      <c r="O59" s="8">
        <f>O60</f>
        <v>0</v>
      </c>
      <c r="P59" s="4">
        <f t="shared" si="4"/>
        <v>0</v>
      </c>
      <c r="Q59" s="8">
        <f>Q60</f>
        <v>0</v>
      </c>
      <c r="R59" s="4">
        <f t="shared" si="5"/>
        <v>0</v>
      </c>
    </row>
    <row r="60" spans="1:18" ht="38.25">
      <c r="A60" s="5" t="s">
        <v>64</v>
      </c>
      <c r="B60" s="2" t="s">
        <v>515</v>
      </c>
      <c r="C60" s="2">
        <v>600</v>
      </c>
      <c r="D60" s="4">
        <v>0</v>
      </c>
      <c r="E60" s="8"/>
      <c r="F60" s="4">
        <f t="shared" si="0"/>
        <v>0</v>
      </c>
      <c r="G60" s="8"/>
      <c r="H60" s="4">
        <f t="shared" si="1"/>
        <v>0</v>
      </c>
      <c r="I60" s="4">
        <v>0</v>
      </c>
      <c r="J60" s="8"/>
      <c r="K60" s="4">
        <f t="shared" si="2"/>
        <v>0</v>
      </c>
      <c r="L60" s="8"/>
      <c r="M60" s="4">
        <f t="shared" si="3"/>
        <v>0</v>
      </c>
      <c r="N60" s="4">
        <v>0</v>
      </c>
      <c r="O60" s="8"/>
      <c r="P60" s="4">
        <f t="shared" si="4"/>
        <v>0</v>
      </c>
      <c r="Q60" s="8"/>
      <c r="R60" s="4">
        <f t="shared" si="5"/>
        <v>0</v>
      </c>
    </row>
    <row r="61" spans="1:18" ht="25.5">
      <c r="A61" s="5" t="s">
        <v>509</v>
      </c>
      <c r="B61" s="2" t="s">
        <v>500</v>
      </c>
      <c r="C61" s="2"/>
      <c r="D61" s="4">
        <v>0</v>
      </c>
      <c r="E61" s="8">
        <f>E62</f>
        <v>0</v>
      </c>
      <c r="F61" s="4">
        <f t="shared" si="0"/>
        <v>0</v>
      </c>
      <c r="G61" s="8">
        <f>G62</f>
        <v>0</v>
      </c>
      <c r="H61" s="4">
        <f t="shared" si="1"/>
        <v>0</v>
      </c>
      <c r="I61" s="4">
        <v>0</v>
      </c>
      <c r="J61" s="8">
        <f>J62</f>
        <v>0</v>
      </c>
      <c r="K61" s="4">
        <f t="shared" si="2"/>
        <v>0</v>
      </c>
      <c r="L61" s="8">
        <f>L62</f>
        <v>0</v>
      </c>
      <c r="M61" s="4">
        <f t="shared" si="3"/>
        <v>0</v>
      </c>
      <c r="N61" s="4">
        <v>0</v>
      </c>
      <c r="O61" s="8">
        <f>O62</f>
        <v>0</v>
      </c>
      <c r="P61" s="4">
        <f t="shared" si="4"/>
        <v>0</v>
      </c>
      <c r="Q61" s="8">
        <f>Q62</f>
        <v>0</v>
      </c>
      <c r="R61" s="4">
        <f t="shared" si="5"/>
        <v>0</v>
      </c>
    </row>
    <row r="62" spans="1:18" ht="76.5">
      <c r="A62" s="5" t="s">
        <v>568</v>
      </c>
      <c r="B62" s="2" t="s">
        <v>501</v>
      </c>
      <c r="C62" s="2"/>
      <c r="D62" s="4">
        <v>0</v>
      </c>
      <c r="E62" s="8">
        <f>E63</f>
        <v>0</v>
      </c>
      <c r="F62" s="4">
        <f t="shared" si="0"/>
        <v>0</v>
      </c>
      <c r="G62" s="8">
        <f>G63</f>
        <v>0</v>
      </c>
      <c r="H62" s="4">
        <f t="shared" si="1"/>
        <v>0</v>
      </c>
      <c r="I62" s="4">
        <v>0</v>
      </c>
      <c r="J62" s="8">
        <f>J63</f>
        <v>0</v>
      </c>
      <c r="K62" s="4">
        <f t="shared" si="2"/>
        <v>0</v>
      </c>
      <c r="L62" s="8">
        <f>L63</f>
        <v>0</v>
      </c>
      <c r="M62" s="4">
        <f t="shared" si="3"/>
        <v>0</v>
      </c>
      <c r="N62" s="4">
        <v>0</v>
      </c>
      <c r="O62" s="8">
        <f>O63</f>
        <v>0</v>
      </c>
      <c r="P62" s="4">
        <f t="shared" si="4"/>
        <v>0</v>
      </c>
      <c r="Q62" s="8">
        <f>Q63</f>
        <v>0</v>
      </c>
      <c r="R62" s="4">
        <f t="shared" si="5"/>
        <v>0</v>
      </c>
    </row>
    <row r="63" spans="1:18" ht="38.25">
      <c r="A63" s="5" t="s">
        <v>64</v>
      </c>
      <c r="B63" s="2" t="s">
        <v>501</v>
      </c>
      <c r="C63" s="2">
        <v>600</v>
      </c>
      <c r="D63" s="4">
        <v>0</v>
      </c>
      <c r="E63" s="8"/>
      <c r="F63" s="4">
        <f t="shared" si="0"/>
        <v>0</v>
      </c>
      <c r="G63" s="8"/>
      <c r="H63" s="4">
        <f t="shared" si="1"/>
        <v>0</v>
      </c>
      <c r="I63" s="4">
        <v>0</v>
      </c>
      <c r="J63" s="8"/>
      <c r="K63" s="4">
        <f t="shared" si="2"/>
        <v>0</v>
      </c>
      <c r="L63" s="8"/>
      <c r="M63" s="4">
        <f t="shared" si="3"/>
        <v>0</v>
      </c>
      <c r="N63" s="4">
        <v>0</v>
      </c>
      <c r="O63" s="8"/>
      <c r="P63" s="4">
        <f t="shared" si="4"/>
        <v>0</v>
      </c>
      <c r="Q63" s="8"/>
      <c r="R63" s="4">
        <f t="shared" si="5"/>
        <v>0</v>
      </c>
    </row>
    <row r="64" spans="1:18" ht="25.5">
      <c r="A64" s="5" t="s">
        <v>510</v>
      </c>
      <c r="B64" s="2" t="s">
        <v>507</v>
      </c>
      <c r="C64" s="2"/>
      <c r="D64" s="4">
        <v>4700.1111000000001</v>
      </c>
      <c r="E64" s="8">
        <f>E65</f>
        <v>0</v>
      </c>
      <c r="F64" s="4">
        <f t="shared" si="0"/>
        <v>4700.1111000000001</v>
      </c>
      <c r="G64" s="8">
        <f>G65</f>
        <v>0</v>
      </c>
      <c r="H64" s="4">
        <f t="shared" si="1"/>
        <v>4700.1111000000001</v>
      </c>
      <c r="I64" s="4">
        <v>0</v>
      </c>
      <c r="J64" s="8">
        <f>J65</f>
        <v>0</v>
      </c>
      <c r="K64" s="4">
        <f t="shared" si="2"/>
        <v>0</v>
      </c>
      <c r="L64" s="8">
        <f>L65</f>
        <v>0</v>
      </c>
      <c r="M64" s="4">
        <f t="shared" si="3"/>
        <v>0</v>
      </c>
      <c r="N64" s="4">
        <v>0</v>
      </c>
      <c r="O64" s="8">
        <f>O65</f>
        <v>0</v>
      </c>
      <c r="P64" s="4">
        <f t="shared" si="4"/>
        <v>0</v>
      </c>
      <c r="Q64" s="8">
        <f>Q65</f>
        <v>0</v>
      </c>
      <c r="R64" s="4">
        <f t="shared" si="5"/>
        <v>0</v>
      </c>
    </row>
    <row r="65" spans="1:18" ht="51">
      <c r="A65" s="5" t="s">
        <v>569</v>
      </c>
      <c r="B65" s="2" t="s">
        <v>508</v>
      </c>
      <c r="C65" s="2"/>
      <c r="D65" s="4">
        <v>4700.1111000000001</v>
      </c>
      <c r="E65" s="8">
        <f>E66</f>
        <v>0</v>
      </c>
      <c r="F65" s="4">
        <f t="shared" si="0"/>
        <v>4700.1111000000001</v>
      </c>
      <c r="G65" s="8">
        <f>G66</f>
        <v>0</v>
      </c>
      <c r="H65" s="4">
        <f t="shared" si="1"/>
        <v>4700.1111000000001</v>
      </c>
      <c r="I65" s="4">
        <v>0</v>
      </c>
      <c r="J65" s="8">
        <f>J66</f>
        <v>0</v>
      </c>
      <c r="K65" s="4">
        <f t="shared" si="2"/>
        <v>0</v>
      </c>
      <c r="L65" s="8">
        <f>L66</f>
        <v>0</v>
      </c>
      <c r="M65" s="4">
        <f t="shared" si="3"/>
        <v>0</v>
      </c>
      <c r="N65" s="4">
        <v>0</v>
      </c>
      <c r="O65" s="8">
        <f>O66</f>
        <v>0</v>
      </c>
      <c r="P65" s="4">
        <f t="shared" si="4"/>
        <v>0</v>
      </c>
      <c r="Q65" s="8">
        <f>Q66</f>
        <v>0</v>
      </c>
      <c r="R65" s="4">
        <f t="shared" si="5"/>
        <v>0</v>
      </c>
    </row>
    <row r="66" spans="1:18" ht="38.25">
      <c r="A66" s="5" t="s">
        <v>64</v>
      </c>
      <c r="B66" s="2" t="s">
        <v>508</v>
      </c>
      <c r="C66" s="2">
        <v>600</v>
      </c>
      <c r="D66" s="4">
        <v>4700.1111000000001</v>
      </c>
      <c r="E66" s="8"/>
      <c r="F66" s="4">
        <f t="shared" si="0"/>
        <v>4700.1111000000001</v>
      </c>
      <c r="G66" s="8"/>
      <c r="H66" s="4">
        <f t="shared" si="1"/>
        <v>4700.1111000000001</v>
      </c>
      <c r="I66" s="4">
        <v>0</v>
      </c>
      <c r="J66" s="8"/>
      <c r="K66" s="4">
        <f t="shared" si="2"/>
        <v>0</v>
      </c>
      <c r="L66" s="8"/>
      <c r="M66" s="4">
        <f t="shared" si="3"/>
        <v>0</v>
      </c>
      <c r="N66" s="4">
        <v>0</v>
      </c>
      <c r="O66" s="8"/>
      <c r="P66" s="4">
        <f t="shared" si="4"/>
        <v>0</v>
      </c>
      <c r="Q66" s="8"/>
      <c r="R66" s="4">
        <f t="shared" si="5"/>
        <v>0</v>
      </c>
    </row>
    <row r="67" spans="1:18" ht="25.5">
      <c r="A67" s="5" t="s">
        <v>511</v>
      </c>
      <c r="B67" s="2" t="s">
        <v>502</v>
      </c>
      <c r="C67" s="2"/>
      <c r="D67" s="4">
        <v>0</v>
      </c>
      <c r="E67" s="8">
        <f>E68</f>
        <v>0</v>
      </c>
      <c r="F67" s="4">
        <f t="shared" si="0"/>
        <v>0</v>
      </c>
      <c r="G67" s="8">
        <f>G68</f>
        <v>0</v>
      </c>
      <c r="H67" s="4">
        <f t="shared" si="1"/>
        <v>0</v>
      </c>
      <c r="I67" s="4">
        <v>1563.8342</v>
      </c>
      <c r="J67" s="8">
        <f>J68</f>
        <v>0</v>
      </c>
      <c r="K67" s="4">
        <f t="shared" si="2"/>
        <v>1563.8342</v>
      </c>
      <c r="L67" s="8">
        <f>L68</f>
        <v>0</v>
      </c>
      <c r="M67" s="4">
        <f t="shared" si="3"/>
        <v>1563.8342</v>
      </c>
      <c r="N67" s="4">
        <v>1563.8342</v>
      </c>
      <c r="O67" s="8">
        <f>O68</f>
        <v>-1563.6762000000001</v>
      </c>
      <c r="P67" s="4">
        <f t="shared" si="4"/>
        <v>0.15799999999990177</v>
      </c>
      <c r="Q67" s="8">
        <f>Q68</f>
        <v>0</v>
      </c>
      <c r="R67" s="4">
        <f t="shared" si="5"/>
        <v>0.15799999999990177</v>
      </c>
    </row>
    <row r="68" spans="1:18" ht="38.25">
      <c r="A68" s="5" t="s">
        <v>567</v>
      </c>
      <c r="B68" s="2" t="s">
        <v>503</v>
      </c>
      <c r="C68" s="2"/>
      <c r="D68" s="4">
        <v>0</v>
      </c>
      <c r="E68" s="8">
        <f>E69</f>
        <v>0</v>
      </c>
      <c r="F68" s="4">
        <f t="shared" si="0"/>
        <v>0</v>
      </c>
      <c r="G68" s="8">
        <f>G69</f>
        <v>0</v>
      </c>
      <c r="H68" s="4">
        <f t="shared" si="1"/>
        <v>0</v>
      </c>
      <c r="I68" s="4">
        <v>1563.8342</v>
      </c>
      <c r="J68" s="8">
        <f>J69</f>
        <v>0</v>
      </c>
      <c r="K68" s="4">
        <f t="shared" si="2"/>
        <v>1563.8342</v>
      </c>
      <c r="L68" s="8">
        <f>L69</f>
        <v>0</v>
      </c>
      <c r="M68" s="4">
        <f t="shared" si="3"/>
        <v>1563.8342</v>
      </c>
      <c r="N68" s="4">
        <v>1563.8342</v>
      </c>
      <c r="O68" s="8">
        <f>O69</f>
        <v>-1563.6762000000001</v>
      </c>
      <c r="P68" s="4">
        <f t="shared" si="4"/>
        <v>0.15799999999990177</v>
      </c>
      <c r="Q68" s="8">
        <f>Q69</f>
        <v>0</v>
      </c>
      <c r="R68" s="4">
        <f t="shared" si="5"/>
        <v>0.15799999999990177</v>
      </c>
    </row>
    <row r="69" spans="1:18" ht="38.25">
      <c r="A69" s="5" t="s">
        <v>64</v>
      </c>
      <c r="B69" s="2" t="s">
        <v>503</v>
      </c>
      <c r="C69" s="2">
        <v>600</v>
      </c>
      <c r="D69" s="4">
        <v>0</v>
      </c>
      <c r="E69" s="8"/>
      <c r="F69" s="4">
        <f t="shared" si="0"/>
        <v>0</v>
      </c>
      <c r="G69" s="8"/>
      <c r="H69" s="4">
        <f t="shared" si="1"/>
        <v>0</v>
      </c>
      <c r="I69" s="4">
        <v>1563.8342</v>
      </c>
      <c r="J69" s="8"/>
      <c r="K69" s="4">
        <f t="shared" si="2"/>
        <v>1563.8342</v>
      </c>
      <c r="L69" s="8"/>
      <c r="M69" s="4">
        <f t="shared" si="3"/>
        <v>1563.8342</v>
      </c>
      <c r="N69" s="4">
        <v>1563.8342</v>
      </c>
      <c r="O69" s="8">
        <v>-1563.6762000000001</v>
      </c>
      <c r="P69" s="4">
        <f t="shared" si="4"/>
        <v>0.15799999999990177</v>
      </c>
      <c r="Q69" s="8"/>
      <c r="R69" s="4">
        <f t="shared" si="5"/>
        <v>0.15799999999990177</v>
      </c>
    </row>
    <row r="70" spans="1:18" ht="25.5">
      <c r="A70" s="9" t="s">
        <v>263</v>
      </c>
      <c r="B70" s="7" t="s">
        <v>266</v>
      </c>
      <c r="C70" s="2"/>
      <c r="D70" s="4">
        <v>26371.64892</v>
      </c>
      <c r="E70" s="8">
        <f>E71+E88+E91+E94</f>
        <v>8287.0933399999994</v>
      </c>
      <c r="F70" s="4">
        <f t="shared" si="0"/>
        <v>34658.742259999999</v>
      </c>
      <c r="G70" s="8">
        <f>G71+G88+G91+G94</f>
        <v>459.77099999999996</v>
      </c>
      <c r="H70" s="4">
        <f t="shared" si="1"/>
        <v>35118.51326</v>
      </c>
      <c r="I70" s="4">
        <v>26964.392320000006</v>
      </c>
      <c r="J70" s="8">
        <f>J71+J88+J91+J94</f>
        <v>0</v>
      </c>
      <c r="K70" s="4">
        <f t="shared" si="2"/>
        <v>26964.392320000006</v>
      </c>
      <c r="L70" s="8">
        <f>L71+L88+L91+L94</f>
        <v>0</v>
      </c>
      <c r="M70" s="4">
        <f t="shared" si="3"/>
        <v>26964.392320000006</v>
      </c>
      <c r="N70" s="4">
        <v>26964.392320000006</v>
      </c>
      <c r="O70" s="8">
        <f>O71+O88+O91+O94</f>
        <v>-547.21040000000005</v>
      </c>
      <c r="P70" s="4">
        <f t="shared" si="4"/>
        <v>26417.181920000006</v>
      </c>
      <c r="Q70" s="8">
        <f>Q71+Q88+Q91+Q94</f>
        <v>0</v>
      </c>
      <c r="R70" s="4">
        <f t="shared" si="5"/>
        <v>26417.181920000006</v>
      </c>
    </row>
    <row r="71" spans="1:18" ht="38.25">
      <c r="A71" s="5" t="s">
        <v>265</v>
      </c>
      <c r="B71" s="2" t="s">
        <v>267</v>
      </c>
      <c r="C71" s="2"/>
      <c r="D71" s="4">
        <v>26371.64892</v>
      </c>
      <c r="E71" s="8">
        <f>E72+E74+E76+E78+E80+E82+E84+E86</f>
        <v>8287.0933399999994</v>
      </c>
      <c r="F71" s="4">
        <f t="shared" si="0"/>
        <v>34658.742259999999</v>
      </c>
      <c r="G71" s="8">
        <f>G72+G74+G76+G78+G80+G82+G84+G86</f>
        <v>459.77099999999996</v>
      </c>
      <c r="H71" s="4">
        <f t="shared" si="1"/>
        <v>35118.51326</v>
      </c>
      <c r="I71" s="4">
        <v>26417.125920000006</v>
      </c>
      <c r="J71" s="8">
        <f>J72+J74+J76+J78+J80+J82+J84+J86</f>
        <v>0</v>
      </c>
      <c r="K71" s="4">
        <f t="shared" si="2"/>
        <v>26417.125920000006</v>
      </c>
      <c r="L71" s="8">
        <f>L72+L74+L76+L78+L80+L82+L84+L86</f>
        <v>0</v>
      </c>
      <c r="M71" s="4">
        <f t="shared" si="3"/>
        <v>26417.125920000006</v>
      </c>
      <c r="N71" s="4">
        <v>26417.125920000006</v>
      </c>
      <c r="O71" s="8">
        <f>O72+O74+O76+O78+O80+O82+O84+O86</f>
        <v>0</v>
      </c>
      <c r="P71" s="4">
        <f t="shared" si="4"/>
        <v>26417.125920000006</v>
      </c>
      <c r="Q71" s="8">
        <f>Q72+Q74+Q76+Q78+Q80+Q82+Q84+Q86</f>
        <v>0</v>
      </c>
      <c r="R71" s="4">
        <f t="shared" si="5"/>
        <v>26417.125920000006</v>
      </c>
    </row>
    <row r="72" spans="1:18" ht="15.75">
      <c r="A72" s="5" t="s">
        <v>264</v>
      </c>
      <c r="B72" s="2" t="s">
        <v>268</v>
      </c>
      <c r="C72" s="2"/>
      <c r="D72" s="4">
        <v>25015.300920000001</v>
      </c>
      <c r="E72" s="8">
        <f>E73</f>
        <v>4841.2834199999998</v>
      </c>
      <c r="F72" s="4">
        <f t="shared" si="0"/>
        <v>29856.584340000001</v>
      </c>
      <c r="G72" s="8">
        <f>G73</f>
        <v>159.77099999999999</v>
      </c>
      <c r="H72" s="4">
        <f t="shared" si="1"/>
        <v>30016.355340000002</v>
      </c>
      <c r="I72" s="4">
        <v>25060.777920000008</v>
      </c>
      <c r="J72" s="8">
        <f>J73</f>
        <v>0</v>
      </c>
      <c r="K72" s="4">
        <f t="shared" si="2"/>
        <v>25060.777920000008</v>
      </c>
      <c r="L72" s="8">
        <f>L73</f>
        <v>0</v>
      </c>
      <c r="M72" s="4">
        <f t="shared" si="3"/>
        <v>25060.777920000008</v>
      </c>
      <c r="N72" s="4">
        <v>25060.777920000008</v>
      </c>
      <c r="O72" s="8">
        <f>O73</f>
        <v>0</v>
      </c>
      <c r="P72" s="4">
        <f t="shared" si="4"/>
        <v>25060.777920000008</v>
      </c>
      <c r="Q72" s="8">
        <f>Q73</f>
        <v>0</v>
      </c>
      <c r="R72" s="4">
        <f t="shared" si="5"/>
        <v>25060.777920000008</v>
      </c>
    </row>
    <row r="73" spans="1:18" ht="38.25">
      <c r="A73" s="5" t="s">
        <v>64</v>
      </c>
      <c r="B73" s="2" t="s">
        <v>268</v>
      </c>
      <c r="C73" s="2">
        <v>600</v>
      </c>
      <c r="D73" s="4">
        <v>25015.300920000001</v>
      </c>
      <c r="E73" s="8">
        <f>4566.58-99.10058+2635.659-2261.855</f>
        <v>4841.2834199999998</v>
      </c>
      <c r="F73" s="4">
        <f t="shared" ref="F73:F132" si="6">D73+E73</f>
        <v>29856.584340000001</v>
      </c>
      <c r="G73" s="8">
        <v>159.77099999999999</v>
      </c>
      <c r="H73" s="4">
        <f t="shared" si="1"/>
        <v>30016.355340000002</v>
      </c>
      <c r="I73" s="4">
        <v>25060.777920000008</v>
      </c>
      <c r="J73" s="8"/>
      <c r="K73" s="4">
        <f t="shared" ref="K73:K132" si="7">I73+J73</f>
        <v>25060.777920000008</v>
      </c>
      <c r="L73" s="8"/>
      <c r="M73" s="4">
        <f t="shared" si="3"/>
        <v>25060.777920000008</v>
      </c>
      <c r="N73" s="4">
        <v>25060.777920000008</v>
      </c>
      <c r="O73" s="8"/>
      <c r="P73" s="4">
        <f t="shared" ref="P73:P132" si="8">N73+O73</f>
        <v>25060.777920000008</v>
      </c>
      <c r="Q73" s="8"/>
      <c r="R73" s="4">
        <f t="shared" si="5"/>
        <v>25060.777920000008</v>
      </c>
    </row>
    <row r="74" spans="1:18" ht="38.25">
      <c r="A74" s="5" t="s">
        <v>270</v>
      </c>
      <c r="B74" s="2" t="s">
        <v>271</v>
      </c>
      <c r="C74" s="2"/>
      <c r="D74" s="4">
        <v>35</v>
      </c>
      <c r="E74" s="8">
        <f>E75</f>
        <v>0</v>
      </c>
      <c r="F74" s="4">
        <f t="shared" si="6"/>
        <v>35</v>
      </c>
      <c r="G74" s="8">
        <f>G75</f>
        <v>300</v>
      </c>
      <c r="H74" s="4">
        <f t="shared" si="1"/>
        <v>335</v>
      </c>
      <c r="I74" s="4">
        <v>35</v>
      </c>
      <c r="J74" s="8">
        <f>J75</f>
        <v>0</v>
      </c>
      <c r="K74" s="4">
        <f t="shared" si="7"/>
        <v>35</v>
      </c>
      <c r="L74" s="8">
        <f>L75</f>
        <v>0</v>
      </c>
      <c r="M74" s="4">
        <f t="shared" si="3"/>
        <v>35</v>
      </c>
      <c r="N74" s="4">
        <v>35</v>
      </c>
      <c r="O74" s="8">
        <f>O75</f>
        <v>0</v>
      </c>
      <c r="P74" s="4">
        <f t="shared" si="8"/>
        <v>35</v>
      </c>
      <c r="Q74" s="8">
        <f>Q75</f>
        <v>0</v>
      </c>
      <c r="R74" s="4">
        <f t="shared" si="5"/>
        <v>35</v>
      </c>
    </row>
    <row r="75" spans="1:18" ht="38.25">
      <c r="A75" s="5" t="s">
        <v>64</v>
      </c>
      <c r="B75" s="2" t="s">
        <v>271</v>
      </c>
      <c r="C75" s="2">
        <v>600</v>
      </c>
      <c r="D75" s="4">
        <v>35</v>
      </c>
      <c r="E75" s="8"/>
      <c r="F75" s="4">
        <f t="shared" si="6"/>
        <v>35</v>
      </c>
      <c r="G75" s="8">
        <v>300</v>
      </c>
      <c r="H75" s="4">
        <f t="shared" si="1"/>
        <v>335</v>
      </c>
      <c r="I75" s="4">
        <v>35</v>
      </c>
      <c r="J75" s="8"/>
      <c r="K75" s="4">
        <f t="shared" si="7"/>
        <v>35</v>
      </c>
      <c r="L75" s="8"/>
      <c r="M75" s="4">
        <f t="shared" si="3"/>
        <v>35</v>
      </c>
      <c r="N75" s="4">
        <v>35</v>
      </c>
      <c r="O75" s="8"/>
      <c r="P75" s="4">
        <f t="shared" si="8"/>
        <v>35</v>
      </c>
      <c r="Q75" s="8"/>
      <c r="R75" s="4">
        <f t="shared" si="5"/>
        <v>35</v>
      </c>
    </row>
    <row r="76" spans="1:18" ht="38.25">
      <c r="A76" s="5" t="s">
        <v>330</v>
      </c>
      <c r="B76" s="2" t="s">
        <v>272</v>
      </c>
      <c r="C76" s="2"/>
      <c r="D76" s="4">
        <v>92</v>
      </c>
      <c r="E76" s="8">
        <f>E77</f>
        <v>0</v>
      </c>
      <c r="F76" s="4">
        <f t="shared" si="6"/>
        <v>92</v>
      </c>
      <c r="G76" s="8">
        <f>G77</f>
        <v>0</v>
      </c>
      <c r="H76" s="4">
        <f t="shared" ref="H76:H139" si="9">F76+G76</f>
        <v>92</v>
      </c>
      <c r="I76" s="4">
        <v>92</v>
      </c>
      <c r="J76" s="8">
        <f>J77</f>
        <v>0</v>
      </c>
      <c r="K76" s="4">
        <f t="shared" si="7"/>
        <v>92</v>
      </c>
      <c r="L76" s="8">
        <f>L77</f>
        <v>0</v>
      </c>
      <c r="M76" s="4">
        <f t="shared" ref="M76:M139" si="10">K76+L76</f>
        <v>92</v>
      </c>
      <c r="N76" s="4">
        <v>92</v>
      </c>
      <c r="O76" s="8">
        <f>O77</f>
        <v>0</v>
      </c>
      <c r="P76" s="4">
        <f t="shared" si="8"/>
        <v>92</v>
      </c>
      <c r="Q76" s="8">
        <f>Q77</f>
        <v>0</v>
      </c>
      <c r="R76" s="4">
        <f t="shared" ref="R76:R139" si="11">P76+Q76</f>
        <v>92</v>
      </c>
    </row>
    <row r="77" spans="1:18" ht="38.25">
      <c r="A77" s="5" t="s">
        <v>64</v>
      </c>
      <c r="B77" s="2" t="s">
        <v>272</v>
      </c>
      <c r="C77" s="2">
        <v>600</v>
      </c>
      <c r="D77" s="4">
        <v>92</v>
      </c>
      <c r="E77" s="8"/>
      <c r="F77" s="4">
        <f t="shared" si="6"/>
        <v>92</v>
      </c>
      <c r="G77" s="8"/>
      <c r="H77" s="4">
        <f t="shared" si="9"/>
        <v>92</v>
      </c>
      <c r="I77" s="4">
        <v>92</v>
      </c>
      <c r="J77" s="8"/>
      <c r="K77" s="4">
        <f t="shared" si="7"/>
        <v>92</v>
      </c>
      <c r="L77" s="8"/>
      <c r="M77" s="4">
        <f t="shared" si="10"/>
        <v>92</v>
      </c>
      <c r="N77" s="4">
        <v>92</v>
      </c>
      <c r="O77" s="8"/>
      <c r="P77" s="4">
        <f t="shared" si="8"/>
        <v>92</v>
      </c>
      <c r="Q77" s="8"/>
      <c r="R77" s="4">
        <f t="shared" si="11"/>
        <v>92</v>
      </c>
    </row>
    <row r="78" spans="1:18" ht="76.5">
      <c r="A78" s="5" t="s">
        <v>273</v>
      </c>
      <c r="B78" s="11" t="s">
        <v>274</v>
      </c>
      <c r="C78" s="2"/>
      <c r="D78" s="4">
        <v>0</v>
      </c>
      <c r="E78" s="8">
        <f>E79</f>
        <v>1312.0303699999999</v>
      </c>
      <c r="F78" s="4">
        <f t="shared" si="6"/>
        <v>1312.0303699999999</v>
      </c>
      <c r="G78" s="8">
        <f>G79</f>
        <v>0</v>
      </c>
      <c r="H78" s="4">
        <f t="shared" si="9"/>
        <v>1312.0303699999999</v>
      </c>
      <c r="I78" s="4">
        <v>0</v>
      </c>
      <c r="J78" s="8">
        <f>J79</f>
        <v>0</v>
      </c>
      <c r="K78" s="4">
        <f t="shared" si="7"/>
        <v>0</v>
      </c>
      <c r="L78" s="8">
        <f>L79</f>
        <v>0</v>
      </c>
      <c r="M78" s="4">
        <f t="shared" si="10"/>
        <v>0</v>
      </c>
      <c r="N78" s="4">
        <v>0</v>
      </c>
      <c r="O78" s="8">
        <f>O79</f>
        <v>0</v>
      </c>
      <c r="P78" s="4">
        <f t="shared" si="8"/>
        <v>0</v>
      </c>
      <c r="Q78" s="8">
        <f>Q79</f>
        <v>0</v>
      </c>
      <c r="R78" s="4">
        <f t="shared" si="11"/>
        <v>0</v>
      </c>
    </row>
    <row r="79" spans="1:18" ht="38.25">
      <c r="A79" s="5" t="s">
        <v>64</v>
      </c>
      <c r="B79" s="11" t="s">
        <v>274</v>
      </c>
      <c r="C79" s="2">
        <v>600</v>
      </c>
      <c r="D79" s="4">
        <v>0</v>
      </c>
      <c r="E79" s="8">
        <v>1312.0303699999999</v>
      </c>
      <c r="F79" s="4">
        <f t="shared" si="6"/>
        <v>1312.0303699999999</v>
      </c>
      <c r="G79" s="8"/>
      <c r="H79" s="4">
        <f t="shared" si="9"/>
        <v>1312.0303699999999</v>
      </c>
      <c r="I79" s="4">
        <v>0</v>
      </c>
      <c r="J79" s="8"/>
      <c r="K79" s="4">
        <f t="shared" si="7"/>
        <v>0</v>
      </c>
      <c r="L79" s="8"/>
      <c r="M79" s="4">
        <f t="shared" si="10"/>
        <v>0</v>
      </c>
      <c r="N79" s="4">
        <v>0</v>
      </c>
      <c r="O79" s="8"/>
      <c r="P79" s="4">
        <f t="shared" si="8"/>
        <v>0</v>
      </c>
      <c r="Q79" s="8"/>
      <c r="R79" s="4">
        <f t="shared" si="11"/>
        <v>0</v>
      </c>
    </row>
    <row r="80" spans="1:18" ht="63.75">
      <c r="A80" s="5" t="s">
        <v>275</v>
      </c>
      <c r="B80" s="11" t="s">
        <v>276</v>
      </c>
      <c r="C80" s="2"/>
      <c r="D80" s="4">
        <v>300</v>
      </c>
      <c r="E80" s="8">
        <f>E81</f>
        <v>0</v>
      </c>
      <c r="F80" s="4">
        <f t="shared" si="6"/>
        <v>300</v>
      </c>
      <c r="G80" s="8">
        <f>G81</f>
        <v>0</v>
      </c>
      <c r="H80" s="4">
        <f t="shared" si="9"/>
        <v>300</v>
      </c>
      <c r="I80" s="4">
        <v>300</v>
      </c>
      <c r="J80" s="8">
        <f>J81</f>
        <v>0</v>
      </c>
      <c r="K80" s="4">
        <f t="shared" si="7"/>
        <v>300</v>
      </c>
      <c r="L80" s="8">
        <f>L81</f>
        <v>0</v>
      </c>
      <c r="M80" s="4">
        <f t="shared" si="10"/>
        <v>300</v>
      </c>
      <c r="N80" s="4">
        <v>300</v>
      </c>
      <c r="O80" s="8">
        <f>O81</f>
        <v>0</v>
      </c>
      <c r="P80" s="4">
        <f t="shared" si="8"/>
        <v>300</v>
      </c>
      <c r="Q80" s="8">
        <f>Q81</f>
        <v>0</v>
      </c>
      <c r="R80" s="4">
        <f t="shared" si="11"/>
        <v>300</v>
      </c>
    </row>
    <row r="81" spans="1:18" ht="38.25">
      <c r="A81" s="5" t="s">
        <v>64</v>
      </c>
      <c r="B81" s="11" t="s">
        <v>276</v>
      </c>
      <c r="C81" s="2">
        <v>600</v>
      </c>
      <c r="D81" s="4">
        <v>300</v>
      </c>
      <c r="E81" s="8"/>
      <c r="F81" s="4">
        <f t="shared" si="6"/>
        <v>300</v>
      </c>
      <c r="G81" s="8"/>
      <c r="H81" s="4">
        <f t="shared" si="9"/>
        <v>300</v>
      </c>
      <c r="I81" s="4">
        <v>300</v>
      </c>
      <c r="J81" s="8"/>
      <c r="K81" s="4">
        <f t="shared" si="7"/>
        <v>300</v>
      </c>
      <c r="L81" s="8"/>
      <c r="M81" s="4">
        <f t="shared" si="10"/>
        <v>300</v>
      </c>
      <c r="N81" s="4">
        <v>300</v>
      </c>
      <c r="O81" s="8"/>
      <c r="P81" s="4">
        <f t="shared" si="8"/>
        <v>300</v>
      </c>
      <c r="Q81" s="8"/>
      <c r="R81" s="4">
        <f t="shared" si="11"/>
        <v>300</v>
      </c>
    </row>
    <row r="82" spans="1:18" ht="89.25">
      <c r="A82" s="5" t="s">
        <v>279</v>
      </c>
      <c r="B82" s="11" t="s">
        <v>280</v>
      </c>
      <c r="C82" s="2"/>
      <c r="D82" s="4">
        <v>0</v>
      </c>
      <c r="E82" s="8">
        <f>E83</f>
        <v>2133.7795500000002</v>
      </c>
      <c r="F82" s="4">
        <f t="shared" si="6"/>
        <v>2133.7795500000002</v>
      </c>
      <c r="G82" s="8">
        <f>G83</f>
        <v>0</v>
      </c>
      <c r="H82" s="4">
        <f t="shared" si="9"/>
        <v>2133.7795500000002</v>
      </c>
      <c r="I82" s="4">
        <v>0</v>
      </c>
      <c r="J82" s="8">
        <f>J83</f>
        <v>0</v>
      </c>
      <c r="K82" s="4">
        <f t="shared" si="7"/>
        <v>0</v>
      </c>
      <c r="L82" s="8">
        <f>L83</f>
        <v>0</v>
      </c>
      <c r="M82" s="4">
        <f t="shared" si="10"/>
        <v>0</v>
      </c>
      <c r="N82" s="4">
        <v>0</v>
      </c>
      <c r="O82" s="8">
        <f>O83</f>
        <v>0</v>
      </c>
      <c r="P82" s="4">
        <f t="shared" si="8"/>
        <v>0</v>
      </c>
      <c r="Q82" s="8">
        <f>Q83</f>
        <v>0</v>
      </c>
      <c r="R82" s="4">
        <f t="shared" si="11"/>
        <v>0</v>
      </c>
    </row>
    <row r="83" spans="1:18" ht="38.25">
      <c r="A83" s="5" t="s">
        <v>64</v>
      </c>
      <c r="B83" s="11" t="s">
        <v>280</v>
      </c>
      <c r="C83" s="2">
        <v>600</v>
      </c>
      <c r="D83" s="4">
        <v>0</v>
      </c>
      <c r="E83" s="8">
        <v>2133.7795500000002</v>
      </c>
      <c r="F83" s="4">
        <f t="shared" si="6"/>
        <v>2133.7795500000002</v>
      </c>
      <c r="G83" s="8"/>
      <c r="H83" s="4">
        <f t="shared" si="9"/>
        <v>2133.7795500000002</v>
      </c>
      <c r="I83" s="4">
        <v>0</v>
      </c>
      <c r="J83" s="8"/>
      <c r="K83" s="4">
        <f t="shared" si="7"/>
        <v>0</v>
      </c>
      <c r="L83" s="8"/>
      <c r="M83" s="4">
        <f t="shared" si="10"/>
        <v>0</v>
      </c>
      <c r="N83" s="4">
        <v>0</v>
      </c>
      <c r="O83" s="8"/>
      <c r="P83" s="4">
        <f t="shared" si="8"/>
        <v>0</v>
      </c>
      <c r="Q83" s="8"/>
      <c r="R83" s="4">
        <f t="shared" si="11"/>
        <v>0</v>
      </c>
    </row>
    <row r="84" spans="1:18" ht="81" customHeight="1">
      <c r="A84" s="5" t="s">
        <v>281</v>
      </c>
      <c r="B84" s="2" t="s">
        <v>282</v>
      </c>
      <c r="C84" s="2"/>
      <c r="D84" s="4">
        <v>200</v>
      </c>
      <c r="E84" s="8">
        <f>E85</f>
        <v>0</v>
      </c>
      <c r="F84" s="4">
        <f t="shared" si="6"/>
        <v>200</v>
      </c>
      <c r="G84" s="8">
        <f>G85</f>
        <v>0</v>
      </c>
      <c r="H84" s="4">
        <f t="shared" si="9"/>
        <v>200</v>
      </c>
      <c r="I84" s="4">
        <v>200</v>
      </c>
      <c r="J84" s="8">
        <f>J85</f>
        <v>0</v>
      </c>
      <c r="K84" s="4">
        <f t="shared" si="7"/>
        <v>200</v>
      </c>
      <c r="L84" s="8">
        <f>L85</f>
        <v>0</v>
      </c>
      <c r="M84" s="4">
        <f t="shared" si="10"/>
        <v>200</v>
      </c>
      <c r="N84" s="4">
        <v>200</v>
      </c>
      <c r="O84" s="8">
        <f>O85</f>
        <v>0</v>
      </c>
      <c r="P84" s="4">
        <f t="shared" si="8"/>
        <v>200</v>
      </c>
      <c r="Q84" s="8">
        <f>Q85</f>
        <v>0</v>
      </c>
      <c r="R84" s="4">
        <f t="shared" si="11"/>
        <v>200</v>
      </c>
    </row>
    <row r="85" spans="1:18" ht="38.25">
      <c r="A85" s="5" t="s">
        <v>64</v>
      </c>
      <c r="B85" s="2" t="s">
        <v>282</v>
      </c>
      <c r="C85" s="2">
        <v>600</v>
      </c>
      <c r="D85" s="4">
        <v>200</v>
      </c>
      <c r="E85" s="8"/>
      <c r="F85" s="4">
        <f t="shared" si="6"/>
        <v>200</v>
      </c>
      <c r="G85" s="8"/>
      <c r="H85" s="4">
        <f t="shared" si="9"/>
        <v>200</v>
      </c>
      <c r="I85" s="4">
        <v>200</v>
      </c>
      <c r="J85" s="8"/>
      <c r="K85" s="4">
        <f t="shared" si="7"/>
        <v>200</v>
      </c>
      <c r="L85" s="8"/>
      <c r="M85" s="4">
        <f t="shared" si="10"/>
        <v>200</v>
      </c>
      <c r="N85" s="4">
        <v>200</v>
      </c>
      <c r="O85" s="8"/>
      <c r="P85" s="4">
        <f t="shared" si="8"/>
        <v>200</v>
      </c>
      <c r="Q85" s="8"/>
      <c r="R85" s="4">
        <f t="shared" si="11"/>
        <v>200</v>
      </c>
    </row>
    <row r="86" spans="1:18" ht="25.5">
      <c r="A86" s="5" t="s">
        <v>456</v>
      </c>
      <c r="B86" s="2" t="s">
        <v>455</v>
      </c>
      <c r="C86" s="2"/>
      <c r="D86" s="4">
        <v>729.34799999999996</v>
      </c>
      <c r="E86" s="8">
        <f>E87</f>
        <v>0</v>
      </c>
      <c r="F86" s="4">
        <f t="shared" si="6"/>
        <v>729.34799999999996</v>
      </c>
      <c r="G86" s="8">
        <f>G87</f>
        <v>0</v>
      </c>
      <c r="H86" s="4">
        <f t="shared" si="9"/>
        <v>729.34799999999996</v>
      </c>
      <c r="I86" s="4">
        <v>729.34799999999996</v>
      </c>
      <c r="J86" s="8">
        <f>J87</f>
        <v>0</v>
      </c>
      <c r="K86" s="4">
        <f t="shared" si="7"/>
        <v>729.34799999999996</v>
      </c>
      <c r="L86" s="8">
        <f>L87</f>
        <v>0</v>
      </c>
      <c r="M86" s="4">
        <f t="shared" si="10"/>
        <v>729.34799999999996</v>
      </c>
      <c r="N86" s="4">
        <v>729.34799999999996</v>
      </c>
      <c r="O86" s="8">
        <f>O87</f>
        <v>0</v>
      </c>
      <c r="P86" s="4">
        <f t="shared" si="8"/>
        <v>729.34799999999996</v>
      </c>
      <c r="Q86" s="8">
        <f>Q87</f>
        <v>0</v>
      </c>
      <c r="R86" s="4">
        <f t="shared" si="11"/>
        <v>729.34799999999996</v>
      </c>
    </row>
    <row r="87" spans="1:18" ht="38.25">
      <c r="A87" s="5" t="s">
        <v>64</v>
      </c>
      <c r="B87" s="2" t="s">
        <v>455</v>
      </c>
      <c r="C87" s="2">
        <v>600</v>
      </c>
      <c r="D87" s="4">
        <v>729.34799999999996</v>
      </c>
      <c r="E87" s="8"/>
      <c r="F87" s="4">
        <f t="shared" si="6"/>
        <v>729.34799999999996</v>
      </c>
      <c r="G87" s="8"/>
      <c r="H87" s="4">
        <f t="shared" si="9"/>
        <v>729.34799999999996</v>
      </c>
      <c r="I87" s="4">
        <v>729.34799999999996</v>
      </c>
      <c r="J87" s="8"/>
      <c r="K87" s="4">
        <f t="shared" si="7"/>
        <v>729.34799999999996</v>
      </c>
      <c r="L87" s="8"/>
      <c r="M87" s="4">
        <f t="shared" si="10"/>
        <v>729.34799999999996</v>
      </c>
      <c r="N87" s="4">
        <v>729.34799999999996</v>
      </c>
      <c r="O87" s="8"/>
      <c r="P87" s="4">
        <f t="shared" si="8"/>
        <v>729.34799999999996</v>
      </c>
      <c r="Q87" s="8"/>
      <c r="R87" s="4">
        <f t="shared" si="11"/>
        <v>729.34799999999996</v>
      </c>
    </row>
    <row r="88" spans="1:18" ht="51">
      <c r="A88" s="5" t="s">
        <v>517</v>
      </c>
      <c r="B88" s="2" t="s">
        <v>283</v>
      </c>
      <c r="C88" s="2"/>
      <c r="D88" s="4">
        <v>0</v>
      </c>
      <c r="E88" s="8">
        <f>E89</f>
        <v>0</v>
      </c>
      <c r="F88" s="4">
        <f t="shared" si="6"/>
        <v>0</v>
      </c>
      <c r="G88" s="8">
        <f>G89</f>
        <v>0</v>
      </c>
      <c r="H88" s="4">
        <f t="shared" si="9"/>
        <v>0</v>
      </c>
      <c r="I88" s="4">
        <v>0</v>
      </c>
      <c r="J88" s="8">
        <f>J89</f>
        <v>0</v>
      </c>
      <c r="K88" s="4">
        <f t="shared" si="7"/>
        <v>0</v>
      </c>
      <c r="L88" s="8">
        <f>L89</f>
        <v>0</v>
      </c>
      <c r="M88" s="4">
        <f t="shared" si="10"/>
        <v>0</v>
      </c>
      <c r="N88" s="4">
        <v>0</v>
      </c>
      <c r="O88" s="8">
        <f>O89</f>
        <v>0</v>
      </c>
      <c r="P88" s="4">
        <f t="shared" si="8"/>
        <v>0</v>
      </c>
      <c r="Q88" s="8">
        <f>Q89</f>
        <v>0</v>
      </c>
      <c r="R88" s="4">
        <f t="shared" si="11"/>
        <v>0</v>
      </c>
    </row>
    <row r="89" spans="1:18" ht="38.25">
      <c r="A89" s="5" t="s">
        <v>285</v>
      </c>
      <c r="B89" s="2" t="s">
        <v>284</v>
      </c>
      <c r="C89" s="2"/>
      <c r="D89" s="4">
        <v>0</v>
      </c>
      <c r="E89" s="8">
        <f>E90</f>
        <v>0</v>
      </c>
      <c r="F89" s="4">
        <f t="shared" si="6"/>
        <v>0</v>
      </c>
      <c r="G89" s="8">
        <f>G90</f>
        <v>0</v>
      </c>
      <c r="H89" s="4">
        <f t="shared" si="9"/>
        <v>0</v>
      </c>
      <c r="I89" s="4">
        <v>0</v>
      </c>
      <c r="J89" s="8">
        <f>J90</f>
        <v>0</v>
      </c>
      <c r="K89" s="4">
        <f t="shared" si="7"/>
        <v>0</v>
      </c>
      <c r="L89" s="8">
        <f>L90</f>
        <v>0</v>
      </c>
      <c r="M89" s="4">
        <f t="shared" si="10"/>
        <v>0</v>
      </c>
      <c r="N89" s="4">
        <v>0</v>
      </c>
      <c r="O89" s="8">
        <f>O90</f>
        <v>0</v>
      </c>
      <c r="P89" s="4">
        <f t="shared" si="8"/>
        <v>0</v>
      </c>
      <c r="Q89" s="8">
        <f>Q90</f>
        <v>0</v>
      </c>
      <c r="R89" s="4">
        <f t="shared" si="11"/>
        <v>0</v>
      </c>
    </row>
    <row r="90" spans="1:18" ht="38.25">
      <c r="A90" s="5" t="s">
        <v>64</v>
      </c>
      <c r="B90" s="2" t="s">
        <v>284</v>
      </c>
      <c r="C90" s="2">
        <v>600</v>
      </c>
      <c r="D90" s="4">
        <v>0</v>
      </c>
      <c r="E90" s="8"/>
      <c r="F90" s="4">
        <f t="shared" si="6"/>
        <v>0</v>
      </c>
      <c r="G90" s="8"/>
      <c r="H90" s="4">
        <f t="shared" si="9"/>
        <v>0</v>
      </c>
      <c r="I90" s="4">
        <v>0</v>
      </c>
      <c r="J90" s="8"/>
      <c r="K90" s="4">
        <f t="shared" si="7"/>
        <v>0</v>
      </c>
      <c r="L90" s="8"/>
      <c r="M90" s="4">
        <f t="shared" si="10"/>
        <v>0</v>
      </c>
      <c r="N90" s="4">
        <v>0</v>
      </c>
      <c r="O90" s="8"/>
      <c r="P90" s="4">
        <f t="shared" si="8"/>
        <v>0</v>
      </c>
      <c r="Q90" s="8"/>
      <c r="R90" s="4">
        <f t="shared" si="11"/>
        <v>0</v>
      </c>
    </row>
    <row r="91" spans="1:18" ht="38.25">
      <c r="A91" s="5" t="s">
        <v>518</v>
      </c>
      <c r="B91" s="2" t="s">
        <v>519</v>
      </c>
      <c r="C91" s="2"/>
      <c r="D91" s="4">
        <v>0</v>
      </c>
      <c r="E91" s="8">
        <f>E92</f>
        <v>0</v>
      </c>
      <c r="F91" s="4">
        <f t="shared" si="6"/>
        <v>0</v>
      </c>
      <c r="G91" s="8">
        <f>G92</f>
        <v>0</v>
      </c>
      <c r="H91" s="4">
        <f t="shared" si="9"/>
        <v>0</v>
      </c>
      <c r="I91" s="4">
        <v>0</v>
      </c>
      <c r="J91" s="8">
        <f>J92</f>
        <v>0</v>
      </c>
      <c r="K91" s="4">
        <f t="shared" si="7"/>
        <v>0</v>
      </c>
      <c r="L91" s="8">
        <f>L92</f>
        <v>0</v>
      </c>
      <c r="M91" s="4">
        <f t="shared" si="10"/>
        <v>0</v>
      </c>
      <c r="N91" s="4">
        <v>0</v>
      </c>
      <c r="O91" s="8">
        <f>O92</f>
        <v>0</v>
      </c>
      <c r="P91" s="4">
        <f t="shared" si="8"/>
        <v>0</v>
      </c>
      <c r="Q91" s="8">
        <f>Q92</f>
        <v>0</v>
      </c>
      <c r="R91" s="4">
        <f t="shared" si="11"/>
        <v>0</v>
      </c>
    </row>
    <row r="92" spans="1:18" ht="25.5">
      <c r="A92" s="5" t="s">
        <v>520</v>
      </c>
      <c r="B92" s="2" t="s">
        <v>521</v>
      </c>
      <c r="C92" s="2"/>
      <c r="D92" s="4">
        <v>0</v>
      </c>
      <c r="E92" s="8">
        <f>E93</f>
        <v>0</v>
      </c>
      <c r="F92" s="4">
        <f t="shared" si="6"/>
        <v>0</v>
      </c>
      <c r="G92" s="8">
        <f>G93</f>
        <v>0</v>
      </c>
      <c r="H92" s="4">
        <f t="shared" si="9"/>
        <v>0</v>
      </c>
      <c r="I92" s="4">
        <v>0</v>
      </c>
      <c r="J92" s="8">
        <f>J93</f>
        <v>0</v>
      </c>
      <c r="K92" s="4">
        <f t="shared" si="7"/>
        <v>0</v>
      </c>
      <c r="L92" s="8">
        <f>L93</f>
        <v>0</v>
      </c>
      <c r="M92" s="4">
        <f t="shared" si="10"/>
        <v>0</v>
      </c>
      <c r="N92" s="4">
        <v>0</v>
      </c>
      <c r="O92" s="8">
        <f>O93</f>
        <v>0</v>
      </c>
      <c r="P92" s="4">
        <f t="shared" si="8"/>
        <v>0</v>
      </c>
      <c r="Q92" s="8">
        <f>Q93</f>
        <v>0</v>
      </c>
      <c r="R92" s="4">
        <f t="shared" si="11"/>
        <v>0</v>
      </c>
    </row>
    <row r="93" spans="1:18" ht="38.25">
      <c r="A93" s="5" t="s">
        <v>64</v>
      </c>
      <c r="B93" s="2" t="s">
        <v>521</v>
      </c>
      <c r="C93" s="2">
        <v>600</v>
      </c>
      <c r="D93" s="4">
        <v>0</v>
      </c>
      <c r="E93" s="8"/>
      <c r="F93" s="4">
        <f t="shared" si="6"/>
        <v>0</v>
      </c>
      <c r="G93" s="8"/>
      <c r="H93" s="4">
        <f t="shared" si="9"/>
        <v>0</v>
      </c>
      <c r="I93" s="4">
        <v>0</v>
      </c>
      <c r="J93" s="8"/>
      <c r="K93" s="4">
        <f t="shared" si="7"/>
        <v>0</v>
      </c>
      <c r="L93" s="8"/>
      <c r="M93" s="4">
        <f t="shared" si="10"/>
        <v>0</v>
      </c>
      <c r="N93" s="4">
        <v>0</v>
      </c>
      <c r="O93" s="8"/>
      <c r="P93" s="4">
        <f t="shared" si="8"/>
        <v>0</v>
      </c>
      <c r="Q93" s="8"/>
      <c r="R93" s="4">
        <f t="shared" si="11"/>
        <v>0</v>
      </c>
    </row>
    <row r="94" spans="1:18" ht="63.75">
      <c r="A94" s="5" t="s">
        <v>570</v>
      </c>
      <c r="B94" s="2" t="s">
        <v>571</v>
      </c>
      <c r="C94" s="2"/>
      <c r="D94" s="4">
        <v>0</v>
      </c>
      <c r="E94" s="8">
        <f>E95</f>
        <v>0</v>
      </c>
      <c r="F94" s="4">
        <f t="shared" si="6"/>
        <v>0</v>
      </c>
      <c r="G94" s="8">
        <f>G95</f>
        <v>0</v>
      </c>
      <c r="H94" s="4">
        <f t="shared" si="9"/>
        <v>0</v>
      </c>
      <c r="I94" s="4">
        <v>547.26640000000009</v>
      </c>
      <c r="J94" s="8">
        <f>J95</f>
        <v>0</v>
      </c>
      <c r="K94" s="4">
        <f t="shared" si="7"/>
        <v>547.26640000000009</v>
      </c>
      <c r="L94" s="8">
        <f>L95</f>
        <v>0</v>
      </c>
      <c r="M94" s="4">
        <f t="shared" si="10"/>
        <v>547.26640000000009</v>
      </c>
      <c r="N94" s="4">
        <v>547.26640000000009</v>
      </c>
      <c r="O94" s="8">
        <f>O95</f>
        <v>-547.21040000000005</v>
      </c>
      <c r="P94" s="4">
        <f t="shared" si="8"/>
        <v>5.6000000000040018E-2</v>
      </c>
      <c r="Q94" s="8">
        <f>Q95</f>
        <v>0</v>
      </c>
      <c r="R94" s="4">
        <f t="shared" si="11"/>
        <v>5.6000000000040018E-2</v>
      </c>
    </row>
    <row r="95" spans="1:18" ht="53.25" customHeight="1">
      <c r="A95" s="5" t="s">
        <v>572</v>
      </c>
      <c r="B95" s="2" t="s">
        <v>573</v>
      </c>
      <c r="C95" s="2"/>
      <c r="D95" s="4">
        <v>0</v>
      </c>
      <c r="E95" s="8">
        <f>E96</f>
        <v>0</v>
      </c>
      <c r="F95" s="4">
        <f t="shared" si="6"/>
        <v>0</v>
      </c>
      <c r="G95" s="8">
        <f>G96</f>
        <v>0</v>
      </c>
      <c r="H95" s="4">
        <f t="shared" si="9"/>
        <v>0</v>
      </c>
      <c r="I95" s="4">
        <v>547.26640000000009</v>
      </c>
      <c r="J95" s="8">
        <f>J96</f>
        <v>0</v>
      </c>
      <c r="K95" s="4">
        <f t="shared" si="7"/>
        <v>547.26640000000009</v>
      </c>
      <c r="L95" s="8">
        <f>L96</f>
        <v>0</v>
      </c>
      <c r="M95" s="4">
        <f t="shared" si="10"/>
        <v>547.26640000000009</v>
      </c>
      <c r="N95" s="4">
        <v>547.26640000000009</v>
      </c>
      <c r="O95" s="8">
        <f>O96</f>
        <v>-547.21040000000005</v>
      </c>
      <c r="P95" s="4">
        <f t="shared" si="8"/>
        <v>5.6000000000040018E-2</v>
      </c>
      <c r="Q95" s="8">
        <f>Q96</f>
        <v>0</v>
      </c>
      <c r="R95" s="4">
        <f t="shared" si="11"/>
        <v>5.6000000000040018E-2</v>
      </c>
    </row>
    <row r="96" spans="1:18" ht="38.25">
      <c r="A96" s="5" t="s">
        <v>64</v>
      </c>
      <c r="B96" s="2" t="s">
        <v>573</v>
      </c>
      <c r="C96" s="2">
        <v>600</v>
      </c>
      <c r="D96" s="4">
        <v>0</v>
      </c>
      <c r="E96" s="8"/>
      <c r="F96" s="4">
        <f t="shared" si="6"/>
        <v>0</v>
      </c>
      <c r="G96" s="8"/>
      <c r="H96" s="4">
        <f t="shared" si="9"/>
        <v>0</v>
      </c>
      <c r="I96" s="4">
        <v>547.26640000000009</v>
      </c>
      <c r="J96" s="8"/>
      <c r="K96" s="4">
        <f t="shared" si="7"/>
        <v>547.26640000000009</v>
      </c>
      <c r="L96" s="8"/>
      <c r="M96" s="4">
        <f t="shared" si="10"/>
        <v>547.26640000000009</v>
      </c>
      <c r="N96" s="4">
        <v>547.26640000000009</v>
      </c>
      <c r="O96" s="8">
        <v>-547.21040000000005</v>
      </c>
      <c r="P96" s="4">
        <f t="shared" si="8"/>
        <v>5.6000000000040018E-2</v>
      </c>
      <c r="Q96" s="8"/>
      <c r="R96" s="4">
        <f t="shared" si="11"/>
        <v>5.6000000000040018E-2</v>
      </c>
    </row>
    <row r="97" spans="1:18" ht="25.5">
      <c r="A97" s="9" t="s">
        <v>30</v>
      </c>
      <c r="B97" s="7" t="s">
        <v>29</v>
      </c>
      <c r="C97" s="2"/>
      <c r="D97" s="4">
        <v>22793.83941</v>
      </c>
      <c r="E97" s="8">
        <f>E98</f>
        <v>1429.3235999999999</v>
      </c>
      <c r="F97" s="4">
        <f t="shared" si="6"/>
        <v>24223.16301</v>
      </c>
      <c r="G97" s="8">
        <f>G98</f>
        <v>0</v>
      </c>
      <c r="H97" s="4">
        <f t="shared" si="9"/>
        <v>24223.16301</v>
      </c>
      <c r="I97" s="4">
        <v>22306.53801</v>
      </c>
      <c r="J97" s="8">
        <f>J98</f>
        <v>66.929000000000002</v>
      </c>
      <c r="K97" s="4">
        <f t="shared" si="7"/>
        <v>22373.46701</v>
      </c>
      <c r="L97" s="8">
        <f>L98</f>
        <v>0</v>
      </c>
      <c r="M97" s="4">
        <f t="shared" si="10"/>
        <v>22373.46701</v>
      </c>
      <c r="N97" s="4">
        <v>22306.53801</v>
      </c>
      <c r="O97" s="8">
        <f>O98</f>
        <v>-15948.519700000001</v>
      </c>
      <c r="P97" s="4">
        <f t="shared" si="8"/>
        <v>6358.0183099999995</v>
      </c>
      <c r="Q97" s="8">
        <f>Q98</f>
        <v>0</v>
      </c>
      <c r="R97" s="4">
        <f t="shared" si="11"/>
        <v>6358.0183099999995</v>
      </c>
    </row>
    <row r="98" spans="1:18" ht="38.25">
      <c r="A98" s="5" t="s">
        <v>287</v>
      </c>
      <c r="B98" s="2" t="s">
        <v>286</v>
      </c>
      <c r="C98" s="2"/>
      <c r="D98" s="4">
        <v>22793.83941</v>
      </c>
      <c r="E98" s="8">
        <f>E103+E105+E108+E110+E99+E101</f>
        <v>1429.3235999999999</v>
      </c>
      <c r="F98" s="4">
        <f t="shared" si="6"/>
        <v>24223.16301</v>
      </c>
      <c r="G98" s="8">
        <f>G103+G105+G108+G110+G99+G101</f>
        <v>0</v>
      </c>
      <c r="H98" s="4">
        <f t="shared" si="9"/>
        <v>24223.16301</v>
      </c>
      <c r="I98" s="4">
        <v>22306.53801</v>
      </c>
      <c r="J98" s="8">
        <f>J103+J105+J108+J110+J99+J101</f>
        <v>66.929000000000002</v>
      </c>
      <c r="K98" s="4">
        <f t="shared" si="7"/>
        <v>22373.46701</v>
      </c>
      <c r="L98" s="8">
        <f>L103+L105+L108+L110+L99+L101</f>
        <v>0</v>
      </c>
      <c r="M98" s="4">
        <f t="shared" si="10"/>
        <v>22373.46701</v>
      </c>
      <c r="N98" s="4">
        <v>22306.53801</v>
      </c>
      <c r="O98" s="8">
        <f>O103+O105+O108+O110+O99+O101</f>
        <v>-15948.519700000001</v>
      </c>
      <c r="P98" s="4">
        <f t="shared" si="8"/>
        <v>6358.0183099999995</v>
      </c>
      <c r="Q98" s="8">
        <f>Q103+Q105+Q108+Q110+Q99+Q101</f>
        <v>0</v>
      </c>
      <c r="R98" s="4">
        <f t="shared" si="11"/>
        <v>6358.0183099999995</v>
      </c>
    </row>
    <row r="99" spans="1:18" ht="51">
      <c r="A99" s="5" t="s">
        <v>533</v>
      </c>
      <c r="B99" s="11" t="s">
        <v>534</v>
      </c>
      <c r="C99" s="2"/>
      <c r="D99" s="4">
        <v>2725.1348500000004</v>
      </c>
      <c r="E99" s="8">
        <f>E100</f>
        <v>-12.852</v>
      </c>
      <c r="F99" s="4">
        <f t="shared" si="6"/>
        <v>2712.2828500000005</v>
      </c>
      <c r="G99" s="8">
        <f>G100</f>
        <v>0</v>
      </c>
      <c r="H99" s="4">
        <f t="shared" si="9"/>
        <v>2712.2828500000005</v>
      </c>
      <c r="I99" s="4">
        <v>2727.7547500000001</v>
      </c>
      <c r="J99" s="8">
        <f>J100</f>
        <v>-12.852</v>
      </c>
      <c r="K99" s="4">
        <f t="shared" si="7"/>
        <v>2714.9027500000002</v>
      </c>
      <c r="L99" s="8">
        <f>L100</f>
        <v>0</v>
      </c>
      <c r="M99" s="4">
        <f t="shared" si="10"/>
        <v>2714.9027500000002</v>
      </c>
      <c r="N99" s="4">
        <v>2727.7547500000001</v>
      </c>
      <c r="O99" s="8">
        <f>O100</f>
        <v>-12.852</v>
      </c>
      <c r="P99" s="4">
        <f t="shared" si="8"/>
        <v>2714.9027500000002</v>
      </c>
      <c r="Q99" s="8">
        <f>Q100</f>
        <v>0</v>
      </c>
      <c r="R99" s="4">
        <f t="shared" si="11"/>
        <v>2714.9027500000002</v>
      </c>
    </row>
    <row r="100" spans="1:18" ht="38.25">
      <c r="A100" s="5" t="s">
        <v>64</v>
      </c>
      <c r="B100" s="11" t="s">
        <v>534</v>
      </c>
      <c r="C100" s="2">
        <v>600</v>
      </c>
      <c r="D100" s="4">
        <v>2725.1348500000004</v>
      </c>
      <c r="E100" s="8">
        <v>-12.852</v>
      </c>
      <c r="F100" s="4">
        <f t="shared" si="6"/>
        <v>2712.2828500000005</v>
      </c>
      <c r="G100" s="8"/>
      <c r="H100" s="4">
        <f t="shared" si="9"/>
        <v>2712.2828500000005</v>
      </c>
      <c r="I100" s="4">
        <v>2727.7547500000001</v>
      </c>
      <c r="J100" s="8">
        <v>-12.852</v>
      </c>
      <c r="K100" s="4">
        <f t="shared" si="7"/>
        <v>2714.9027500000002</v>
      </c>
      <c r="L100" s="8"/>
      <c r="M100" s="4">
        <f t="shared" si="10"/>
        <v>2714.9027500000002</v>
      </c>
      <c r="N100" s="4">
        <v>2727.7547500000001</v>
      </c>
      <c r="O100" s="8">
        <v>-12.852</v>
      </c>
      <c r="P100" s="4">
        <f t="shared" si="8"/>
        <v>2714.9027500000002</v>
      </c>
      <c r="Q100" s="8"/>
      <c r="R100" s="4">
        <f t="shared" si="11"/>
        <v>2714.9027500000002</v>
      </c>
    </row>
    <row r="101" spans="1:18" ht="51">
      <c r="A101" s="5" t="s">
        <v>535</v>
      </c>
      <c r="B101" s="11" t="s">
        <v>536</v>
      </c>
      <c r="C101" s="2"/>
      <c r="D101" s="4">
        <v>16565.627700000001</v>
      </c>
      <c r="E101" s="8">
        <f>E102</f>
        <v>0</v>
      </c>
      <c r="F101" s="4">
        <f t="shared" si="6"/>
        <v>16565.627700000001</v>
      </c>
      <c r="G101" s="8">
        <f>G102</f>
        <v>0</v>
      </c>
      <c r="H101" s="4">
        <f t="shared" si="9"/>
        <v>16565.627700000001</v>
      </c>
      <c r="I101" s="4">
        <v>16075.706400000001</v>
      </c>
      <c r="J101" s="8">
        <f>J102</f>
        <v>0</v>
      </c>
      <c r="K101" s="4">
        <f t="shared" si="7"/>
        <v>16075.706400000001</v>
      </c>
      <c r="L101" s="8">
        <f>L102</f>
        <v>0</v>
      </c>
      <c r="M101" s="4">
        <f t="shared" si="10"/>
        <v>16075.706400000001</v>
      </c>
      <c r="N101" s="4">
        <v>16075.706400000001</v>
      </c>
      <c r="O101" s="8">
        <f>O102</f>
        <v>-16015.448700000001</v>
      </c>
      <c r="P101" s="4">
        <f t="shared" si="8"/>
        <v>60.257700000000114</v>
      </c>
      <c r="Q101" s="8">
        <f>Q102</f>
        <v>0</v>
      </c>
      <c r="R101" s="4">
        <f t="shared" si="11"/>
        <v>60.257700000000114</v>
      </c>
    </row>
    <row r="102" spans="1:18" ht="38.25">
      <c r="A102" s="5" t="s">
        <v>64</v>
      </c>
      <c r="B102" s="11" t="s">
        <v>536</v>
      </c>
      <c r="C102" s="2">
        <v>600</v>
      </c>
      <c r="D102" s="4">
        <v>16565.627700000001</v>
      </c>
      <c r="E102" s="8"/>
      <c r="F102" s="4">
        <f t="shared" si="6"/>
        <v>16565.627700000001</v>
      </c>
      <c r="G102" s="8"/>
      <c r="H102" s="4">
        <f t="shared" si="9"/>
        <v>16565.627700000001</v>
      </c>
      <c r="I102" s="4">
        <v>16075.706400000001</v>
      </c>
      <c r="J102" s="8"/>
      <c r="K102" s="4">
        <f t="shared" si="7"/>
        <v>16075.706400000001</v>
      </c>
      <c r="L102" s="8"/>
      <c r="M102" s="4">
        <f t="shared" si="10"/>
        <v>16075.706400000001</v>
      </c>
      <c r="N102" s="4">
        <v>16075.706400000001</v>
      </c>
      <c r="O102" s="8">
        <v>-16015.448700000001</v>
      </c>
      <c r="P102" s="4">
        <f t="shared" si="8"/>
        <v>60.257700000000114</v>
      </c>
      <c r="Q102" s="8"/>
      <c r="R102" s="4">
        <f t="shared" si="11"/>
        <v>60.257700000000114</v>
      </c>
    </row>
    <row r="103" spans="1:18" ht="126.75" customHeight="1">
      <c r="A103" s="10" t="s">
        <v>288</v>
      </c>
      <c r="B103" s="11" t="s">
        <v>289</v>
      </c>
      <c r="C103" s="2"/>
      <c r="D103" s="4">
        <v>434.02499999999998</v>
      </c>
      <c r="E103" s="8">
        <f>E104</f>
        <v>55.591000000000001</v>
      </c>
      <c r="F103" s="4">
        <f t="shared" si="6"/>
        <v>489.61599999999999</v>
      </c>
      <c r="G103" s="8">
        <f>G104</f>
        <v>0</v>
      </c>
      <c r="H103" s="4">
        <f t="shared" si="9"/>
        <v>489.61599999999999</v>
      </c>
      <c r="I103" s="4">
        <v>434.02499999999998</v>
      </c>
      <c r="J103" s="8">
        <f>J104</f>
        <v>47.399000000000001</v>
      </c>
      <c r="K103" s="4">
        <f t="shared" si="7"/>
        <v>481.42399999999998</v>
      </c>
      <c r="L103" s="8">
        <f>L104</f>
        <v>0</v>
      </c>
      <c r="M103" s="4">
        <f t="shared" si="10"/>
        <v>481.42399999999998</v>
      </c>
      <c r="N103" s="4">
        <v>434.02499999999998</v>
      </c>
      <c r="O103" s="8">
        <f>O104</f>
        <v>47.399000000000001</v>
      </c>
      <c r="P103" s="4">
        <f t="shared" si="8"/>
        <v>481.42399999999998</v>
      </c>
      <c r="Q103" s="8">
        <f>Q104</f>
        <v>0</v>
      </c>
      <c r="R103" s="4">
        <f t="shared" si="11"/>
        <v>481.42399999999998</v>
      </c>
    </row>
    <row r="104" spans="1:18" ht="38.25">
      <c r="A104" s="5" t="s">
        <v>64</v>
      </c>
      <c r="B104" s="11" t="s">
        <v>289</v>
      </c>
      <c r="C104" s="2">
        <v>600</v>
      </c>
      <c r="D104" s="4">
        <v>434.02499999999998</v>
      </c>
      <c r="E104" s="8">
        <v>55.591000000000001</v>
      </c>
      <c r="F104" s="4">
        <f t="shared" si="6"/>
        <v>489.61599999999999</v>
      </c>
      <c r="G104" s="8"/>
      <c r="H104" s="4">
        <f t="shared" si="9"/>
        <v>489.61599999999999</v>
      </c>
      <c r="I104" s="4">
        <v>434.02499999999998</v>
      </c>
      <c r="J104" s="8">
        <v>47.399000000000001</v>
      </c>
      <c r="K104" s="4">
        <f t="shared" si="7"/>
        <v>481.42399999999998</v>
      </c>
      <c r="L104" s="8"/>
      <c r="M104" s="4">
        <f t="shared" si="10"/>
        <v>481.42399999999998</v>
      </c>
      <c r="N104" s="4">
        <v>434.02499999999998</v>
      </c>
      <c r="O104" s="8">
        <v>47.399000000000001</v>
      </c>
      <c r="P104" s="4">
        <f t="shared" si="8"/>
        <v>481.42399999999998</v>
      </c>
      <c r="Q104" s="8"/>
      <c r="R104" s="4">
        <f t="shared" si="11"/>
        <v>481.42399999999998</v>
      </c>
    </row>
    <row r="105" spans="1:18" ht="89.25">
      <c r="A105" s="10" t="s">
        <v>290</v>
      </c>
      <c r="B105" s="11" t="s">
        <v>291</v>
      </c>
      <c r="C105" s="2"/>
      <c r="D105" s="4">
        <v>1762.9778599999997</v>
      </c>
      <c r="E105" s="8">
        <f>E106+E107</f>
        <v>1354.2026000000001</v>
      </c>
      <c r="F105" s="4">
        <f t="shared" si="6"/>
        <v>3117.1804599999996</v>
      </c>
      <c r="G105" s="8">
        <f>G106+G107</f>
        <v>0</v>
      </c>
      <c r="H105" s="4">
        <f t="shared" si="9"/>
        <v>3117.1804599999996</v>
      </c>
      <c r="I105" s="4">
        <v>1762.9778599999997</v>
      </c>
      <c r="J105" s="8">
        <f>J106+J107</f>
        <v>0</v>
      </c>
      <c r="K105" s="4">
        <f t="shared" si="7"/>
        <v>1762.9778599999997</v>
      </c>
      <c r="L105" s="8">
        <f>L106+L107</f>
        <v>0</v>
      </c>
      <c r="M105" s="4">
        <f t="shared" si="10"/>
        <v>1762.9778599999997</v>
      </c>
      <c r="N105" s="4">
        <v>1762.9778599999997</v>
      </c>
      <c r="O105" s="8">
        <f>O106+O107</f>
        <v>0</v>
      </c>
      <c r="P105" s="4">
        <f t="shared" si="8"/>
        <v>1762.9778599999997</v>
      </c>
      <c r="Q105" s="8">
        <f>Q106+Q107</f>
        <v>0</v>
      </c>
      <c r="R105" s="4">
        <f t="shared" si="11"/>
        <v>1762.9778599999997</v>
      </c>
    </row>
    <row r="106" spans="1:18" ht="25.5">
      <c r="A106" s="5" t="s">
        <v>316</v>
      </c>
      <c r="B106" s="11" t="s">
        <v>291</v>
      </c>
      <c r="C106" s="2">
        <v>300</v>
      </c>
      <c r="D106" s="4">
        <v>1735.91913</v>
      </c>
      <c r="E106" s="8">
        <v>1335.19487</v>
      </c>
      <c r="F106" s="4">
        <f t="shared" si="6"/>
        <v>3071.114</v>
      </c>
      <c r="G106" s="8"/>
      <c r="H106" s="4">
        <f t="shared" si="9"/>
        <v>3071.114</v>
      </c>
      <c r="I106" s="4">
        <v>1735.91913</v>
      </c>
      <c r="J106" s="8"/>
      <c r="K106" s="4">
        <f t="shared" si="7"/>
        <v>1735.91913</v>
      </c>
      <c r="L106" s="8"/>
      <c r="M106" s="4">
        <f t="shared" si="10"/>
        <v>1735.91913</v>
      </c>
      <c r="N106" s="4">
        <v>1735.91913</v>
      </c>
      <c r="O106" s="8"/>
      <c r="P106" s="4">
        <f t="shared" si="8"/>
        <v>1735.91913</v>
      </c>
      <c r="Q106" s="8"/>
      <c r="R106" s="4">
        <f t="shared" si="11"/>
        <v>1735.91913</v>
      </c>
    </row>
    <row r="107" spans="1:18" ht="38.25">
      <c r="A107" s="5" t="s">
        <v>64</v>
      </c>
      <c r="B107" s="11" t="s">
        <v>291</v>
      </c>
      <c r="C107" s="2">
        <v>600</v>
      </c>
      <c r="D107" s="4">
        <v>27.058729999999997</v>
      </c>
      <c r="E107" s="8">
        <v>19.007729999999999</v>
      </c>
      <c r="F107" s="4">
        <f t="shared" si="6"/>
        <v>46.066459999999992</v>
      </c>
      <c r="G107" s="8"/>
      <c r="H107" s="4">
        <f t="shared" si="9"/>
        <v>46.066459999999992</v>
      </c>
      <c r="I107" s="4">
        <v>27.058729999999997</v>
      </c>
      <c r="J107" s="8"/>
      <c r="K107" s="4">
        <f t="shared" si="7"/>
        <v>27.058729999999997</v>
      </c>
      <c r="L107" s="8"/>
      <c r="M107" s="4">
        <f t="shared" si="10"/>
        <v>27.058729999999997</v>
      </c>
      <c r="N107" s="4">
        <v>27.058729999999997</v>
      </c>
      <c r="O107" s="8"/>
      <c r="P107" s="4">
        <f t="shared" si="8"/>
        <v>27.058729999999997</v>
      </c>
      <c r="Q107" s="8"/>
      <c r="R107" s="4">
        <f t="shared" si="11"/>
        <v>27.058729999999997</v>
      </c>
    </row>
    <row r="108" spans="1:18" ht="38.25">
      <c r="A108" s="10" t="s">
        <v>292</v>
      </c>
      <c r="B108" s="2" t="s">
        <v>293</v>
      </c>
      <c r="C108" s="2"/>
      <c r="D108" s="4">
        <v>1255.2539999999999</v>
      </c>
      <c r="E108" s="8">
        <f>E109</f>
        <v>31.122</v>
      </c>
      <c r="F108" s="4">
        <f t="shared" si="6"/>
        <v>1286.376</v>
      </c>
      <c r="G108" s="8">
        <f>G109</f>
        <v>0</v>
      </c>
      <c r="H108" s="4">
        <f t="shared" si="9"/>
        <v>1286.376</v>
      </c>
      <c r="I108" s="4">
        <v>1255.2539999999999</v>
      </c>
      <c r="J108" s="8">
        <f>J109</f>
        <v>31.122</v>
      </c>
      <c r="K108" s="4">
        <f t="shared" si="7"/>
        <v>1286.376</v>
      </c>
      <c r="L108" s="8">
        <f>L109</f>
        <v>0</v>
      </c>
      <c r="M108" s="4">
        <f t="shared" si="10"/>
        <v>1286.376</v>
      </c>
      <c r="N108" s="4">
        <v>1255.2539999999999</v>
      </c>
      <c r="O108" s="8">
        <f>O109</f>
        <v>31.122</v>
      </c>
      <c r="P108" s="4">
        <f t="shared" si="8"/>
        <v>1286.376</v>
      </c>
      <c r="Q108" s="8">
        <f>Q109</f>
        <v>0</v>
      </c>
      <c r="R108" s="4">
        <f t="shared" si="11"/>
        <v>1286.376</v>
      </c>
    </row>
    <row r="109" spans="1:18" ht="38.25">
      <c r="A109" s="5" t="s">
        <v>64</v>
      </c>
      <c r="B109" s="2" t="s">
        <v>293</v>
      </c>
      <c r="C109" s="2">
        <v>600</v>
      </c>
      <c r="D109" s="4">
        <v>1255.2539999999999</v>
      </c>
      <c r="E109" s="8">
        <f>12.852+18.27</f>
        <v>31.122</v>
      </c>
      <c r="F109" s="4">
        <f t="shared" si="6"/>
        <v>1286.376</v>
      </c>
      <c r="G109" s="8"/>
      <c r="H109" s="4">
        <f t="shared" si="9"/>
        <v>1286.376</v>
      </c>
      <c r="I109" s="4">
        <v>1255.2539999999999</v>
      </c>
      <c r="J109" s="8">
        <f>12.852+18.27</f>
        <v>31.122</v>
      </c>
      <c r="K109" s="4">
        <f t="shared" si="7"/>
        <v>1286.376</v>
      </c>
      <c r="L109" s="8"/>
      <c r="M109" s="4">
        <f t="shared" si="10"/>
        <v>1286.376</v>
      </c>
      <c r="N109" s="4">
        <v>1255.2539999999999</v>
      </c>
      <c r="O109" s="8">
        <f>12.852+18.27</f>
        <v>31.122</v>
      </c>
      <c r="P109" s="4">
        <f t="shared" si="8"/>
        <v>1286.376</v>
      </c>
      <c r="Q109" s="8"/>
      <c r="R109" s="4">
        <f t="shared" si="11"/>
        <v>1286.376</v>
      </c>
    </row>
    <row r="110" spans="1:18" ht="63.75">
      <c r="A110" s="12" t="s">
        <v>295</v>
      </c>
      <c r="B110" s="2" t="s">
        <v>294</v>
      </c>
      <c r="C110" s="2"/>
      <c r="D110" s="4">
        <v>50.82</v>
      </c>
      <c r="E110" s="8">
        <f>E111</f>
        <v>1.26</v>
      </c>
      <c r="F110" s="4">
        <f t="shared" si="6"/>
        <v>52.08</v>
      </c>
      <c r="G110" s="8">
        <f>G111</f>
        <v>0</v>
      </c>
      <c r="H110" s="4">
        <f t="shared" si="9"/>
        <v>52.08</v>
      </c>
      <c r="I110" s="4">
        <v>50.82</v>
      </c>
      <c r="J110" s="8">
        <f>J111</f>
        <v>1.26</v>
      </c>
      <c r="K110" s="4">
        <f t="shared" si="7"/>
        <v>52.08</v>
      </c>
      <c r="L110" s="8">
        <f>L111</f>
        <v>0</v>
      </c>
      <c r="M110" s="4">
        <f t="shared" si="10"/>
        <v>52.08</v>
      </c>
      <c r="N110" s="4">
        <v>50.82</v>
      </c>
      <c r="O110" s="8">
        <f>O111</f>
        <v>1.26</v>
      </c>
      <c r="P110" s="4">
        <f t="shared" si="8"/>
        <v>52.08</v>
      </c>
      <c r="Q110" s="8">
        <f>Q111</f>
        <v>0</v>
      </c>
      <c r="R110" s="4">
        <f t="shared" si="11"/>
        <v>52.08</v>
      </c>
    </row>
    <row r="111" spans="1:18" ht="38.25">
      <c r="A111" s="5" t="s">
        <v>64</v>
      </c>
      <c r="B111" s="2" t="s">
        <v>294</v>
      </c>
      <c r="C111" s="2">
        <v>600</v>
      </c>
      <c r="D111" s="4">
        <v>50.82</v>
      </c>
      <c r="E111" s="8">
        <v>1.26</v>
      </c>
      <c r="F111" s="4">
        <f t="shared" si="6"/>
        <v>52.08</v>
      </c>
      <c r="G111" s="8"/>
      <c r="H111" s="4">
        <f t="shared" si="9"/>
        <v>52.08</v>
      </c>
      <c r="I111" s="4">
        <v>50.82</v>
      </c>
      <c r="J111" s="8">
        <v>1.26</v>
      </c>
      <c r="K111" s="4">
        <f t="shared" si="7"/>
        <v>52.08</v>
      </c>
      <c r="L111" s="8"/>
      <c r="M111" s="4">
        <f t="shared" si="10"/>
        <v>52.08</v>
      </c>
      <c r="N111" s="4">
        <v>50.82</v>
      </c>
      <c r="O111" s="8">
        <v>1.26</v>
      </c>
      <c r="P111" s="4">
        <f t="shared" si="8"/>
        <v>52.08</v>
      </c>
      <c r="Q111" s="8"/>
      <c r="R111" s="4">
        <f t="shared" si="11"/>
        <v>52.08</v>
      </c>
    </row>
    <row r="112" spans="1:18" ht="25.5">
      <c r="A112" s="9" t="s">
        <v>16</v>
      </c>
      <c r="B112" s="7" t="s">
        <v>18</v>
      </c>
      <c r="C112" s="2"/>
      <c r="D112" s="4">
        <v>1151.8979999999999</v>
      </c>
      <c r="E112" s="8">
        <f>E113+E117+E121+E125</f>
        <v>0</v>
      </c>
      <c r="F112" s="4">
        <f t="shared" si="6"/>
        <v>1151.8979999999999</v>
      </c>
      <c r="G112" s="8">
        <f>G113+G117+G121+G125</f>
        <v>-300</v>
      </c>
      <c r="H112" s="4">
        <f t="shared" si="9"/>
        <v>851.89799999999991</v>
      </c>
      <c r="I112" s="4">
        <v>1151.8979999999999</v>
      </c>
      <c r="J112" s="8">
        <f>J113+J117+J121+J125</f>
        <v>0</v>
      </c>
      <c r="K112" s="4">
        <f t="shared" si="7"/>
        <v>1151.8979999999999</v>
      </c>
      <c r="L112" s="8">
        <f>L113+L117+L121+L125</f>
        <v>0</v>
      </c>
      <c r="M112" s="4">
        <f t="shared" si="10"/>
        <v>1151.8979999999999</v>
      </c>
      <c r="N112" s="4">
        <v>1151.8979999999999</v>
      </c>
      <c r="O112" s="8">
        <f>O113+O117+O121+O125</f>
        <v>0</v>
      </c>
      <c r="P112" s="4">
        <f t="shared" si="8"/>
        <v>1151.8979999999999</v>
      </c>
      <c r="Q112" s="8">
        <f>Q113+Q117+Q121+Q125</f>
        <v>0</v>
      </c>
      <c r="R112" s="4">
        <f t="shared" si="11"/>
        <v>1151.8979999999999</v>
      </c>
    </row>
    <row r="113" spans="1:18" ht="51">
      <c r="A113" s="5" t="s">
        <v>17</v>
      </c>
      <c r="B113" s="2" t="s">
        <v>19</v>
      </c>
      <c r="C113" s="2"/>
      <c r="D113" s="4">
        <v>945.375</v>
      </c>
      <c r="E113" s="8">
        <f>E114</f>
        <v>0</v>
      </c>
      <c r="F113" s="4">
        <f t="shared" si="6"/>
        <v>945.375</v>
      </c>
      <c r="G113" s="8">
        <f>G114</f>
        <v>-200</v>
      </c>
      <c r="H113" s="4">
        <f t="shared" si="9"/>
        <v>745.375</v>
      </c>
      <c r="I113" s="4">
        <v>945.375</v>
      </c>
      <c r="J113" s="8">
        <f>J114</f>
        <v>0</v>
      </c>
      <c r="K113" s="4">
        <f t="shared" si="7"/>
        <v>945.375</v>
      </c>
      <c r="L113" s="8">
        <f>L114</f>
        <v>0</v>
      </c>
      <c r="M113" s="4">
        <f t="shared" si="10"/>
        <v>945.375</v>
      </c>
      <c r="N113" s="4">
        <v>945.375</v>
      </c>
      <c r="O113" s="8">
        <f>O114</f>
        <v>0</v>
      </c>
      <c r="P113" s="4">
        <f t="shared" si="8"/>
        <v>945.375</v>
      </c>
      <c r="Q113" s="8">
        <f>Q114</f>
        <v>0</v>
      </c>
      <c r="R113" s="4">
        <f t="shared" si="11"/>
        <v>945.375</v>
      </c>
    </row>
    <row r="114" spans="1:18" ht="38.25">
      <c r="A114" s="5" t="s">
        <v>21</v>
      </c>
      <c r="B114" s="2" t="s">
        <v>20</v>
      </c>
      <c r="C114" s="2"/>
      <c r="D114" s="4">
        <v>945.375</v>
      </c>
      <c r="E114" s="8">
        <f>E115+E116</f>
        <v>0</v>
      </c>
      <c r="F114" s="4">
        <f t="shared" si="6"/>
        <v>945.375</v>
      </c>
      <c r="G114" s="8">
        <f>G115+G116</f>
        <v>-200</v>
      </c>
      <c r="H114" s="4">
        <f t="shared" si="9"/>
        <v>745.375</v>
      </c>
      <c r="I114" s="4">
        <v>945.375</v>
      </c>
      <c r="J114" s="8">
        <f>J115+J116</f>
        <v>0</v>
      </c>
      <c r="K114" s="4">
        <f t="shared" si="7"/>
        <v>945.375</v>
      </c>
      <c r="L114" s="8">
        <f>L115+L116</f>
        <v>0</v>
      </c>
      <c r="M114" s="4">
        <f t="shared" si="10"/>
        <v>945.375</v>
      </c>
      <c r="N114" s="4">
        <v>945.375</v>
      </c>
      <c r="O114" s="8">
        <f>O115+O116</f>
        <v>0</v>
      </c>
      <c r="P114" s="4">
        <f t="shared" si="8"/>
        <v>945.375</v>
      </c>
      <c r="Q114" s="8">
        <f>Q115+Q116</f>
        <v>0</v>
      </c>
      <c r="R114" s="4">
        <f t="shared" si="11"/>
        <v>945.375</v>
      </c>
    </row>
    <row r="115" spans="1:18" ht="38.25">
      <c r="A115" s="5" t="s">
        <v>35</v>
      </c>
      <c r="B115" s="2" t="s">
        <v>20</v>
      </c>
      <c r="C115" s="2">
        <v>200</v>
      </c>
      <c r="D115" s="4">
        <v>529.875</v>
      </c>
      <c r="E115" s="8"/>
      <c r="F115" s="4">
        <f t="shared" si="6"/>
        <v>529.875</v>
      </c>
      <c r="G115" s="8">
        <v>-100</v>
      </c>
      <c r="H115" s="4">
        <f t="shared" si="9"/>
        <v>429.875</v>
      </c>
      <c r="I115" s="4">
        <v>529.875</v>
      </c>
      <c r="J115" s="8"/>
      <c r="K115" s="4">
        <f t="shared" si="7"/>
        <v>529.875</v>
      </c>
      <c r="L115" s="8"/>
      <c r="M115" s="4">
        <f t="shared" si="10"/>
        <v>529.875</v>
      </c>
      <c r="N115" s="4">
        <v>529.875</v>
      </c>
      <c r="O115" s="8"/>
      <c r="P115" s="4">
        <f t="shared" si="8"/>
        <v>529.875</v>
      </c>
      <c r="Q115" s="8"/>
      <c r="R115" s="4">
        <f t="shared" si="11"/>
        <v>529.875</v>
      </c>
    </row>
    <row r="116" spans="1:18" ht="38.25">
      <c r="A116" s="5" t="s">
        <v>64</v>
      </c>
      <c r="B116" s="2" t="s">
        <v>20</v>
      </c>
      <c r="C116" s="2">
        <v>600</v>
      </c>
      <c r="D116" s="4">
        <v>415.5</v>
      </c>
      <c r="E116" s="8"/>
      <c r="F116" s="4">
        <f t="shared" si="6"/>
        <v>415.5</v>
      </c>
      <c r="G116" s="8">
        <v>-100</v>
      </c>
      <c r="H116" s="4">
        <f t="shared" si="9"/>
        <v>315.5</v>
      </c>
      <c r="I116" s="4">
        <v>415.5</v>
      </c>
      <c r="J116" s="8"/>
      <c r="K116" s="4">
        <f t="shared" si="7"/>
        <v>415.5</v>
      </c>
      <c r="L116" s="8"/>
      <c r="M116" s="4">
        <f t="shared" si="10"/>
        <v>415.5</v>
      </c>
      <c r="N116" s="4">
        <v>415.5</v>
      </c>
      <c r="O116" s="8"/>
      <c r="P116" s="4">
        <f t="shared" si="8"/>
        <v>415.5</v>
      </c>
      <c r="Q116" s="8"/>
      <c r="R116" s="4">
        <f t="shared" si="11"/>
        <v>415.5</v>
      </c>
    </row>
    <row r="117" spans="1:18" ht="51">
      <c r="A117" s="5" t="s">
        <v>22</v>
      </c>
      <c r="B117" s="2" t="s">
        <v>23</v>
      </c>
      <c r="C117" s="2"/>
      <c r="D117" s="4">
        <v>100</v>
      </c>
      <c r="E117" s="8">
        <f>E118</f>
        <v>0</v>
      </c>
      <c r="F117" s="4">
        <f t="shared" si="6"/>
        <v>100</v>
      </c>
      <c r="G117" s="8">
        <f>G118</f>
        <v>-100</v>
      </c>
      <c r="H117" s="4">
        <f t="shared" si="9"/>
        <v>0</v>
      </c>
      <c r="I117" s="4">
        <v>100</v>
      </c>
      <c r="J117" s="8">
        <f>J118</f>
        <v>0</v>
      </c>
      <c r="K117" s="4">
        <f t="shared" si="7"/>
        <v>100</v>
      </c>
      <c r="L117" s="8">
        <f>L118</f>
        <v>0</v>
      </c>
      <c r="M117" s="4">
        <f t="shared" si="10"/>
        <v>100</v>
      </c>
      <c r="N117" s="4">
        <v>100</v>
      </c>
      <c r="O117" s="8">
        <f>O118</f>
        <v>0</v>
      </c>
      <c r="P117" s="4">
        <f t="shared" si="8"/>
        <v>100</v>
      </c>
      <c r="Q117" s="8">
        <f>Q118</f>
        <v>0</v>
      </c>
      <c r="R117" s="4">
        <f t="shared" si="11"/>
        <v>100</v>
      </c>
    </row>
    <row r="118" spans="1:18" ht="51">
      <c r="A118" s="5" t="s">
        <v>25</v>
      </c>
      <c r="B118" s="2" t="s">
        <v>24</v>
      </c>
      <c r="C118" s="2"/>
      <c r="D118" s="4">
        <v>100</v>
      </c>
      <c r="E118" s="8">
        <f>E119+E120</f>
        <v>0</v>
      </c>
      <c r="F118" s="4">
        <f t="shared" si="6"/>
        <v>100</v>
      </c>
      <c r="G118" s="8">
        <f>G119+G120</f>
        <v>-100</v>
      </c>
      <c r="H118" s="4">
        <f t="shared" si="9"/>
        <v>0</v>
      </c>
      <c r="I118" s="4">
        <v>100</v>
      </c>
      <c r="J118" s="8">
        <f>J119+J120</f>
        <v>0</v>
      </c>
      <c r="K118" s="4">
        <f t="shared" si="7"/>
        <v>100</v>
      </c>
      <c r="L118" s="8">
        <f>L119+L120</f>
        <v>0</v>
      </c>
      <c r="M118" s="4">
        <f t="shared" si="10"/>
        <v>100</v>
      </c>
      <c r="N118" s="4">
        <v>100</v>
      </c>
      <c r="O118" s="8">
        <f>O119+O120</f>
        <v>0</v>
      </c>
      <c r="P118" s="4">
        <f t="shared" si="8"/>
        <v>100</v>
      </c>
      <c r="Q118" s="8">
        <f>Q119+Q120</f>
        <v>0</v>
      </c>
      <c r="R118" s="4">
        <f t="shared" si="11"/>
        <v>100</v>
      </c>
    </row>
    <row r="119" spans="1:18" ht="38.25">
      <c r="A119" s="5" t="s">
        <v>35</v>
      </c>
      <c r="B119" s="2" t="s">
        <v>24</v>
      </c>
      <c r="C119" s="2">
        <v>200</v>
      </c>
      <c r="D119" s="4">
        <v>0</v>
      </c>
      <c r="E119" s="8"/>
      <c r="F119" s="4">
        <f t="shared" si="6"/>
        <v>0</v>
      </c>
      <c r="G119" s="8"/>
      <c r="H119" s="4">
        <f t="shared" si="9"/>
        <v>0</v>
      </c>
      <c r="I119" s="4">
        <v>0</v>
      </c>
      <c r="J119" s="8"/>
      <c r="K119" s="4">
        <f t="shared" si="7"/>
        <v>0</v>
      </c>
      <c r="L119" s="8"/>
      <c r="M119" s="4">
        <f t="shared" si="10"/>
        <v>0</v>
      </c>
      <c r="N119" s="4">
        <v>0</v>
      </c>
      <c r="O119" s="8"/>
      <c r="P119" s="4">
        <f t="shared" si="8"/>
        <v>0</v>
      </c>
      <c r="Q119" s="8"/>
      <c r="R119" s="4">
        <f t="shared" si="11"/>
        <v>0</v>
      </c>
    </row>
    <row r="120" spans="1:18" ht="38.25">
      <c r="A120" s="5" t="s">
        <v>64</v>
      </c>
      <c r="B120" s="2" t="s">
        <v>24</v>
      </c>
      <c r="C120" s="2">
        <v>600</v>
      </c>
      <c r="D120" s="4">
        <v>100</v>
      </c>
      <c r="E120" s="8"/>
      <c r="F120" s="4">
        <f t="shared" si="6"/>
        <v>100</v>
      </c>
      <c r="G120" s="8">
        <v>-100</v>
      </c>
      <c r="H120" s="4">
        <f t="shared" si="9"/>
        <v>0</v>
      </c>
      <c r="I120" s="4">
        <v>100</v>
      </c>
      <c r="J120" s="8"/>
      <c r="K120" s="4">
        <f t="shared" si="7"/>
        <v>100</v>
      </c>
      <c r="L120" s="8"/>
      <c r="M120" s="4">
        <f t="shared" si="10"/>
        <v>100</v>
      </c>
      <c r="N120" s="4">
        <v>100</v>
      </c>
      <c r="O120" s="8"/>
      <c r="P120" s="4">
        <f t="shared" si="8"/>
        <v>100</v>
      </c>
      <c r="Q120" s="8"/>
      <c r="R120" s="4">
        <f t="shared" si="11"/>
        <v>100</v>
      </c>
    </row>
    <row r="121" spans="1:18" ht="51">
      <c r="A121" s="5" t="s">
        <v>344</v>
      </c>
      <c r="B121" s="2" t="s">
        <v>26</v>
      </c>
      <c r="C121" s="2"/>
      <c r="D121" s="4">
        <v>106.523</v>
      </c>
      <c r="E121" s="8">
        <f>E122</f>
        <v>0</v>
      </c>
      <c r="F121" s="4">
        <f t="shared" si="6"/>
        <v>106.523</v>
      </c>
      <c r="G121" s="8">
        <f>G122</f>
        <v>0</v>
      </c>
      <c r="H121" s="4">
        <f t="shared" si="9"/>
        <v>106.523</v>
      </c>
      <c r="I121" s="4">
        <v>106.523</v>
      </c>
      <c r="J121" s="8">
        <f>J122</f>
        <v>0</v>
      </c>
      <c r="K121" s="4">
        <f t="shared" si="7"/>
        <v>106.523</v>
      </c>
      <c r="L121" s="8">
        <f>L122</f>
        <v>0</v>
      </c>
      <c r="M121" s="4">
        <f t="shared" si="10"/>
        <v>106.523</v>
      </c>
      <c r="N121" s="4">
        <v>106.523</v>
      </c>
      <c r="O121" s="8">
        <f>O122</f>
        <v>0</v>
      </c>
      <c r="P121" s="4">
        <f t="shared" si="8"/>
        <v>106.523</v>
      </c>
      <c r="Q121" s="8">
        <f>Q122</f>
        <v>0</v>
      </c>
      <c r="R121" s="4">
        <f t="shared" si="11"/>
        <v>106.523</v>
      </c>
    </row>
    <row r="122" spans="1:18" ht="38.25">
      <c r="A122" s="5" t="s">
        <v>343</v>
      </c>
      <c r="B122" s="2" t="s">
        <v>27</v>
      </c>
      <c r="C122" s="2"/>
      <c r="D122" s="4">
        <v>106.523</v>
      </c>
      <c r="E122" s="8">
        <f>E123+E124</f>
        <v>0</v>
      </c>
      <c r="F122" s="4">
        <f t="shared" si="6"/>
        <v>106.523</v>
      </c>
      <c r="G122" s="8">
        <f>G123+G124</f>
        <v>0</v>
      </c>
      <c r="H122" s="4">
        <f t="shared" si="9"/>
        <v>106.523</v>
      </c>
      <c r="I122" s="4">
        <v>106.523</v>
      </c>
      <c r="J122" s="8">
        <f>J123+J124</f>
        <v>0</v>
      </c>
      <c r="K122" s="4">
        <f t="shared" si="7"/>
        <v>106.523</v>
      </c>
      <c r="L122" s="8">
        <f>L123+L124</f>
        <v>0</v>
      </c>
      <c r="M122" s="4">
        <f t="shared" si="10"/>
        <v>106.523</v>
      </c>
      <c r="N122" s="4">
        <v>106.523</v>
      </c>
      <c r="O122" s="8">
        <f>O123+O124</f>
        <v>0</v>
      </c>
      <c r="P122" s="4">
        <f t="shared" si="8"/>
        <v>106.523</v>
      </c>
      <c r="Q122" s="8">
        <f>Q123+Q124</f>
        <v>0</v>
      </c>
      <c r="R122" s="4">
        <f t="shared" si="11"/>
        <v>106.523</v>
      </c>
    </row>
    <row r="123" spans="1:18" ht="38.25">
      <c r="A123" s="5" t="s">
        <v>35</v>
      </c>
      <c r="B123" s="2" t="s">
        <v>27</v>
      </c>
      <c r="C123" s="2">
        <v>200</v>
      </c>
      <c r="D123" s="4">
        <v>0</v>
      </c>
      <c r="E123" s="8"/>
      <c r="F123" s="4">
        <f t="shared" si="6"/>
        <v>0</v>
      </c>
      <c r="G123" s="8"/>
      <c r="H123" s="4">
        <f t="shared" si="9"/>
        <v>0</v>
      </c>
      <c r="I123" s="4">
        <v>0</v>
      </c>
      <c r="J123" s="8"/>
      <c r="K123" s="4">
        <f t="shared" si="7"/>
        <v>0</v>
      </c>
      <c r="L123" s="8"/>
      <c r="M123" s="4">
        <f t="shared" si="10"/>
        <v>0</v>
      </c>
      <c r="N123" s="4">
        <v>0</v>
      </c>
      <c r="O123" s="8"/>
      <c r="P123" s="4">
        <f t="shared" si="8"/>
        <v>0</v>
      </c>
      <c r="Q123" s="8"/>
      <c r="R123" s="4">
        <f t="shared" si="11"/>
        <v>0</v>
      </c>
    </row>
    <row r="124" spans="1:18" ht="38.25">
      <c r="A124" s="5" t="s">
        <v>64</v>
      </c>
      <c r="B124" s="2" t="s">
        <v>27</v>
      </c>
      <c r="C124" s="2">
        <v>600</v>
      </c>
      <c r="D124" s="4">
        <v>106.523</v>
      </c>
      <c r="E124" s="8"/>
      <c r="F124" s="4">
        <f t="shared" si="6"/>
        <v>106.523</v>
      </c>
      <c r="G124" s="8"/>
      <c r="H124" s="4">
        <f t="shared" si="9"/>
        <v>106.523</v>
      </c>
      <c r="I124" s="4">
        <v>106.523</v>
      </c>
      <c r="J124" s="8"/>
      <c r="K124" s="4">
        <f t="shared" si="7"/>
        <v>106.523</v>
      </c>
      <c r="L124" s="8"/>
      <c r="M124" s="4">
        <f t="shared" si="10"/>
        <v>106.523</v>
      </c>
      <c r="N124" s="4">
        <v>106.523</v>
      </c>
      <c r="O124" s="8"/>
      <c r="P124" s="4">
        <f t="shared" si="8"/>
        <v>106.523</v>
      </c>
      <c r="Q124" s="8"/>
      <c r="R124" s="4">
        <f t="shared" si="11"/>
        <v>106.523</v>
      </c>
    </row>
    <row r="125" spans="1:18" ht="38.25">
      <c r="A125" s="5" t="s">
        <v>332</v>
      </c>
      <c r="B125" s="2" t="s">
        <v>333</v>
      </c>
      <c r="C125" s="2"/>
      <c r="D125" s="4">
        <v>0</v>
      </c>
      <c r="E125" s="8">
        <f>E126</f>
        <v>0</v>
      </c>
      <c r="F125" s="4">
        <f t="shared" si="6"/>
        <v>0</v>
      </c>
      <c r="G125" s="8">
        <f>G126</f>
        <v>0</v>
      </c>
      <c r="H125" s="4">
        <f t="shared" si="9"/>
        <v>0</v>
      </c>
      <c r="I125" s="4">
        <v>0</v>
      </c>
      <c r="J125" s="8">
        <f>J126</f>
        <v>0</v>
      </c>
      <c r="K125" s="4">
        <f t="shared" si="7"/>
        <v>0</v>
      </c>
      <c r="L125" s="8">
        <f>L126</f>
        <v>0</v>
      </c>
      <c r="M125" s="4">
        <f t="shared" si="10"/>
        <v>0</v>
      </c>
      <c r="N125" s="4">
        <v>0</v>
      </c>
      <c r="O125" s="8">
        <f>O126</f>
        <v>0</v>
      </c>
      <c r="P125" s="4">
        <f t="shared" si="8"/>
        <v>0</v>
      </c>
      <c r="Q125" s="8">
        <f>Q126</f>
        <v>0</v>
      </c>
      <c r="R125" s="4">
        <f t="shared" si="11"/>
        <v>0</v>
      </c>
    </row>
    <row r="126" spans="1:18" ht="25.5">
      <c r="A126" s="5" t="s">
        <v>358</v>
      </c>
      <c r="B126" s="2" t="s">
        <v>359</v>
      </c>
      <c r="C126" s="2"/>
      <c r="D126" s="4">
        <v>0</v>
      </c>
      <c r="E126" s="8">
        <f>E127</f>
        <v>0</v>
      </c>
      <c r="F126" s="4">
        <f t="shared" si="6"/>
        <v>0</v>
      </c>
      <c r="G126" s="8">
        <f>G127</f>
        <v>0</v>
      </c>
      <c r="H126" s="4">
        <f t="shared" si="9"/>
        <v>0</v>
      </c>
      <c r="I126" s="4">
        <v>0</v>
      </c>
      <c r="J126" s="8">
        <f>J127</f>
        <v>0</v>
      </c>
      <c r="K126" s="4">
        <f t="shared" si="7"/>
        <v>0</v>
      </c>
      <c r="L126" s="8">
        <f>L127</f>
        <v>0</v>
      </c>
      <c r="M126" s="4">
        <f t="shared" si="10"/>
        <v>0</v>
      </c>
      <c r="N126" s="4">
        <v>0</v>
      </c>
      <c r="O126" s="8">
        <f>O127</f>
        <v>0</v>
      </c>
      <c r="P126" s="4">
        <f t="shared" si="8"/>
        <v>0</v>
      </c>
      <c r="Q126" s="8">
        <f>Q127</f>
        <v>0</v>
      </c>
      <c r="R126" s="4">
        <f t="shared" si="11"/>
        <v>0</v>
      </c>
    </row>
    <row r="127" spans="1:18" ht="38.25">
      <c r="A127" s="5" t="s">
        <v>64</v>
      </c>
      <c r="B127" s="2" t="s">
        <v>359</v>
      </c>
      <c r="C127" s="2">
        <v>600</v>
      </c>
      <c r="D127" s="4">
        <v>0</v>
      </c>
      <c r="E127" s="8"/>
      <c r="F127" s="4">
        <f t="shared" si="6"/>
        <v>0</v>
      </c>
      <c r="G127" s="8"/>
      <c r="H127" s="4">
        <f t="shared" si="9"/>
        <v>0</v>
      </c>
      <c r="I127" s="4">
        <v>0</v>
      </c>
      <c r="J127" s="8"/>
      <c r="K127" s="4">
        <f t="shared" si="7"/>
        <v>0</v>
      </c>
      <c r="L127" s="8"/>
      <c r="M127" s="4">
        <f t="shared" si="10"/>
        <v>0</v>
      </c>
      <c r="N127" s="4">
        <v>0</v>
      </c>
      <c r="O127" s="8"/>
      <c r="P127" s="4">
        <f t="shared" si="8"/>
        <v>0</v>
      </c>
      <c r="Q127" s="8"/>
      <c r="R127" s="4">
        <f t="shared" si="11"/>
        <v>0</v>
      </c>
    </row>
    <row r="128" spans="1:18" ht="63.75">
      <c r="A128" s="9" t="s">
        <v>348</v>
      </c>
      <c r="B128" s="13" t="s">
        <v>12</v>
      </c>
      <c r="C128" s="2"/>
      <c r="D128" s="4">
        <v>8030.5332800000006</v>
      </c>
      <c r="E128" s="8">
        <f>E129</f>
        <v>1917.713</v>
      </c>
      <c r="F128" s="4">
        <f t="shared" si="6"/>
        <v>9948.2462800000012</v>
      </c>
      <c r="G128" s="8">
        <f>G129</f>
        <v>243.72300000000001</v>
      </c>
      <c r="H128" s="4">
        <f t="shared" si="9"/>
        <v>10191.969280000001</v>
      </c>
      <c r="I128" s="4">
        <v>7984.956000000001</v>
      </c>
      <c r="J128" s="8">
        <f>J129</f>
        <v>882.10400000000004</v>
      </c>
      <c r="K128" s="4">
        <f t="shared" si="7"/>
        <v>8867.0600000000013</v>
      </c>
      <c r="L128" s="8">
        <f>L129</f>
        <v>0</v>
      </c>
      <c r="M128" s="4">
        <f t="shared" si="10"/>
        <v>8867.0600000000013</v>
      </c>
      <c r="N128" s="4">
        <v>7984.956000000001</v>
      </c>
      <c r="O128" s="8">
        <f>O129</f>
        <v>882.10400000000004</v>
      </c>
      <c r="P128" s="4">
        <f t="shared" si="8"/>
        <v>8867.0600000000013</v>
      </c>
      <c r="Q128" s="8">
        <f>Q129</f>
        <v>0</v>
      </c>
      <c r="R128" s="4">
        <f t="shared" si="11"/>
        <v>8867.0600000000013</v>
      </c>
    </row>
    <row r="129" spans="1:18" ht="38.25">
      <c r="A129" s="5" t="s">
        <v>28</v>
      </c>
      <c r="B129" s="11" t="s">
        <v>15</v>
      </c>
      <c r="C129" s="2"/>
      <c r="D129" s="4">
        <v>8030.5332800000006</v>
      </c>
      <c r="E129" s="8">
        <f>E130</f>
        <v>1917.713</v>
      </c>
      <c r="F129" s="4">
        <f t="shared" si="6"/>
        <v>9948.2462800000012</v>
      </c>
      <c r="G129" s="8">
        <f>G130</f>
        <v>243.72300000000001</v>
      </c>
      <c r="H129" s="4">
        <f t="shared" si="9"/>
        <v>10191.969280000001</v>
      </c>
      <c r="I129" s="4">
        <v>7984.956000000001</v>
      </c>
      <c r="J129" s="8">
        <f>J130</f>
        <v>882.10400000000004</v>
      </c>
      <c r="K129" s="4">
        <f t="shared" si="7"/>
        <v>8867.0600000000013</v>
      </c>
      <c r="L129" s="8">
        <f>L130</f>
        <v>0</v>
      </c>
      <c r="M129" s="4">
        <f t="shared" si="10"/>
        <v>8867.0600000000013</v>
      </c>
      <c r="N129" s="4">
        <v>7984.956000000001</v>
      </c>
      <c r="O129" s="8">
        <f>O130</f>
        <v>882.10400000000004</v>
      </c>
      <c r="P129" s="4">
        <f t="shared" si="8"/>
        <v>8867.0600000000013</v>
      </c>
      <c r="Q129" s="8">
        <f>Q130</f>
        <v>0</v>
      </c>
      <c r="R129" s="4">
        <f t="shared" si="11"/>
        <v>8867.0600000000013</v>
      </c>
    </row>
    <row r="130" spans="1:18" ht="63.75">
      <c r="A130" s="5" t="s">
        <v>349</v>
      </c>
      <c r="B130" s="11" t="s">
        <v>13</v>
      </c>
      <c r="C130" s="2"/>
      <c r="D130" s="4">
        <v>8030.5332800000006</v>
      </c>
      <c r="E130" s="8">
        <f>E131+E132+E133</f>
        <v>1917.713</v>
      </c>
      <c r="F130" s="4">
        <f t="shared" si="6"/>
        <v>9948.2462800000012</v>
      </c>
      <c r="G130" s="8">
        <f>G131+G132+G133</f>
        <v>243.72300000000001</v>
      </c>
      <c r="H130" s="4">
        <f t="shared" si="9"/>
        <v>10191.969280000001</v>
      </c>
      <c r="I130" s="4">
        <v>7984.956000000001</v>
      </c>
      <c r="J130" s="8">
        <f>J131+J132+J133</f>
        <v>882.10400000000004</v>
      </c>
      <c r="K130" s="4">
        <f t="shared" si="7"/>
        <v>8867.0600000000013</v>
      </c>
      <c r="L130" s="8">
        <f>L131+L132+L133</f>
        <v>0</v>
      </c>
      <c r="M130" s="4">
        <f t="shared" si="10"/>
        <v>8867.0600000000013</v>
      </c>
      <c r="N130" s="4">
        <v>7984.956000000001</v>
      </c>
      <c r="O130" s="8">
        <f>O131+O132+O133</f>
        <v>882.10400000000004</v>
      </c>
      <c r="P130" s="4">
        <f t="shared" si="8"/>
        <v>8867.0600000000013</v>
      </c>
      <c r="Q130" s="8">
        <f>Q131+Q132+Q133</f>
        <v>0</v>
      </c>
      <c r="R130" s="4">
        <f t="shared" si="11"/>
        <v>8867.0600000000013</v>
      </c>
    </row>
    <row r="131" spans="1:18" ht="76.5">
      <c r="A131" s="5" t="s">
        <v>108</v>
      </c>
      <c r="B131" s="11" t="s">
        <v>13</v>
      </c>
      <c r="C131" s="2">
        <v>100</v>
      </c>
      <c r="D131" s="4">
        <v>7159.3009999999995</v>
      </c>
      <c r="E131" s="8">
        <v>1917.713</v>
      </c>
      <c r="F131" s="4">
        <f t="shared" si="6"/>
        <v>9077.0139999999992</v>
      </c>
      <c r="G131" s="8">
        <v>243.72300000000001</v>
      </c>
      <c r="H131" s="4">
        <f t="shared" si="9"/>
        <v>9320.7369999999992</v>
      </c>
      <c r="I131" s="4">
        <v>7159.3009999999995</v>
      </c>
      <c r="J131" s="8">
        <v>882.10400000000004</v>
      </c>
      <c r="K131" s="4">
        <f t="shared" si="7"/>
        <v>8041.4049999999997</v>
      </c>
      <c r="L131" s="8"/>
      <c r="M131" s="4">
        <f t="shared" si="10"/>
        <v>8041.4049999999997</v>
      </c>
      <c r="N131" s="4">
        <v>7159.3009999999995</v>
      </c>
      <c r="O131" s="8">
        <v>882.10400000000004</v>
      </c>
      <c r="P131" s="4">
        <f t="shared" si="8"/>
        <v>8041.4049999999997</v>
      </c>
      <c r="Q131" s="8"/>
      <c r="R131" s="4">
        <f t="shared" si="11"/>
        <v>8041.4049999999997</v>
      </c>
    </row>
    <row r="132" spans="1:18" ht="38.25">
      <c r="A132" s="5" t="s">
        <v>35</v>
      </c>
      <c r="B132" s="11" t="s">
        <v>13</v>
      </c>
      <c r="C132" s="2">
        <v>200</v>
      </c>
      <c r="D132" s="4">
        <v>871.13228000000004</v>
      </c>
      <c r="E132" s="8"/>
      <c r="F132" s="4">
        <f t="shared" si="6"/>
        <v>871.13228000000004</v>
      </c>
      <c r="G132" s="8"/>
      <c r="H132" s="4">
        <f t="shared" si="9"/>
        <v>871.13228000000004</v>
      </c>
      <c r="I132" s="4">
        <v>825.55499999999995</v>
      </c>
      <c r="J132" s="8"/>
      <c r="K132" s="4">
        <f t="shared" si="7"/>
        <v>825.55499999999995</v>
      </c>
      <c r="L132" s="8"/>
      <c r="M132" s="4">
        <f t="shared" si="10"/>
        <v>825.55499999999995</v>
      </c>
      <c r="N132" s="4">
        <v>825.55499999999995</v>
      </c>
      <c r="O132" s="8"/>
      <c r="P132" s="4">
        <f t="shared" si="8"/>
        <v>825.55499999999995</v>
      </c>
      <c r="Q132" s="8"/>
      <c r="R132" s="4">
        <f t="shared" si="11"/>
        <v>825.55499999999995</v>
      </c>
    </row>
    <row r="133" spans="1:18" ht="25.5">
      <c r="A133" s="5" t="s">
        <v>14</v>
      </c>
      <c r="B133" s="11" t="s">
        <v>13</v>
      </c>
      <c r="C133" s="2">
        <v>800</v>
      </c>
      <c r="D133" s="4">
        <v>9.9999999999999992E-2</v>
      </c>
      <c r="E133" s="8"/>
      <c r="F133" s="4">
        <f t="shared" ref="F133:F200" si="12">D133+E133</f>
        <v>9.9999999999999992E-2</v>
      </c>
      <c r="G133" s="8"/>
      <c r="H133" s="4">
        <f t="shared" si="9"/>
        <v>9.9999999999999992E-2</v>
      </c>
      <c r="I133" s="4">
        <v>9.9999999999999992E-2</v>
      </c>
      <c r="J133" s="8"/>
      <c r="K133" s="4">
        <f t="shared" ref="K133:K200" si="13">I133+J133</f>
        <v>9.9999999999999992E-2</v>
      </c>
      <c r="L133" s="8"/>
      <c r="M133" s="4">
        <f t="shared" si="10"/>
        <v>9.9999999999999992E-2</v>
      </c>
      <c r="N133" s="4">
        <v>9.9999999999999992E-2</v>
      </c>
      <c r="O133" s="8"/>
      <c r="P133" s="4">
        <f t="shared" ref="P133:P200" si="14">N133+O133</f>
        <v>9.9999999999999992E-2</v>
      </c>
      <c r="Q133" s="8"/>
      <c r="R133" s="4">
        <f t="shared" si="11"/>
        <v>9.9999999999999992E-2</v>
      </c>
    </row>
    <row r="134" spans="1:18" ht="25.5">
      <c r="A134" s="9" t="s">
        <v>437</v>
      </c>
      <c r="B134" s="7" t="s">
        <v>438</v>
      </c>
      <c r="C134" s="2"/>
      <c r="D134" s="4">
        <v>605.10300000000007</v>
      </c>
      <c r="E134" s="8">
        <f>E135+E138+E141</f>
        <v>0</v>
      </c>
      <c r="F134" s="4">
        <f t="shared" si="12"/>
        <v>605.10300000000007</v>
      </c>
      <c r="G134" s="8">
        <f>G135+G138+G141</f>
        <v>0</v>
      </c>
      <c r="H134" s="4">
        <f t="shared" si="9"/>
        <v>605.10300000000007</v>
      </c>
      <c r="I134" s="4">
        <v>605.10300000000007</v>
      </c>
      <c r="J134" s="8">
        <f>J135+J138+J141</f>
        <v>0</v>
      </c>
      <c r="K134" s="4">
        <f t="shared" si="13"/>
        <v>605.10300000000007</v>
      </c>
      <c r="L134" s="8">
        <f>L135+L138+L141</f>
        <v>0</v>
      </c>
      <c r="M134" s="4">
        <f t="shared" si="10"/>
        <v>605.10300000000007</v>
      </c>
      <c r="N134" s="4">
        <v>605.10300000000007</v>
      </c>
      <c r="O134" s="8">
        <f>O135+O138+O141</f>
        <v>0</v>
      </c>
      <c r="P134" s="4">
        <f t="shared" si="14"/>
        <v>605.10300000000007</v>
      </c>
      <c r="Q134" s="8">
        <f>Q135+Q138+Q141</f>
        <v>0</v>
      </c>
      <c r="R134" s="4">
        <f t="shared" si="11"/>
        <v>605.10300000000007</v>
      </c>
    </row>
    <row r="135" spans="1:18" ht="38.25">
      <c r="A135" s="5" t="s">
        <v>439</v>
      </c>
      <c r="B135" s="2" t="s">
        <v>440</v>
      </c>
      <c r="C135" s="2"/>
      <c r="D135" s="4">
        <v>178</v>
      </c>
      <c r="E135" s="8">
        <f>E136</f>
        <v>0</v>
      </c>
      <c r="F135" s="4">
        <f t="shared" si="12"/>
        <v>178</v>
      </c>
      <c r="G135" s="8">
        <f>G136</f>
        <v>0</v>
      </c>
      <c r="H135" s="4">
        <f t="shared" si="9"/>
        <v>178</v>
      </c>
      <c r="I135" s="4">
        <v>178</v>
      </c>
      <c r="J135" s="8">
        <f>J136</f>
        <v>0</v>
      </c>
      <c r="K135" s="4">
        <f t="shared" si="13"/>
        <v>178</v>
      </c>
      <c r="L135" s="8">
        <f>L136</f>
        <v>0</v>
      </c>
      <c r="M135" s="4">
        <f t="shared" si="10"/>
        <v>178</v>
      </c>
      <c r="N135" s="4">
        <v>178</v>
      </c>
      <c r="O135" s="8">
        <f>O136</f>
        <v>0</v>
      </c>
      <c r="P135" s="4">
        <f t="shared" si="14"/>
        <v>178</v>
      </c>
      <c r="Q135" s="8">
        <f>Q136</f>
        <v>0</v>
      </c>
      <c r="R135" s="4">
        <f t="shared" si="11"/>
        <v>178</v>
      </c>
    </row>
    <row r="136" spans="1:18" ht="38.25">
      <c r="A136" s="5" t="s">
        <v>441</v>
      </c>
      <c r="B136" s="2" t="s">
        <v>442</v>
      </c>
      <c r="C136" s="2"/>
      <c r="D136" s="4">
        <v>178</v>
      </c>
      <c r="E136" s="8">
        <f>E137</f>
        <v>0</v>
      </c>
      <c r="F136" s="4">
        <f t="shared" si="12"/>
        <v>178</v>
      </c>
      <c r="G136" s="8">
        <f>G137</f>
        <v>0</v>
      </c>
      <c r="H136" s="4">
        <f t="shared" si="9"/>
        <v>178</v>
      </c>
      <c r="I136" s="4">
        <v>178</v>
      </c>
      <c r="J136" s="8">
        <f>J137</f>
        <v>0</v>
      </c>
      <c r="K136" s="4">
        <f t="shared" si="13"/>
        <v>178</v>
      </c>
      <c r="L136" s="8">
        <f>L137</f>
        <v>0</v>
      </c>
      <c r="M136" s="4">
        <f t="shared" si="10"/>
        <v>178</v>
      </c>
      <c r="N136" s="4">
        <v>178</v>
      </c>
      <c r="O136" s="8">
        <f>O137</f>
        <v>0</v>
      </c>
      <c r="P136" s="4">
        <f t="shared" si="14"/>
        <v>178</v>
      </c>
      <c r="Q136" s="8">
        <f>Q137</f>
        <v>0</v>
      </c>
      <c r="R136" s="4">
        <f t="shared" si="11"/>
        <v>178</v>
      </c>
    </row>
    <row r="137" spans="1:18" ht="38.25">
      <c r="A137" s="5" t="s">
        <v>35</v>
      </c>
      <c r="B137" s="2" t="s">
        <v>442</v>
      </c>
      <c r="C137" s="2">
        <v>200</v>
      </c>
      <c r="D137" s="4">
        <v>178</v>
      </c>
      <c r="E137" s="8"/>
      <c r="F137" s="4">
        <f t="shared" si="12"/>
        <v>178</v>
      </c>
      <c r="G137" s="8"/>
      <c r="H137" s="4">
        <f t="shared" si="9"/>
        <v>178</v>
      </c>
      <c r="I137" s="4">
        <v>178</v>
      </c>
      <c r="J137" s="8"/>
      <c r="K137" s="4">
        <f t="shared" si="13"/>
        <v>178</v>
      </c>
      <c r="L137" s="8"/>
      <c r="M137" s="4">
        <f t="shared" si="10"/>
        <v>178</v>
      </c>
      <c r="N137" s="4">
        <v>178</v>
      </c>
      <c r="O137" s="8"/>
      <c r="P137" s="4">
        <f t="shared" si="14"/>
        <v>178</v>
      </c>
      <c r="Q137" s="8"/>
      <c r="R137" s="4">
        <f t="shared" si="11"/>
        <v>178</v>
      </c>
    </row>
    <row r="138" spans="1:18" ht="51">
      <c r="A138" s="5" t="s">
        <v>443</v>
      </c>
      <c r="B138" s="2" t="s">
        <v>444</v>
      </c>
      <c r="C138" s="2"/>
      <c r="D138" s="4">
        <v>275</v>
      </c>
      <c r="E138" s="8">
        <f>E139</f>
        <v>0</v>
      </c>
      <c r="F138" s="4">
        <f t="shared" si="12"/>
        <v>275</v>
      </c>
      <c r="G138" s="8">
        <f>G139</f>
        <v>0</v>
      </c>
      <c r="H138" s="4">
        <f t="shared" si="9"/>
        <v>275</v>
      </c>
      <c r="I138" s="4">
        <v>275</v>
      </c>
      <c r="J138" s="8">
        <f>J139</f>
        <v>0</v>
      </c>
      <c r="K138" s="4">
        <f t="shared" si="13"/>
        <v>275</v>
      </c>
      <c r="L138" s="8">
        <f>L139</f>
        <v>0</v>
      </c>
      <c r="M138" s="4">
        <f t="shared" si="10"/>
        <v>275</v>
      </c>
      <c r="N138" s="4">
        <v>275</v>
      </c>
      <c r="O138" s="8">
        <f>O139</f>
        <v>0</v>
      </c>
      <c r="P138" s="4">
        <f t="shared" si="14"/>
        <v>275</v>
      </c>
      <c r="Q138" s="8">
        <f>Q139</f>
        <v>0</v>
      </c>
      <c r="R138" s="4">
        <f t="shared" si="11"/>
        <v>275</v>
      </c>
    </row>
    <row r="139" spans="1:18" ht="38.25">
      <c r="A139" s="5" t="s">
        <v>445</v>
      </c>
      <c r="B139" s="11" t="s">
        <v>446</v>
      </c>
      <c r="C139" s="2"/>
      <c r="D139" s="4">
        <v>275</v>
      </c>
      <c r="E139" s="8">
        <f>E140</f>
        <v>0</v>
      </c>
      <c r="F139" s="4">
        <f t="shared" si="12"/>
        <v>275</v>
      </c>
      <c r="G139" s="8">
        <f>G140</f>
        <v>0</v>
      </c>
      <c r="H139" s="4">
        <f t="shared" si="9"/>
        <v>275</v>
      </c>
      <c r="I139" s="4">
        <v>275</v>
      </c>
      <c r="J139" s="8">
        <f>J140</f>
        <v>0</v>
      </c>
      <c r="K139" s="4">
        <f t="shared" si="13"/>
        <v>275</v>
      </c>
      <c r="L139" s="8">
        <f>L140</f>
        <v>0</v>
      </c>
      <c r="M139" s="4">
        <f t="shared" si="10"/>
        <v>275</v>
      </c>
      <c r="N139" s="4">
        <v>275</v>
      </c>
      <c r="O139" s="8">
        <f>O140</f>
        <v>0</v>
      </c>
      <c r="P139" s="4">
        <f t="shared" si="14"/>
        <v>275</v>
      </c>
      <c r="Q139" s="8">
        <f>Q140</f>
        <v>0</v>
      </c>
      <c r="R139" s="4">
        <f t="shared" si="11"/>
        <v>275</v>
      </c>
    </row>
    <row r="140" spans="1:18" ht="25.5">
      <c r="A140" s="5" t="s">
        <v>316</v>
      </c>
      <c r="B140" s="11" t="s">
        <v>446</v>
      </c>
      <c r="C140" s="2">
        <v>300</v>
      </c>
      <c r="D140" s="4">
        <v>275</v>
      </c>
      <c r="E140" s="8"/>
      <c r="F140" s="4">
        <f t="shared" si="12"/>
        <v>275</v>
      </c>
      <c r="G140" s="8"/>
      <c r="H140" s="4">
        <f t="shared" ref="H140:H203" si="15">F140+G140</f>
        <v>275</v>
      </c>
      <c r="I140" s="4">
        <v>275</v>
      </c>
      <c r="J140" s="8"/>
      <c r="K140" s="4">
        <f t="shared" si="13"/>
        <v>275</v>
      </c>
      <c r="L140" s="8"/>
      <c r="M140" s="4">
        <f t="shared" ref="M140:M203" si="16">K140+L140</f>
        <v>275</v>
      </c>
      <c r="N140" s="4">
        <v>275</v>
      </c>
      <c r="O140" s="8"/>
      <c r="P140" s="4">
        <f t="shared" si="14"/>
        <v>275</v>
      </c>
      <c r="Q140" s="8"/>
      <c r="R140" s="4">
        <f t="shared" ref="R140:R203" si="17">P140+Q140</f>
        <v>275</v>
      </c>
    </row>
    <row r="141" spans="1:18" ht="51">
      <c r="A141" s="5" t="s">
        <v>362</v>
      </c>
      <c r="B141" s="2" t="s">
        <v>447</v>
      </c>
      <c r="C141" s="2"/>
      <c r="D141" s="4">
        <v>152.10300000000001</v>
      </c>
      <c r="E141" s="8">
        <f>E142</f>
        <v>0</v>
      </c>
      <c r="F141" s="4">
        <f t="shared" si="12"/>
        <v>152.10300000000001</v>
      </c>
      <c r="G141" s="8">
        <f>G142</f>
        <v>0</v>
      </c>
      <c r="H141" s="4">
        <f t="shared" si="15"/>
        <v>152.10300000000001</v>
      </c>
      <c r="I141" s="4">
        <v>152.10300000000001</v>
      </c>
      <c r="J141" s="8">
        <f>J142</f>
        <v>0</v>
      </c>
      <c r="K141" s="4">
        <f t="shared" si="13"/>
        <v>152.10300000000001</v>
      </c>
      <c r="L141" s="8">
        <f>L142</f>
        <v>0</v>
      </c>
      <c r="M141" s="4">
        <f t="shared" si="16"/>
        <v>152.10300000000001</v>
      </c>
      <c r="N141" s="4">
        <v>152.10300000000001</v>
      </c>
      <c r="O141" s="8">
        <f>O142</f>
        <v>0</v>
      </c>
      <c r="P141" s="4">
        <f t="shared" si="14"/>
        <v>152.10300000000001</v>
      </c>
      <c r="Q141" s="8">
        <f>Q142</f>
        <v>0</v>
      </c>
      <c r="R141" s="4">
        <f t="shared" si="17"/>
        <v>152.10300000000001</v>
      </c>
    </row>
    <row r="142" spans="1:18" ht="38.25">
      <c r="A142" s="5" t="s">
        <v>363</v>
      </c>
      <c r="B142" s="2" t="s">
        <v>448</v>
      </c>
      <c r="C142" s="2"/>
      <c r="D142" s="4">
        <v>152.10300000000001</v>
      </c>
      <c r="E142" s="8">
        <f>E143+E144</f>
        <v>0</v>
      </c>
      <c r="F142" s="4">
        <f t="shared" si="12"/>
        <v>152.10300000000001</v>
      </c>
      <c r="G142" s="8">
        <f>G143+G144</f>
        <v>0</v>
      </c>
      <c r="H142" s="4">
        <f t="shared" si="15"/>
        <v>152.10300000000001</v>
      </c>
      <c r="I142" s="4">
        <v>152.10300000000001</v>
      </c>
      <c r="J142" s="8">
        <f>J143+J144</f>
        <v>0</v>
      </c>
      <c r="K142" s="4">
        <f t="shared" si="13"/>
        <v>152.10300000000001</v>
      </c>
      <c r="L142" s="8">
        <f>L143+L144</f>
        <v>0</v>
      </c>
      <c r="M142" s="4">
        <f t="shared" si="16"/>
        <v>152.10300000000001</v>
      </c>
      <c r="N142" s="4">
        <v>152.10300000000001</v>
      </c>
      <c r="O142" s="8">
        <f>O143+O144</f>
        <v>0</v>
      </c>
      <c r="P142" s="4">
        <f t="shared" si="14"/>
        <v>152.10300000000001</v>
      </c>
      <c r="Q142" s="8">
        <f>Q143+Q144</f>
        <v>0</v>
      </c>
      <c r="R142" s="4">
        <f t="shared" si="17"/>
        <v>152.10300000000001</v>
      </c>
    </row>
    <row r="143" spans="1:18" ht="38.25">
      <c r="A143" s="5" t="s">
        <v>35</v>
      </c>
      <c r="B143" s="2" t="s">
        <v>448</v>
      </c>
      <c r="C143" s="2">
        <v>200</v>
      </c>
      <c r="D143" s="4">
        <v>116.10299999999999</v>
      </c>
      <c r="E143" s="8"/>
      <c r="F143" s="4">
        <f t="shared" si="12"/>
        <v>116.10299999999999</v>
      </c>
      <c r="G143" s="8"/>
      <c r="H143" s="4">
        <f t="shared" si="15"/>
        <v>116.10299999999999</v>
      </c>
      <c r="I143" s="4">
        <v>116.10299999999999</v>
      </c>
      <c r="J143" s="8"/>
      <c r="K143" s="4">
        <f t="shared" si="13"/>
        <v>116.10299999999999</v>
      </c>
      <c r="L143" s="8"/>
      <c r="M143" s="4">
        <f t="shared" si="16"/>
        <v>116.10299999999999</v>
      </c>
      <c r="N143" s="4">
        <v>116.10299999999999</v>
      </c>
      <c r="O143" s="8"/>
      <c r="P143" s="4">
        <f t="shared" si="14"/>
        <v>116.10299999999999</v>
      </c>
      <c r="Q143" s="8"/>
      <c r="R143" s="4">
        <f t="shared" si="17"/>
        <v>116.10299999999999</v>
      </c>
    </row>
    <row r="144" spans="1:18" ht="25.5">
      <c r="A144" s="5" t="s">
        <v>316</v>
      </c>
      <c r="B144" s="2" t="s">
        <v>448</v>
      </c>
      <c r="C144" s="2">
        <v>300</v>
      </c>
      <c r="D144" s="4">
        <v>36</v>
      </c>
      <c r="E144" s="8"/>
      <c r="F144" s="4">
        <f t="shared" si="12"/>
        <v>36</v>
      </c>
      <c r="G144" s="8"/>
      <c r="H144" s="4">
        <f t="shared" si="15"/>
        <v>36</v>
      </c>
      <c r="I144" s="4">
        <v>36</v>
      </c>
      <c r="J144" s="8"/>
      <c r="K144" s="4">
        <f t="shared" si="13"/>
        <v>36</v>
      </c>
      <c r="L144" s="8"/>
      <c r="M144" s="4">
        <f t="shared" si="16"/>
        <v>36</v>
      </c>
      <c r="N144" s="4">
        <v>36</v>
      </c>
      <c r="O144" s="8"/>
      <c r="P144" s="4">
        <f t="shared" si="14"/>
        <v>36</v>
      </c>
      <c r="Q144" s="8"/>
      <c r="R144" s="4">
        <f t="shared" si="17"/>
        <v>36</v>
      </c>
    </row>
    <row r="145" spans="1:18" ht="41.25" customHeight="1">
      <c r="A145" s="9" t="s">
        <v>657</v>
      </c>
      <c r="B145" s="7" t="s">
        <v>658</v>
      </c>
      <c r="C145" s="2"/>
      <c r="D145" s="4">
        <v>0</v>
      </c>
      <c r="E145" s="8">
        <f>E146</f>
        <v>2815.69625</v>
      </c>
      <c r="F145" s="4">
        <f t="shared" si="12"/>
        <v>2815.69625</v>
      </c>
      <c r="G145" s="8">
        <f>G146</f>
        <v>0</v>
      </c>
      <c r="H145" s="4">
        <f t="shared" si="15"/>
        <v>2815.69625</v>
      </c>
      <c r="I145" s="4">
        <v>0</v>
      </c>
      <c r="J145" s="8">
        <f>J146</f>
        <v>0</v>
      </c>
      <c r="K145" s="4">
        <f t="shared" si="13"/>
        <v>0</v>
      </c>
      <c r="L145" s="8">
        <f>L146</f>
        <v>0</v>
      </c>
      <c r="M145" s="4">
        <f t="shared" si="16"/>
        <v>0</v>
      </c>
      <c r="N145" s="4">
        <v>0</v>
      </c>
      <c r="O145" s="8">
        <f>O146</f>
        <v>0</v>
      </c>
      <c r="P145" s="4">
        <f t="shared" si="14"/>
        <v>0</v>
      </c>
      <c r="Q145" s="8">
        <f>Q146</f>
        <v>0</v>
      </c>
      <c r="R145" s="4">
        <f t="shared" si="17"/>
        <v>0</v>
      </c>
    </row>
    <row r="146" spans="1:18" ht="38.25">
      <c r="A146" s="5" t="s">
        <v>659</v>
      </c>
      <c r="B146" s="2" t="s">
        <v>661</v>
      </c>
      <c r="C146" s="2"/>
      <c r="D146" s="4">
        <v>0</v>
      </c>
      <c r="E146" s="8">
        <f>E147</f>
        <v>2815.69625</v>
      </c>
      <c r="F146" s="4">
        <f t="shared" si="12"/>
        <v>2815.69625</v>
      </c>
      <c r="G146" s="8">
        <f>G147</f>
        <v>0</v>
      </c>
      <c r="H146" s="4">
        <f t="shared" si="15"/>
        <v>2815.69625</v>
      </c>
      <c r="I146" s="4">
        <v>0</v>
      </c>
      <c r="J146" s="8">
        <f>J147</f>
        <v>0</v>
      </c>
      <c r="K146" s="4">
        <f t="shared" si="13"/>
        <v>0</v>
      </c>
      <c r="L146" s="8">
        <f>L147</f>
        <v>0</v>
      </c>
      <c r="M146" s="4">
        <f t="shared" si="16"/>
        <v>0</v>
      </c>
      <c r="N146" s="4">
        <v>0</v>
      </c>
      <c r="O146" s="8">
        <f>O147</f>
        <v>0</v>
      </c>
      <c r="P146" s="4">
        <f t="shared" si="14"/>
        <v>0</v>
      </c>
      <c r="Q146" s="8">
        <f>Q147</f>
        <v>0</v>
      </c>
      <c r="R146" s="4">
        <f t="shared" si="17"/>
        <v>0</v>
      </c>
    </row>
    <row r="147" spans="1:18" ht="25.5">
      <c r="A147" s="5" t="s">
        <v>660</v>
      </c>
      <c r="B147" s="2" t="s">
        <v>662</v>
      </c>
      <c r="C147" s="2"/>
      <c r="D147" s="4">
        <v>0</v>
      </c>
      <c r="E147" s="8">
        <f>E148</f>
        <v>2815.69625</v>
      </c>
      <c r="F147" s="4">
        <f t="shared" si="12"/>
        <v>2815.69625</v>
      </c>
      <c r="G147" s="8">
        <f>G148</f>
        <v>0</v>
      </c>
      <c r="H147" s="4">
        <f t="shared" si="15"/>
        <v>2815.69625</v>
      </c>
      <c r="I147" s="4">
        <v>0</v>
      </c>
      <c r="J147" s="8">
        <f>J148</f>
        <v>0</v>
      </c>
      <c r="K147" s="4">
        <f t="shared" si="13"/>
        <v>0</v>
      </c>
      <c r="L147" s="8">
        <f>L148</f>
        <v>0</v>
      </c>
      <c r="M147" s="4">
        <f t="shared" si="16"/>
        <v>0</v>
      </c>
      <c r="N147" s="4">
        <v>0</v>
      </c>
      <c r="O147" s="8">
        <f>O148</f>
        <v>0</v>
      </c>
      <c r="P147" s="4">
        <f t="shared" si="14"/>
        <v>0</v>
      </c>
      <c r="Q147" s="8">
        <f>Q148</f>
        <v>0</v>
      </c>
      <c r="R147" s="4">
        <f t="shared" si="17"/>
        <v>0</v>
      </c>
    </row>
    <row r="148" spans="1:18" ht="38.25">
      <c r="A148" s="5" t="s">
        <v>64</v>
      </c>
      <c r="B148" s="2" t="s">
        <v>662</v>
      </c>
      <c r="C148" s="2">
        <v>600</v>
      </c>
      <c r="D148" s="4">
        <v>0</v>
      </c>
      <c r="E148" s="8">
        <f>2000+264.09348+452.50219+99.10058</f>
        <v>2815.69625</v>
      </c>
      <c r="F148" s="4">
        <f t="shared" si="12"/>
        <v>2815.69625</v>
      </c>
      <c r="G148" s="8"/>
      <c r="H148" s="4">
        <f t="shared" si="15"/>
        <v>2815.69625</v>
      </c>
      <c r="I148" s="4">
        <v>0</v>
      </c>
      <c r="J148" s="8"/>
      <c r="K148" s="4">
        <f t="shared" si="13"/>
        <v>0</v>
      </c>
      <c r="L148" s="8"/>
      <c r="M148" s="4">
        <f t="shared" si="16"/>
        <v>0</v>
      </c>
      <c r="N148" s="4">
        <v>0</v>
      </c>
      <c r="O148" s="8"/>
      <c r="P148" s="4">
        <f t="shared" si="14"/>
        <v>0</v>
      </c>
      <c r="Q148" s="8"/>
      <c r="R148" s="4">
        <f t="shared" si="17"/>
        <v>0</v>
      </c>
    </row>
    <row r="149" spans="1:18" ht="110.25">
      <c r="A149" s="6" t="s">
        <v>396</v>
      </c>
      <c r="B149" s="7" t="s">
        <v>118</v>
      </c>
      <c r="C149" s="2"/>
      <c r="D149" s="4">
        <v>1156.7326000000003</v>
      </c>
      <c r="E149" s="8">
        <f>E150+E154+E161+E165+E169+E176+E180</f>
        <v>13.93</v>
      </c>
      <c r="F149" s="4">
        <f t="shared" si="12"/>
        <v>1170.6626000000003</v>
      </c>
      <c r="G149" s="8">
        <f>G150+G154+G161+G165+G169+G176+G180</f>
        <v>0</v>
      </c>
      <c r="H149" s="4">
        <f t="shared" si="15"/>
        <v>1170.6626000000003</v>
      </c>
      <c r="I149" s="4">
        <v>1156.7326000000003</v>
      </c>
      <c r="J149" s="8">
        <f>J150+J154+J161+J165+J169+J176+J180</f>
        <v>13.93</v>
      </c>
      <c r="K149" s="4">
        <f t="shared" si="13"/>
        <v>1170.6626000000003</v>
      </c>
      <c r="L149" s="8">
        <f>L150+L154+L161+L165+L169+L176+L180</f>
        <v>0</v>
      </c>
      <c r="M149" s="4">
        <f t="shared" si="16"/>
        <v>1170.6626000000003</v>
      </c>
      <c r="N149" s="4">
        <v>1156.7326000000003</v>
      </c>
      <c r="O149" s="8">
        <f>O150+O154+O161+O165+O169+O176+O180</f>
        <v>13.93</v>
      </c>
      <c r="P149" s="4">
        <f t="shared" si="14"/>
        <v>1170.6626000000003</v>
      </c>
      <c r="Q149" s="8">
        <f>Q150+Q154+Q161+Q165+Q169+Q176+Q180</f>
        <v>0</v>
      </c>
      <c r="R149" s="4">
        <f t="shared" si="17"/>
        <v>1170.6626000000003</v>
      </c>
    </row>
    <row r="150" spans="1:18" ht="38.25">
      <c r="A150" s="9" t="s">
        <v>115</v>
      </c>
      <c r="B150" s="7" t="s">
        <v>119</v>
      </c>
      <c r="C150" s="2"/>
      <c r="D150" s="4">
        <v>384.17060000000004</v>
      </c>
      <c r="E150" s="8">
        <f t="shared" ref="E150:G152" si="18">E151</f>
        <v>0</v>
      </c>
      <c r="F150" s="4">
        <f t="shared" si="12"/>
        <v>384.17060000000004</v>
      </c>
      <c r="G150" s="8">
        <f t="shared" si="18"/>
        <v>0</v>
      </c>
      <c r="H150" s="4">
        <f t="shared" si="15"/>
        <v>384.17060000000004</v>
      </c>
      <c r="I150" s="4">
        <v>384.17060000000004</v>
      </c>
      <c r="J150" s="8">
        <f t="shared" ref="J150:L152" si="19">J151</f>
        <v>0</v>
      </c>
      <c r="K150" s="4">
        <f t="shared" si="13"/>
        <v>384.17060000000004</v>
      </c>
      <c r="L150" s="8">
        <f t="shared" si="19"/>
        <v>0</v>
      </c>
      <c r="M150" s="4">
        <f t="shared" si="16"/>
        <v>384.17060000000004</v>
      </c>
      <c r="N150" s="4">
        <v>384.17060000000004</v>
      </c>
      <c r="O150" s="8">
        <f t="shared" ref="O150:Q152" si="20">O151</f>
        <v>0</v>
      </c>
      <c r="P150" s="4">
        <f t="shared" si="14"/>
        <v>384.17060000000004</v>
      </c>
      <c r="Q150" s="8">
        <f t="shared" si="20"/>
        <v>0</v>
      </c>
      <c r="R150" s="4">
        <f t="shared" si="17"/>
        <v>384.17060000000004</v>
      </c>
    </row>
    <row r="151" spans="1:18" ht="38.25">
      <c r="A151" s="5" t="s">
        <v>116</v>
      </c>
      <c r="B151" s="2" t="s">
        <v>120</v>
      </c>
      <c r="C151" s="2"/>
      <c r="D151" s="4">
        <v>384.17060000000004</v>
      </c>
      <c r="E151" s="8">
        <f t="shared" si="18"/>
        <v>0</v>
      </c>
      <c r="F151" s="4">
        <f t="shared" si="12"/>
        <v>384.17060000000004</v>
      </c>
      <c r="G151" s="8">
        <f t="shared" si="18"/>
        <v>0</v>
      </c>
      <c r="H151" s="4">
        <f t="shared" si="15"/>
        <v>384.17060000000004</v>
      </c>
      <c r="I151" s="4">
        <v>384.17060000000004</v>
      </c>
      <c r="J151" s="8">
        <f t="shared" si="19"/>
        <v>0</v>
      </c>
      <c r="K151" s="4">
        <f t="shared" si="13"/>
        <v>384.17060000000004</v>
      </c>
      <c r="L151" s="8">
        <f t="shared" si="19"/>
        <v>0</v>
      </c>
      <c r="M151" s="4">
        <f t="shared" si="16"/>
        <v>384.17060000000004</v>
      </c>
      <c r="N151" s="4">
        <v>384.17060000000004</v>
      </c>
      <c r="O151" s="8">
        <f t="shared" si="20"/>
        <v>0</v>
      </c>
      <c r="P151" s="4">
        <f t="shared" si="14"/>
        <v>384.17060000000004</v>
      </c>
      <c r="Q151" s="8">
        <f t="shared" si="20"/>
        <v>0</v>
      </c>
      <c r="R151" s="4">
        <f t="shared" si="17"/>
        <v>384.17060000000004</v>
      </c>
    </row>
    <row r="152" spans="1:18" ht="25.5">
      <c r="A152" s="5" t="s">
        <v>117</v>
      </c>
      <c r="B152" s="11" t="s">
        <v>121</v>
      </c>
      <c r="C152" s="2"/>
      <c r="D152" s="4">
        <v>384.17060000000004</v>
      </c>
      <c r="E152" s="8">
        <f t="shared" si="18"/>
        <v>0</v>
      </c>
      <c r="F152" s="4">
        <f t="shared" si="12"/>
        <v>384.17060000000004</v>
      </c>
      <c r="G152" s="8">
        <f t="shared" si="18"/>
        <v>0</v>
      </c>
      <c r="H152" s="4">
        <f t="shared" si="15"/>
        <v>384.17060000000004</v>
      </c>
      <c r="I152" s="4">
        <v>384.17060000000004</v>
      </c>
      <c r="J152" s="8">
        <f t="shared" si="19"/>
        <v>0</v>
      </c>
      <c r="K152" s="4">
        <f t="shared" si="13"/>
        <v>384.17060000000004</v>
      </c>
      <c r="L152" s="8">
        <f t="shared" si="19"/>
        <v>0</v>
      </c>
      <c r="M152" s="4">
        <f t="shared" si="16"/>
        <v>384.17060000000004</v>
      </c>
      <c r="N152" s="4">
        <v>384.17060000000004</v>
      </c>
      <c r="O152" s="8">
        <f t="shared" si="20"/>
        <v>0</v>
      </c>
      <c r="P152" s="4">
        <f t="shared" si="14"/>
        <v>384.17060000000004</v>
      </c>
      <c r="Q152" s="8">
        <f t="shared" si="20"/>
        <v>0</v>
      </c>
      <c r="R152" s="4">
        <f t="shared" si="17"/>
        <v>384.17060000000004</v>
      </c>
    </row>
    <row r="153" spans="1:18" ht="38.25">
      <c r="A153" s="5" t="s">
        <v>64</v>
      </c>
      <c r="B153" s="11" t="s">
        <v>121</v>
      </c>
      <c r="C153" s="2">
        <v>600</v>
      </c>
      <c r="D153" s="4">
        <v>384.17060000000004</v>
      </c>
      <c r="E153" s="8"/>
      <c r="F153" s="4">
        <f t="shared" si="12"/>
        <v>384.17060000000004</v>
      </c>
      <c r="G153" s="8"/>
      <c r="H153" s="4">
        <f t="shared" si="15"/>
        <v>384.17060000000004</v>
      </c>
      <c r="I153" s="4">
        <v>384.17060000000004</v>
      </c>
      <c r="J153" s="8"/>
      <c r="K153" s="4">
        <f t="shared" si="13"/>
        <v>384.17060000000004</v>
      </c>
      <c r="L153" s="8"/>
      <c r="M153" s="4">
        <f t="shared" si="16"/>
        <v>384.17060000000004</v>
      </c>
      <c r="N153" s="4">
        <v>384.17060000000004</v>
      </c>
      <c r="O153" s="8"/>
      <c r="P153" s="4">
        <f t="shared" si="14"/>
        <v>384.17060000000004</v>
      </c>
      <c r="Q153" s="8"/>
      <c r="R153" s="4">
        <f t="shared" si="17"/>
        <v>384.17060000000004</v>
      </c>
    </row>
    <row r="154" spans="1:18" ht="15.75">
      <c r="A154" s="9" t="s">
        <v>122</v>
      </c>
      <c r="B154" s="7" t="s">
        <v>125</v>
      </c>
      <c r="C154" s="2"/>
      <c r="D154" s="4">
        <v>255.84700000000001</v>
      </c>
      <c r="E154" s="8">
        <f>E155+E158</f>
        <v>0</v>
      </c>
      <c r="F154" s="4">
        <f t="shared" si="12"/>
        <v>255.84700000000001</v>
      </c>
      <c r="G154" s="8">
        <f>G155+G158</f>
        <v>0</v>
      </c>
      <c r="H154" s="4">
        <f t="shared" si="15"/>
        <v>255.84700000000001</v>
      </c>
      <c r="I154" s="4">
        <v>255.84700000000001</v>
      </c>
      <c r="J154" s="8">
        <f>J155+J158</f>
        <v>0</v>
      </c>
      <c r="K154" s="4">
        <f t="shared" si="13"/>
        <v>255.84700000000001</v>
      </c>
      <c r="L154" s="8">
        <f>L155+L158</f>
        <v>0</v>
      </c>
      <c r="M154" s="4">
        <f t="shared" si="16"/>
        <v>255.84700000000001</v>
      </c>
      <c r="N154" s="4">
        <v>255.84700000000001</v>
      </c>
      <c r="O154" s="8">
        <f>O155+O158</f>
        <v>0</v>
      </c>
      <c r="P154" s="4">
        <f t="shared" si="14"/>
        <v>255.84700000000001</v>
      </c>
      <c r="Q154" s="8">
        <f>Q155+Q158</f>
        <v>0</v>
      </c>
      <c r="R154" s="4">
        <f t="shared" si="17"/>
        <v>255.84700000000001</v>
      </c>
    </row>
    <row r="155" spans="1:18" ht="51">
      <c r="A155" s="5" t="s">
        <v>123</v>
      </c>
      <c r="B155" s="2" t="s">
        <v>126</v>
      </c>
      <c r="C155" s="2"/>
      <c r="D155" s="4">
        <v>80.072999999999993</v>
      </c>
      <c r="E155" s="8">
        <f>E156</f>
        <v>0</v>
      </c>
      <c r="F155" s="4">
        <f t="shared" si="12"/>
        <v>80.072999999999993</v>
      </c>
      <c r="G155" s="8">
        <f>G156</f>
        <v>0</v>
      </c>
      <c r="H155" s="4">
        <f t="shared" si="15"/>
        <v>80.072999999999993</v>
      </c>
      <c r="I155" s="4">
        <v>80.072999999999993</v>
      </c>
      <c r="J155" s="8">
        <f>J156</f>
        <v>0</v>
      </c>
      <c r="K155" s="4">
        <f t="shared" si="13"/>
        <v>80.072999999999993</v>
      </c>
      <c r="L155" s="8">
        <f>L156</f>
        <v>0</v>
      </c>
      <c r="M155" s="4">
        <f t="shared" si="16"/>
        <v>80.072999999999993</v>
      </c>
      <c r="N155" s="4">
        <v>80.072999999999993</v>
      </c>
      <c r="O155" s="8">
        <f>O156</f>
        <v>0</v>
      </c>
      <c r="P155" s="4">
        <f t="shared" si="14"/>
        <v>80.072999999999993</v>
      </c>
      <c r="Q155" s="8">
        <f>Q156</f>
        <v>0</v>
      </c>
      <c r="R155" s="4">
        <f t="shared" si="17"/>
        <v>80.072999999999993</v>
      </c>
    </row>
    <row r="156" spans="1:18" ht="38.25">
      <c r="A156" s="5" t="s">
        <v>124</v>
      </c>
      <c r="B156" s="2" t="s">
        <v>127</v>
      </c>
      <c r="C156" s="2"/>
      <c r="D156" s="4">
        <v>80.072999999999993</v>
      </c>
      <c r="E156" s="8">
        <f>E157</f>
        <v>0</v>
      </c>
      <c r="F156" s="4">
        <f t="shared" si="12"/>
        <v>80.072999999999993</v>
      </c>
      <c r="G156" s="8">
        <f>G157</f>
        <v>0</v>
      </c>
      <c r="H156" s="4">
        <f t="shared" si="15"/>
        <v>80.072999999999993</v>
      </c>
      <c r="I156" s="4">
        <v>80.072999999999993</v>
      </c>
      <c r="J156" s="8">
        <f>J157</f>
        <v>0</v>
      </c>
      <c r="K156" s="4">
        <f t="shared" si="13"/>
        <v>80.072999999999993</v>
      </c>
      <c r="L156" s="8">
        <f>L157</f>
        <v>0</v>
      </c>
      <c r="M156" s="4">
        <f t="shared" si="16"/>
        <v>80.072999999999993</v>
      </c>
      <c r="N156" s="4">
        <v>80.072999999999993</v>
      </c>
      <c r="O156" s="8">
        <f>O157</f>
        <v>0</v>
      </c>
      <c r="P156" s="4">
        <f t="shared" si="14"/>
        <v>80.072999999999993</v>
      </c>
      <c r="Q156" s="8">
        <f>Q157</f>
        <v>0</v>
      </c>
      <c r="R156" s="4">
        <f t="shared" si="17"/>
        <v>80.072999999999993</v>
      </c>
    </row>
    <row r="157" spans="1:18" ht="38.25">
      <c r="A157" s="5" t="s">
        <v>35</v>
      </c>
      <c r="B157" s="2" t="s">
        <v>127</v>
      </c>
      <c r="C157" s="2">
        <v>200</v>
      </c>
      <c r="D157" s="4">
        <v>80.072999999999993</v>
      </c>
      <c r="E157" s="8"/>
      <c r="F157" s="4">
        <f t="shared" si="12"/>
        <v>80.072999999999993</v>
      </c>
      <c r="G157" s="8"/>
      <c r="H157" s="4">
        <f t="shared" si="15"/>
        <v>80.072999999999993</v>
      </c>
      <c r="I157" s="4">
        <v>80.072999999999993</v>
      </c>
      <c r="J157" s="8"/>
      <c r="K157" s="4">
        <f t="shared" si="13"/>
        <v>80.072999999999993</v>
      </c>
      <c r="L157" s="8"/>
      <c r="M157" s="4">
        <f t="shared" si="16"/>
        <v>80.072999999999993</v>
      </c>
      <c r="N157" s="4">
        <v>80.072999999999993</v>
      </c>
      <c r="O157" s="8"/>
      <c r="P157" s="4">
        <f t="shared" si="14"/>
        <v>80.072999999999993</v>
      </c>
      <c r="Q157" s="8"/>
      <c r="R157" s="4">
        <f t="shared" si="17"/>
        <v>80.072999999999993</v>
      </c>
    </row>
    <row r="158" spans="1:18" ht="38.25">
      <c r="A158" s="5" t="s">
        <v>128</v>
      </c>
      <c r="B158" s="2" t="s">
        <v>130</v>
      </c>
      <c r="C158" s="2"/>
      <c r="D158" s="4">
        <v>175.774</v>
      </c>
      <c r="E158" s="8">
        <f>E159</f>
        <v>0</v>
      </c>
      <c r="F158" s="4">
        <f t="shared" si="12"/>
        <v>175.774</v>
      </c>
      <c r="G158" s="8">
        <f>G159</f>
        <v>0</v>
      </c>
      <c r="H158" s="4">
        <f t="shared" si="15"/>
        <v>175.774</v>
      </c>
      <c r="I158" s="4">
        <v>175.774</v>
      </c>
      <c r="J158" s="8">
        <f>J159</f>
        <v>0</v>
      </c>
      <c r="K158" s="4">
        <f t="shared" si="13"/>
        <v>175.774</v>
      </c>
      <c r="L158" s="8">
        <f>L159</f>
        <v>0</v>
      </c>
      <c r="M158" s="4">
        <f t="shared" si="16"/>
        <v>175.774</v>
      </c>
      <c r="N158" s="4">
        <v>175.774</v>
      </c>
      <c r="O158" s="8">
        <f>O159</f>
        <v>0</v>
      </c>
      <c r="P158" s="4">
        <f t="shared" si="14"/>
        <v>175.774</v>
      </c>
      <c r="Q158" s="8">
        <f>Q159</f>
        <v>0</v>
      </c>
      <c r="R158" s="4">
        <f t="shared" si="17"/>
        <v>175.774</v>
      </c>
    </row>
    <row r="159" spans="1:18" ht="38.25">
      <c r="A159" s="5" t="s">
        <v>129</v>
      </c>
      <c r="B159" s="2" t="s">
        <v>131</v>
      </c>
      <c r="C159" s="2"/>
      <c r="D159" s="4">
        <v>175.774</v>
      </c>
      <c r="E159" s="8">
        <f>E160</f>
        <v>0</v>
      </c>
      <c r="F159" s="4">
        <f t="shared" si="12"/>
        <v>175.774</v>
      </c>
      <c r="G159" s="8">
        <f>G160</f>
        <v>0</v>
      </c>
      <c r="H159" s="4">
        <f t="shared" si="15"/>
        <v>175.774</v>
      </c>
      <c r="I159" s="4">
        <v>175.774</v>
      </c>
      <c r="J159" s="8">
        <f>J160</f>
        <v>0</v>
      </c>
      <c r="K159" s="4">
        <f t="shared" si="13"/>
        <v>175.774</v>
      </c>
      <c r="L159" s="8">
        <f>L160</f>
        <v>0</v>
      </c>
      <c r="M159" s="4">
        <f t="shared" si="16"/>
        <v>175.774</v>
      </c>
      <c r="N159" s="4">
        <v>175.774</v>
      </c>
      <c r="O159" s="8">
        <f>O160</f>
        <v>0</v>
      </c>
      <c r="P159" s="4">
        <f t="shared" si="14"/>
        <v>175.774</v>
      </c>
      <c r="Q159" s="8">
        <f>Q160</f>
        <v>0</v>
      </c>
      <c r="R159" s="4">
        <f t="shared" si="17"/>
        <v>175.774</v>
      </c>
    </row>
    <row r="160" spans="1:18" ht="38.25">
      <c r="A160" s="5" t="s">
        <v>35</v>
      </c>
      <c r="B160" s="2" t="s">
        <v>131</v>
      </c>
      <c r="C160" s="2">
        <v>200</v>
      </c>
      <c r="D160" s="4">
        <v>175.774</v>
      </c>
      <c r="E160" s="8"/>
      <c r="F160" s="4">
        <f t="shared" si="12"/>
        <v>175.774</v>
      </c>
      <c r="G160" s="8"/>
      <c r="H160" s="4">
        <f t="shared" si="15"/>
        <v>175.774</v>
      </c>
      <c r="I160" s="4">
        <v>175.774</v>
      </c>
      <c r="J160" s="8"/>
      <c r="K160" s="4">
        <f t="shared" si="13"/>
        <v>175.774</v>
      </c>
      <c r="L160" s="8"/>
      <c r="M160" s="4">
        <f t="shared" si="16"/>
        <v>175.774</v>
      </c>
      <c r="N160" s="4">
        <v>175.774</v>
      </c>
      <c r="O160" s="8"/>
      <c r="P160" s="4">
        <f t="shared" si="14"/>
        <v>175.774</v>
      </c>
      <c r="Q160" s="8"/>
      <c r="R160" s="4">
        <f t="shared" si="17"/>
        <v>175.774</v>
      </c>
    </row>
    <row r="161" spans="1:18" ht="51">
      <c r="A161" s="9" t="s">
        <v>132</v>
      </c>
      <c r="B161" s="7" t="s">
        <v>135</v>
      </c>
      <c r="C161" s="2"/>
      <c r="D161" s="4">
        <v>158.58799999999999</v>
      </c>
      <c r="E161" s="8">
        <f t="shared" ref="E161:G163" si="21">E162</f>
        <v>0</v>
      </c>
      <c r="F161" s="4">
        <f t="shared" si="12"/>
        <v>158.58799999999999</v>
      </c>
      <c r="G161" s="8">
        <f t="shared" si="21"/>
        <v>0</v>
      </c>
      <c r="H161" s="4">
        <f t="shared" si="15"/>
        <v>158.58799999999999</v>
      </c>
      <c r="I161" s="4">
        <v>158.58799999999999</v>
      </c>
      <c r="J161" s="8">
        <f t="shared" ref="J161:L163" si="22">J162</f>
        <v>0</v>
      </c>
      <c r="K161" s="4">
        <f t="shared" si="13"/>
        <v>158.58799999999999</v>
      </c>
      <c r="L161" s="8">
        <f t="shared" si="22"/>
        <v>0</v>
      </c>
      <c r="M161" s="4">
        <f t="shared" si="16"/>
        <v>158.58799999999999</v>
      </c>
      <c r="N161" s="4">
        <v>158.58799999999999</v>
      </c>
      <c r="O161" s="8">
        <f t="shared" ref="O161:Q163" si="23">O162</f>
        <v>0</v>
      </c>
      <c r="P161" s="4">
        <f t="shared" si="14"/>
        <v>158.58799999999999</v>
      </c>
      <c r="Q161" s="8">
        <f t="shared" si="23"/>
        <v>0</v>
      </c>
      <c r="R161" s="4">
        <f t="shared" si="17"/>
        <v>158.58799999999999</v>
      </c>
    </row>
    <row r="162" spans="1:18" ht="38.25">
      <c r="A162" s="5" t="s">
        <v>133</v>
      </c>
      <c r="B162" s="2" t="s">
        <v>136</v>
      </c>
      <c r="C162" s="2"/>
      <c r="D162" s="4">
        <v>158.58799999999999</v>
      </c>
      <c r="E162" s="8">
        <f t="shared" si="21"/>
        <v>0</v>
      </c>
      <c r="F162" s="4">
        <f t="shared" si="12"/>
        <v>158.58799999999999</v>
      </c>
      <c r="G162" s="8">
        <f t="shared" si="21"/>
        <v>0</v>
      </c>
      <c r="H162" s="4">
        <f t="shared" si="15"/>
        <v>158.58799999999999</v>
      </c>
      <c r="I162" s="4">
        <v>158.58799999999999</v>
      </c>
      <c r="J162" s="8">
        <f t="shared" si="22"/>
        <v>0</v>
      </c>
      <c r="K162" s="4">
        <f t="shared" si="13"/>
        <v>158.58799999999999</v>
      </c>
      <c r="L162" s="8">
        <f t="shared" si="22"/>
        <v>0</v>
      </c>
      <c r="M162" s="4">
        <f t="shared" si="16"/>
        <v>158.58799999999999</v>
      </c>
      <c r="N162" s="4">
        <v>158.58799999999999</v>
      </c>
      <c r="O162" s="8">
        <f t="shared" si="23"/>
        <v>0</v>
      </c>
      <c r="P162" s="4">
        <f t="shared" si="14"/>
        <v>158.58799999999999</v>
      </c>
      <c r="Q162" s="8">
        <f t="shared" si="23"/>
        <v>0</v>
      </c>
      <c r="R162" s="4">
        <f t="shared" si="17"/>
        <v>158.58799999999999</v>
      </c>
    </row>
    <row r="163" spans="1:18" ht="38.25">
      <c r="A163" s="5" t="s">
        <v>134</v>
      </c>
      <c r="B163" s="11" t="s">
        <v>350</v>
      </c>
      <c r="C163" s="2"/>
      <c r="D163" s="4">
        <v>158.58799999999999</v>
      </c>
      <c r="E163" s="8">
        <f t="shared" si="21"/>
        <v>0</v>
      </c>
      <c r="F163" s="4">
        <f t="shared" si="12"/>
        <v>158.58799999999999</v>
      </c>
      <c r="G163" s="8">
        <f t="shared" si="21"/>
        <v>0</v>
      </c>
      <c r="H163" s="4">
        <f t="shared" si="15"/>
        <v>158.58799999999999</v>
      </c>
      <c r="I163" s="4">
        <v>158.58799999999999</v>
      </c>
      <c r="J163" s="8">
        <f t="shared" si="22"/>
        <v>0</v>
      </c>
      <c r="K163" s="4">
        <f t="shared" si="13"/>
        <v>158.58799999999999</v>
      </c>
      <c r="L163" s="8">
        <f t="shared" si="22"/>
        <v>0</v>
      </c>
      <c r="M163" s="4">
        <f t="shared" si="16"/>
        <v>158.58799999999999</v>
      </c>
      <c r="N163" s="4">
        <v>158.58799999999999</v>
      </c>
      <c r="O163" s="8">
        <f t="shared" si="23"/>
        <v>0</v>
      </c>
      <c r="P163" s="4">
        <f t="shared" si="14"/>
        <v>158.58799999999999</v>
      </c>
      <c r="Q163" s="8">
        <f t="shared" si="23"/>
        <v>0</v>
      </c>
      <c r="R163" s="4">
        <f t="shared" si="17"/>
        <v>158.58799999999999</v>
      </c>
    </row>
    <row r="164" spans="1:18" ht="25.5">
      <c r="A164" s="5" t="s">
        <v>316</v>
      </c>
      <c r="B164" s="11" t="s">
        <v>350</v>
      </c>
      <c r="C164" s="2">
        <v>300</v>
      </c>
      <c r="D164" s="4">
        <v>158.58799999999999</v>
      </c>
      <c r="E164" s="8"/>
      <c r="F164" s="4">
        <f t="shared" si="12"/>
        <v>158.58799999999999</v>
      </c>
      <c r="G164" s="8"/>
      <c r="H164" s="4">
        <f t="shared" si="15"/>
        <v>158.58799999999999</v>
      </c>
      <c r="I164" s="4">
        <v>158.58799999999999</v>
      </c>
      <c r="J164" s="8"/>
      <c r="K164" s="4">
        <f t="shared" si="13"/>
        <v>158.58799999999999</v>
      </c>
      <c r="L164" s="8"/>
      <c r="M164" s="4">
        <f t="shared" si="16"/>
        <v>158.58799999999999</v>
      </c>
      <c r="N164" s="4">
        <v>158.58799999999999</v>
      </c>
      <c r="O164" s="8"/>
      <c r="P164" s="4">
        <f t="shared" si="14"/>
        <v>158.58799999999999</v>
      </c>
      <c r="Q164" s="8"/>
      <c r="R164" s="4">
        <f t="shared" si="17"/>
        <v>158.58799999999999</v>
      </c>
    </row>
    <row r="165" spans="1:18" ht="25.5">
      <c r="A165" s="9" t="s">
        <v>137</v>
      </c>
      <c r="B165" s="7" t="s">
        <v>138</v>
      </c>
      <c r="C165" s="2"/>
      <c r="D165" s="4">
        <v>2.4730000000000132</v>
      </c>
      <c r="E165" s="8">
        <f t="shared" ref="E165:G167" si="24">E166</f>
        <v>0</v>
      </c>
      <c r="F165" s="4">
        <f t="shared" si="12"/>
        <v>2.4730000000000132</v>
      </c>
      <c r="G165" s="8">
        <f t="shared" si="24"/>
        <v>0</v>
      </c>
      <c r="H165" s="4">
        <f t="shared" si="15"/>
        <v>2.4730000000000132</v>
      </c>
      <c r="I165" s="4">
        <v>2.4730000000000132</v>
      </c>
      <c r="J165" s="8">
        <f t="shared" ref="J165:L167" si="25">J166</f>
        <v>0</v>
      </c>
      <c r="K165" s="4">
        <f t="shared" si="13"/>
        <v>2.4730000000000132</v>
      </c>
      <c r="L165" s="8">
        <f t="shared" si="25"/>
        <v>0</v>
      </c>
      <c r="M165" s="4">
        <f t="shared" si="16"/>
        <v>2.4730000000000132</v>
      </c>
      <c r="N165" s="4">
        <v>2.4730000000000132</v>
      </c>
      <c r="O165" s="8">
        <f t="shared" ref="O165:Q167" si="26">O166</f>
        <v>0</v>
      </c>
      <c r="P165" s="4">
        <f t="shared" si="14"/>
        <v>2.4730000000000132</v>
      </c>
      <c r="Q165" s="8">
        <f t="shared" si="26"/>
        <v>0</v>
      </c>
      <c r="R165" s="4">
        <f t="shared" si="17"/>
        <v>2.4730000000000132</v>
      </c>
    </row>
    <row r="166" spans="1:18" ht="63.75">
      <c r="A166" s="5" t="s">
        <v>390</v>
      </c>
      <c r="B166" s="2" t="s">
        <v>391</v>
      </c>
      <c r="C166" s="2"/>
      <c r="D166" s="4">
        <v>2.4729999999999999</v>
      </c>
      <c r="E166" s="8">
        <f t="shared" si="24"/>
        <v>0</v>
      </c>
      <c r="F166" s="4">
        <f t="shared" si="12"/>
        <v>2.4729999999999999</v>
      </c>
      <c r="G166" s="8">
        <f t="shared" si="24"/>
        <v>0</v>
      </c>
      <c r="H166" s="4">
        <f t="shared" si="15"/>
        <v>2.4729999999999999</v>
      </c>
      <c r="I166" s="4">
        <v>2.4729999999999999</v>
      </c>
      <c r="J166" s="8">
        <f t="shared" si="25"/>
        <v>0</v>
      </c>
      <c r="K166" s="4">
        <f t="shared" si="13"/>
        <v>2.4729999999999999</v>
      </c>
      <c r="L166" s="8">
        <f t="shared" si="25"/>
        <v>0</v>
      </c>
      <c r="M166" s="4">
        <f t="shared" si="16"/>
        <v>2.4729999999999999</v>
      </c>
      <c r="N166" s="4">
        <v>2.4729999999999999</v>
      </c>
      <c r="O166" s="8">
        <f t="shared" si="26"/>
        <v>0</v>
      </c>
      <c r="P166" s="4">
        <f t="shared" si="14"/>
        <v>2.4729999999999999</v>
      </c>
      <c r="Q166" s="8">
        <f t="shared" si="26"/>
        <v>0</v>
      </c>
      <c r="R166" s="4">
        <f t="shared" si="17"/>
        <v>2.4729999999999999</v>
      </c>
    </row>
    <row r="167" spans="1:18" ht="51">
      <c r="A167" s="5" t="s">
        <v>392</v>
      </c>
      <c r="B167" s="2" t="s">
        <v>393</v>
      </c>
      <c r="C167" s="2"/>
      <c r="D167" s="4">
        <v>2.4729999999999999</v>
      </c>
      <c r="E167" s="8">
        <f t="shared" si="24"/>
        <v>0</v>
      </c>
      <c r="F167" s="4">
        <f t="shared" si="12"/>
        <v>2.4729999999999999</v>
      </c>
      <c r="G167" s="8">
        <f t="shared" si="24"/>
        <v>0</v>
      </c>
      <c r="H167" s="4">
        <f t="shared" si="15"/>
        <v>2.4729999999999999</v>
      </c>
      <c r="I167" s="4">
        <v>2.4729999999999999</v>
      </c>
      <c r="J167" s="8">
        <f t="shared" si="25"/>
        <v>0</v>
      </c>
      <c r="K167" s="4">
        <f t="shared" si="13"/>
        <v>2.4729999999999999</v>
      </c>
      <c r="L167" s="8">
        <f t="shared" si="25"/>
        <v>0</v>
      </c>
      <c r="M167" s="4">
        <f t="shared" si="16"/>
        <v>2.4729999999999999</v>
      </c>
      <c r="N167" s="4">
        <v>2.4729999999999999</v>
      </c>
      <c r="O167" s="8">
        <f t="shared" si="26"/>
        <v>0</v>
      </c>
      <c r="P167" s="4">
        <f t="shared" si="14"/>
        <v>2.4729999999999999</v>
      </c>
      <c r="Q167" s="8">
        <f t="shared" si="26"/>
        <v>0</v>
      </c>
      <c r="R167" s="4">
        <f t="shared" si="17"/>
        <v>2.4729999999999999</v>
      </c>
    </row>
    <row r="168" spans="1:18" ht="38.25">
      <c r="A168" s="5" t="s">
        <v>35</v>
      </c>
      <c r="B168" s="2" t="s">
        <v>393</v>
      </c>
      <c r="C168" s="2">
        <v>200</v>
      </c>
      <c r="D168" s="4">
        <v>2.4729999999999999</v>
      </c>
      <c r="E168" s="8"/>
      <c r="F168" s="4">
        <f t="shared" si="12"/>
        <v>2.4729999999999999</v>
      </c>
      <c r="G168" s="8"/>
      <c r="H168" s="4">
        <f t="shared" si="15"/>
        <v>2.4729999999999999</v>
      </c>
      <c r="I168" s="4">
        <v>2.4729999999999999</v>
      </c>
      <c r="J168" s="8"/>
      <c r="K168" s="4">
        <f t="shared" si="13"/>
        <v>2.4729999999999999</v>
      </c>
      <c r="L168" s="8"/>
      <c r="M168" s="4">
        <f t="shared" si="16"/>
        <v>2.4729999999999999</v>
      </c>
      <c r="N168" s="4">
        <v>2.4729999999999999</v>
      </c>
      <c r="O168" s="8"/>
      <c r="P168" s="4">
        <f t="shared" si="14"/>
        <v>2.4729999999999999</v>
      </c>
      <c r="Q168" s="8"/>
      <c r="R168" s="4">
        <f t="shared" si="17"/>
        <v>2.4729999999999999</v>
      </c>
    </row>
    <row r="169" spans="1:18" ht="51">
      <c r="A169" s="9" t="s">
        <v>139</v>
      </c>
      <c r="B169" s="7" t="s">
        <v>142</v>
      </c>
      <c r="C169" s="2"/>
      <c r="D169" s="4">
        <v>58.692000000000007</v>
      </c>
      <c r="E169" s="8">
        <f>E170+E173</f>
        <v>0</v>
      </c>
      <c r="F169" s="4">
        <f t="shared" si="12"/>
        <v>58.692000000000007</v>
      </c>
      <c r="G169" s="8">
        <f>G170+G173</f>
        <v>0</v>
      </c>
      <c r="H169" s="4">
        <f t="shared" si="15"/>
        <v>58.692000000000007</v>
      </c>
      <c r="I169" s="4">
        <v>58.692000000000007</v>
      </c>
      <c r="J169" s="8">
        <f>J170+J173</f>
        <v>0</v>
      </c>
      <c r="K169" s="4">
        <f t="shared" si="13"/>
        <v>58.692000000000007</v>
      </c>
      <c r="L169" s="8">
        <f>L170+L173</f>
        <v>0</v>
      </c>
      <c r="M169" s="4">
        <f t="shared" si="16"/>
        <v>58.692000000000007</v>
      </c>
      <c r="N169" s="4">
        <v>58.692000000000007</v>
      </c>
      <c r="O169" s="8">
        <f>O170+O173</f>
        <v>0</v>
      </c>
      <c r="P169" s="4">
        <f t="shared" si="14"/>
        <v>58.692000000000007</v>
      </c>
      <c r="Q169" s="8">
        <f>Q170+Q173</f>
        <v>0</v>
      </c>
      <c r="R169" s="4">
        <f t="shared" si="17"/>
        <v>58.692000000000007</v>
      </c>
    </row>
    <row r="170" spans="1:18" ht="38.25">
      <c r="A170" s="5" t="s">
        <v>140</v>
      </c>
      <c r="B170" s="2" t="s">
        <v>143</v>
      </c>
      <c r="C170" s="2"/>
      <c r="D170" s="4">
        <v>40.692</v>
      </c>
      <c r="E170" s="8">
        <f>E171</f>
        <v>0</v>
      </c>
      <c r="F170" s="4">
        <f t="shared" si="12"/>
        <v>40.692</v>
      </c>
      <c r="G170" s="8">
        <f>G171</f>
        <v>0</v>
      </c>
      <c r="H170" s="4">
        <f t="shared" si="15"/>
        <v>40.692</v>
      </c>
      <c r="I170" s="4">
        <v>40.692</v>
      </c>
      <c r="J170" s="8">
        <f>J171</f>
        <v>0</v>
      </c>
      <c r="K170" s="4">
        <f t="shared" si="13"/>
        <v>40.692</v>
      </c>
      <c r="L170" s="8">
        <f>L171</f>
        <v>0</v>
      </c>
      <c r="M170" s="4">
        <f t="shared" si="16"/>
        <v>40.692</v>
      </c>
      <c r="N170" s="4">
        <v>40.692</v>
      </c>
      <c r="O170" s="8">
        <f>O171</f>
        <v>0</v>
      </c>
      <c r="P170" s="4">
        <f t="shared" si="14"/>
        <v>40.692</v>
      </c>
      <c r="Q170" s="8">
        <f>Q171</f>
        <v>0</v>
      </c>
      <c r="R170" s="4">
        <f t="shared" si="17"/>
        <v>40.692</v>
      </c>
    </row>
    <row r="171" spans="1:18" ht="38.25">
      <c r="A171" s="5" t="s">
        <v>141</v>
      </c>
      <c r="B171" s="2" t="s">
        <v>144</v>
      </c>
      <c r="C171" s="2"/>
      <c r="D171" s="4">
        <v>40.692</v>
      </c>
      <c r="E171" s="8">
        <f>E172</f>
        <v>0</v>
      </c>
      <c r="F171" s="4">
        <f t="shared" si="12"/>
        <v>40.692</v>
      </c>
      <c r="G171" s="8">
        <f>G172</f>
        <v>0</v>
      </c>
      <c r="H171" s="4">
        <f t="shared" si="15"/>
        <v>40.692</v>
      </c>
      <c r="I171" s="4">
        <v>40.692</v>
      </c>
      <c r="J171" s="8">
        <f>J172</f>
        <v>0</v>
      </c>
      <c r="K171" s="4">
        <f t="shared" si="13"/>
        <v>40.692</v>
      </c>
      <c r="L171" s="8">
        <f>L172</f>
        <v>0</v>
      </c>
      <c r="M171" s="4">
        <f t="shared" si="16"/>
        <v>40.692</v>
      </c>
      <c r="N171" s="4">
        <v>40.692</v>
      </c>
      <c r="O171" s="8">
        <f>O172</f>
        <v>0</v>
      </c>
      <c r="P171" s="4">
        <f t="shared" si="14"/>
        <v>40.692</v>
      </c>
      <c r="Q171" s="8">
        <f>Q172</f>
        <v>0</v>
      </c>
      <c r="R171" s="4">
        <f t="shared" si="17"/>
        <v>40.692</v>
      </c>
    </row>
    <row r="172" spans="1:18" ht="38.25">
      <c r="A172" s="5" t="s">
        <v>35</v>
      </c>
      <c r="B172" s="2" t="s">
        <v>144</v>
      </c>
      <c r="C172" s="2">
        <v>200</v>
      </c>
      <c r="D172" s="4">
        <v>40.692</v>
      </c>
      <c r="E172" s="8"/>
      <c r="F172" s="4">
        <f t="shared" si="12"/>
        <v>40.692</v>
      </c>
      <c r="G172" s="8"/>
      <c r="H172" s="4">
        <f t="shared" si="15"/>
        <v>40.692</v>
      </c>
      <c r="I172" s="4">
        <v>40.692</v>
      </c>
      <c r="J172" s="8"/>
      <c r="K172" s="4">
        <f t="shared" si="13"/>
        <v>40.692</v>
      </c>
      <c r="L172" s="8"/>
      <c r="M172" s="4">
        <f t="shared" si="16"/>
        <v>40.692</v>
      </c>
      <c r="N172" s="4">
        <v>40.692</v>
      </c>
      <c r="O172" s="8"/>
      <c r="P172" s="4">
        <f t="shared" si="14"/>
        <v>40.692</v>
      </c>
      <c r="Q172" s="8"/>
      <c r="R172" s="4">
        <f t="shared" si="17"/>
        <v>40.692</v>
      </c>
    </row>
    <row r="173" spans="1:18" ht="51">
      <c r="A173" s="5" t="s">
        <v>145</v>
      </c>
      <c r="B173" s="2" t="s">
        <v>147</v>
      </c>
      <c r="C173" s="2"/>
      <c r="D173" s="4">
        <v>18</v>
      </c>
      <c r="E173" s="8">
        <f>E174</f>
        <v>0</v>
      </c>
      <c r="F173" s="4">
        <f t="shared" si="12"/>
        <v>18</v>
      </c>
      <c r="G173" s="8">
        <f>G174</f>
        <v>0</v>
      </c>
      <c r="H173" s="4">
        <f t="shared" si="15"/>
        <v>18</v>
      </c>
      <c r="I173" s="4">
        <v>18</v>
      </c>
      <c r="J173" s="8">
        <f>J174</f>
        <v>0</v>
      </c>
      <c r="K173" s="4">
        <f t="shared" si="13"/>
        <v>18</v>
      </c>
      <c r="L173" s="8">
        <f>L174</f>
        <v>0</v>
      </c>
      <c r="M173" s="4">
        <f t="shared" si="16"/>
        <v>18</v>
      </c>
      <c r="N173" s="4">
        <v>18</v>
      </c>
      <c r="O173" s="8">
        <f>O174</f>
        <v>0</v>
      </c>
      <c r="P173" s="4">
        <f t="shared" si="14"/>
        <v>18</v>
      </c>
      <c r="Q173" s="8">
        <f>Q174</f>
        <v>0</v>
      </c>
      <c r="R173" s="4">
        <f t="shared" si="17"/>
        <v>18</v>
      </c>
    </row>
    <row r="174" spans="1:18" ht="38.25">
      <c r="A174" s="5" t="s">
        <v>146</v>
      </c>
      <c r="B174" s="2" t="s">
        <v>148</v>
      </c>
      <c r="C174" s="2"/>
      <c r="D174" s="4">
        <v>18</v>
      </c>
      <c r="E174" s="8">
        <f>E175</f>
        <v>0</v>
      </c>
      <c r="F174" s="4">
        <f t="shared" si="12"/>
        <v>18</v>
      </c>
      <c r="G174" s="8">
        <f>G175</f>
        <v>0</v>
      </c>
      <c r="H174" s="4">
        <f t="shared" si="15"/>
        <v>18</v>
      </c>
      <c r="I174" s="4">
        <v>18</v>
      </c>
      <c r="J174" s="8">
        <f>J175</f>
        <v>0</v>
      </c>
      <c r="K174" s="4">
        <f t="shared" si="13"/>
        <v>18</v>
      </c>
      <c r="L174" s="8">
        <f>L175</f>
        <v>0</v>
      </c>
      <c r="M174" s="4">
        <f t="shared" si="16"/>
        <v>18</v>
      </c>
      <c r="N174" s="4">
        <v>18</v>
      </c>
      <c r="O174" s="8">
        <f>O175</f>
        <v>0</v>
      </c>
      <c r="P174" s="4">
        <f t="shared" si="14"/>
        <v>18</v>
      </c>
      <c r="Q174" s="8">
        <f>Q175</f>
        <v>0</v>
      </c>
      <c r="R174" s="4">
        <f t="shared" si="17"/>
        <v>18</v>
      </c>
    </row>
    <row r="175" spans="1:18" ht="38.25">
      <c r="A175" s="5" t="s">
        <v>35</v>
      </c>
      <c r="B175" s="2" t="s">
        <v>148</v>
      </c>
      <c r="C175" s="2">
        <v>200</v>
      </c>
      <c r="D175" s="4">
        <v>18</v>
      </c>
      <c r="E175" s="8"/>
      <c r="F175" s="4">
        <f t="shared" si="12"/>
        <v>18</v>
      </c>
      <c r="G175" s="8"/>
      <c r="H175" s="4">
        <f t="shared" si="15"/>
        <v>18</v>
      </c>
      <c r="I175" s="4">
        <v>18</v>
      </c>
      <c r="J175" s="8"/>
      <c r="K175" s="4">
        <f t="shared" si="13"/>
        <v>18</v>
      </c>
      <c r="L175" s="8"/>
      <c r="M175" s="4">
        <f t="shared" si="16"/>
        <v>18</v>
      </c>
      <c r="N175" s="4">
        <v>18</v>
      </c>
      <c r="O175" s="8"/>
      <c r="P175" s="4">
        <f t="shared" si="14"/>
        <v>18</v>
      </c>
      <c r="Q175" s="8"/>
      <c r="R175" s="4">
        <f t="shared" si="17"/>
        <v>18</v>
      </c>
    </row>
    <row r="176" spans="1:18" ht="38.25">
      <c r="A176" s="9" t="s">
        <v>149</v>
      </c>
      <c r="B176" s="7" t="s">
        <v>152</v>
      </c>
      <c r="C176" s="2"/>
      <c r="D176" s="4">
        <v>66.152000000000001</v>
      </c>
      <c r="E176" s="8">
        <f t="shared" ref="E176:G178" si="27">E177</f>
        <v>13.93</v>
      </c>
      <c r="F176" s="4">
        <f t="shared" si="12"/>
        <v>80.081999999999994</v>
      </c>
      <c r="G176" s="8">
        <f t="shared" si="27"/>
        <v>0</v>
      </c>
      <c r="H176" s="4">
        <f t="shared" si="15"/>
        <v>80.081999999999994</v>
      </c>
      <c r="I176" s="4">
        <v>66.152000000000001</v>
      </c>
      <c r="J176" s="8">
        <f t="shared" ref="J176:L178" si="28">J177</f>
        <v>13.93</v>
      </c>
      <c r="K176" s="4">
        <f t="shared" si="13"/>
        <v>80.081999999999994</v>
      </c>
      <c r="L176" s="8">
        <f t="shared" si="28"/>
        <v>0</v>
      </c>
      <c r="M176" s="4">
        <f t="shared" si="16"/>
        <v>80.081999999999994</v>
      </c>
      <c r="N176" s="4">
        <v>66.152000000000001</v>
      </c>
      <c r="O176" s="8">
        <f t="shared" ref="O176:Q178" si="29">O177</f>
        <v>13.93</v>
      </c>
      <c r="P176" s="4">
        <f t="shared" si="14"/>
        <v>80.081999999999994</v>
      </c>
      <c r="Q176" s="8">
        <f t="shared" si="29"/>
        <v>0</v>
      </c>
      <c r="R176" s="4">
        <f t="shared" si="17"/>
        <v>80.081999999999994</v>
      </c>
    </row>
    <row r="177" spans="1:18" ht="38.25">
      <c r="A177" s="5" t="s">
        <v>150</v>
      </c>
      <c r="B177" s="2" t="s">
        <v>153</v>
      </c>
      <c r="C177" s="2"/>
      <c r="D177" s="4">
        <v>66.152000000000001</v>
      </c>
      <c r="E177" s="8">
        <f t="shared" si="27"/>
        <v>13.93</v>
      </c>
      <c r="F177" s="4">
        <f t="shared" si="12"/>
        <v>80.081999999999994</v>
      </c>
      <c r="G177" s="8">
        <f t="shared" si="27"/>
        <v>0</v>
      </c>
      <c r="H177" s="4">
        <f t="shared" si="15"/>
        <v>80.081999999999994</v>
      </c>
      <c r="I177" s="4">
        <v>66.152000000000001</v>
      </c>
      <c r="J177" s="8">
        <f t="shared" si="28"/>
        <v>13.93</v>
      </c>
      <c r="K177" s="4">
        <f t="shared" si="13"/>
        <v>80.081999999999994</v>
      </c>
      <c r="L177" s="8">
        <f t="shared" si="28"/>
        <v>0</v>
      </c>
      <c r="M177" s="4">
        <f t="shared" si="16"/>
        <v>80.081999999999994</v>
      </c>
      <c r="N177" s="4">
        <v>66.152000000000001</v>
      </c>
      <c r="O177" s="8">
        <f t="shared" si="29"/>
        <v>13.93</v>
      </c>
      <c r="P177" s="4">
        <f t="shared" si="14"/>
        <v>80.081999999999994</v>
      </c>
      <c r="Q177" s="8">
        <f t="shared" si="29"/>
        <v>0</v>
      </c>
      <c r="R177" s="4">
        <f t="shared" si="17"/>
        <v>80.081999999999994</v>
      </c>
    </row>
    <row r="178" spans="1:18" ht="38.25">
      <c r="A178" s="5" t="s">
        <v>151</v>
      </c>
      <c r="B178" s="2" t="s">
        <v>154</v>
      </c>
      <c r="C178" s="2"/>
      <c r="D178" s="4">
        <v>66.152000000000001</v>
      </c>
      <c r="E178" s="8">
        <f t="shared" si="27"/>
        <v>13.93</v>
      </c>
      <c r="F178" s="4">
        <f t="shared" si="12"/>
        <v>80.081999999999994</v>
      </c>
      <c r="G178" s="8">
        <f t="shared" si="27"/>
        <v>0</v>
      </c>
      <c r="H178" s="4">
        <f t="shared" si="15"/>
        <v>80.081999999999994</v>
      </c>
      <c r="I178" s="4">
        <v>66.152000000000001</v>
      </c>
      <c r="J178" s="8">
        <f t="shared" si="28"/>
        <v>13.93</v>
      </c>
      <c r="K178" s="4">
        <f t="shared" si="13"/>
        <v>80.081999999999994</v>
      </c>
      <c r="L178" s="8">
        <f t="shared" si="28"/>
        <v>0</v>
      </c>
      <c r="M178" s="4">
        <f t="shared" si="16"/>
        <v>80.081999999999994</v>
      </c>
      <c r="N178" s="4">
        <v>66.152000000000001</v>
      </c>
      <c r="O178" s="8">
        <f t="shared" si="29"/>
        <v>13.93</v>
      </c>
      <c r="P178" s="4">
        <f t="shared" si="14"/>
        <v>80.081999999999994</v>
      </c>
      <c r="Q178" s="8">
        <f t="shared" si="29"/>
        <v>0</v>
      </c>
      <c r="R178" s="4">
        <f t="shared" si="17"/>
        <v>80.081999999999994</v>
      </c>
    </row>
    <row r="179" spans="1:18" ht="25.5">
      <c r="A179" s="5" t="s">
        <v>34</v>
      </c>
      <c r="B179" s="2" t="s">
        <v>154</v>
      </c>
      <c r="C179" s="2">
        <v>800</v>
      </c>
      <c r="D179" s="4">
        <v>66.152000000000001</v>
      </c>
      <c r="E179" s="8">
        <v>13.93</v>
      </c>
      <c r="F179" s="4">
        <f t="shared" si="12"/>
        <v>80.081999999999994</v>
      </c>
      <c r="G179" s="8"/>
      <c r="H179" s="4">
        <f t="shared" si="15"/>
        <v>80.081999999999994</v>
      </c>
      <c r="I179" s="4">
        <v>66.152000000000001</v>
      </c>
      <c r="J179" s="8">
        <v>13.93</v>
      </c>
      <c r="K179" s="4">
        <f t="shared" si="13"/>
        <v>80.081999999999994</v>
      </c>
      <c r="L179" s="8"/>
      <c r="M179" s="4">
        <f t="shared" si="16"/>
        <v>80.081999999999994</v>
      </c>
      <c r="N179" s="4">
        <v>66.152000000000001</v>
      </c>
      <c r="O179" s="8">
        <v>13.93</v>
      </c>
      <c r="P179" s="4">
        <f t="shared" si="14"/>
        <v>80.081999999999994</v>
      </c>
      <c r="Q179" s="8"/>
      <c r="R179" s="4">
        <f t="shared" si="17"/>
        <v>80.081999999999994</v>
      </c>
    </row>
    <row r="180" spans="1:18" ht="38.25">
      <c r="A180" s="9" t="s">
        <v>385</v>
      </c>
      <c r="B180" s="7" t="s">
        <v>387</v>
      </c>
      <c r="C180" s="2"/>
      <c r="D180" s="4">
        <v>230.81</v>
      </c>
      <c r="E180" s="8">
        <f t="shared" ref="E180:G182" si="30">E181</f>
        <v>0</v>
      </c>
      <c r="F180" s="4">
        <f t="shared" si="12"/>
        <v>230.81</v>
      </c>
      <c r="G180" s="8">
        <f t="shared" si="30"/>
        <v>0</v>
      </c>
      <c r="H180" s="4">
        <f t="shared" si="15"/>
        <v>230.81</v>
      </c>
      <c r="I180" s="4">
        <v>230.81</v>
      </c>
      <c r="J180" s="8">
        <f t="shared" ref="J180:L182" si="31">J181</f>
        <v>0</v>
      </c>
      <c r="K180" s="4">
        <f t="shared" si="13"/>
        <v>230.81</v>
      </c>
      <c r="L180" s="8">
        <f t="shared" si="31"/>
        <v>0</v>
      </c>
      <c r="M180" s="4">
        <f t="shared" si="16"/>
        <v>230.81</v>
      </c>
      <c r="N180" s="4">
        <v>230.81</v>
      </c>
      <c r="O180" s="8">
        <f t="shared" ref="O180:Q182" si="32">O181</f>
        <v>0</v>
      </c>
      <c r="P180" s="4">
        <f t="shared" si="14"/>
        <v>230.81</v>
      </c>
      <c r="Q180" s="8">
        <f t="shared" si="32"/>
        <v>0</v>
      </c>
      <c r="R180" s="4">
        <f t="shared" si="17"/>
        <v>230.81</v>
      </c>
    </row>
    <row r="181" spans="1:18" ht="38.25">
      <c r="A181" s="5" t="s">
        <v>386</v>
      </c>
      <c r="B181" s="2" t="s">
        <v>388</v>
      </c>
      <c r="C181" s="2"/>
      <c r="D181" s="4">
        <v>230.81</v>
      </c>
      <c r="E181" s="8">
        <f t="shared" si="30"/>
        <v>0</v>
      </c>
      <c r="F181" s="4">
        <f t="shared" si="12"/>
        <v>230.81</v>
      </c>
      <c r="G181" s="8">
        <f t="shared" si="30"/>
        <v>0</v>
      </c>
      <c r="H181" s="4">
        <f t="shared" si="15"/>
        <v>230.81</v>
      </c>
      <c r="I181" s="4">
        <v>230.81</v>
      </c>
      <c r="J181" s="8">
        <f t="shared" si="31"/>
        <v>0</v>
      </c>
      <c r="K181" s="4">
        <f t="shared" si="13"/>
        <v>230.81</v>
      </c>
      <c r="L181" s="8">
        <f t="shared" si="31"/>
        <v>0</v>
      </c>
      <c r="M181" s="4">
        <f t="shared" si="16"/>
        <v>230.81</v>
      </c>
      <c r="N181" s="4">
        <v>230.81</v>
      </c>
      <c r="O181" s="8">
        <f t="shared" si="32"/>
        <v>0</v>
      </c>
      <c r="P181" s="4">
        <f t="shared" si="14"/>
        <v>230.81</v>
      </c>
      <c r="Q181" s="8">
        <f t="shared" si="32"/>
        <v>0</v>
      </c>
      <c r="R181" s="4">
        <f t="shared" si="17"/>
        <v>230.81</v>
      </c>
    </row>
    <row r="182" spans="1:18" ht="38.25">
      <c r="A182" s="5" t="s">
        <v>211</v>
      </c>
      <c r="B182" s="2" t="s">
        <v>389</v>
      </c>
      <c r="C182" s="2"/>
      <c r="D182" s="4">
        <v>230.81</v>
      </c>
      <c r="E182" s="8">
        <f t="shared" si="30"/>
        <v>0</v>
      </c>
      <c r="F182" s="4">
        <f t="shared" si="12"/>
        <v>230.81</v>
      </c>
      <c r="G182" s="8">
        <f t="shared" si="30"/>
        <v>0</v>
      </c>
      <c r="H182" s="4">
        <f t="shared" si="15"/>
        <v>230.81</v>
      </c>
      <c r="I182" s="4">
        <v>230.81</v>
      </c>
      <c r="J182" s="8">
        <f t="shared" si="31"/>
        <v>0</v>
      </c>
      <c r="K182" s="4">
        <f t="shared" si="13"/>
        <v>230.81</v>
      </c>
      <c r="L182" s="8">
        <f t="shared" si="31"/>
        <v>0</v>
      </c>
      <c r="M182" s="4">
        <f t="shared" si="16"/>
        <v>230.81</v>
      </c>
      <c r="N182" s="4">
        <v>230.81</v>
      </c>
      <c r="O182" s="8">
        <f t="shared" si="32"/>
        <v>0</v>
      </c>
      <c r="P182" s="4">
        <f t="shared" si="14"/>
        <v>230.81</v>
      </c>
      <c r="Q182" s="8">
        <f t="shared" si="32"/>
        <v>0</v>
      </c>
      <c r="R182" s="4">
        <f t="shared" si="17"/>
        <v>230.81</v>
      </c>
    </row>
    <row r="183" spans="1:18" ht="38.25">
      <c r="A183" s="5" t="s">
        <v>35</v>
      </c>
      <c r="B183" s="2" t="s">
        <v>389</v>
      </c>
      <c r="C183" s="2">
        <v>200</v>
      </c>
      <c r="D183" s="4">
        <v>230.81</v>
      </c>
      <c r="E183" s="8"/>
      <c r="F183" s="4">
        <f t="shared" si="12"/>
        <v>230.81</v>
      </c>
      <c r="G183" s="8"/>
      <c r="H183" s="4">
        <f t="shared" si="15"/>
        <v>230.81</v>
      </c>
      <c r="I183" s="4">
        <v>230.81</v>
      </c>
      <c r="J183" s="8"/>
      <c r="K183" s="4">
        <f t="shared" si="13"/>
        <v>230.81</v>
      </c>
      <c r="L183" s="8"/>
      <c r="M183" s="4">
        <f t="shared" si="16"/>
        <v>230.81</v>
      </c>
      <c r="N183" s="4">
        <v>230.81</v>
      </c>
      <c r="O183" s="8"/>
      <c r="P183" s="4">
        <f t="shared" si="14"/>
        <v>230.81</v>
      </c>
      <c r="Q183" s="8"/>
      <c r="R183" s="4">
        <f t="shared" si="17"/>
        <v>230.81</v>
      </c>
    </row>
    <row r="184" spans="1:18" ht="63">
      <c r="A184" s="6" t="s">
        <v>4</v>
      </c>
      <c r="B184" s="7" t="s">
        <v>160</v>
      </c>
      <c r="C184" s="2"/>
      <c r="D184" s="4">
        <v>15058.093750000002</v>
      </c>
      <c r="E184" s="8">
        <f>E185+E211+E232+E237+E244+E202+E259</f>
        <v>12667.20126</v>
      </c>
      <c r="F184" s="4">
        <f t="shared" si="12"/>
        <v>27725.295010000002</v>
      </c>
      <c r="G184" s="8">
        <f>G185+G211+G232+G237+G244+G202+G259</f>
        <v>86.196159999999992</v>
      </c>
      <c r="H184" s="4">
        <f t="shared" si="15"/>
        <v>27811.491170000001</v>
      </c>
      <c r="I184" s="4">
        <v>15058.093750000002</v>
      </c>
      <c r="J184" s="8">
        <f>J185+J211+J232+J237+J244+J202+J259</f>
        <v>1345.8696500000001</v>
      </c>
      <c r="K184" s="4">
        <f t="shared" si="13"/>
        <v>16403.963400000001</v>
      </c>
      <c r="L184" s="8">
        <f>L185+L211+L232+L237+L244+L202+L259</f>
        <v>0</v>
      </c>
      <c r="M184" s="4">
        <f t="shared" si="16"/>
        <v>16403.963400000001</v>
      </c>
      <c r="N184" s="4">
        <v>15058.093750000002</v>
      </c>
      <c r="O184" s="8">
        <f>O185+O211+O232+O237+O244+O202+O259</f>
        <v>1364.8696500000001</v>
      </c>
      <c r="P184" s="4">
        <f t="shared" si="14"/>
        <v>16422.963400000001</v>
      </c>
      <c r="Q184" s="8">
        <f>Q185+Q211+Q232+Q237+Q244+Q202+Q259</f>
        <v>0</v>
      </c>
      <c r="R184" s="4">
        <f t="shared" si="17"/>
        <v>16422.963400000001</v>
      </c>
    </row>
    <row r="185" spans="1:18" ht="38.25">
      <c r="A185" s="9" t="s">
        <v>155</v>
      </c>
      <c r="B185" s="7" t="s">
        <v>161</v>
      </c>
      <c r="C185" s="2"/>
      <c r="D185" s="4">
        <v>7809.4727800000001</v>
      </c>
      <c r="E185" s="8">
        <f>E186+E193+E196+E199</f>
        <v>4081.74244</v>
      </c>
      <c r="F185" s="4">
        <f t="shared" si="12"/>
        <v>11891.21522</v>
      </c>
      <c r="G185" s="8">
        <f>G186+G193+G196+G199</f>
        <v>130</v>
      </c>
      <c r="H185" s="4">
        <f t="shared" si="15"/>
        <v>12021.21522</v>
      </c>
      <c r="I185" s="4">
        <v>7809.4727800000001</v>
      </c>
      <c r="J185" s="8">
        <f>J186+J193+J196+J199</f>
        <v>0</v>
      </c>
      <c r="K185" s="4">
        <f t="shared" si="13"/>
        <v>7809.4727800000001</v>
      </c>
      <c r="L185" s="8">
        <f>L186+L193+L196+L199</f>
        <v>0</v>
      </c>
      <c r="M185" s="4">
        <f t="shared" si="16"/>
        <v>7809.4727800000001</v>
      </c>
      <c r="N185" s="4">
        <v>7809.4727800000001</v>
      </c>
      <c r="O185" s="8">
        <f>O186+O193+O196+O199</f>
        <v>0</v>
      </c>
      <c r="P185" s="4">
        <f t="shared" si="14"/>
        <v>7809.4727800000001</v>
      </c>
      <c r="Q185" s="8">
        <f>Q186+Q193+Q196+Q199</f>
        <v>0</v>
      </c>
      <c r="R185" s="4">
        <f t="shared" si="17"/>
        <v>7809.4727800000001</v>
      </c>
    </row>
    <row r="186" spans="1:18" ht="38.25">
      <c r="A186" s="5" t="s">
        <v>156</v>
      </c>
      <c r="B186" s="2" t="s">
        <v>162</v>
      </c>
      <c r="C186" s="2"/>
      <c r="D186" s="4">
        <v>7809.4727800000001</v>
      </c>
      <c r="E186" s="8">
        <f>E187+E189+E191</f>
        <v>3329.6256399999997</v>
      </c>
      <c r="F186" s="4">
        <f t="shared" si="12"/>
        <v>11139.09842</v>
      </c>
      <c r="G186" s="8">
        <f>G187+G189+G191</f>
        <v>130</v>
      </c>
      <c r="H186" s="4">
        <f t="shared" si="15"/>
        <v>11269.09842</v>
      </c>
      <c r="I186" s="4">
        <v>7809.4727800000001</v>
      </c>
      <c r="J186" s="8">
        <f>J187+J189+J191</f>
        <v>0</v>
      </c>
      <c r="K186" s="4">
        <f t="shared" si="13"/>
        <v>7809.4727800000001</v>
      </c>
      <c r="L186" s="8">
        <f>L187+L189+L191</f>
        <v>0</v>
      </c>
      <c r="M186" s="4">
        <f t="shared" si="16"/>
        <v>7809.4727800000001</v>
      </c>
      <c r="N186" s="4">
        <v>7809.4727800000001</v>
      </c>
      <c r="O186" s="8">
        <f>O187+O189+O191</f>
        <v>0</v>
      </c>
      <c r="P186" s="4">
        <f t="shared" si="14"/>
        <v>7809.4727800000001</v>
      </c>
      <c r="Q186" s="8">
        <f>Q187+Q189+Q191</f>
        <v>0</v>
      </c>
      <c r="R186" s="4">
        <f t="shared" si="17"/>
        <v>7809.4727800000001</v>
      </c>
    </row>
    <row r="187" spans="1:18" ht="25.5">
      <c r="A187" s="5" t="s">
        <v>157</v>
      </c>
      <c r="B187" s="2" t="s">
        <v>163</v>
      </c>
      <c r="C187" s="2"/>
      <c r="D187" s="4">
        <v>7739.4727800000001</v>
      </c>
      <c r="E187" s="8">
        <f>E188</f>
        <v>1765.9486399999998</v>
      </c>
      <c r="F187" s="4">
        <f t="shared" si="12"/>
        <v>9505.4214200000006</v>
      </c>
      <c r="G187" s="8">
        <f>G188</f>
        <v>0</v>
      </c>
      <c r="H187" s="4">
        <f t="shared" si="15"/>
        <v>9505.4214200000006</v>
      </c>
      <c r="I187" s="4">
        <v>7739.4727800000001</v>
      </c>
      <c r="J187" s="8">
        <f>J188</f>
        <v>0</v>
      </c>
      <c r="K187" s="4">
        <f t="shared" si="13"/>
        <v>7739.4727800000001</v>
      </c>
      <c r="L187" s="8">
        <f>L188</f>
        <v>0</v>
      </c>
      <c r="M187" s="4">
        <f t="shared" si="16"/>
        <v>7739.4727800000001</v>
      </c>
      <c r="N187" s="4">
        <v>7739.4727800000001</v>
      </c>
      <c r="O187" s="8">
        <f>O188</f>
        <v>0</v>
      </c>
      <c r="P187" s="4">
        <f t="shared" si="14"/>
        <v>7739.4727800000001</v>
      </c>
      <c r="Q187" s="8">
        <f>Q188</f>
        <v>0</v>
      </c>
      <c r="R187" s="4">
        <f t="shared" si="17"/>
        <v>7739.4727800000001</v>
      </c>
    </row>
    <row r="188" spans="1:18" ht="38.25">
      <c r="A188" s="5" t="s">
        <v>64</v>
      </c>
      <c r="B188" s="2" t="s">
        <v>163</v>
      </c>
      <c r="C188" s="2">
        <v>600</v>
      </c>
      <c r="D188" s="4">
        <v>7739.4727800000001</v>
      </c>
      <c r="E188" s="8">
        <f>1533.93164+1635.927-1403.91</f>
        <v>1765.9486399999998</v>
      </c>
      <c r="F188" s="4">
        <f t="shared" si="12"/>
        <v>9505.4214200000006</v>
      </c>
      <c r="G188" s="8"/>
      <c r="H188" s="4">
        <f t="shared" si="15"/>
        <v>9505.4214200000006</v>
      </c>
      <c r="I188" s="4">
        <v>7739.4727800000001</v>
      </c>
      <c r="J188" s="8"/>
      <c r="K188" s="4">
        <f t="shared" si="13"/>
        <v>7739.4727800000001</v>
      </c>
      <c r="L188" s="8"/>
      <c r="M188" s="4">
        <f t="shared" si="16"/>
        <v>7739.4727800000001</v>
      </c>
      <c r="N188" s="4">
        <v>7739.4727800000001</v>
      </c>
      <c r="O188" s="8"/>
      <c r="P188" s="4">
        <f t="shared" si="14"/>
        <v>7739.4727800000001</v>
      </c>
      <c r="Q188" s="8"/>
      <c r="R188" s="4">
        <f t="shared" si="17"/>
        <v>7739.4727800000001</v>
      </c>
    </row>
    <row r="189" spans="1:18" ht="63.75">
      <c r="A189" s="5" t="s">
        <v>158</v>
      </c>
      <c r="B189" s="11" t="s">
        <v>164</v>
      </c>
      <c r="C189" s="2"/>
      <c r="D189" s="4">
        <v>70</v>
      </c>
      <c r="E189" s="8">
        <f>E190</f>
        <v>0</v>
      </c>
      <c r="F189" s="4">
        <f t="shared" si="12"/>
        <v>70</v>
      </c>
      <c r="G189" s="8">
        <f>G190</f>
        <v>0</v>
      </c>
      <c r="H189" s="4">
        <f t="shared" si="15"/>
        <v>70</v>
      </c>
      <c r="I189" s="4">
        <v>70</v>
      </c>
      <c r="J189" s="8">
        <f>J190</f>
        <v>0</v>
      </c>
      <c r="K189" s="4">
        <f t="shared" si="13"/>
        <v>70</v>
      </c>
      <c r="L189" s="8">
        <f>L190</f>
        <v>0</v>
      </c>
      <c r="M189" s="4">
        <f t="shared" si="16"/>
        <v>70</v>
      </c>
      <c r="N189" s="4">
        <v>70</v>
      </c>
      <c r="O189" s="8">
        <f>O190</f>
        <v>0</v>
      </c>
      <c r="P189" s="4">
        <f t="shared" si="14"/>
        <v>70</v>
      </c>
      <c r="Q189" s="8">
        <f>Q190</f>
        <v>0</v>
      </c>
      <c r="R189" s="4">
        <f t="shared" si="17"/>
        <v>70</v>
      </c>
    </row>
    <row r="190" spans="1:18" ht="38.25">
      <c r="A190" s="5" t="s">
        <v>64</v>
      </c>
      <c r="B190" s="11" t="s">
        <v>164</v>
      </c>
      <c r="C190" s="2">
        <v>600</v>
      </c>
      <c r="D190" s="4">
        <v>70</v>
      </c>
      <c r="E190" s="8"/>
      <c r="F190" s="4">
        <f t="shared" si="12"/>
        <v>70</v>
      </c>
      <c r="G190" s="8"/>
      <c r="H190" s="4">
        <f t="shared" si="15"/>
        <v>70</v>
      </c>
      <c r="I190" s="4">
        <v>70</v>
      </c>
      <c r="J190" s="8"/>
      <c r="K190" s="4">
        <f t="shared" si="13"/>
        <v>70</v>
      </c>
      <c r="L190" s="8"/>
      <c r="M190" s="4">
        <f t="shared" si="16"/>
        <v>70</v>
      </c>
      <c r="N190" s="4">
        <v>70</v>
      </c>
      <c r="O190" s="8"/>
      <c r="P190" s="4">
        <f t="shared" si="14"/>
        <v>70</v>
      </c>
      <c r="Q190" s="8"/>
      <c r="R190" s="4">
        <f t="shared" si="17"/>
        <v>70</v>
      </c>
    </row>
    <row r="191" spans="1:18" ht="76.5">
      <c r="A191" s="5" t="s">
        <v>159</v>
      </c>
      <c r="B191" s="11" t="s">
        <v>165</v>
      </c>
      <c r="C191" s="2"/>
      <c r="D191" s="4">
        <v>0</v>
      </c>
      <c r="E191" s="8">
        <f>E192</f>
        <v>1563.6769999999999</v>
      </c>
      <c r="F191" s="4">
        <f t="shared" si="12"/>
        <v>1563.6769999999999</v>
      </c>
      <c r="G191" s="8">
        <f>G192</f>
        <v>130</v>
      </c>
      <c r="H191" s="4">
        <f t="shared" si="15"/>
        <v>1693.6769999999999</v>
      </c>
      <c r="I191" s="4">
        <v>0</v>
      </c>
      <c r="J191" s="8">
        <f>J192</f>
        <v>0</v>
      </c>
      <c r="K191" s="4">
        <f t="shared" si="13"/>
        <v>0</v>
      </c>
      <c r="L191" s="8">
        <f>L192</f>
        <v>0</v>
      </c>
      <c r="M191" s="4">
        <f t="shared" si="16"/>
        <v>0</v>
      </c>
      <c r="N191" s="4">
        <v>0</v>
      </c>
      <c r="O191" s="8">
        <f>O192</f>
        <v>0</v>
      </c>
      <c r="P191" s="4">
        <f t="shared" si="14"/>
        <v>0</v>
      </c>
      <c r="Q191" s="8">
        <f>Q192</f>
        <v>0</v>
      </c>
      <c r="R191" s="4">
        <f t="shared" si="17"/>
        <v>0</v>
      </c>
    </row>
    <row r="192" spans="1:18" ht="38.25">
      <c r="A192" s="5" t="s">
        <v>64</v>
      </c>
      <c r="B192" s="11" t="s">
        <v>165</v>
      </c>
      <c r="C192" s="2">
        <v>600</v>
      </c>
      <c r="D192" s="4">
        <v>0</v>
      </c>
      <c r="E192" s="8">
        <v>1563.6769999999999</v>
      </c>
      <c r="F192" s="4">
        <f t="shared" si="12"/>
        <v>1563.6769999999999</v>
      </c>
      <c r="G192" s="8">
        <v>130</v>
      </c>
      <c r="H192" s="4">
        <f t="shared" si="15"/>
        <v>1693.6769999999999</v>
      </c>
      <c r="I192" s="4">
        <v>0</v>
      </c>
      <c r="J192" s="8"/>
      <c r="K192" s="4">
        <f t="shared" si="13"/>
        <v>0</v>
      </c>
      <c r="L192" s="8"/>
      <c r="M192" s="4">
        <f t="shared" si="16"/>
        <v>0</v>
      </c>
      <c r="N192" s="4">
        <v>0</v>
      </c>
      <c r="O192" s="8"/>
      <c r="P192" s="4">
        <f t="shared" si="14"/>
        <v>0</v>
      </c>
      <c r="Q192" s="8"/>
      <c r="R192" s="4">
        <f t="shared" si="17"/>
        <v>0</v>
      </c>
    </row>
    <row r="193" spans="1:18" ht="38.25">
      <c r="A193" s="5" t="s">
        <v>166</v>
      </c>
      <c r="B193" s="2" t="s">
        <v>168</v>
      </c>
      <c r="C193" s="2"/>
      <c r="D193" s="4">
        <v>0</v>
      </c>
      <c r="E193" s="8">
        <f>E194</f>
        <v>0</v>
      </c>
      <c r="F193" s="4">
        <f t="shared" si="12"/>
        <v>0</v>
      </c>
      <c r="G193" s="8">
        <f>G194</f>
        <v>0</v>
      </c>
      <c r="H193" s="4">
        <f t="shared" si="15"/>
        <v>0</v>
      </c>
      <c r="I193" s="4">
        <v>0</v>
      </c>
      <c r="J193" s="8">
        <f>J194</f>
        <v>0</v>
      </c>
      <c r="K193" s="4">
        <f t="shared" si="13"/>
        <v>0</v>
      </c>
      <c r="L193" s="8">
        <f>L194</f>
        <v>0</v>
      </c>
      <c r="M193" s="4">
        <f t="shared" si="16"/>
        <v>0</v>
      </c>
      <c r="N193" s="4">
        <v>0</v>
      </c>
      <c r="O193" s="8">
        <f>O194</f>
        <v>0</v>
      </c>
      <c r="P193" s="4">
        <f t="shared" si="14"/>
        <v>0</v>
      </c>
      <c r="Q193" s="8">
        <f>Q194</f>
        <v>0</v>
      </c>
      <c r="R193" s="4">
        <f t="shared" si="17"/>
        <v>0</v>
      </c>
    </row>
    <row r="194" spans="1:18" ht="25.5">
      <c r="A194" s="5" t="s">
        <v>167</v>
      </c>
      <c r="B194" s="2" t="s">
        <v>452</v>
      </c>
      <c r="C194" s="2"/>
      <c r="D194" s="4">
        <v>0</v>
      </c>
      <c r="E194" s="8">
        <f>E195</f>
        <v>0</v>
      </c>
      <c r="F194" s="4">
        <f t="shared" si="12"/>
        <v>0</v>
      </c>
      <c r="G194" s="8">
        <f>G195</f>
        <v>0</v>
      </c>
      <c r="H194" s="4">
        <f t="shared" si="15"/>
        <v>0</v>
      </c>
      <c r="I194" s="4">
        <v>0</v>
      </c>
      <c r="J194" s="8">
        <f>J195</f>
        <v>0</v>
      </c>
      <c r="K194" s="4">
        <f t="shared" si="13"/>
        <v>0</v>
      </c>
      <c r="L194" s="8">
        <f>L195</f>
        <v>0</v>
      </c>
      <c r="M194" s="4">
        <f t="shared" si="16"/>
        <v>0</v>
      </c>
      <c r="N194" s="4">
        <v>0</v>
      </c>
      <c r="O194" s="8">
        <f>O195</f>
        <v>0</v>
      </c>
      <c r="P194" s="4">
        <f t="shared" si="14"/>
        <v>0</v>
      </c>
      <c r="Q194" s="8">
        <f>Q195</f>
        <v>0</v>
      </c>
      <c r="R194" s="4">
        <f t="shared" si="17"/>
        <v>0</v>
      </c>
    </row>
    <row r="195" spans="1:18" ht="38.25">
      <c r="A195" s="5" t="s">
        <v>64</v>
      </c>
      <c r="B195" s="2" t="s">
        <v>452</v>
      </c>
      <c r="C195" s="2">
        <v>600</v>
      </c>
      <c r="D195" s="4">
        <v>0</v>
      </c>
      <c r="E195" s="8"/>
      <c r="F195" s="4">
        <f t="shared" si="12"/>
        <v>0</v>
      </c>
      <c r="G195" s="8"/>
      <c r="H195" s="4">
        <f t="shared" si="15"/>
        <v>0</v>
      </c>
      <c r="I195" s="4">
        <v>0</v>
      </c>
      <c r="J195" s="8"/>
      <c r="K195" s="4">
        <f t="shared" si="13"/>
        <v>0</v>
      </c>
      <c r="L195" s="8"/>
      <c r="M195" s="4">
        <f t="shared" si="16"/>
        <v>0</v>
      </c>
      <c r="N195" s="4">
        <v>0</v>
      </c>
      <c r="O195" s="8"/>
      <c r="P195" s="4">
        <f t="shared" si="14"/>
        <v>0</v>
      </c>
      <c r="Q195" s="8"/>
      <c r="R195" s="4">
        <f t="shared" si="17"/>
        <v>0</v>
      </c>
    </row>
    <row r="196" spans="1:18" ht="102">
      <c r="A196" s="5" t="s">
        <v>169</v>
      </c>
      <c r="B196" s="2" t="s">
        <v>171</v>
      </c>
      <c r="C196" s="2"/>
      <c r="D196" s="4">
        <v>0</v>
      </c>
      <c r="E196" s="8">
        <f>E197</f>
        <v>752.11680000000001</v>
      </c>
      <c r="F196" s="4">
        <f t="shared" si="12"/>
        <v>752.11680000000001</v>
      </c>
      <c r="G196" s="8">
        <f>G197</f>
        <v>0</v>
      </c>
      <c r="H196" s="4">
        <f t="shared" si="15"/>
        <v>752.11680000000001</v>
      </c>
      <c r="I196" s="4">
        <v>0</v>
      </c>
      <c r="J196" s="8">
        <f>J197</f>
        <v>0</v>
      </c>
      <c r="K196" s="4">
        <f t="shared" si="13"/>
        <v>0</v>
      </c>
      <c r="L196" s="8">
        <f>L197</f>
        <v>0</v>
      </c>
      <c r="M196" s="4">
        <f t="shared" si="16"/>
        <v>0</v>
      </c>
      <c r="N196" s="4">
        <v>0</v>
      </c>
      <c r="O196" s="8">
        <f>O197</f>
        <v>0</v>
      </c>
      <c r="P196" s="4">
        <f t="shared" si="14"/>
        <v>0</v>
      </c>
      <c r="Q196" s="8">
        <f>Q197</f>
        <v>0</v>
      </c>
      <c r="R196" s="4">
        <f t="shared" si="17"/>
        <v>0</v>
      </c>
    </row>
    <row r="197" spans="1:18" ht="89.25">
      <c r="A197" s="5" t="s">
        <v>170</v>
      </c>
      <c r="B197" s="2" t="s">
        <v>172</v>
      </c>
      <c r="C197" s="2"/>
      <c r="D197" s="4">
        <v>0</v>
      </c>
      <c r="E197" s="8">
        <f>E198</f>
        <v>752.11680000000001</v>
      </c>
      <c r="F197" s="4">
        <f t="shared" si="12"/>
        <v>752.11680000000001</v>
      </c>
      <c r="G197" s="8">
        <f>G198</f>
        <v>0</v>
      </c>
      <c r="H197" s="4">
        <f t="shared" si="15"/>
        <v>752.11680000000001</v>
      </c>
      <c r="I197" s="4">
        <v>0</v>
      </c>
      <c r="J197" s="8">
        <f>J198</f>
        <v>0</v>
      </c>
      <c r="K197" s="4">
        <f t="shared" si="13"/>
        <v>0</v>
      </c>
      <c r="L197" s="8">
        <f>L198</f>
        <v>0</v>
      </c>
      <c r="M197" s="4">
        <f t="shared" si="16"/>
        <v>0</v>
      </c>
      <c r="N197" s="4">
        <v>0</v>
      </c>
      <c r="O197" s="8">
        <f>O198</f>
        <v>0</v>
      </c>
      <c r="P197" s="4">
        <f t="shared" si="14"/>
        <v>0</v>
      </c>
      <c r="Q197" s="8">
        <f>Q198</f>
        <v>0</v>
      </c>
      <c r="R197" s="4">
        <f t="shared" si="17"/>
        <v>0</v>
      </c>
    </row>
    <row r="198" spans="1:18" ht="38.25">
      <c r="A198" s="5" t="s">
        <v>64</v>
      </c>
      <c r="B198" s="2" t="s">
        <v>172</v>
      </c>
      <c r="C198" s="2">
        <v>600</v>
      </c>
      <c r="D198" s="4">
        <v>0</v>
      </c>
      <c r="E198" s="8">
        <v>752.11680000000001</v>
      </c>
      <c r="F198" s="4">
        <f t="shared" si="12"/>
        <v>752.11680000000001</v>
      </c>
      <c r="G198" s="8"/>
      <c r="H198" s="4">
        <f t="shared" si="15"/>
        <v>752.11680000000001</v>
      </c>
      <c r="I198" s="4">
        <v>0</v>
      </c>
      <c r="J198" s="8"/>
      <c r="K198" s="4">
        <f t="shared" si="13"/>
        <v>0</v>
      </c>
      <c r="L198" s="8"/>
      <c r="M198" s="4">
        <f t="shared" si="16"/>
        <v>0</v>
      </c>
      <c r="N198" s="4">
        <v>0</v>
      </c>
      <c r="O198" s="8"/>
      <c r="P198" s="4">
        <f t="shared" si="14"/>
        <v>0</v>
      </c>
      <c r="Q198" s="8"/>
      <c r="R198" s="4">
        <f t="shared" si="17"/>
        <v>0</v>
      </c>
    </row>
    <row r="199" spans="1:18" ht="38.25">
      <c r="A199" s="5" t="s">
        <v>173</v>
      </c>
      <c r="B199" s="2" t="s">
        <v>175</v>
      </c>
      <c r="C199" s="2"/>
      <c r="D199" s="4">
        <v>0</v>
      </c>
      <c r="E199" s="8">
        <f>E200</f>
        <v>0</v>
      </c>
      <c r="F199" s="4">
        <f t="shared" si="12"/>
        <v>0</v>
      </c>
      <c r="G199" s="8">
        <f>G200</f>
        <v>0</v>
      </c>
      <c r="H199" s="4">
        <f t="shared" si="15"/>
        <v>0</v>
      </c>
      <c r="I199" s="4">
        <v>0</v>
      </c>
      <c r="J199" s="8">
        <f>J200</f>
        <v>0</v>
      </c>
      <c r="K199" s="4">
        <f t="shared" si="13"/>
        <v>0</v>
      </c>
      <c r="L199" s="8">
        <f>L200</f>
        <v>0</v>
      </c>
      <c r="M199" s="4">
        <f t="shared" si="16"/>
        <v>0</v>
      </c>
      <c r="N199" s="4">
        <v>0</v>
      </c>
      <c r="O199" s="8">
        <f>O200</f>
        <v>0</v>
      </c>
      <c r="P199" s="4">
        <f t="shared" si="14"/>
        <v>0</v>
      </c>
      <c r="Q199" s="8">
        <f>Q200</f>
        <v>0</v>
      </c>
      <c r="R199" s="4">
        <f t="shared" si="17"/>
        <v>0</v>
      </c>
    </row>
    <row r="200" spans="1:18" ht="25.5">
      <c r="A200" s="5" t="s">
        <v>174</v>
      </c>
      <c r="B200" s="2" t="s">
        <v>176</v>
      </c>
      <c r="C200" s="2"/>
      <c r="D200" s="4">
        <v>0</v>
      </c>
      <c r="E200" s="8">
        <f>E201</f>
        <v>0</v>
      </c>
      <c r="F200" s="4">
        <f t="shared" si="12"/>
        <v>0</v>
      </c>
      <c r="G200" s="8">
        <f>G201</f>
        <v>0</v>
      </c>
      <c r="H200" s="4">
        <f t="shared" si="15"/>
        <v>0</v>
      </c>
      <c r="I200" s="4">
        <v>0</v>
      </c>
      <c r="J200" s="8">
        <f>J201</f>
        <v>0</v>
      </c>
      <c r="K200" s="4">
        <f t="shared" si="13"/>
        <v>0</v>
      </c>
      <c r="L200" s="8">
        <f>L201</f>
        <v>0</v>
      </c>
      <c r="M200" s="4">
        <f t="shared" si="16"/>
        <v>0</v>
      </c>
      <c r="N200" s="4">
        <v>0</v>
      </c>
      <c r="O200" s="8">
        <f>O201</f>
        <v>0</v>
      </c>
      <c r="P200" s="4">
        <f t="shared" si="14"/>
        <v>0</v>
      </c>
      <c r="Q200" s="8">
        <f>Q201</f>
        <v>0</v>
      </c>
      <c r="R200" s="4">
        <f t="shared" si="17"/>
        <v>0</v>
      </c>
    </row>
    <row r="201" spans="1:18" ht="38.25">
      <c r="A201" s="5" t="s">
        <v>64</v>
      </c>
      <c r="B201" s="2" t="s">
        <v>176</v>
      </c>
      <c r="C201" s="2">
        <v>600</v>
      </c>
      <c r="D201" s="4">
        <v>0</v>
      </c>
      <c r="E201" s="8"/>
      <c r="F201" s="4">
        <f t="shared" ref="F201:F264" si="33">D201+E201</f>
        <v>0</v>
      </c>
      <c r="G201" s="8"/>
      <c r="H201" s="4">
        <f t="shared" si="15"/>
        <v>0</v>
      </c>
      <c r="I201" s="4">
        <v>0</v>
      </c>
      <c r="J201" s="8"/>
      <c r="K201" s="4">
        <f t="shared" ref="K201:K264" si="34">I201+J201</f>
        <v>0</v>
      </c>
      <c r="L201" s="8"/>
      <c r="M201" s="4">
        <f t="shared" si="16"/>
        <v>0</v>
      </c>
      <c r="N201" s="4">
        <v>0</v>
      </c>
      <c r="O201" s="8"/>
      <c r="P201" s="4">
        <f t="shared" ref="P201:P264" si="35">N201+O201</f>
        <v>0</v>
      </c>
      <c r="Q201" s="8"/>
      <c r="R201" s="4">
        <f t="shared" si="17"/>
        <v>0</v>
      </c>
    </row>
    <row r="202" spans="1:18" ht="25.5">
      <c r="A202" s="9" t="s">
        <v>548</v>
      </c>
      <c r="B202" s="7" t="s">
        <v>549</v>
      </c>
      <c r="C202" s="2"/>
      <c r="D202" s="4">
        <v>0</v>
      </c>
      <c r="E202" s="8">
        <f>E203+E208</f>
        <v>1864.124</v>
      </c>
      <c r="F202" s="4">
        <f t="shared" si="33"/>
        <v>1864.124</v>
      </c>
      <c r="G202" s="8">
        <f>G203+G208</f>
        <v>-130</v>
      </c>
      <c r="H202" s="4">
        <f t="shared" si="15"/>
        <v>1734.124</v>
      </c>
      <c r="I202" s="4">
        <v>0</v>
      </c>
      <c r="J202" s="8">
        <f>J203+J208</f>
        <v>0</v>
      </c>
      <c r="K202" s="4">
        <f t="shared" si="34"/>
        <v>0</v>
      </c>
      <c r="L202" s="8">
        <f>L203+L208</f>
        <v>0</v>
      </c>
      <c r="M202" s="4">
        <f t="shared" si="16"/>
        <v>0</v>
      </c>
      <c r="N202" s="4">
        <v>0</v>
      </c>
      <c r="O202" s="8">
        <f>O203+O208</f>
        <v>0</v>
      </c>
      <c r="P202" s="4">
        <f t="shared" si="35"/>
        <v>0</v>
      </c>
      <c r="Q202" s="8">
        <f>Q203+Q208</f>
        <v>0</v>
      </c>
      <c r="R202" s="4">
        <f t="shared" si="17"/>
        <v>0</v>
      </c>
    </row>
    <row r="203" spans="1:18" ht="25.5">
      <c r="A203" s="5" t="s">
        <v>550</v>
      </c>
      <c r="B203" s="2" t="s">
        <v>551</v>
      </c>
      <c r="C203" s="2"/>
      <c r="D203" s="4">
        <v>0</v>
      </c>
      <c r="E203" s="8">
        <f>E204+E206</f>
        <v>1864.124</v>
      </c>
      <c r="F203" s="4">
        <f t="shared" si="33"/>
        <v>1864.124</v>
      </c>
      <c r="G203" s="8">
        <f>G204+G206</f>
        <v>-130</v>
      </c>
      <c r="H203" s="4">
        <f t="shared" si="15"/>
        <v>1734.124</v>
      </c>
      <c r="I203" s="4">
        <v>0</v>
      </c>
      <c r="J203" s="8">
        <f>J204+J206</f>
        <v>0</v>
      </c>
      <c r="K203" s="4">
        <f t="shared" si="34"/>
        <v>0</v>
      </c>
      <c r="L203" s="8">
        <f>L204+L206</f>
        <v>0</v>
      </c>
      <c r="M203" s="4">
        <f t="shared" si="16"/>
        <v>0</v>
      </c>
      <c r="N203" s="4">
        <v>0</v>
      </c>
      <c r="O203" s="8">
        <f>O204+O206</f>
        <v>0</v>
      </c>
      <c r="P203" s="4">
        <f t="shared" si="35"/>
        <v>0</v>
      </c>
      <c r="Q203" s="8">
        <f>Q204+Q206</f>
        <v>0</v>
      </c>
      <c r="R203" s="4">
        <f t="shared" si="17"/>
        <v>0</v>
      </c>
    </row>
    <row r="204" spans="1:18" ht="15.75">
      <c r="A204" s="5" t="s">
        <v>552</v>
      </c>
      <c r="B204" s="2" t="s">
        <v>553</v>
      </c>
      <c r="C204" s="2"/>
      <c r="D204" s="4">
        <v>0</v>
      </c>
      <c r="E204" s="8">
        <f>E205</f>
        <v>1614.124</v>
      </c>
      <c r="F204" s="4">
        <f t="shared" si="33"/>
        <v>1614.124</v>
      </c>
      <c r="G204" s="8">
        <f>G205</f>
        <v>0</v>
      </c>
      <c r="H204" s="4">
        <f t="shared" ref="H204:H267" si="36">F204+G204</f>
        <v>1614.124</v>
      </c>
      <c r="I204" s="4">
        <v>0</v>
      </c>
      <c r="J204" s="8">
        <f>J205</f>
        <v>0</v>
      </c>
      <c r="K204" s="4">
        <f t="shared" si="34"/>
        <v>0</v>
      </c>
      <c r="L204" s="8">
        <f>L205</f>
        <v>0</v>
      </c>
      <c r="M204" s="4">
        <f t="shared" ref="M204:M267" si="37">K204+L204</f>
        <v>0</v>
      </c>
      <c r="N204" s="4">
        <v>0</v>
      </c>
      <c r="O204" s="8">
        <f>O205</f>
        <v>0</v>
      </c>
      <c r="P204" s="4">
        <f t="shared" si="35"/>
        <v>0</v>
      </c>
      <c r="Q204" s="8">
        <f>Q205</f>
        <v>0</v>
      </c>
      <c r="R204" s="4">
        <f t="shared" ref="R204:R267" si="38">P204+Q204</f>
        <v>0</v>
      </c>
    </row>
    <row r="205" spans="1:18" ht="38.25">
      <c r="A205" s="5" t="s">
        <v>64</v>
      </c>
      <c r="B205" s="2" t="s">
        <v>553</v>
      </c>
      <c r="C205" s="2">
        <v>600</v>
      </c>
      <c r="D205" s="4">
        <v>0</v>
      </c>
      <c r="E205" s="8">
        <v>1614.124</v>
      </c>
      <c r="F205" s="4">
        <f t="shared" si="33"/>
        <v>1614.124</v>
      </c>
      <c r="G205" s="8"/>
      <c r="H205" s="4">
        <f t="shared" si="36"/>
        <v>1614.124</v>
      </c>
      <c r="I205" s="4">
        <v>0</v>
      </c>
      <c r="J205" s="8"/>
      <c r="K205" s="4">
        <f t="shared" si="34"/>
        <v>0</v>
      </c>
      <c r="L205" s="8"/>
      <c r="M205" s="4">
        <f t="shared" si="37"/>
        <v>0</v>
      </c>
      <c r="N205" s="4">
        <v>0</v>
      </c>
      <c r="O205" s="8"/>
      <c r="P205" s="4">
        <f t="shared" si="35"/>
        <v>0</v>
      </c>
      <c r="Q205" s="8"/>
      <c r="R205" s="4">
        <f t="shared" si="38"/>
        <v>0</v>
      </c>
    </row>
    <row r="206" spans="1:18" ht="63.75">
      <c r="A206" s="5" t="s">
        <v>184</v>
      </c>
      <c r="B206" s="2" t="s">
        <v>603</v>
      </c>
      <c r="C206" s="2"/>
      <c r="D206" s="4">
        <v>0</v>
      </c>
      <c r="E206" s="8">
        <f>E207</f>
        <v>250</v>
      </c>
      <c r="F206" s="4">
        <f t="shared" si="33"/>
        <v>250</v>
      </c>
      <c r="G206" s="8">
        <f>G207</f>
        <v>-130</v>
      </c>
      <c r="H206" s="4">
        <f t="shared" si="36"/>
        <v>120</v>
      </c>
      <c r="I206" s="4">
        <v>0</v>
      </c>
      <c r="J206" s="8">
        <f>J207</f>
        <v>0</v>
      </c>
      <c r="K206" s="4">
        <f t="shared" si="34"/>
        <v>0</v>
      </c>
      <c r="L206" s="8">
        <f>L207</f>
        <v>0</v>
      </c>
      <c r="M206" s="4">
        <f t="shared" si="37"/>
        <v>0</v>
      </c>
      <c r="N206" s="4">
        <v>0</v>
      </c>
      <c r="O206" s="8">
        <f>O207</f>
        <v>0</v>
      </c>
      <c r="P206" s="4">
        <f t="shared" si="35"/>
        <v>0</v>
      </c>
      <c r="Q206" s="8">
        <f>Q207</f>
        <v>0</v>
      </c>
      <c r="R206" s="4">
        <f t="shared" si="38"/>
        <v>0</v>
      </c>
    </row>
    <row r="207" spans="1:18" ht="38.25">
      <c r="A207" s="5" t="s">
        <v>64</v>
      </c>
      <c r="B207" s="2" t="s">
        <v>603</v>
      </c>
      <c r="C207" s="2">
        <v>600</v>
      </c>
      <c r="D207" s="4">
        <v>0</v>
      </c>
      <c r="E207" s="8">
        <v>250</v>
      </c>
      <c r="F207" s="4">
        <f t="shared" si="33"/>
        <v>250</v>
      </c>
      <c r="G207" s="8">
        <v>-130</v>
      </c>
      <c r="H207" s="4">
        <f t="shared" si="36"/>
        <v>120</v>
      </c>
      <c r="I207" s="4">
        <v>0</v>
      </c>
      <c r="J207" s="8"/>
      <c r="K207" s="4">
        <f t="shared" si="34"/>
        <v>0</v>
      </c>
      <c r="L207" s="8"/>
      <c r="M207" s="4">
        <f t="shared" si="37"/>
        <v>0</v>
      </c>
      <c r="N207" s="4">
        <v>0</v>
      </c>
      <c r="O207" s="8"/>
      <c r="P207" s="4">
        <f t="shared" si="35"/>
        <v>0</v>
      </c>
      <c r="Q207" s="8"/>
      <c r="R207" s="4">
        <f t="shared" si="38"/>
        <v>0</v>
      </c>
    </row>
    <row r="208" spans="1:18" ht="102">
      <c r="A208" s="5" t="s">
        <v>169</v>
      </c>
      <c r="B208" s="2" t="s">
        <v>607</v>
      </c>
      <c r="C208" s="2"/>
      <c r="D208" s="4">
        <v>0</v>
      </c>
      <c r="E208" s="8">
        <f>E209</f>
        <v>0</v>
      </c>
      <c r="F208" s="4">
        <f t="shared" si="33"/>
        <v>0</v>
      </c>
      <c r="G208" s="8">
        <f>G209</f>
        <v>0</v>
      </c>
      <c r="H208" s="4">
        <f t="shared" si="36"/>
        <v>0</v>
      </c>
      <c r="I208" s="4">
        <v>0</v>
      </c>
      <c r="J208" s="8">
        <f>J209</f>
        <v>0</v>
      </c>
      <c r="K208" s="4">
        <f t="shared" si="34"/>
        <v>0</v>
      </c>
      <c r="L208" s="8">
        <f>L209</f>
        <v>0</v>
      </c>
      <c r="M208" s="4">
        <f t="shared" si="37"/>
        <v>0</v>
      </c>
      <c r="N208" s="4">
        <v>0</v>
      </c>
      <c r="O208" s="8">
        <f>O209</f>
        <v>0</v>
      </c>
      <c r="P208" s="4">
        <f t="shared" si="35"/>
        <v>0</v>
      </c>
      <c r="Q208" s="8">
        <f>Q209</f>
        <v>0</v>
      </c>
      <c r="R208" s="4">
        <f t="shared" si="38"/>
        <v>0</v>
      </c>
    </row>
    <row r="209" spans="1:18" ht="89.25">
      <c r="A209" s="5" t="s">
        <v>170</v>
      </c>
      <c r="B209" s="2" t="s">
        <v>608</v>
      </c>
      <c r="C209" s="2"/>
      <c r="D209" s="4">
        <v>0</v>
      </c>
      <c r="E209" s="8">
        <f>E210</f>
        <v>0</v>
      </c>
      <c r="F209" s="4">
        <f t="shared" si="33"/>
        <v>0</v>
      </c>
      <c r="G209" s="8">
        <f>G210</f>
        <v>0</v>
      </c>
      <c r="H209" s="4">
        <f t="shared" si="36"/>
        <v>0</v>
      </c>
      <c r="I209" s="4">
        <v>0</v>
      </c>
      <c r="J209" s="8">
        <f>J210</f>
        <v>0</v>
      </c>
      <c r="K209" s="4">
        <f t="shared" si="34"/>
        <v>0</v>
      </c>
      <c r="L209" s="8">
        <f>L210</f>
        <v>0</v>
      </c>
      <c r="M209" s="4">
        <f t="shared" si="37"/>
        <v>0</v>
      </c>
      <c r="N209" s="4">
        <v>0</v>
      </c>
      <c r="O209" s="8">
        <f>O210</f>
        <v>0</v>
      </c>
      <c r="P209" s="4">
        <f t="shared" si="35"/>
        <v>0</v>
      </c>
      <c r="Q209" s="8">
        <f>Q210</f>
        <v>0</v>
      </c>
      <c r="R209" s="4">
        <f t="shared" si="38"/>
        <v>0</v>
      </c>
    </row>
    <row r="210" spans="1:18" ht="38.25">
      <c r="A210" s="5" t="s">
        <v>64</v>
      </c>
      <c r="B210" s="2" t="s">
        <v>608</v>
      </c>
      <c r="C210" s="2">
        <v>600</v>
      </c>
      <c r="D210" s="4">
        <v>0</v>
      </c>
      <c r="E210" s="8"/>
      <c r="F210" s="4">
        <f t="shared" si="33"/>
        <v>0</v>
      </c>
      <c r="G210" s="8"/>
      <c r="H210" s="4">
        <f t="shared" si="36"/>
        <v>0</v>
      </c>
      <c r="I210" s="4">
        <v>0</v>
      </c>
      <c r="J210" s="8"/>
      <c r="K210" s="4">
        <f t="shared" si="34"/>
        <v>0</v>
      </c>
      <c r="L210" s="8"/>
      <c r="M210" s="4">
        <f t="shared" si="37"/>
        <v>0</v>
      </c>
      <c r="N210" s="4">
        <v>0</v>
      </c>
      <c r="O210" s="8"/>
      <c r="P210" s="4">
        <f t="shared" si="35"/>
        <v>0</v>
      </c>
      <c r="Q210" s="8"/>
      <c r="R210" s="4">
        <f t="shared" si="38"/>
        <v>0</v>
      </c>
    </row>
    <row r="211" spans="1:18" ht="25.5">
      <c r="A211" s="9" t="s">
        <v>357</v>
      </c>
      <c r="B211" s="7" t="s">
        <v>179</v>
      </c>
      <c r="C211" s="2"/>
      <c r="D211" s="4">
        <v>2437.1073900000001</v>
      </c>
      <c r="E211" s="8">
        <f>E212+E221+E224+E227</f>
        <v>1877.2091700000001</v>
      </c>
      <c r="F211" s="4">
        <f t="shared" si="33"/>
        <v>4314.3165600000002</v>
      </c>
      <c r="G211" s="8">
        <f>G212+G221+G224+G227</f>
        <v>0</v>
      </c>
      <c r="H211" s="4">
        <f t="shared" si="36"/>
        <v>4314.3165600000002</v>
      </c>
      <c r="I211" s="4">
        <v>2662.1073900000001</v>
      </c>
      <c r="J211" s="8">
        <f>J212+J221+J224+J227</f>
        <v>0</v>
      </c>
      <c r="K211" s="4">
        <f t="shared" si="34"/>
        <v>2662.1073900000001</v>
      </c>
      <c r="L211" s="8">
        <f>L212+L221+L224+L227</f>
        <v>0</v>
      </c>
      <c r="M211" s="4">
        <f t="shared" si="37"/>
        <v>2662.1073900000001</v>
      </c>
      <c r="N211" s="4">
        <v>2662.1073900000001</v>
      </c>
      <c r="O211" s="8">
        <f>O212+O221+O224+O227</f>
        <v>19</v>
      </c>
      <c r="P211" s="4">
        <f t="shared" si="35"/>
        <v>2681.1073900000001</v>
      </c>
      <c r="Q211" s="8">
        <f>Q212+Q221+Q224+Q227</f>
        <v>0</v>
      </c>
      <c r="R211" s="4">
        <f t="shared" si="38"/>
        <v>2681.1073900000001</v>
      </c>
    </row>
    <row r="212" spans="1:18" ht="51">
      <c r="A212" s="5" t="s">
        <v>177</v>
      </c>
      <c r="B212" s="2" t="s">
        <v>180</v>
      </c>
      <c r="C212" s="2"/>
      <c r="D212" s="4">
        <v>2437.1073900000001</v>
      </c>
      <c r="E212" s="8">
        <f>E213+E215+E217+E219</f>
        <v>1877.2091700000001</v>
      </c>
      <c r="F212" s="4">
        <f t="shared" si="33"/>
        <v>4314.3165600000002</v>
      </c>
      <c r="G212" s="8">
        <f>G213+G215+G217+G219</f>
        <v>0</v>
      </c>
      <c r="H212" s="4">
        <f t="shared" si="36"/>
        <v>4314.3165600000002</v>
      </c>
      <c r="I212" s="4">
        <v>2662.1073900000001</v>
      </c>
      <c r="J212" s="8">
        <f>J213+J215+J217+J219</f>
        <v>0</v>
      </c>
      <c r="K212" s="4">
        <f t="shared" si="34"/>
        <v>2662.1073900000001</v>
      </c>
      <c r="L212" s="8">
        <f>L213+L215+L217+L219</f>
        <v>0</v>
      </c>
      <c r="M212" s="4">
        <f t="shared" si="37"/>
        <v>2662.1073900000001</v>
      </c>
      <c r="N212" s="4">
        <v>2662.1073900000001</v>
      </c>
      <c r="O212" s="8">
        <f>O213+O215+O217+O219</f>
        <v>19</v>
      </c>
      <c r="P212" s="4">
        <f t="shared" si="35"/>
        <v>2681.1073900000001</v>
      </c>
      <c r="Q212" s="8">
        <f>Q213+Q215+Q217+Q219</f>
        <v>0</v>
      </c>
      <c r="R212" s="4">
        <f t="shared" si="38"/>
        <v>2681.1073900000001</v>
      </c>
    </row>
    <row r="213" spans="1:18" ht="38.25">
      <c r="A213" s="5" t="s">
        <v>178</v>
      </c>
      <c r="B213" s="2" t="s">
        <v>181</v>
      </c>
      <c r="C213" s="2"/>
      <c r="D213" s="4">
        <v>2336.4423899999997</v>
      </c>
      <c r="E213" s="8">
        <f>E214</f>
        <v>177.20917000000003</v>
      </c>
      <c r="F213" s="4">
        <f t="shared" si="33"/>
        <v>2513.6515599999998</v>
      </c>
      <c r="G213" s="8">
        <f>G214</f>
        <v>0</v>
      </c>
      <c r="H213" s="4">
        <f t="shared" si="36"/>
        <v>2513.6515599999998</v>
      </c>
      <c r="I213" s="4">
        <v>2336.4423899999997</v>
      </c>
      <c r="J213" s="8">
        <f>J214</f>
        <v>0</v>
      </c>
      <c r="K213" s="4">
        <f t="shared" si="34"/>
        <v>2336.4423899999997</v>
      </c>
      <c r="L213" s="8">
        <f>L214</f>
        <v>0</v>
      </c>
      <c r="M213" s="4">
        <f t="shared" si="37"/>
        <v>2336.4423899999997</v>
      </c>
      <c r="N213" s="4">
        <v>2336.4423899999997</v>
      </c>
      <c r="O213" s="8">
        <f>O214</f>
        <v>0</v>
      </c>
      <c r="P213" s="4">
        <f t="shared" si="35"/>
        <v>2336.4423899999997</v>
      </c>
      <c r="Q213" s="8">
        <f>Q214</f>
        <v>0</v>
      </c>
      <c r="R213" s="4">
        <f t="shared" si="38"/>
        <v>2336.4423899999997</v>
      </c>
    </row>
    <row r="214" spans="1:18" ht="38.25">
      <c r="A214" s="5" t="s">
        <v>64</v>
      </c>
      <c r="B214" s="2" t="s">
        <v>181</v>
      </c>
      <c r="C214" s="2">
        <v>600</v>
      </c>
      <c r="D214" s="4">
        <v>2336.4423899999997</v>
      </c>
      <c r="E214" s="8">
        <f>157.87517+136.327-116.993</f>
        <v>177.20917000000003</v>
      </c>
      <c r="F214" s="4">
        <f t="shared" si="33"/>
        <v>2513.6515599999998</v>
      </c>
      <c r="G214" s="8"/>
      <c r="H214" s="4">
        <f t="shared" si="36"/>
        <v>2513.6515599999998</v>
      </c>
      <c r="I214" s="4">
        <v>2336.4423899999997</v>
      </c>
      <c r="J214" s="8"/>
      <c r="K214" s="4">
        <f t="shared" si="34"/>
        <v>2336.4423899999997</v>
      </c>
      <c r="L214" s="8"/>
      <c r="M214" s="4">
        <f t="shared" si="37"/>
        <v>2336.4423899999997</v>
      </c>
      <c r="N214" s="4">
        <v>2336.4423899999997</v>
      </c>
      <c r="O214" s="8"/>
      <c r="P214" s="4">
        <f t="shared" si="35"/>
        <v>2336.4423899999997</v>
      </c>
      <c r="Q214" s="8"/>
      <c r="R214" s="4">
        <f t="shared" si="38"/>
        <v>2336.4423899999997</v>
      </c>
    </row>
    <row r="215" spans="1:18" ht="25.5">
      <c r="A215" s="5" t="s">
        <v>378</v>
      </c>
      <c r="B215" s="11" t="s">
        <v>647</v>
      </c>
      <c r="C215" s="2"/>
      <c r="D215" s="4">
        <v>0.66499999999999915</v>
      </c>
      <c r="E215" s="8">
        <f>E216</f>
        <v>0</v>
      </c>
      <c r="F215" s="4">
        <f t="shared" si="33"/>
        <v>0.66499999999999915</v>
      </c>
      <c r="G215" s="8">
        <f>G216</f>
        <v>0</v>
      </c>
      <c r="H215" s="4">
        <f t="shared" si="36"/>
        <v>0.66499999999999915</v>
      </c>
      <c r="I215" s="4">
        <v>225.66499999999999</v>
      </c>
      <c r="J215" s="8">
        <f>J216</f>
        <v>0</v>
      </c>
      <c r="K215" s="4">
        <f t="shared" si="34"/>
        <v>225.66499999999999</v>
      </c>
      <c r="L215" s="8">
        <f>L216</f>
        <v>0</v>
      </c>
      <c r="M215" s="4">
        <f t="shared" si="37"/>
        <v>225.66499999999999</v>
      </c>
      <c r="N215" s="4">
        <v>225.66499999999999</v>
      </c>
      <c r="O215" s="8">
        <f>O216</f>
        <v>19</v>
      </c>
      <c r="P215" s="4">
        <f t="shared" si="35"/>
        <v>244.66499999999999</v>
      </c>
      <c r="Q215" s="8">
        <f>Q216</f>
        <v>0</v>
      </c>
      <c r="R215" s="4">
        <f t="shared" si="38"/>
        <v>244.66499999999999</v>
      </c>
    </row>
    <row r="216" spans="1:18" ht="38.25">
      <c r="A216" s="5" t="s">
        <v>64</v>
      </c>
      <c r="B216" s="11" t="s">
        <v>647</v>
      </c>
      <c r="C216" s="2">
        <v>600</v>
      </c>
      <c r="D216" s="4">
        <v>0.66499999999999915</v>
      </c>
      <c r="E216" s="8"/>
      <c r="F216" s="4">
        <f t="shared" si="33"/>
        <v>0.66499999999999915</v>
      </c>
      <c r="G216" s="8"/>
      <c r="H216" s="4">
        <f t="shared" si="36"/>
        <v>0.66499999999999915</v>
      </c>
      <c r="I216" s="4">
        <v>225.66499999999999</v>
      </c>
      <c r="J216" s="8"/>
      <c r="K216" s="4">
        <f t="shared" si="34"/>
        <v>225.66499999999999</v>
      </c>
      <c r="L216" s="8"/>
      <c r="M216" s="4">
        <f t="shared" si="37"/>
        <v>225.66499999999999</v>
      </c>
      <c r="N216" s="4">
        <v>225.66499999999999</v>
      </c>
      <c r="O216" s="8">
        <v>19</v>
      </c>
      <c r="P216" s="4">
        <f t="shared" si="35"/>
        <v>244.66499999999999</v>
      </c>
      <c r="Q216" s="8"/>
      <c r="R216" s="4">
        <f t="shared" si="38"/>
        <v>244.66499999999999</v>
      </c>
    </row>
    <row r="217" spans="1:18" ht="63.75">
      <c r="A217" s="5" t="s">
        <v>182</v>
      </c>
      <c r="B217" s="11" t="s">
        <v>183</v>
      </c>
      <c r="C217" s="2"/>
      <c r="D217" s="4">
        <v>100</v>
      </c>
      <c r="E217" s="8">
        <f>E218</f>
        <v>0</v>
      </c>
      <c r="F217" s="4">
        <f t="shared" si="33"/>
        <v>100</v>
      </c>
      <c r="G217" s="8">
        <f>G218</f>
        <v>0</v>
      </c>
      <c r="H217" s="4">
        <f t="shared" si="36"/>
        <v>100</v>
      </c>
      <c r="I217" s="4">
        <v>100</v>
      </c>
      <c r="J217" s="8">
        <f>J218</f>
        <v>0</v>
      </c>
      <c r="K217" s="4">
        <f t="shared" si="34"/>
        <v>100</v>
      </c>
      <c r="L217" s="8">
        <f>L218</f>
        <v>0</v>
      </c>
      <c r="M217" s="4">
        <f t="shared" si="37"/>
        <v>100</v>
      </c>
      <c r="N217" s="4">
        <v>100</v>
      </c>
      <c r="O217" s="8">
        <f>O218</f>
        <v>0</v>
      </c>
      <c r="P217" s="4">
        <f t="shared" si="35"/>
        <v>100</v>
      </c>
      <c r="Q217" s="8">
        <f>Q218</f>
        <v>0</v>
      </c>
      <c r="R217" s="4">
        <f t="shared" si="38"/>
        <v>100</v>
      </c>
    </row>
    <row r="218" spans="1:18" ht="38.25">
      <c r="A218" s="5" t="s">
        <v>64</v>
      </c>
      <c r="B218" s="11" t="s">
        <v>183</v>
      </c>
      <c r="C218" s="2">
        <v>600</v>
      </c>
      <c r="D218" s="4">
        <v>100</v>
      </c>
      <c r="E218" s="8"/>
      <c r="F218" s="4">
        <f t="shared" si="33"/>
        <v>100</v>
      </c>
      <c r="G218" s="8"/>
      <c r="H218" s="4">
        <f t="shared" si="36"/>
        <v>100</v>
      </c>
      <c r="I218" s="4">
        <v>100</v>
      </c>
      <c r="J218" s="8"/>
      <c r="K218" s="4">
        <f t="shared" si="34"/>
        <v>100</v>
      </c>
      <c r="L218" s="8"/>
      <c r="M218" s="4">
        <f t="shared" si="37"/>
        <v>100</v>
      </c>
      <c r="N218" s="4">
        <v>100</v>
      </c>
      <c r="O218" s="8"/>
      <c r="P218" s="4">
        <f t="shared" si="35"/>
        <v>100</v>
      </c>
      <c r="Q218" s="8"/>
      <c r="R218" s="4">
        <f t="shared" si="38"/>
        <v>100</v>
      </c>
    </row>
    <row r="219" spans="1:18" ht="63.75">
      <c r="A219" s="5" t="s">
        <v>184</v>
      </c>
      <c r="B219" s="2" t="s">
        <v>185</v>
      </c>
      <c r="C219" s="2"/>
      <c r="D219" s="4">
        <v>0</v>
      </c>
      <c r="E219" s="8">
        <f>E220</f>
        <v>1700</v>
      </c>
      <c r="F219" s="4">
        <f t="shared" si="33"/>
        <v>1700</v>
      </c>
      <c r="G219" s="8">
        <f>G220</f>
        <v>0</v>
      </c>
      <c r="H219" s="4">
        <f t="shared" si="36"/>
        <v>1700</v>
      </c>
      <c r="I219" s="4">
        <v>0</v>
      </c>
      <c r="J219" s="8">
        <f>J220</f>
        <v>0</v>
      </c>
      <c r="K219" s="4">
        <f t="shared" si="34"/>
        <v>0</v>
      </c>
      <c r="L219" s="8">
        <f>L220</f>
        <v>0</v>
      </c>
      <c r="M219" s="4">
        <f t="shared" si="37"/>
        <v>0</v>
      </c>
      <c r="N219" s="4">
        <v>0</v>
      </c>
      <c r="O219" s="8">
        <f>O220</f>
        <v>0</v>
      </c>
      <c r="P219" s="4">
        <f t="shared" si="35"/>
        <v>0</v>
      </c>
      <c r="Q219" s="8">
        <f>Q220</f>
        <v>0</v>
      </c>
      <c r="R219" s="4">
        <f t="shared" si="38"/>
        <v>0</v>
      </c>
    </row>
    <row r="220" spans="1:18" ht="38.25">
      <c r="A220" s="5" t="s">
        <v>64</v>
      </c>
      <c r="B220" s="2" t="s">
        <v>185</v>
      </c>
      <c r="C220" s="2">
        <v>600</v>
      </c>
      <c r="D220" s="4">
        <v>0</v>
      </c>
      <c r="E220" s="8">
        <v>1700</v>
      </c>
      <c r="F220" s="4">
        <f t="shared" si="33"/>
        <v>1700</v>
      </c>
      <c r="G220" s="8"/>
      <c r="H220" s="4">
        <f t="shared" si="36"/>
        <v>1700</v>
      </c>
      <c r="I220" s="4">
        <v>0</v>
      </c>
      <c r="J220" s="8"/>
      <c r="K220" s="4">
        <f t="shared" si="34"/>
        <v>0</v>
      </c>
      <c r="L220" s="8"/>
      <c r="M220" s="4">
        <f t="shared" si="37"/>
        <v>0</v>
      </c>
      <c r="N220" s="4">
        <v>0</v>
      </c>
      <c r="O220" s="8"/>
      <c r="P220" s="4">
        <f t="shared" si="35"/>
        <v>0</v>
      </c>
      <c r="Q220" s="8"/>
      <c r="R220" s="4">
        <f t="shared" si="38"/>
        <v>0</v>
      </c>
    </row>
    <row r="221" spans="1:18" ht="102">
      <c r="A221" s="5" t="s">
        <v>186</v>
      </c>
      <c r="B221" s="2" t="s">
        <v>187</v>
      </c>
      <c r="C221" s="2"/>
      <c r="D221" s="4">
        <v>0</v>
      </c>
      <c r="E221" s="8">
        <f>E222</f>
        <v>0</v>
      </c>
      <c r="F221" s="4">
        <f t="shared" si="33"/>
        <v>0</v>
      </c>
      <c r="G221" s="8">
        <f>G222</f>
        <v>0</v>
      </c>
      <c r="H221" s="4">
        <f t="shared" si="36"/>
        <v>0</v>
      </c>
      <c r="I221" s="4">
        <v>0</v>
      </c>
      <c r="J221" s="8">
        <f>J222</f>
        <v>0</v>
      </c>
      <c r="K221" s="4">
        <f t="shared" si="34"/>
        <v>0</v>
      </c>
      <c r="L221" s="8">
        <f>L222</f>
        <v>0</v>
      </c>
      <c r="M221" s="4">
        <f t="shared" si="37"/>
        <v>0</v>
      </c>
      <c r="N221" s="4">
        <v>0</v>
      </c>
      <c r="O221" s="8">
        <f>O222</f>
        <v>0</v>
      </c>
      <c r="P221" s="4">
        <f t="shared" si="35"/>
        <v>0</v>
      </c>
      <c r="Q221" s="8">
        <f>Q222</f>
        <v>0</v>
      </c>
      <c r="R221" s="4">
        <f t="shared" si="38"/>
        <v>0</v>
      </c>
    </row>
    <row r="222" spans="1:18" ht="89.25">
      <c r="A222" s="5" t="s">
        <v>170</v>
      </c>
      <c r="B222" s="2" t="s">
        <v>188</v>
      </c>
      <c r="C222" s="2"/>
      <c r="D222" s="4">
        <v>0</v>
      </c>
      <c r="E222" s="8">
        <f>E223</f>
        <v>0</v>
      </c>
      <c r="F222" s="4">
        <f t="shared" si="33"/>
        <v>0</v>
      </c>
      <c r="G222" s="8">
        <f>G223</f>
        <v>0</v>
      </c>
      <c r="H222" s="4">
        <f t="shared" si="36"/>
        <v>0</v>
      </c>
      <c r="I222" s="4">
        <v>0</v>
      </c>
      <c r="J222" s="8">
        <f>J223</f>
        <v>0</v>
      </c>
      <c r="K222" s="4">
        <f t="shared" si="34"/>
        <v>0</v>
      </c>
      <c r="L222" s="8">
        <f>L223</f>
        <v>0</v>
      </c>
      <c r="M222" s="4">
        <f t="shared" si="37"/>
        <v>0</v>
      </c>
      <c r="N222" s="4">
        <v>0</v>
      </c>
      <c r="O222" s="8">
        <f>O223</f>
        <v>0</v>
      </c>
      <c r="P222" s="4">
        <f t="shared" si="35"/>
        <v>0</v>
      </c>
      <c r="Q222" s="8">
        <f>Q223</f>
        <v>0</v>
      </c>
      <c r="R222" s="4">
        <f t="shared" si="38"/>
        <v>0</v>
      </c>
    </row>
    <row r="223" spans="1:18" ht="38.25">
      <c r="A223" s="5" t="s">
        <v>64</v>
      </c>
      <c r="B223" s="2" t="s">
        <v>188</v>
      </c>
      <c r="C223" s="2">
        <v>600</v>
      </c>
      <c r="D223" s="4">
        <v>0</v>
      </c>
      <c r="E223" s="8"/>
      <c r="F223" s="4">
        <f t="shared" si="33"/>
        <v>0</v>
      </c>
      <c r="G223" s="8"/>
      <c r="H223" s="4">
        <f t="shared" si="36"/>
        <v>0</v>
      </c>
      <c r="I223" s="4">
        <v>0</v>
      </c>
      <c r="J223" s="8"/>
      <c r="K223" s="4">
        <f t="shared" si="34"/>
        <v>0</v>
      </c>
      <c r="L223" s="8"/>
      <c r="M223" s="4">
        <f t="shared" si="37"/>
        <v>0</v>
      </c>
      <c r="N223" s="4">
        <v>0</v>
      </c>
      <c r="O223" s="8"/>
      <c r="P223" s="4">
        <f t="shared" si="35"/>
        <v>0</v>
      </c>
      <c r="Q223" s="8"/>
      <c r="R223" s="4">
        <f t="shared" si="38"/>
        <v>0</v>
      </c>
    </row>
    <row r="224" spans="1:18" ht="38.25">
      <c r="A224" s="5" t="s">
        <v>173</v>
      </c>
      <c r="B224" s="2" t="s">
        <v>189</v>
      </c>
      <c r="C224" s="2"/>
      <c r="D224" s="4">
        <v>0</v>
      </c>
      <c r="E224" s="8">
        <f>E225</f>
        <v>0</v>
      </c>
      <c r="F224" s="4">
        <f t="shared" si="33"/>
        <v>0</v>
      </c>
      <c r="G224" s="8">
        <f>G225</f>
        <v>0</v>
      </c>
      <c r="H224" s="4">
        <f t="shared" si="36"/>
        <v>0</v>
      </c>
      <c r="I224" s="4">
        <v>0</v>
      </c>
      <c r="J224" s="8">
        <f>J225</f>
        <v>0</v>
      </c>
      <c r="K224" s="4">
        <f t="shared" si="34"/>
        <v>0</v>
      </c>
      <c r="L224" s="8">
        <f>L225</f>
        <v>0</v>
      </c>
      <c r="M224" s="4">
        <f t="shared" si="37"/>
        <v>0</v>
      </c>
      <c r="N224" s="4">
        <v>0</v>
      </c>
      <c r="O224" s="8">
        <f>O225</f>
        <v>0</v>
      </c>
      <c r="P224" s="4">
        <f t="shared" si="35"/>
        <v>0</v>
      </c>
      <c r="Q224" s="8">
        <f>Q225</f>
        <v>0</v>
      </c>
      <c r="R224" s="4">
        <f t="shared" si="38"/>
        <v>0</v>
      </c>
    </row>
    <row r="225" spans="1:18" ht="25.5">
      <c r="A225" s="5" t="s">
        <v>174</v>
      </c>
      <c r="B225" s="2" t="s">
        <v>190</v>
      </c>
      <c r="C225" s="2"/>
      <c r="D225" s="4">
        <v>0</v>
      </c>
      <c r="E225" s="8">
        <f>E226</f>
        <v>0</v>
      </c>
      <c r="F225" s="4">
        <f t="shared" si="33"/>
        <v>0</v>
      </c>
      <c r="G225" s="8">
        <f>G226</f>
        <v>0</v>
      </c>
      <c r="H225" s="4">
        <f t="shared" si="36"/>
        <v>0</v>
      </c>
      <c r="I225" s="4">
        <v>0</v>
      </c>
      <c r="J225" s="8">
        <f>J226</f>
        <v>0</v>
      </c>
      <c r="K225" s="4">
        <f t="shared" si="34"/>
        <v>0</v>
      </c>
      <c r="L225" s="8">
        <f>L226</f>
        <v>0</v>
      </c>
      <c r="M225" s="4">
        <f t="shared" si="37"/>
        <v>0</v>
      </c>
      <c r="N225" s="4">
        <v>0</v>
      </c>
      <c r="O225" s="8">
        <f>O226</f>
        <v>0</v>
      </c>
      <c r="P225" s="4">
        <f t="shared" si="35"/>
        <v>0</v>
      </c>
      <c r="Q225" s="8">
        <f>Q226</f>
        <v>0</v>
      </c>
      <c r="R225" s="4">
        <f t="shared" si="38"/>
        <v>0</v>
      </c>
    </row>
    <row r="226" spans="1:18" ht="38.25">
      <c r="A226" s="5" t="s">
        <v>64</v>
      </c>
      <c r="B226" s="2" t="s">
        <v>190</v>
      </c>
      <c r="C226" s="2">
        <v>600</v>
      </c>
      <c r="D226" s="4">
        <v>0</v>
      </c>
      <c r="E226" s="8"/>
      <c r="F226" s="4">
        <f t="shared" si="33"/>
        <v>0</v>
      </c>
      <c r="G226" s="8"/>
      <c r="H226" s="4">
        <f t="shared" si="36"/>
        <v>0</v>
      </c>
      <c r="I226" s="4">
        <v>0</v>
      </c>
      <c r="J226" s="8"/>
      <c r="K226" s="4">
        <f t="shared" si="34"/>
        <v>0</v>
      </c>
      <c r="L226" s="8"/>
      <c r="M226" s="4">
        <f t="shared" si="37"/>
        <v>0</v>
      </c>
      <c r="N226" s="4">
        <v>0</v>
      </c>
      <c r="O226" s="8"/>
      <c r="P226" s="4">
        <f t="shared" si="35"/>
        <v>0</v>
      </c>
      <c r="Q226" s="8"/>
      <c r="R226" s="4">
        <f t="shared" si="38"/>
        <v>0</v>
      </c>
    </row>
    <row r="227" spans="1:18" ht="38.25">
      <c r="A227" s="5" t="s">
        <v>166</v>
      </c>
      <c r="B227" s="2" t="s">
        <v>191</v>
      </c>
      <c r="C227" s="2"/>
      <c r="D227" s="4">
        <v>0</v>
      </c>
      <c r="E227" s="8">
        <f>E228+E230</f>
        <v>0</v>
      </c>
      <c r="F227" s="4">
        <f t="shared" si="33"/>
        <v>0</v>
      </c>
      <c r="G227" s="8">
        <f>G228+G230</f>
        <v>0</v>
      </c>
      <c r="H227" s="4">
        <f t="shared" si="36"/>
        <v>0</v>
      </c>
      <c r="I227" s="4">
        <v>0</v>
      </c>
      <c r="J227" s="8">
        <f>J228+J230</f>
        <v>0</v>
      </c>
      <c r="K227" s="4">
        <f t="shared" si="34"/>
        <v>0</v>
      </c>
      <c r="L227" s="8">
        <f>L228+L230</f>
        <v>0</v>
      </c>
      <c r="M227" s="4">
        <f t="shared" si="37"/>
        <v>0</v>
      </c>
      <c r="N227" s="4">
        <v>0</v>
      </c>
      <c r="O227" s="8">
        <f>O228+O230</f>
        <v>0</v>
      </c>
      <c r="P227" s="4">
        <f t="shared" si="35"/>
        <v>0</v>
      </c>
      <c r="Q227" s="8">
        <f>Q228+Q230</f>
        <v>0</v>
      </c>
      <c r="R227" s="4">
        <f t="shared" si="38"/>
        <v>0</v>
      </c>
    </row>
    <row r="228" spans="1:18" ht="25.5">
      <c r="A228" s="5" t="s">
        <v>167</v>
      </c>
      <c r="B228" s="2" t="s">
        <v>192</v>
      </c>
      <c r="C228" s="2"/>
      <c r="D228" s="4">
        <v>0</v>
      </c>
      <c r="E228" s="8">
        <f>E229</f>
        <v>0</v>
      </c>
      <c r="F228" s="4">
        <f t="shared" si="33"/>
        <v>0</v>
      </c>
      <c r="G228" s="8">
        <f>G229</f>
        <v>0</v>
      </c>
      <c r="H228" s="4">
        <f t="shared" si="36"/>
        <v>0</v>
      </c>
      <c r="I228" s="4">
        <v>0</v>
      </c>
      <c r="J228" s="8">
        <f>J229</f>
        <v>0</v>
      </c>
      <c r="K228" s="4">
        <f t="shared" si="34"/>
        <v>0</v>
      </c>
      <c r="L228" s="8">
        <f>L229</f>
        <v>0</v>
      </c>
      <c r="M228" s="4">
        <f t="shared" si="37"/>
        <v>0</v>
      </c>
      <c r="N228" s="4">
        <v>0</v>
      </c>
      <c r="O228" s="8">
        <f>O229</f>
        <v>0</v>
      </c>
      <c r="P228" s="4">
        <f t="shared" si="35"/>
        <v>0</v>
      </c>
      <c r="Q228" s="8">
        <f>Q229</f>
        <v>0</v>
      </c>
      <c r="R228" s="4">
        <f t="shared" si="38"/>
        <v>0</v>
      </c>
    </row>
    <row r="229" spans="1:18" ht="38.25">
      <c r="A229" s="5" t="s">
        <v>64</v>
      </c>
      <c r="B229" s="2" t="s">
        <v>192</v>
      </c>
      <c r="C229" s="2">
        <v>600</v>
      </c>
      <c r="D229" s="4">
        <v>0</v>
      </c>
      <c r="E229" s="8"/>
      <c r="F229" s="4">
        <f t="shared" si="33"/>
        <v>0</v>
      </c>
      <c r="G229" s="8"/>
      <c r="H229" s="4">
        <f t="shared" si="36"/>
        <v>0</v>
      </c>
      <c r="I229" s="4">
        <v>0</v>
      </c>
      <c r="J229" s="8"/>
      <c r="K229" s="4">
        <f t="shared" si="34"/>
        <v>0</v>
      </c>
      <c r="L229" s="8"/>
      <c r="M229" s="4">
        <f t="shared" si="37"/>
        <v>0</v>
      </c>
      <c r="N229" s="4">
        <v>0</v>
      </c>
      <c r="O229" s="8"/>
      <c r="P229" s="4">
        <f t="shared" si="35"/>
        <v>0</v>
      </c>
      <c r="Q229" s="8"/>
      <c r="R229" s="4">
        <f t="shared" si="38"/>
        <v>0</v>
      </c>
    </row>
    <row r="230" spans="1:18" ht="51">
      <c r="A230" s="5" t="s">
        <v>193</v>
      </c>
      <c r="B230" s="11" t="s">
        <v>194</v>
      </c>
      <c r="C230" s="2"/>
      <c r="D230" s="4">
        <v>0</v>
      </c>
      <c r="E230" s="8">
        <f>E231</f>
        <v>0</v>
      </c>
      <c r="F230" s="4">
        <f t="shared" si="33"/>
        <v>0</v>
      </c>
      <c r="G230" s="8">
        <f>G231</f>
        <v>0</v>
      </c>
      <c r="H230" s="4">
        <f t="shared" si="36"/>
        <v>0</v>
      </c>
      <c r="I230" s="4">
        <v>0</v>
      </c>
      <c r="J230" s="8">
        <f>J231</f>
        <v>0</v>
      </c>
      <c r="K230" s="4">
        <f t="shared" si="34"/>
        <v>0</v>
      </c>
      <c r="L230" s="8">
        <f>L231</f>
        <v>0</v>
      </c>
      <c r="M230" s="4">
        <f t="shared" si="37"/>
        <v>0</v>
      </c>
      <c r="N230" s="4">
        <v>0</v>
      </c>
      <c r="O230" s="8">
        <f>O231</f>
        <v>0</v>
      </c>
      <c r="P230" s="4">
        <f t="shared" si="35"/>
        <v>0</v>
      </c>
      <c r="Q230" s="8">
        <f>Q231</f>
        <v>0</v>
      </c>
      <c r="R230" s="4">
        <f t="shared" si="38"/>
        <v>0</v>
      </c>
    </row>
    <row r="231" spans="1:18" ht="38.25">
      <c r="A231" s="5" t="s">
        <v>64</v>
      </c>
      <c r="B231" s="11" t="s">
        <v>194</v>
      </c>
      <c r="C231" s="2">
        <v>600</v>
      </c>
      <c r="D231" s="4">
        <v>0</v>
      </c>
      <c r="E231" s="8"/>
      <c r="F231" s="4">
        <f t="shared" si="33"/>
        <v>0</v>
      </c>
      <c r="G231" s="8"/>
      <c r="H231" s="4">
        <f t="shared" si="36"/>
        <v>0</v>
      </c>
      <c r="I231" s="4">
        <v>0</v>
      </c>
      <c r="J231" s="8"/>
      <c r="K231" s="4">
        <f t="shared" si="34"/>
        <v>0</v>
      </c>
      <c r="L231" s="8"/>
      <c r="M231" s="4">
        <f t="shared" si="37"/>
        <v>0</v>
      </c>
      <c r="N231" s="4">
        <v>0</v>
      </c>
      <c r="O231" s="8"/>
      <c r="P231" s="4">
        <f t="shared" si="35"/>
        <v>0</v>
      </c>
      <c r="Q231" s="8"/>
      <c r="R231" s="4">
        <f t="shared" si="38"/>
        <v>0</v>
      </c>
    </row>
    <row r="232" spans="1:18" ht="38.25">
      <c r="A232" s="9" t="s">
        <v>195</v>
      </c>
      <c r="B232" s="7" t="s">
        <v>198</v>
      </c>
      <c r="C232" s="2"/>
      <c r="D232" s="4">
        <v>352.50968</v>
      </c>
      <c r="E232" s="8">
        <f>E233</f>
        <v>0</v>
      </c>
      <c r="F232" s="4">
        <f t="shared" si="33"/>
        <v>352.50968</v>
      </c>
      <c r="G232" s="8">
        <f>G233</f>
        <v>0</v>
      </c>
      <c r="H232" s="4">
        <f t="shared" si="36"/>
        <v>352.50968</v>
      </c>
      <c r="I232" s="4">
        <v>127.50968</v>
      </c>
      <c r="J232" s="8">
        <f>J233</f>
        <v>225</v>
      </c>
      <c r="K232" s="4">
        <f t="shared" si="34"/>
        <v>352.50968</v>
      </c>
      <c r="L232" s="8">
        <f>L233</f>
        <v>0</v>
      </c>
      <c r="M232" s="4">
        <f t="shared" si="37"/>
        <v>352.50968</v>
      </c>
      <c r="N232" s="4">
        <v>127.50968</v>
      </c>
      <c r="O232" s="8">
        <f>O233</f>
        <v>225</v>
      </c>
      <c r="P232" s="4">
        <f t="shared" si="35"/>
        <v>352.50968</v>
      </c>
      <c r="Q232" s="8">
        <f>Q233</f>
        <v>0</v>
      </c>
      <c r="R232" s="4">
        <f t="shared" si="38"/>
        <v>352.50968</v>
      </c>
    </row>
    <row r="233" spans="1:18" ht="51">
      <c r="A233" s="5" t="s">
        <v>196</v>
      </c>
      <c r="B233" s="2" t="s">
        <v>199</v>
      </c>
      <c r="C233" s="2"/>
      <c r="D233" s="4">
        <v>352.50968</v>
      </c>
      <c r="E233" s="8">
        <f>E234</f>
        <v>0</v>
      </c>
      <c r="F233" s="4">
        <f t="shared" si="33"/>
        <v>352.50968</v>
      </c>
      <c r="G233" s="8">
        <f>G234</f>
        <v>0</v>
      </c>
      <c r="H233" s="4">
        <f t="shared" si="36"/>
        <v>352.50968</v>
      </c>
      <c r="I233" s="4">
        <v>127.50968</v>
      </c>
      <c r="J233" s="8">
        <f>J234</f>
        <v>225</v>
      </c>
      <c r="K233" s="4">
        <f t="shared" si="34"/>
        <v>352.50968</v>
      </c>
      <c r="L233" s="8">
        <f>L234</f>
        <v>0</v>
      </c>
      <c r="M233" s="4">
        <f t="shared" si="37"/>
        <v>352.50968</v>
      </c>
      <c r="N233" s="4">
        <v>127.50968</v>
      </c>
      <c r="O233" s="8">
        <f>O234</f>
        <v>225</v>
      </c>
      <c r="P233" s="4">
        <f t="shared" si="35"/>
        <v>352.50968</v>
      </c>
      <c r="Q233" s="8">
        <f>Q234</f>
        <v>0</v>
      </c>
      <c r="R233" s="4">
        <f t="shared" si="38"/>
        <v>352.50968</v>
      </c>
    </row>
    <row r="234" spans="1:18" ht="38.25">
      <c r="A234" s="5" t="s">
        <v>197</v>
      </c>
      <c r="B234" s="2" t="s">
        <v>200</v>
      </c>
      <c r="C234" s="2"/>
      <c r="D234" s="4">
        <v>352.50968</v>
      </c>
      <c r="E234" s="8">
        <f>E235+E236</f>
        <v>0</v>
      </c>
      <c r="F234" s="4">
        <f t="shared" si="33"/>
        <v>352.50968</v>
      </c>
      <c r="G234" s="8">
        <f>G235+G236</f>
        <v>0</v>
      </c>
      <c r="H234" s="4">
        <f t="shared" si="36"/>
        <v>352.50968</v>
      </c>
      <c r="I234" s="4">
        <v>127.50968</v>
      </c>
      <c r="J234" s="8">
        <f>J235+J236</f>
        <v>225</v>
      </c>
      <c r="K234" s="4">
        <f t="shared" si="34"/>
        <v>352.50968</v>
      </c>
      <c r="L234" s="8">
        <f>L235+L236</f>
        <v>0</v>
      </c>
      <c r="M234" s="4">
        <f t="shared" si="37"/>
        <v>352.50968</v>
      </c>
      <c r="N234" s="4">
        <v>127.50968</v>
      </c>
      <c r="O234" s="8">
        <f>O235+O236</f>
        <v>225</v>
      </c>
      <c r="P234" s="4">
        <f t="shared" si="35"/>
        <v>352.50968</v>
      </c>
      <c r="Q234" s="8">
        <f>Q235+Q236</f>
        <v>0</v>
      </c>
      <c r="R234" s="4">
        <f t="shared" si="38"/>
        <v>352.50968</v>
      </c>
    </row>
    <row r="235" spans="1:18" ht="38.25">
      <c r="A235" s="5" t="s">
        <v>35</v>
      </c>
      <c r="B235" s="2" t="s">
        <v>200</v>
      </c>
      <c r="C235" s="2">
        <v>200</v>
      </c>
      <c r="D235" s="4">
        <v>309.416</v>
      </c>
      <c r="E235" s="8"/>
      <c r="F235" s="4">
        <f t="shared" si="33"/>
        <v>309.416</v>
      </c>
      <c r="G235" s="8"/>
      <c r="H235" s="4">
        <f t="shared" si="36"/>
        <v>309.416</v>
      </c>
      <c r="I235" s="4">
        <v>84.415999999999997</v>
      </c>
      <c r="J235" s="8">
        <v>225</v>
      </c>
      <c r="K235" s="4">
        <f t="shared" si="34"/>
        <v>309.416</v>
      </c>
      <c r="L235" s="8"/>
      <c r="M235" s="4">
        <f t="shared" si="37"/>
        <v>309.416</v>
      </c>
      <c r="N235" s="4">
        <v>84.415999999999997</v>
      </c>
      <c r="O235" s="8">
        <v>225</v>
      </c>
      <c r="P235" s="4">
        <f t="shared" si="35"/>
        <v>309.416</v>
      </c>
      <c r="Q235" s="8"/>
      <c r="R235" s="4">
        <f t="shared" si="38"/>
        <v>309.416</v>
      </c>
    </row>
    <row r="236" spans="1:18" ht="38.25">
      <c r="A236" s="5" t="s">
        <v>64</v>
      </c>
      <c r="B236" s="2" t="s">
        <v>200</v>
      </c>
      <c r="C236" s="2">
        <v>600</v>
      </c>
      <c r="D236" s="4">
        <v>43.093679999999999</v>
      </c>
      <c r="E236" s="8"/>
      <c r="F236" s="4">
        <f t="shared" si="33"/>
        <v>43.093679999999999</v>
      </c>
      <c r="G236" s="8"/>
      <c r="H236" s="4">
        <f t="shared" si="36"/>
        <v>43.093679999999999</v>
      </c>
      <c r="I236" s="4">
        <v>43.093679999999999</v>
      </c>
      <c r="J236" s="8"/>
      <c r="K236" s="4">
        <f t="shared" si="34"/>
        <v>43.093679999999999</v>
      </c>
      <c r="L236" s="8"/>
      <c r="M236" s="4">
        <f t="shared" si="37"/>
        <v>43.093679999999999</v>
      </c>
      <c r="N236" s="4">
        <v>43.093679999999999</v>
      </c>
      <c r="O236" s="8"/>
      <c r="P236" s="4">
        <f t="shared" si="35"/>
        <v>43.093679999999999</v>
      </c>
      <c r="Q236" s="8"/>
      <c r="R236" s="4">
        <f t="shared" si="38"/>
        <v>43.093679999999999</v>
      </c>
    </row>
    <row r="237" spans="1:18" ht="38.25">
      <c r="A237" s="9" t="s">
        <v>201</v>
      </c>
      <c r="B237" s="7" t="s">
        <v>204</v>
      </c>
      <c r="C237" s="2"/>
      <c r="D237" s="4">
        <v>830.85853999999995</v>
      </c>
      <c r="E237" s="8">
        <f>E238+E241</f>
        <v>1020.9941699999999</v>
      </c>
      <c r="F237" s="4">
        <f t="shared" si="33"/>
        <v>1851.8527099999999</v>
      </c>
      <c r="G237" s="8">
        <f>G238+G241</f>
        <v>35.955199999999998</v>
      </c>
      <c r="H237" s="4">
        <f t="shared" si="36"/>
        <v>1887.80791</v>
      </c>
      <c r="I237" s="4">
        <v>830.85853999999995</v>
      </c>
      <c r="J237" s="8">
        <f>J238+J241</f>
        <v>631.44516999999996</v>
      </c>
      <c r="K237" s="4">
        <f t="shared" si="34"/>
        <v>1462.3037099999999</v>
      </c>
      <c r="L237" s="8">
        <f>L238+L241</f>
        <v>0</v>
      </c>
      <c r="M237" s="4">
        <f t="shared" si="37"/>
        <v>1462.3037099999999</v>
      </c>
      <c r="N237" s="4">
        <v>830.85853999999995</v>
      </c>
      <c r="O237" s="8">
        <f>O238+O241</f>
        <v>631.44516999999996</v>
      </c>
      <c r="P237" s="4">
        <f t="shared" si="35"/>
        <v>1462.3037099999999</v>
      </c>
      <c r="Q237" s="8">
        <f>Q238+Q241</f>
        <v>0</v>
      </c>
      <c r="R237" s="4">
        <f t="shared" si="38"/>
        <v>1462.3037099999999</v>
      </c>
    </row>
    <row r="238" spans="1:18" ht="38.25">
      <c r="A238" s="5" t="s">
        <v>202</v>
      </c>
      <c r="B238" s="2" t="s">
        <v>205</v>
      </c>
      <c r="C238" s="2"/>
      <c r="D238" s="4">
        <v>830.85853999999995</v>
      </c>
      <c r="E238" s="8">
        <f>E239</f>
        <v>1020.9941699999999</v>
      </c>
      <c r="F238" s="4">
        <f t="shared" si="33"/>
        <v>1851.8527099999999</v>
      </c>
      <c r="G238" s="8">
        <f>G239</f>
        <v>35.955199999999998</v>
      </c>
      <c r="H238" s="4">
        <f t="shared" si="36"/>
        <v>1887.80791</v>
      </c>
      <c r="I238" s="4">
        <v>830.85853999999995</v>
      </c>
      <c r="J238" s="8">
        <f>J239</f>
        <v>631.44516999999996</v>
      </c>
      <c r="K238" s="4">
        <f t="shared" si="34"/>
        <v>1462.3037099999999</v>
      </c>
      <c r="L238" s="8">
        <f>L239</f>
        <v>0</v>
      </c>
      <c r="M238" s="4">
        <f t="shared" si="37"/>
        <v>1462.3037099999999</v>
      </c>
      <c r="N238" s="4">
        <v>830.85853999999995</v>
      </c>
      <c r="O238" s="8">
        <f>O239</f>
        <v>631.44516999999996</v>
      </c>
      <c r="P238" s="4">
        <f t="shared" si="35"/>
        <v>1462.3037099999999</v>
      </c>
      <c r="Q238" s="8">
        <f>Q239</f>
        <v>0</v>
      </c>
      <c r="R238" s="4">
        <f t="shared" si="38"/>
        <v>1462.3037099999999</v>
      </c>
    </row>
    <row r="239" spans="1:18" ht="25.5">
      <c r="A239" s="5" t="s">
        <v>203</v>
      </c>
      <c r="B239" s="2" t="s">
        <v>206</v>
      </c>
      <c r="C239" s="2"/>
      <c r="D239" s="4">
        <v>830.85853999999995</v>
      </c>
      <c r="E239" s="8">
        <f>E240</f>
        <v>1020.9941699999999</v>
      </c>
      <c r="F239" s="4">
        <f t="shared" si="33"/>
        <v>1851.8527099999999</v>
      </c>
      <c r="G239" s="8">
        <f>G240</f>
        <v>35.955199999999998</v>
      </c>
      <c r="H239" s="4">
        <f t="shared" si="36"/>
        <v>1887.80791</v>
      </c>
      <c r="I239" s="4">
        <v>830.85853999999995</v>
      </c>
      <c r="J239" s="8">
        <f>J240</f>
        <v>631.44516999999996</v>
      </c>
      <c r="K239" s="4">
        <f t="shared" si="34"/>
        <v>1462.3037099999999</v>
      </c>
      <c r="L239" s="8">
        <f>L240</f>
        <v>0</v>
      </c>
      <c r="M239" s="4">
        <f t="shared" si="37"/>
        <v>1462.3037099999999</v>
      </c>
      <c r="N239" s="4">
        <v>830.85853999999995</v>
      </c>
      <c r="O239" s="8">
        <f>O240</f>
        <v>631.44516999999996</v>
      </c>
      <c r="P239" s="4">
        <f t="shared" si="35"/>
        <v>1462.3037099999999</v>
      </c>
      <c r="Q239" s="8">
        <f>Q240</f>
        <v>0</v>
      </c>
      <c r="R239" s="4">
        <f t="shared" si="38"/>
        <v>1462.3037099999999</v>
      </c>
    </row>
    <row r="240" spans="1:18" ht="38.25">
      <c r="A240" s="5" t="s">
        <v>64</v>
      </c>
      <c r="B240" s="2" t="s">
        <v>206</v>
      </c>
      <c r="C240" s="2">
        <v>600</v>
      </c>
      <c r="D240" s="4">
        <v>830.85853999999995</v>
      </c>
      <c r="E240" s="8">
        <f>969.43517+363.539-311.98</f>
        <v>1020.9941699999999</v>
      </c>
      <c r="F240" s="4">
        <f t="shared" si="33"/>
        <v>1851.8527099999999</v>
      </c>
      <c r="G240" s="8">
        <v>35.955199999999998</v>
      </c>
      <c r="H240" s="4">
        <f t="shared" si="36"/>
        <v>1887.80791</v>
      </c>
      <c r="I240" s="4">
        <v>830.85853999999995</v>
      </c>
      <c r="J240" s="8">
        <v>631.44516999999996</v>
      </c>
      <c r="K240" s="4">
        <f t="shared" si="34"/>
        <v>1462.3037099999999</v>
      </c>
      <c r="L240" s="8"/>
      <c r="M240" s="4">
        <f t="shared" si="37"/>
        <v>1462.3037099999999</v>
      </c>
      <c r="N240" s="4">
        <v>830.85853999999995</v>
      </c>
      <c r="O240" s="8">
        <v>631.44516999999996</v>
      </c>
      <c r="P240" s="4">
        <f t="shared" si="35"/>
        <v>1462.3037099999999</v>
      </c>
      <c r="Q240" s="8"/>
      <c r="R240" s="4">
        <f t="shared" si="38"/>
        <v>1462.3037099999999</v>
      </c>
    </row>
    <row r="241" spans="1:18" ht="38.25">
      <c r="A241" s="5" t="s">
        <v>207</v>
      </c>
      <c r="B241" s="2" t="s">
        <v>209</v>
      </c>
      <c r="C241" s="2"/>
      <c r="D241" s="4">
        <v>0</v>
      </c>
      <c r="E241" s="8">
        <f>E242</f>
        <v>0</v>
      </c>
      <c r="F241" s="4">
        <f t="shared" si="33"/>
        <v>0</v>
      </c>
      <c r="G241" s="8">
        <f>G242</f>
        <v>0</v>
      </c>
      <c r="H241" s="4">
        <f t="shared" si="36"/>
        <v>0</v>
      </c>
      <c r="I241" s="4">
        <v>0</v>
      </c>
      <c r="J241" s="8">
        <f>J242</f>
        <v>0</v>
      </c>
      <c r="K241" s="4">
        <f t="shared" si="34"/>
        <v>0</v>
      </c>
      <c r="L241" s="8">
        <f>L242</f>
        <v>0</v>
      </c>
      <c r="M241" s="4">
        <f t="shared" si="37"/>
        <v>0</v>
      </c>
      <c r="N241" s="4">
        <v>0</v>
      </c>
      <c r="O241" s="8">
        <f>O242</f>
        <v>0</v>
      </c>
      <c r="P241" s="4">
        <f t="shared" si="35"/>
        <v>0</v>
      </c>
      <c r="Q241" s="8">
        <f>Q242</f>
        <v>0</v>
      </c>
      <c r="R241" s="4">
        <f t="shared" si="38"/>
        <v>0</v>
      </c>
    </row>
    <row r="242" spans="1:18" ht="25.5">
      <c r="A242" s="5" t="s">
        <v>208</v>
      </c>
      <c r="B242" s="2" t="s">
        <v>210</v>
      </c>
      <c r="C242" s="2"/>
      <c r="D242" s="4">
        <v>0</v>
      </c>
      <c r="E242" s="8">
        <f>E243</f>
        <v>0</v>
      </c>
      <c r="F242" s="4">
        <f t="shared" si="33"/>
        <v>0</v>
      </c>
      <c r="G242" s="8">
        <f>G243</f>
        <v>0</v>
      </c>
      <c r="H242" s="4">
        <f t="shared" si="36"/>
        <v>0</v>
      </c>
      <c r="I242" s="4">
        <v>0</v>
      </c>
      <c r="J242" s="8">
        <f>J243</f>
        <v>0</v>
      </c>
      <c r="K242" s="4">
        <f t="shared" si="34"/>
        <v>0</v>
      </c>
      <c r="L242" s="8">
        <f>L243</f>
        <v>0</v>
      </c>
      <c r="M242" s="4">
        <f t="shared" si="37"/>
        <v>0</v>
      </c>
      <c r="N242" s="4">
        <v>0</v>
      </c>
      <c r="O242" s="8">
        <f>O243</f>
        <v>0</v>
      </c>
      <c r="P242" s="4">
        <f t="shared" si="35"/>
        <v>0</v>
      </c>
      <c r="Q242" s="8">
        <f>Q243</f>
        <v>0</v>
      </c>
      <c r="R242" s="4">
        <f t="shared" si="38"/>
        <v>0</v>
      </c>
    </row>
    <row r="243" spans="1:18" ht="38.25">
      <c r="A243" s="5" t="s">
        <v>64</v>
      </c>
      <c r="B243" s="2" t="s">
        <v>210</v>
      </c>
      <c r="C243" s="2">
        <v>600</v>
      </c>
      <c r="D243" s="4">
        <v>0</v>
      </c>
      <c r="E243" s="8"/>
      <c r="F243" s="4">
        <f t="shared" si="33"/>
        <v>0</v>
      </c>
      <c r="G243" s="8"/>
      <c r="H243" s="4">
        <f t="shared" si="36"/>
        <v>0</v>
      </c>
      <c r="I243" s="4">
        <v>0</v>
      </c>
      <c r="J243" s="8"/>
      <c r="K243" s="4">
        <f t="shared" si="34"/>
        <v>0</v>
      </c>
      <c r="L243" s="8"/>
      <c r="M243" s="4">
        <f t="shared" si="37"/>
        <v>0</v>
      </c>
      <c r="N243" s="4">
        <v>0</v>
      </c>
      <c r="O243" s="8"/>
      <c r="P243" s="4">
        <f t="shared" si="35"/>
        <v>0</v>
      </c>
      <c r="Q243" s="8"/>
      <c r="R243" s="4">
        <f t="shared" si="38"/>
        <v>0</v>
      </c>
    </row>
    <row r="244" spans="1:18" ht="25.5">
      <c r="A244" s="9" t="s">
        <v>379</v>
      </c>
      <c r="B244" s="7" t="s">
        <v>380</v>
      </c>
      <c r="C244" s="2"/>
      <c r="D244" s="4">
        <v>3628.1453600000004</v>
      </c>
      <c r="E244" s="8">
        <f>E245+E256</f>
        <v>3823.13148</v>
      </c>
      <c r="F244" s="4">
        <f t="shared" si="33"/>
        <v>7451.2768400000004</v>
      </c>
      <c r="G244" s="8">
        <f>G245+G256</f>
        <v>50.240960000000001</v>
      </c>
      <c r="H244" s="4">
        <f t="shared" si="36"/>
        <v>7501.5178000000005</v>
      </c>
      <c r="I244" s="4">
        <v>3628.1453600000004</v>
      </c>
      <c r="J244" s="8">
        <f>J245+J256</f>
        <v>489.42448000000002</v>
      </c>
      <c r="K244" s="4">
        <f t="shared" si="34"/>
        <v>4117.5698400000001</v>
      </c>
      <c r="L244" s="8">
        <f>L245+L256</f>
        <v>0</v>
      </c>
      <c r="M244" s="4">
        <f t="shared" si="37"/>
        <v>4117.5698400000001</v>
      </c>
      <c r="N244" s="4">
        <v>3628.1453600000004</v>
      </c>
      <c r="O244" s="8">
        <f>O245+O256</f>
        <v>489.42448000000002</v>
      </c>
      <c r="P244" s="4">
        <f t="shared" si="35"/>
        <v>4117.5698400000001</v>
      </c>
      <c r="Q244" s="8">
        <f>Q245+Q256</f>
        <v>0</v>
      </c>
      <c r="R244" s="4">
        <f t="shared" si="38"/>
        <v>4117.5698400000001</v>
      </c>
    </row>
    <row r="245" spans="1:18" ht="38.25">
      <c r="A245" s="9" t="s">
        <v>381</v>
      </c>
      <c r="B245" s="7" t="s">
        <v>382</v>
      </c>
      <c r="C245" s="2"/>
      <c r="D245" s="4">
        <v>3628.1453600000004</v>
      </c>
      <c r="E245" s="8">
        <f>E246+E248+E250+E252+E254</f>
        <v>3823.13148</v>
      </c>
      <c r="F245" s="4">
        <f t="shared" si="33"/>
        <v>7451.2768400000004</v>
      </c>
      <c r="G245" s="8">
        <f>G246+G248+G250+G252+G254</f>
        <v>50.240960000000001</v>
      </c>
      <c r="H245" s="4">
        <f t="shared" si="36"/>
        <v>7501.5178000000005</v>
      </c>
      <c r="I245" s="4">
        <v>3628.1453600000004</v>
      </c>
      <c r="J245" s="8">
        <f>J246+J248+J250+J252+J254</f>
        <v>489.42448000000002</v>
      </c>
      <c r="K245" s="4">
        <f t="shared" si="34"/>
        <v>4117.5698400000001</v>
      </c>
      <c r="L245" s="8">
        <f>L246+L248+L250+L252+L254</f>
        <v>0</v>
      </c>
      <c r="M245" s="4">
        <f t="shared" si="37"/>
        <v>4117.5698400000001</v>
      </c>
      <c r="N245" s="4">
        <v>3628.1453600000004</v>
      </c>
      <c r="O245" s="8">
        <f>O246+O248+O250+O252+O254</f>
        <v>489.42448000000002</v>
      </c>
      <c r="P245" s="4">
        <f t="shared" si="35"/>
        <v>4117.5698400000001</v>
      </c>
      <c r="Q245" s="8">
        <f>Q246+Q248+Q250+Q252+Q254</f>
        <v>0</v>
      </c>
      <c r="R245" s="4">
        <f t="shared" si="38"/>
        <v>4117.5698400000001</v>
      </c>
    </row>
    <row r="246" spans="1:18" ht="25.5">
      <c r="A246" s="5" t="s">
        <v>269</v>
      </c>
      <c r="B246" s="2" t="s">
        <v>383</v>
      </c>
      <c r="C246" s="2"/>
      <c r="D246" s="4">
        <v>3428.14536</v>
      </c>
      <c r="E246" s="8">
        <f>E247</f>
        <v>1733.91848</v>
      </c>
      <c r="F246" s="4">
        <f t="shared" si="33"/>
        <v>5162.0638399999998</v>
      </c>
      <c r="G246" s="8">
        <f>G247</f>
        <v>50.240960000000001</v>
      </c>
      <c r="H246" s="4">
        <f t="shared" si="36"/>
        <v>5212.3047999999999</v>
      </c>
      <c r="I246" s="4">
        <v>3428.14536</v>
      </c>
      <c r="J246" s="8">
        <f>J247</f>
        <v>489.42448000000002</v>
      </c>
      <c r="K246" s="4">
        <f t="shared" si="34"/>
        <v>3917.5698400000001</v>
      </c>
      <c r="L246" s="8">
        <f>L247</f>
        <v>0</v>
      </c>
      <c r="M246" s="4">
        <f t="shared" si="37"/>
        <v>3917.5698400000001</v>
      </c>
      <c r="N246" s="4">
        <v>3428.14536</v>
      </c>
      <c r="O246" s="8">
        <f>O247</f>
        <v>489.42448000000002</v>
      </c>
      <c r="P246" s="4">
        <f t="shared" si="35"/>
        <v>3917.5698400000001</v>
      </c>
      <c r="Q246" s="8">
        <f>Q247</f>
        <v>0</v>
      </c>
      <c r="R246" s="4">
        <f t="shared" si="38"/>
        <v>3917.5698400000001</v>
      </c>
    </row>
    <row r="247" spans="1:18" ht="38.25">
      <c r="A247" s="5" t="s">
        <v>64</v>
      </c>
      <c r="B247" s="2" t="s">
        <v>383</v>
      </c>
      <c r="C247" s="2">
        <v>600</v>
      </c>
      <c r="D247" s="4">
        <v>3428.14536</v>
      </c>
      <c r="E247" s="8">
        <f>1688.80448+318.097-272.983</f>
        <v>1733.91848</v>
      </c>
      <c r="F247" s="4">
        <f t="shared" si="33"/>
        <v>5162.0638399999998</v>
      </c>
      <c r="G247" s="8">
        <v>50.240960000000001</v>
      </c>
      <c r="H247" s="4">
        <f t="shared" si="36"/>
        <v>5212.3047999999999</v>
      </c>
      <c r="I247" s="4">
        <v>3428.14536</v>
      </c>
      <c r="J247" s="8">
        <v>489.42448000000002</v>
      </c>
      <c r="K247" s="4">
        <f t="shared" si="34"/>
        <v>3917.5698400000001</v>
      </c>
      <c r="L247" s="8"/>
      <c r="M247" s="4">
        <f t="shared" si="37"/>
        <v>3917.5698400000001</v>
      </c>
      <c r="N247" s="4">
        <v>3428.14536</v>
      </c>
      <c r="O247" s="8">
        <v>489.42448000000002</v>
      </c>
      <c r="P247" s="4">
        <f t="shared" si="35"/>
        <v>3917.5698400000001</v>
      </c>
      <c r="Q247" s="8"/>
      <c r="R247" s="4">
        <f t="shared" si="38"/>
        <v>3917.5698400000001</v>
      </c>
    </row>
    <row r="248" spans="1:18" ht="76.5">
      <c r="A248" s="5" t="s">
        <v>278</v>
      </c>
      <c r="B248" s="11" t="s">
        <v>384</v>
      </c>
      <c r="C248" s="2"/>
      <c r="D248" s="4">
        <v>200</v>
      </c>
      <c r="E248" s="8">
        <f>E249</f>
        <v>0</v>
      </c>
      <c r="F248" s="4">
        <f t="shared" si="33"/>
        <v>200</v>
      </c>
      <c r="G248" s="8">
        <f>G249</f>
        <v>0</v>
      </c>
      <c r="H248" s="4">
        <f t="shared" si="36"/>
        <v>200</v>
      </c>
      <c r="I248" s="4">
        <v>200</v>
      </c>
      <c r="J248" s="8">
        <f>J249</f>
        <v>0</v>
      </c>
      <c r="K248" s="4">
        <f t="shared" si="34"/>
        <v>200</v>
      </c>
      <c r="L248" s="8">
        <f>L249</f>
        <v>0</v>
      </c>
      <c r="M248" s="4">
        <f t="shared" si="37"/>
        <v>200</v>
      </c>
      <c r="N248" s="4">
        <v>200</v>
      </c>
      <c r="O248" s="8">
        <f>O249</f>
        <v>0</v>
      </c>
      <c r="P248" s="4">
        <f t="shared" si="35"/>
        <v>200</v>
      </c>
      <c r="Q248" s="8">
        <f>Q249</f>
        <v>0</v>
      </c>
      <c r="R248" s="4">
        <f t="shared" si="38"/>
        <v>200</v>
      </c>
    </row>
    <row r="249" spans="1:18" ht="38.25">
      <c r="A249" s="5" t="s">
        <v>64</v>
      </c>
      <c r="B249" s="11" t="s">
        <v>384</v>
      </c>
      <c r="C249" s="2">
        <v>600</v>
      </c>
      <c r="D249" s="4">
        <v>200</v>
      </c>
      <c r="E249" s="8"/>
      <c r="F249" s="4">
        <f t="shared" si="33"/>
        <v>200</v>
      </c>
      <c r="G249" s="8"/>
      <c r="H249" s="4">
        <f t="shared" si="36"/>
        <v>200</v>
      </c>
      <c r="I249" s="4">
        <v>200</v>
      </c>
      <c r="J249" s="8"/>
      <c r="K249" s="4">
        <f t="shared" si="34"/>
        <v>200</v>
      </c>
      <c r="L249" s="8"/>
      <c r="M249" s="4">
        <f t="shared" si="37"/>
        <v>200</v>
      </c>
      <c r="N249" s="4">
        <v>200</v>
      </c>
      <c r="O249" s="8"/>
      <c r="P249" s="4">
        <f t="shared" si="35"/>
        <v>200</v>
      </c>
      <c r="Q249" s="8"/>
      <c r="R249" s="4">
        <f t="shared" si="38"/>
        <v>200</v>
      </c>
    </row>
    <row r="250" spans="1:18" ht="76.5">
      <c r="A250" s="5" t="s">
        <v>277</v>
      </c>
      <c r="B250" s="11" t="s">
        <v>429</v>
      </c>
      <c r="C250" s="2"/>
      <c r="D250" s="4">
        <v>0</v>
      </c>
      <c r="E250" s="8">
        <f>E251</f>
        <v>2089.2130000000002</v>
      </c>
      <c r="F250" s="4">
        <f t="shared" si="33"/>
        <v>2089.2130000000002</v>
      </c>
      <c r="G250" s="8">
        <f>G251</f>
        <v>0</v>
      </c>
      <c r="H250" s="4">
        <f t="shared" si="36"/>
        <v>2089.2130000000002</v>
      </c>
      <c r="I250" s="4">
        <v>0</v>
      </c>
      <c r="J250" s="8">
        <f>J251</f>
        <v>0</v>
      </c>
      <c r="K250" s="4">
        <f t="shared" si="34"/>
        <v>0</v>
      </c>
      <c r="L250" s="8">
        <f>L251</f>
        <v>0</v>
      </c>
      <c r="M250" s="4">
        <f t="shared" si="37"/>
        <v>0</v>
      </c>
      <c r="N250" s="4">
        <v>0</v>
      </c>
      <c r="O250" s="8">
        <f>O251</f>
        <v>0</v>
      </c>
      <c r="P250" s="4">
        <f t="shared" si="35"/>
        <v>0</v>
      </c>
      <c r="Q250" s="8">
        <f>Q251</f>
        <v>0</v>
      </c>
      <c r="R250" s="4">
        <f t="shared" si="38"/>
        <v>0</v>
      </c>
    </row>
    <row r="251" spans="1:18" ht="38.25">
      <c r="A251" s="5" t="s">
        <v>64</v>
      </c>
      <c r="B251" s="11" t="s">
        <v>429</v>
      </c>
      <c r="C251" s="2">
        <v>600</v>
      </c>
      <c r="D251" s="4">
        <v>0</v>
      </c>
      <c r="E251" s="8">
        <v>2089.2130000000002</v>
      </c>
      <c r="F251" s="4">
        <f t="shared" si="33"/>
        <v>2089.2130000000002</v>
      </c>
      <c r="G251" s="8"/>
      <c r="H251" s="4">
        <f t="shared" si="36"/>
        <v>2089.2130000000002</v>
      </c>
      <c r="I251" s="4">
        <v>0</v>
      </c>
      <c r="J251" s="8"/>
      <c r="K251" s="4">
        <f t="shared" si="34"/>
        <v>0</v>
      </c>
      <c r="L251" s="8"/>
      <c r="M251" s="4">
        <f t="shared" si="37"/>
        <v>0</v>
      </c>
      <c r="N251" s="4">
        <v>0</v>
      </c>
      <c r="O251" s="8"/>
      <c r="P251" s="4">
        <f t="shared" si="35"/>
        <v>0</v>
      </c>
      <c r="Q251" s="8"/>
      <c r="R251" s="4">
        <f t="shared" si="38"/>
        <v>0</v>
      </c>
    </row>
    <row r="252" spans="1:18" ht="51">
      <c r="A252" s="5" t="s">
        <v>430</v>
      </c>
      <c r="B252" s="11" t="s">
        <v>449</v>
      </c>
      <c r="C252" s="2"/>
      <c r="D252" s="4">
        <v>0</v>
      </c>
      <c r="E252" s="8">
        <f>E253</f>
        <v>0</v>
      </c>
      <c r="F252" s="4">
        <f t="shared" si="33"/>
        <v>0</v>
      </c>
      <c r="G252" s="8">
        <f>G253</f>
        <v>0</v>
      </c>
      <c r="H252" s="4">
        <f t="shared" si="36"/>
        <v>0</v>
      </c>
      <c r="I252" s="4">
        <v>0</v>
      </c>
      <c r="J252" s="8">
        <f>J253</f>
        <v>0</v>
      </c>
      <c r="K252" s="4">
        <f t="shared" si="34"/>
        <v>0</v>
      </c>
      <c r="L252" s="8">
        <f>L253</f>
        <v>0</v>
      </c>
      <c r="M252" s="4">
        <f t="shared" si="37"/>
        <v>0</v>
      </c>
      <c r="N252" s="4">
        <v>0</v>
      </c>
      <c r="O252" s="8">
        <f>O253</f>
        <v>0</v>
      </c>
      <c r="P252" s="4">
        <f t="shared" si="35"/>
        <v>0</v>
      </c>
      <c r="Q252" s="8">
        <f>Q253</f>
        <v>0</v>
      </c>
      <c r="R252" s="4">
        <f t="shared" si="38"/>
        <v>0</v>
      </c>
    </row>
    <row r="253" spans="1:18" ht="38.25">
      <c r="A253" s="5" t="s">
        <v>64</v>
      </c>
      <c r="B253" s="11" t="s">
        <v>449</v>
      </c>
      <c r="C253" s="2">
        <v>600</v>
      </c>
      <c r="D253" s="4">
        <v>0</v>
      </c>
      <c r="E253" s="8"/>
      <c r="F253" s="4">
        <f t="shared" si="33"/>
        <v>0</v>
      </c>
      <c r="G253" s="8"/>
      <c r="H253" s="4">
        <f t="shared" si="36"/>
        <v>0</v>
      </c>
      <c r="I253" s="4">
        <v>0</v>
      </c>
      <c r="J253" s="8"/>
      <c r="K253" s="4">
        <f t="shared" si="34"/>
        <v>0</v>
      </c>
      <c r="L253" s="8"/>
      <c r="M253" s="4">
        <f t="shared" si="37"/>
        <v>0</v>
      </c>
      <c r="N253" s="4">
        <v>0</v>
      </c>
      <c r="O253" s="8"/>
      <c r="P253" s="4">
        <f t="shared" si="35"/>
        <v>0</v>
      </c>
      <c r="Q253" s="8"/>
      <c r="R253" s="4">
        <f t="shared" si="38"/>
        <v>0</v>
      </c>
    </row>
    <row r="254" spans="1:18" ht="114.75">
      <c r="A254" s="5" t="s">
        <v>478</v>
      </c>
      <c r="B254" s="2" t="s">
        <v>479</v>
      </c>
      <c r="C254" s="2"/>
      <c r="D254" s="4">
        <v>0</v>
      </c>
      <c r="E254" s="8">
        <f>E255</f>
        <v>0</v>
      </c>
      <c r="F254" s="4">
        <f t="shared" si="33"/>
        <v>0</v>
      </c>
      <c r="G254" s="8">
        <f>G255</f>
        <v>0</v>
      </c>
      <c r="H254" s="4">
        <f t="shared" si="36"/>
        <v>0</v>
      </c>
      <c r="I254" s="4">
        <v>0</v>
      </c>
      <c r="J254" s="8">
        <f>J255</f>
        <v>0</v>
      </c>
      <c r="K254" s="4">
        <f t="shared" si="34"/>
        <v>0</v>
      </c>
      <c r="L254" s="8">
        <f>L255</f>
        <v>0</v>
      </c>
      <c r="M254" s="4">
        <f t="shared" si="37"/>
        <v>0</v>
      </c>
      <c r="N254" s="4">
        <v>0</v>
      </c>
      <c r="O254" s="8">
        <f>O255</f>
        <v>0</v>
      </c>
      <c r="P254" s="4">
        <f t="shared" si="35"/>
        <v>0</v>
      </c>
      <c r="Q254" s="8">
        <f>Q255</f>
        <v>0</v>
      </c>
      <c r="R254" s="4">
        <f t="shared" si="38"/>
        <v>0</v>
      </c>
    </row>
    <row r="255" spans="1:18" ht="38.25">
      <c r="A255" s="5" t="s">
        <v>64</v>
      </c>
      <c r="B255" s="2" t="s">
        <v>479</v>
      </c>
      <c r="C255" s="2">
        <v>600</v>
      </c>
      <c r="D255" s="4">
        <v>0</v>
      </c>
      <c r="E255" s="8"/>
      <c r="F255" s="4">
        <f t="shared" si="33"/>
        <v>0</v>
      </c>
      <c r="G255" s="8"/>
      <c r="H255" s="4">
        <f t="shared" si="36"/>
        <v>0</v>
      </c>
      <c r="I255" s="4">
        <v>0</v>
      </c>
      <c r="J255" s="8"/>
      <c r="K255" s="4">
        <f t="shared" si="34"/>
        <v>0</v>
      </c>
      <c r="L255" s="8"/>
      <c r="M255" s="4">
        <f t="shared" si="37"/>
        <v>0</v>
      </c>
      <c r="N255" s="4">
        <v>0</v>
      </c>
      <c r="O255" s="8"/>
      <c r="P255" s="4">
        <f t="shared" si="35"/>
        <v>0</v>
      </c>
      <c r="Q255" s="8"/>
      <c r="R255" s="4">
        <f t="shared" si="38"/>
        <v>0</v>
      </c>
    </row>
    <row r="256" spans="1:18" ht="102">
      <c r="A256" s="5" t="s">
        <v>563</v>
      </c>
      <c r="B256" s="2" t="s">
        <v>564</v>
      </c>
      <c r="C256" s="2"/>
      <c r="D256" s="4">
        <v>0</v>
      </c>
      <c r="E256" s="8">
        <f>E257</f>
        <v>0</v>
      </c>
      <c r="F256" s="4">
        <f t="shared" si="33"/>
        <v>0</v>
      </c>
      <c r="G256" s="8">
        <f>G257</f>
        <v>0</v>
      </c>
      <c r="H256" s="4">
        <f t="shared" si="36"/>
        <v>0</v>
      </c>
      <c r="I256" s="4">
        <v>0</v>
      </c>
      <c r="J256" s="8">
        <f>J257</f>
        <v>0</v>
      </c>
      <c r="K256" s="4">
        <f t="shared" si="34"/>
        <v>0</v>
      </c>
      <c r="L256" s="8">
        <f>L257</f>
        <v>0</v>
      </c>
      <c r="M256" s="4">
        <f t="shared" si="37"/>
        <v>0</v>
      </c>
      <c r="N256" s="4">
        <v>0</v>
      </c>
      <c r="O256" s="8">
        <f>O257</f>
        <v>0</v>
      </c>
      <c r="P256" s="4">
        <f t="shared" si="35"/>
        <v>0</v>
      </c>
      <c r="Q256" s="8">
        <f>Q257</f>
        <v>0</v>
      </c>
      <c r="R256" s="4">
        <f t="shared" si="38"/>
        <v>0</v>
      </c>
    </row>
    <row r="257" spans="1:18" ht="89.25">
      <c r="A257" s="5" t="s">
        <v>565</v>
      </c>
      <c r="B257" s="2" t="s">
        <v>566</v>
      </c>
      <c r="C257" s="2"/>
      <c r="D257" s="4">
        <v>0</v>
      </c>
      <c r="E257" s="8">
        <f>E258</f>
        <v>0</v>
      </c>
      <c r="F257" s="4">
        <f t="shared" si="33"/>
        <v>0</v>
      </c>
      <c r="G257" s="8">
        <f>G258</f>
        <v>0</v>
      </c>
      <c r="H257" s="4">
        <f t="shared" si="36"/>
        <v>0</v>
      </c>
      <c r="I257" s="4">
        <v>0</v>
      </c>
      <c r="J257" s="8">
        <f>J258</f>
        <v>0</v>
      </c>
      <c r="K257" s="4">
        <f t="shared" si="34"/>
        <v>0</v>
      </c>
      <c r="L257" s="8">
        <f>L258</f>
        <v>0</v>
      </c>
      <c r="M257" s="4">
        <f t="shared" si="37"/>
        <v>0</v>
      </c>
      <c r="N257" s="4">
        <v>0</v>
      </c>
      <c r="O257" s="8">
        <f>O258</f>
        <v>0</v>
      </c>
      <c r="P257" s="4">
        <f t="shared" si="35"/>
        <v>0</v>
      </c>
      <c r="Q257" s="8">
        <f>Q258</f>
        <v>0</v>
      </c>
      <c r="R257" s="4">
        <f t="shared" si="38"/>
        <v>0</v>
      </c>
    </row>
    <row r="258" spans="1:18" ht="38.25">
      <c r="A258" s="5" t="s">
        <v>64</v>
      </c>
      <c r="B258" s="2" t="s">
        <v>566</v>
      </c>
      <c r="C258" s="2">
        <v>600</v>
      </c>
      <c r="D258" s="4">
        <v>0</v>
      </c>
      <c r="E258" s="8"/>
      <c r="F258" s="4">
        <f t="shared" si="33"/>
        <v>0</v>
      </c>
      <c r="G258" s="8"/>
      <c r="H258" s="4">
        <f t="shared" si="36"/>
        <v>0</v>
      </c>
      <c r="I258" s="4">
        <v>0</v>
      </c>
      <c r="J258" s="8"/>
      <c r="K258" s="4">
        <f t="shared" si="34"/>
        <v>0</v>
      </c>
      <c r="L258" s="8"/>
      <c r="M258" s="4">
        <f t="shared" si="37"/>
        <v>0</v>
      </c>
      <c r="N258" s="4">
        <v>0</v>
      </c>
      <c r="O258" s="8"/>
      <c r="P258" s="4">
        <f t="shared" si="35"/>
        <v>0</v>
      </c>
      <c r="Q258" s="8"/>
      <c r="R258" s="4">
        <f t="shared" si="38"/>
        <v>0</v>
      </c>
    </row>
    <row r="259" spans="1:18" ht="25.5">
      <c r="A259" s="9" t="s">
        <v>557</v>
      </c>
      <c r="B259" s="7" t="s">
        <v>558</v>
      </c>
      <c r="C259" s="2"/>
      <c r="D259" s="4">
        <v>0</v>
      </c>
      <c r="E259" s="8">
        <f>E260</f>
        <v>0</v>
      </c>
      <c r="F259" s="4">
        <f t="shared" si="33"/>
        <v>0</v>
      </c>
      <c r="G259" s="8">
        <f>G260</f>
        <v>0</v>
      </c>
      <c r="H259" s="4">
        <f t="shared" si="36"/>
        <v>0</v>
      </c>
      <c r="I259" s="4">
        <v>0</v>
      </c>
      <c r="J259" s="8">
        <f>J260</f>
        <v>0</v>
      </c>
      <c r="K259" s="4">
        <f t="shared" si="34"/>
        <v>0</v>
      </c>
      <c r="L259" s="8">
        <f>L260</f>
        <v>0</v>
      </c>
      <c r="M259" s="4">
        <f t="shared" si="37"/>
        <v>0</v>
      </c>
      <c r="N259" s="4">
        <v>0</v>
      </c>
      <c r="O259" s="8">
        <f>O260</f>
        <v>0</v>
      </c>
      <c r="P259" s="4">
        <f t="shared" si="35"/>
        <v>0</v>
      </c>
      <c r="Q259" s="8">
        <f>Q260</f>
        <v>0</v>
      </c>
      <c r="R259" s="4">
        <f t="shared" si="38"/>
        <v>0</v>
      </c>
    </row>
    <row r="260" spans="1:18" ht="25.5">
      <c r="A260" s="5" t="s">
        <v>559</v>
      </c>
      <c r="B260" s="7" t="s">
        <v>560</v>
      </c>
      <c r="C260" s="2"/>
      <c r="D260" s="4">
        <v>0</v>
      </c>
      <c r="E260" s="8">
        <f>E261</f>
        <v>0</v>
      </c>
      <c r="F260" s="4">
        <f t="shared" si="33"/>
        <v>0</v>
      </c>
      <c r="G260" s="8">
        <f>G261</f>
        <v>0</v>
      </c>
      <c r="H260" s="4">
        <f t="shared" si="36"/>
        <v>0</v>
      </c>
      <c r="I260" s="4">
        <v>0</v>
      </c>
      <c r="J260" s="8">
        <f>J261</f>
        <v>0</v>
      </c>
      <c r="K260" s="4">
        <f t="shared" si="34"/>
        <v>0</v>
      </c>
      <c r="L260" s="8">
        <f>L261</f>
        <v>0</v>
      </c>
      <c r="M260" s="4">
        <f t="shared" si="37"/>
        <v>0</v>
      </c>
      <c r="N260" s="4">
        <v>0</v>
      </c>
      <c r="O260" s="8">
        <f>O261</f>
        <v>0</v>
      </c>
      <c r="P260" s="4">
        <f t="shared" si="35"/>
        <v>0</v>
      </c>
      <c r="Q260" s="8">
        <f>Q261</f>
        <v>0</v>
      </c>
      <c r="R260" s="4">
        <f t="shared" si="38"/>
        <v>0</v>
      </c>
    </row>
    <row r="261" spans="1:18" ht="15.75">
      <c r="A261" s="5" t="s">
        <v>561</v>
      </c>
      <c r="B261" s="2" t="s">
        <v>562</v>
      </c>
      <c r="C261" s="2"/>
      <c r="D261" s="4">
        <v>0</v>
      </c>
      <c r="E261" s="8">
        <f>E262</f>
        <v>0</v>
      </c>
      <c r="F261" s="4">
        <f t="shared" si="33"/>
        <v>0</v>
      </c>
      <c r="G261" s="8">
        <f>G262</f>
        <v>0</v>
      </c>
      <c r="H261" s="4">
        <f t="shared" si="36"/>
        <v>0</v>
      </c>
      <c r="I261" s="4">
        <v>0</v>
      </c>
      <c r="J261" s="8">
        <f>J262</f>
        <v>0</v>
      </c>
      <c r="K261" s="4">
        <f t="shared" si="34"/>
        <v>0</v>
      </c>
      <c r="L261" s="8">
        <f>L262</f>
        <v>0</v>
      </c>
      <c r="M261" s="4">
        <f t="shared" si="37"/>
        <v>0</v>
      </c>
      <c r="N261" s="4">
        <v>0</v>
      </c>
      <c r="O261" s="8">
        <f>O262</f>
        <v>0</v>
      </c>
      <c r="P261" s="4">
        <f t="shared" si="35"/>
        <v>0</v>
      </c>
      <c r="Q261" s="8">
        <f>Q262</f>
        <v>0</v>
      </c>
      <c r="R261" s="4">
        <f t="shared" si="38"/>
        <v>0</v>
      </c>
    </row>
    <row r="262" spans="1:18" ht="38.25">
      <c r="A262" s="5" t="s">
        <v>64</v>
      </c>
      <c r="B262" s="2" t="s">
        <v>562</v>
      </c>
      <c r="C262" s="2">
        <v>600</v>
      </c>
      <c r="D262" s="4">
        <v>0</v>
      </c>
      <c r="E262" s="8"/>
      <c r="F262" s="4">
        <f t="shared" si="33"/>
        <v>0</v>
      </c>
      <c r="G262" s="8"/>
      <c r="H262" s="4">
        <f t="shared" si="36"/>
        <v>0</v>
      </c>
      <c r="I262" s="4">
        <v>0</v>
      </c>
      <c r="J262" s="8"/>
      <c r="K262" s="4">
        <f t="shared" si="34"/>
        <v>0</v>
      </c>
      <c r="L262" s="8"/>
      <c r="M262" s="4">
        <f t="shared" si="37"/>
        <v>0</v>
      </c>
      <c r="N262" s="4">
        <v>0</v>
      </c>
      <c r="O262" s="8"/>
      <c r="P262" s="4">
        <f t="shared" si="35"/>
        <v>0</v>
      </c>
      <c r="Q262" s="8"/>
      <c r="R262" s="4">
        <f t="shared" si="38"/>
        <v>0</v>
      </c>
    </row>
    <row r="263" spans="1:18" ht="84.75" customHeight="1">
      <c r="A263" s="6" t="s">
        <v>5</v>
      </c>
      <c r="B263" s="7" t="s">
        <v>101</v>
      </c>
      <c r="C263" s="2"/>
      <c r="D263" s="4">
        <v>1193</v>
      </c>
      <c r="E263" s="8">
        <f>E264+E278</f>
        <v>0</v>
      </c>
      <c r="F263" s="4">
        <f t="shared" si="33"/>
        <v>1193</v>
      </c>
      <c r="G263" s="8">
        <f>G264+G278</f>
        <v>115.06654999999999</v>
      </c>
      <c r="H263" s="4">
        <f t="shared" si="36"/>
        <v>1308.06655</v>
      </c>
      <c r="I263" s="4">
        <v>1193</v>
      </c>
      <c r="J263" s="8">
        <f>J264+J278</f>
        <v>0</v>
      </c>
      <c r="K263" s="4">
        <f t="shared" si="34"/>
        <v>1193</v>
      </c>
      <c r="L263" s="8">
        <f>L264+L278</f>
        <v>0</v>
      </c>
      <c r="M263" s="4">
        <f t="shared" si="37"/>
        <v>1193</v>
      </c>
      <c r="N263" s="4">
        <v>1193</v>
      </c>
      <c r="O263" s="8">
        <f>O264+O278</f>
        <v>0</v>
      </c>
      <c r="P263" s="4">
        <f t="shared" si="35"/>
        <v>1193</v>
      </c>
      <c r="Q263" s="8">
        <f>Q264+Q278</f>
        <v>0</v>
      </c>
      <c r="R263" s="4">
        <f t="shared" si="38"/>
        <v>1193</v>
      </c>
    </row>
    <row r="264" spans="1:18" ht="51">
      <c r="A264" s="9" t="s">
        <v>102</v>
      </c>
      <c r="B264" s="7" t="s">
        <v>105</v>
      </c>
      <c r="C264" s="2"/>
      <c r="D264" s="4">
        <v>1193</v>
      </c>
      <c r="E264" s="8">
        <f>E265+E269+E274</f>
        <v>0</v>
      </c>
      <c r="F264" s="4">
        <f t="shared" si="33"/>
        <v>1193</v>
      </c>
      <c r="G264" s="8">
        <f>G265+G269+G274</f>
        <v>115.06654999999999</v>
      </c>
      <c r="H264" s="4">
        <f t="shared" si="36"/>
        <v>1308.06655</v>
      </c>
      <c r="I264" s="4">
        <v>1193</v>
      </c>
      <c r="J264" s="8">
        <f>J265+J269+J274</f>
        <v>0</v>
      </c>
      <c r="K264" s="4">
        <f t="shared" si="34"/>
        <v>1193</v>
      </c>
      <c r="L264" s="8">
        <f>L265+L269+L274</f>
        <v>0</v>
      </c>
      <c r="M264" s="4">
        <f t="shared" si="37"/>
        <v>1193</v>
      </c>
      <c r="N264" s="4">
        <v>1193</v>
      </c>
      <c r="O264" s="8">
        <f>O265+O269+O274</f>
        <v>0</v>
      </c>
      <c r="P264" s="4">
        <f t="shared" si="35"/>
        <v>1193</v>
      </c>
      <c r="Q264" s="8">
        <f>Q265+Q269+Q274</f>
        <v>0</v>
      </c>
      <c r="R264" s="4">
        <f t="shared" si="38"/>
        <v>1193</v>
      </c>
    </row>
    <row r="265" spans="1:18" ht="51">
      <c r="A265" s="5" t="s">
        <v>103</v>
      </c>
      <c r="B265" s="2" t="s">
        <v>106</v>
      </c>
      <c r="C265" s="2"/>
      <c r="D265" s="4">
        <v>454.05</v>
      </c>
      <c r="E265" s="8">
        <f>E266</f>
        <v>0</v>
      </c>
      <c r="F265" s="4">
        <f t="shared" ref="F265:F334" si="39">D265+E265</f>
        <v>454.05</v>
      </c>
      <c r="G265" s="8">
        <f>G266</f>
        <v>-32.049999999999997</v>
      </c>
      <c r="H265" s="4">
        <f t="shared" si="36"/>
        <v>422</v>
      </c>
      <c r="I265" s="4">
        <v>454.05</v>
      </c>
      <c r="J265" s="8">
        <f>J266</f>
        <v>0</v>
      </c>
      <c r="K265" s="4">
        <f t="shared" ref="K265:K334" si="40">I265+J265</f>
        <v>454.05</v>
      </c>
      <c r="L265" s="8">
        <f>L266</f>
        <v>-52.05</v>
      </c>
      <c r="M265" s="4">
        <f t="shared" si="37"/>
        <v>402</v>
      </c>
      <c r="N265" s="4">
        <v>454.05</v>
      </c>
      <c r="O265" s="8">
        <f>O266</f>
        <v>0</v>
      </c>
      <c r="P265" s="4">
        <f t="shared" ref="P265:P334" si="41">N265+O265</f>
        <v>454.05</v>
      </c>
      <c r="Q265" s="8">
        <f>Q266</f>
        <v>-52.05</v>
      </c>
      <c r="R265" s="4">
        <f t="shared" si="38"/>
        <v>402</v>
      </c>
    </row>
    <row r="266" spans="1:18" ht="38.25">
      <c r="A266" s="5" t="s">
        <v>104</v>
      </c>
      <c r="B266" s="2" t="s">
        <v>107</v>
      </c>
      <c r="C266" s="2"/>
      <c r="D266" s="4">
        <v>454.05</v>
      </c>
      <c r="E266" s="8">
        <f>E267+E268</f>
        <v>0</v>
      </c>
      <c r="F266" s="4">
        <f t="shared" si="39"/>
        <v>454.05</v>
      </c>
      <c r="G266" s="8">
        <f>G267+G268</f>
        <v>-32.049999999999997</v>
      </c>
      <c r="H266" s="4">
        <f t="shared" si="36"/>
        <v>422</v>
      </c>
      <c r="I266" s="4">
        <v>454.05</v>
      </c>
      <c r="J266" s="8">
        <f>J267+J268</f>
        <v>0</v>
      </c>
      <c r="K266" s="4">
        <f t="shared" si="40"/>
        <v>454.05</v>
      </c>
      <c r="L266" s="8">
        <f>L267+L268</f>
        <v>-52.05</v>
      </c>
      <c r="M266" s="4">
        <f t="shared" si="37"/>
        <v>402</v>
      </c>
      <c r="N266" s="4">
        <v>454.05</v>
      </c>
      <c r="O266" s="8">
        <f>O267+O268</f>
        <v>0</v>
      </c>
      <c r="P266" s="4">
        <f t="shared" si="41"/>
        <v>454.05</v>
      </c>
      <c r="Q266" s="8">
        <f>Q267+Q268</f>
        <v>-52.05</v>
      </c>
      <c r="R266" s="4">
        <f t="shared" si="38"/>
        <v>402</v>
      </c>
    </row>
    <row r="267" spans="1:18" ht="76.5">
      <c r="A267" s="5" t="s">
        <v>108</v>
      </c>
      <c r="B267" s="2" t="s">
        <v>107</v>
      </c>
      <c r="C267" s="2">
        <v>100</v>
      </c>
      <c r="D267" s="4">
        <v>339.05</v>
      </c>
      <c r="E267" s="8"/>
      <c r="F267" s="4">
        <f t="shared" si="39"/>
        <v>339.05</v>
      </c>
      <c r="G267" s="8">
        <v>-69.05</v>
      </c>
      <c r="H267" s="4">
        <f t="shared" si="36"/>
        <v>270</v>
      </c>
      <c r="I267" s="4">
        <v>339.05</v>
      </c>
      <c r="J267" s="8"/>
      <c r="K267" s="4">
        <f t="shared" si="40"/>
        <v>339.05</v>
      </c>
      <c r="L267" s="8">
        <v>-69.05</v>
      </c>
      <c r="M267" s="4">
        <f t="shared" si="37"/>
        <v>270</v>
      </c>
      <c r="N267" s="4">
        <v>339.05</v>
      </c>
      <c r="O267" s="8"/>
      <c r="P267" s="4">
        <f t="shared" si="41"/>
        <v>339.05</v>
      </c>
      <c r="Q267" s="8">
        <v>-69.05</v>
      </c>
      <c r="R267" s="4">
        <f t="shared" si="38"/>
        <v>270</v>
      </c>
    </row>
    <row r="268" spans="1:18" ht="38.25">
      <c r="A268" s="5" t="s">
        <v>35</v>
      </c>
      <c r="B268" s="2" t="s">
        <v>107</v>
      </c>
      <c r="C268" s="2">
        <v>200</v>
      </c>
      <c r="D268" s="4">
        <v>115</v>
      </c>
      <c r="E268" s="8"/>
      <c r="F268" s="4">
        <f t="shared" si="39"/>
        <v>115</v>
      </c>
      <c r="G268" s="8">
        <v>37</v>
      </c>
      <c r="H268" s="4">
        <f t="shared" ref="H268:H331" si="42">F268+G268</f>
        <v>152</v>
      </c>
      <c r="I268" s="4">
        <v>115</v>
      </c>
      <c r="J268" s="8"/>
      <c r="K268" s="4">
        <f t="shared" si="40"/>
        <v>115</v>
      </c>
      <c r="L268" s="8">
        <v>17</v>
      </c>
      <c r="M268" s="4">
        <f t="shared" ref="M268:M331" si="43">K268+L268</f>
        <v>132</v>
      </c>
      <c r="N268" s="4">
        <v>115</v>
      </c>
      <c r="O268" s="8"/>
      <c r="P268" s="4">
        <f t="shared" si="41"/>
        <v>115</v>
      </c>
      <c r="Q268" s="8">
        <v>17</v>
      </c>
      <c r="R268" s="4">
        <f t="shared" ref="R268:R331" si="44">P268+Q268</f>
        <v>132</v>
      </c>
    </row>
    <row r="269" spans="1:18" ht="38.25">
      <c r="A269" s="5" t="s">
        <v>109</v>
      </c>
      <c r="B269" s="2" t="s">
        <v>111</v>
      </c>
      <c r="C269" s="2"/>
      <c r="D269" s="4">
        <v>550</v>
      </c>
      <c r="E269" s="8">
        <f>E270</f>
        <v>0</v>
      </c>
      <c r="F269" s="4">
        <f t="shared" si="39"/>
        <v>550</v>
      </c>
      <c r="G269" s="8">
        <f>G270</f>
        <v>144.11654999999999</v>
      </c>
      <c r="H269" s="4">
        <f t="shared" si="42"/>
        <v>694.11654999999996</v>
      </c>
      <c r="I269" s="4">
        <v>550</v>
      </c>
      <c r="J269" s="8">
        <f>J270</f>
        <v>0</v>
      </c>
      <c r="K269" s="4">
        <f t="shared" si="40"/>
        <v>550</v>
      </c>
      <c r="L269" s="8">
        <f>L270</f>
        <v>49.05</v>
      </c>
      <c r="M269" s="4">
        <f t="shared" si="43"/>
        <v>599.04999999999995</v>
      </c>
      <c r="N269" s="4">
        <v>550</v>
      </c>
      <c r="O269" s="8">
        <f>O270</f>
        <v>0</v>
      </c>
      <c r="P269" s="4">
        <f t="shared" si="41"/>
        <v>550</v>
      </c>
      <c r="Q269" s="8">
        <f>Q270</f>
        <v>49.05</v>
      </c>
      <c r="R269" s="4">
        <f t="shared" si="44"/>
        <v>599.04999999999995</v>
      </c>
    </row>
    <row r="270" spans="1:18" ht="38.25">
      <c r="A270" s="5" t="s">
        <v>110</v>
      </c>
      <c r="B270" s="2" t="s">
        <v>112</v>
      </c>
      <c r="C270" s="2"/>
      <c r="D270" s="4">
        <v>550</v>
      </c>
      <c r="E270" s="8">
        <f>E271+E272+E273</f>
        <v>0</v>
      </c>
      <c r="F270" s="4">
        <f t="shared" si="39"/>
        <v>550</v>
      </c>
      <c r="G270" s="8">
        <f>G271+G272+G273</f>
        <v>144.11654999999999</v>
      </c>
      <c r="H270" s="4">
        <f t="shared" si="42"/>
        <v>694.11654999999996</v>
      </c>
      <c r="I270" s="4">
        <v>550</v>
      </c>
      <c r="J270" s="8">
        <f>J271+J272+J273</f>
        <v>0</v>
      </c>
      <c r="K270" s="4">
        <f t="shared" si="40"/>
        <v>550</v>
      </c>
      <c r="L270" s="8">
        <f>L271+L272+L273</f>
        <v>49.05</v>
      </c>
      <c r="M270" s="4">
        <f t="shared" si="43"/>
        <v>599.04999999999995</v>
      </c>
      <c r="N270" s="4">
        <v>550</v>
      </c>
      <c r="O270" s="8">
        <f>O271+O272+O273</f>
        <v>0</v>
      </c>
      <c r="P270" s="4">
        <f t="shared" si="41"/>
        <v>550</v>
      </c>
      <c r="Q270" s="8">
        <f>Q271+Q272+Q273</f>
        <v>49.05</v>
      </c>
      <c r="R270" s="4">
        <f t="shared" si="44"/>
        <v>599.04999999999995</v>
      </c>
    </row>
    <row r="271" spans="1:18" ht="76.5">
      <c r="A271" s="5" t="s">
        <v>108</v>
      </c>
      <c r="B271" s="2" t="s">
        <v>112</v>
      </c>
      <c r="C271" s="2">
        <v>100</v>
      </c>
      <c r="D271" s="4">
        <v>415</v>
      </c>
      <c r="E271" s="8"/>
      <c r="F271" s="4">
        <f t="shared" si="39"/>
        <v>415</v>
      </c>
      <c r="G271" s="8">
        <v>84.05</v>
      </c>
      <c r="H271" s="4">
        <f t="shared" si="42"/>
        <v>499.05</v>
      </c>
      <c r="I271" s="4">
        <v>415</v>
      </c>
      <c r="J271" s="8"/>
      <c r="K271" s="4">
        <f t="shared" si="40"/>
        <v>415</v>
      </c>
      <c r="L271" s="8">
        <v>4.05</v>
      </c>
      <c r="M271" s="4">
        <f t="shared" si="43"/>
        <v>419.05</v>
      </c>
      <c r="N271" s="4">
        <v>415</v>
      </c>
      <c r="O271" s="8"/>
      <c r="P271" s="4">
        <f t="shared" si="41"/>
        <v>415</v>
      </c>
      <c r="Q271" s="8">
        <v>4.05</v>
      </c>
      <c r="R271" s="4">
        <f t="shared" si="44"/>
        <v>419.05</v>
      </c>
    </row>
    <row r="272" spans="1:18" ht="38.25">
      <c r="A272" s="5" t="s">
        <v>35</v>
      </c>
      <c r="B272" s="2" t="s">
        <v>112</v>
      </c>
      <c r="C272" s="2">
        <v>200</v>
      </c>
      <c r="D272" s="4">
        <v>135</v>
      </c>
      <c r="E272" s="8"/>
      <c r="F272" s="4">
        <f t="shared" si="39"/>
        <v>135</v>
      </c>
      <c r="G272" s="8">
        <v>60.066549999999999</v>
      </c>
      <c r="H272" s="4">
        <f t="shared" si="42"/>
        <v>195.06655000000001</v>
      </c>
      <c r="I272" s="4">
        <v>135</v>
      </c>
      <c r="J272" s="8"/>
      <c r="K272" s="4">
        <f t="shared" si="40"/>
        <v>135</v>
      </c>
      <c r="L272" s="8">
        <v>45</v>
      </c>
      <c r="M272" s="4">
        <f t="shared" si="43"/>
        <v>180</v>
      </c>
      <c r="N272" s="4">
        <v>135</v>
      </c>
      <c r="O272" s="8"/>
      <c r="P272" s="4">
        <f t="shared" si="41"/>
        <v>135</v>
      </c>
      <c r="Q272" s="8">
        <v>45</v>
      </c>
      <c r="R272" s="4">
        <f t="shared" si="44"/>
        <v>180</v>
      </c>
    </row>
    <row r="273" spans="1:18" ht="25.5">
      <c r="A273" s="5" t="s">
        <v>34</v>
      </c>
      <c r="B273" s="2" t="s">
        <v>112</v>
      </c>
      <c r="C273" s="2">
        <v>800</v>
      </c>
      <c r="D273" s="4">
        <v>0</v>
      </c>
      <c r="E273" s="8"/>
      <c r="F273" s="4">
        <f t="shared" si="39"/>
        <v>0</v>
      </c>
      <c r="G273" s="8"/>
      <c r="H273" s="4">
        <f t="shared" si="42"/>
        <v>0</v>
      </c>
      <c r="I273" s="4">
        <v>0</v>
      </c>
      <c r="J273" s="8"/>
      <c r="K273" s="4">
        <f t="shared" si="40"/>
        <v>0</v>
      </c>
      <c r="L273" s="8"/>
      <c r="M273" s="4">
        <f t="shared" si="43"/>
        <v>0</v>
      </c>
      <c r="N273" s="4">
        <v>0</v>
      </c>
      <c r="O273" s="8"/>
      <c r="P273" s="4">
        <f t="shared" si="41"/>
        <v>0</v>
      </c>
      <c r="Q273" s="8"/>
      <c r="R273" s="4">
        <f t="shared" si="44"/>
        <v>0</v>
      </c>
    </row>
    <row r="274" spans="1:18" ht="38.25">
      <c r="A274" s="5" t="s">
        <v>663</v>
      </c>
      <c r="B274" s="2" t="s">
        <v>113</v>
      </c>
      <c r="C274" s="2"/>
      <c r="D274" s="4">
        <v>188.95</v>
      </c>
      <c r="E274" s="8">
        <f>E275</f>
        <v>0</v>
      </c>
      <c r="F274" s="4">
        <f t="shared" si="39"/>
        <v>188.95</v>
      </c>
      <c r="G274" s="8">
        <f>G275</f>
        <v>3</v>
      </c>
      <c r="H274" s="4">
        <f t="shared" si="42"/>
        <v>191.95</v>
      </c>
      <c r="I274" s="4">
        <v>188.95</v>
      </c>
      <c r="J274" s="8">
        <f>J275</f>
        <v>0</v>
      </c>
      <c r="K274" s="4">
        <f t="shared" si="40"/>
        <v>188.95</v>
      </c>
      <c r="L274" s="8">
        <f>L275</f>
        <v>3</v>
      </c>
      <c r="M274" s="4">
        <f t="shared" si="43"/>
        <v>191.95</v>
      </c>
      <c r="N274" s="4">
        <v>188.95</v>
      </c>
      <c r="O274" s="8">
        <f>O275</f>
        <v>0</v>
      </c>
      <c r="P274" s="4">
        <f t="shared" si="41"/>
        <v>188.95</v>
      </c>
      <c r="Q274" s="8">
        <f>Q275</f>
        <v>3</v>
      </c>
      <c r="R274" s="4">
        <f t="shared" si="44"/>
        <v>191.95</v>
      </c>
    </row>
    <row r="275" spans="1:18" ht="25.5">
      <c r="A275" s="5" t="s">
        <v>664</v>
      </c>
      <c r="B275" s="2" t="s">
        <v>114</v>
      </c>
      <c r="C275" s="2"/>
      <c r="D275" s="4">
        <v>188.95</v>
      </c>
      <c r="E275" s="8">
        <f>E276+E277</f>
        <v>0</v>
      </c>
      <c r="F275" s="4">
        <f t="shared" si="39"/>
        <v>188.95</v>
      </c>
      <c r="G275" s="8">
        <f>G276+G277</f>
        <v>3</v>
      </c>
      <c r="H275" s="4">
        <f t="shared" si="42"/>
        <v>191.95</v>
      </c>
      <c r="I275" s="4">
        <v>188.95</v>
      </c>
      <c r="J275" s="8">
        <f>J276+J277</f>
        <v>0</v>
      </c>
      <c r="K275" s="4">
        <f t="shared" si="40"/>
        <v>188.95</v>
      </c>
      <c r="L275" s="8">
        <f>L276+L277</f>
        <v>3</v>
      </c>
      <c r="M275" s="4">
        <f t="shared" si="43"/>
        <v>191.95</v>
      </c>
      <c r="N275" s="4">
        <v>188.95</v>
      </c>
      <c r="O275" s="8">
        <f>O276+O277</f>
        <v>0</v>
      </c>
      <c r="P275" s="4">
        <f t="shared" si="41"/>
        <v>188.95</v>
      </c>
      <c r="Q275" s="8">
        <f>Q276+Q277</f>
        <v>3</v>
      </c>
      <c r="R275" s="4">
        <f t="shared" si="44"/>
        <v>191.95</v>
      </c>
    </row>
    <row r="276" spans="1:18" ht="76.5">
      <c r="A276" s="5" t="s">
        <v>108</v>
      </c>
      <c r="B276" s="2" t="s">
        <v>114</v>
      </c>
      <c r="C276" s="2">
        <v>100</v>
      </c>
      <c r="D276" s="4">
        <v>163.95</v>
      </c>
      <c r="E276" s="8"/>
      <c r="F276" s="4">
        <f t="shared" si="39"/>
        <v>163.95</v>
      </c>
      <c r="G276" s="8"/>
      <c r="H276" s="4">
        <f t="shared" si="42"/>
        <v>163.95</v>
      </c>
      <c r="I276" s="4">
        <v>163.95</v>
      </c>
      <c r="J276" s="8"/>
      <c r="K276" s="4">
        <f t="shared" si="40"/>
        <v>163.95</v>
      </c>
      <c r="L276" s="8"/>
      <c r="M276" s="4">
        <f t="shared" si="43"/>
        <v>163.95</v>
      </c>
      <c r="N276" s="4">
        <v>163.95</v>
      </c>
      <c r="O276" s="8"/>
      <c r="P276" s="4">
        <f t="shared" si="41"/>
        <v>163.95</v>
      </c>
      <c r="Q276" s="8"/>
      <c r="R276" s="4">
        <f t="shared" si="44"/>
        <v>163.95</v>
      </c>
    </row>
    <row r="277" spans="1:18" ht="38.25">
      <c r="A277" s="5" t="s">
        <v>35</v>
      </c>
      <c r="B277" s="2" t="s">
        <v>114</v>
      </c>
      <c r="C277" s="2">
        <v>200</v>
      </c>
      <c r="D277" s="4">
        <v>25</v>
      </c>
      <c r="E277" s="8"/>
      <c r="F277" s="4">
        <f t="shared" si="39"/>
        <v>25</v>
      </c>
      <c r="G277" s="8">
        <v>3</v>
      </c>
      <c r="H277" s="4">
        <f t="shared" si="42"/>
        <v>28</v>
      </c>
      <c r="I277" s="4">
        <v>25</v>
      </c>
      <c r="J277" s="8"/>
      <c r="K277" s="4">
        <f t="shared" si="40"/>
        <v>25</v>
      </c>
      <c r="L277" s="8">
        <v>3</v>
      </c>
      <c r="M277" s="4">
        <f t="shared" si="43"/>
        <v>28</v>
      </c>
      <c r="N277" s="4">
        <v>25</v>
      </c>
      <c r="O277" s="8"/>
      <c r="P277" s="4">
        <f t="shared" si="41"/>
        <v>25</v>
      </c>
      <c r="Q277" s="8">
        <v>3</v>
      </c>
      <c r="R277" s="4">
        <f t="shared" si="44"/>
        <v>28</v>
      </c>
    </row>
    <row r="278" spans="1:18" ht="76.5">
      <c r="A278" s="9" t="s">
        <v>595</v>
      </c>
      <c r="B278" s="7" t="s">
        <v>596</v>
      </c>
      <c r="C278" s="2"/>
      <c r="D278" s="4">
        <v>0</v>
      </c>
      <c r="E278" s="8">
        <f>E279+E282</f>
        <v>0</v>
      </c>
      <c r="F278" s="4">
        <f t="shared" si="39"/>
        <v>0</v>
      </c>
      <c r="G278" s="8">
        <f>G279+G282</f>
        <v>0</v>
      </c>
      <c r="H278" s="4">
        <f t="shared" si="42"/>
        <v>0</v>
      </c>
      <c r="I278" s="4">
        <v>0</v>
      </c>
      <c r="J278" s="8">
        <f>J279+J282</f>
        <v>0</v>
      </c>
      <c r="K278" s="4">
        <f t="shared" si="40"/>
        <v>0</v>
      </c>
      <c r="L278" s="8">
        <f>L279+L282</f>
        <v>0</v>
      </c>
      <c r="M278" s="4">
        <f t="shared" si="43"/>
        <v>0</v>
      </c>
      <c r="N278" s="4">
        <v>0</v>
      </c>
      <c r="O278" s="8">
        <f>O279+O282</f>
        <v>0</v>
      </c>
      <c r="P278" s="4">
        <f t="shared" si="41"/>
        <v>0</v>
      </c>
      <c r="Q278" s="8">
        <f>Q279+Q282</f>
        <v>0</v>
      </c>
      <c r="R278" s="4">
        <f t="shared" si="44"/>
        <v>0</v>
      </c>
    </row>
    <row r="279" spans="1:18" ht="89.25">
      <c r="A279" s="5" t="s">
        <v>597</v>
      </c>
      <c r="B279" s="2" t="s">
        <v>598</v>
      </c>
      <c r="C279" s="2"/>
      <c r="D279" s="4">
        <v>0</v>
      </c>
      <c r="E279" s="8">
        <f>E280</f>
        <v>0</v>
      </c>
      <c r="F279" s="4">
        <f t="shared" si="39"/>
        <v>0</v>
      </c>
      <c r="G279" s="8">
        <f>G280</f>
        <v>0</v>
      </c>
      <c r="H279" s="4">
        <f t="shared" si="42"/>
        <v>0</v>
      </c>
      <c r="I279" s="4">
        <v>0</v>
      </c>
      <c r="J279" s="8">
        <f>J280</f>
        <v>0</v>
      </c>
      <c r="K279" s="4">
        <f t="shared" si="40"/>
        <v>0</v>
      </c>
      <c r="L279" s="8">
        <f>L280</f>
        <v>0</v>
      </c>
      <c r="M279" s="4">
        <f t="shared" si="43"/>
        <v>0</v>
      </c>
      <c r="N279" s="4">
        <v>0</v>
      </c>
      <c r="O279" s="8">
        <f>O280</f>
        <v>0</v>
      </c>
      <c r="P279" s="4">
        <f t="shared" si="41"/>
        <v>0</v>
      </c>
      <c r="Q279" s="8">
        <f>Q280</f>
        <v>0</v>
      </c>
      <c r="R279" s="4">
        <f t="shared" si="44"/>
        <v>0</v>
      </c>
    </row>
    <row r="280" spans="1:18" ht="76.5">
      <c r="A280" s="5" t="s">
        <v>599</v>
      </c>
      <c r="B280" s="2" t="s">
        <v>600</v>
      </c>
      <c r="C280" s="2"/>
      <c r="D280" s="4">
        <v>0</v>
      </c>
      <c r="E280" s="8">
        <f>E281</f>
        <v>0</v>
      </c>
      <c r="F280" s="4">
        <f t="shared" si="39"/>
        <v>0</v>
      </c>
      <c r="G280" s="8">
        <f>G281</f>
        <v>0</v>
      </c>
      <c r="H280" s="4">
        <f t="shared" si="42"/>
        <v>0</v>
      </c>
      <c r="I280" s="4">
        <v>0</v>
      </c>
      <c r="J280" s="8">
        <f>J281</f>
        <v>0</v>
      </c>
      <c r="K280" s="4">
        <f t="shared" si="40"/>
        <v>0</v>
      </c>
      <c r="L280" s="8">
        <f>L281</f>
        <v>0</v>
      </c>
      <c r="M280" s="4">
        <f t="shared" si="43"/>
        <v>0</v>
      </c>
      <c r="N280" s="4">
        <v>0</v>
      </c>
      <c r="O280" s="8">
        <f>O281</f>
        <v>0</v>
      </c>
      <c r="P280" s="4">
        <f t="shared" si="41"/>
        <v>0</v>
      </c>
      <c r="Q280" s="8">
        <f>Q281</f>
        <v>0</v>
      </c>
      <c r="R280" s="4">
        <f t="shared" si="44"/>
        <v>0</v>
      </c>
    </row>
    <row r="281" spans="1:18" ht="38.25">
      <c r="A281" s="5" t="s">
        <v>35</v>
      </c>
      <c r="B281" s="2" t="s">
        <v>600</v>
      </c>
      <c r="C281" s="2">
        <v>200</v>
      </c>
      <c r="D281" s="4">
        <v>0</v>
      </c>
      <c r="E281" s="8"/>
      <c r="F281" s="4">
        <f t="shared" si="39"/>
        <v>0</v>
      </c>
      <c r="G281" s="8"/>
      <c r="H281" s="4">
        <f t="shared" si="42"/>
        <v>0</v>
      </c>
      <c r="I281" s="4">
        <v>0</v>
      </c>
      <c r="J281" s="8"/>
      <c r="K281" s="4">
        <f t="shared" si="40"/>
        <v>0</v>
      </c>
      <c r="L281" s="8"/>
      <c r="M281" s="4">
        <f t="shared" si="43"/>
        <v>0</v>
      </c>
      <c r="N281" s="4">
        <v>0</v>
      </c>
      <c r="O281" s="8"/>
      <c r="P281" s="4">
        <f t="shared" si="41"/>
        <v>0</v>
      </c>
      <c r="Q281" s="8"/>
      <c r="R281" s="4">
        <f t="shared" si="44"/>
        <v>0</v>
      </c>
    </row>
    <row r="282" spans="1:18" ht="38.25">
      <c r="A282" s="5" t="s">
        <v>604</v>
      </c>
      <c r="B282" s="2" t="s">
        <v>601</v>
      </c>
      <c r="C282" s="2"/>
      <c r="D282" s="4">
        <v>0</v>
      </c>
      <c r="E282" s="8">
        <f>E283</f>
        <v>0</v>
      </c>
      <c r="F282" s="4">
        <f t="shared" si="39"/>
        <v>0</v>
      </c>
      <c r="G282" s="8">
        <f>G283</f>
        <v>0</v>
      </c>
      <c r="H282" s="4">
        <f t="shared" si="42"/>
        <v>0</v>
      </c>
      <c r="I282" s="4">
        <v>0</v>
      </c>
      <c r="J282" s="8">
        <f>J283</f>
        <v>0</v>
      </c>
      <c r="K282" s="4">
        <f t="shared" si="40"/>
        <v>0</v>
      </c>
      <c r="L282" s="8">
        <f>L283</f>
        <v>0</v>
      </c>
      <c r="M282" s="4">
        <f t="shared" si="43"/>
        <v>0</v>
      </c>
      <c r="N282" s="4">
        <v>0</v>
      </c>
      <c r="O282" s="8">
        <f>O283</f>
        <v>0</v>
      </c>
      <c r="P282" s="4">
        <f t="shared" si="41"/>
        <v>0</v>
      </c>
      <c r="Q282" s="8">
        <f>Q283</f>
        <v>0</v>
      </c>
      <c r="R282" s="4">
        <f t="shared" si="44"/>
        <v>0</v>
      </c>
    </row>
    <row r="283" spans="1:18" ht="38.25">
      <c r="A283" s="5" t="s">
        <v>605</v>
      </c>
      <c r="B283" s="2" t="s">
        <v>602</v>
      </c>
      <c r="C283" s="2"/>
      <c r="D283" s="4">
        <v>0</v>
      </c>
      <c r="E283" s="8">
        <f>E284</f>
        <v>0</v>
      </c>
      <c r="F283" s="4">
        <f t="shared" si="39"/>
        <v>0</v>
      </c>
      <c r="G283" s="8">
        <f>G284</f>
        <v>0</v>
      </c>
      <c r="H283" s="4">
        <f t="shared" si="42"/>
        <v>0</v>
      </c>
      <c r="I283" s="4">
        <v>0</v>
      </c>
      <c r="J283" s="8">
        <f>J284</f>
        <v>0</v>
      </c>
      <c r="K283" s="4">
        <f t="shared" si="40"/>
        <v>0</v>
      </c>
      <c r="L283" s="8">
        <f>L284</f>
        <v>0</v>
      </c>
      <c r="M283" s="4">
        <f t="shared" si="43"/>
        <v>0</v>
      </c>
      <c r="N283" s="4">
        <v>0</v>
      </c>
      <c r="O283" s="8">
        <f>O284</f>
        <v>0</v>
      </c>
      <c r="P283" s="4">
        <f t="shared" si="41"/>
        <v>0</v>
      </c>
      <c r="Q283" s="8">
        <f>Q284</f>
        <v>0</v>
      </c>
      <c r="R283" s="4">
        <f t="shared" si="44"/>
        <v>0</v>
      </c>
    </row>
    <row r="284" spans="1:18" ht="38.25">
      <c r="A284" s="5" t="s">
        <v>35</v>
      </c>
      <c r="B284" s="2" t="s">
        <v>602</v>
      </c>
      <c r="C284" s="2">
        <v>200</v>
      </c>
      <c r="D284" s="4">
        <v>0</v>
      </c>
      <c r="E284" s="8"/>
      <c r="F284" s="4">
        <f t="shared" si="39"/>
        <v>0</v>
      </c>
      <c r="G284" s="8"/>
      <c r="H284" s="4">
        <f t="shared" si="42"/>
        <v>0</v>
      </c>
      <c r="I284" s="4">
        <v>0</v>
      </c>
      <c r="J284" s="8"/>
      <c r="K284" s="4">
        <f t="shared" si="40"/>
        <v>0</v>
      </c>
      <c r="L284" s="8"/>
      <c r="M284" s="4">
        <f t="shared" si="43"/>
        <v>0</v>
      </c>
      <c r="N284" s="4">
        <v>0</v>
      </c>
      <c r="O284" s="8"/>
      <c r="P284" s="4">
        <f t="shared" si="41"/>
        <v>0</v>
      </c>
      <c r="Q284" s="8"/>
      <c r="R284" s="4">
        <f t="shared" si="44"/>
        <v>0</v>
      </c>
    </row>
    <row r="285" spans="1:18" ht="110.25">
      <c r="A285" s="6" t="s">
        <v>397</v>
      </c>
      <c r="B285" s="7" t="s">
        <v>99</v>
      </c>
      <c r="C285" s="2"/>
      <c r="D285" s="4">
        <v>41596.491999999998</v>
      </c>
      <c r="E285" s="8">
        <f>E286+E310+E322+E327+E331+E338+E346+E358+E373+E377+E384+E405+E415+E419</f>
        <v>57986.204440000001</v>
      </c>
      <c r="F285" s="4">
        <f t="shared" si="39"/>
        <v>99582.69644</v>
      </c>
      <c r="G285" s="8">
        <f>G286+G310+G322+G327+G331+G338+G346+G358+G373+G377+G384+G405+G415+G419</f>
        <v>-1392.74827</v>
      </c>
      <c r="H285" s="4">
        <f t="shared" si="42"/>
        <v>98189.948170000003</v>
      </c>
      <c r="I285" s="4">
        <v>27867.361789999999</v>
      </c>
      <c r="J285" s="8">
        <f>J286+J310+J322+J327+J331+J338+J346+J358+J373+J377+J384+J405+J415+J419</f>
        <v>2669.0045099999998</v>
      </c>
      <c r="K285" s="4">
        <f t="shared" si="40"/>
        <v>30536.366299999998</v>
      </c>
      <c r="L285" s="8">
        <f>L286+L310+L322+L327+L331+L338+L346+L358+L373+L377+L384+L405+L415+L419</f>
        <v>0</v>
      </c>
      <c r="M285" s="4">
        <f t="shared" si="43"/>
        <v>30536.366299999998</v>
      </c>
      <c r="N285" s="4">
        <v>27867.361789999999</v>
      </c>
      <c r="O285" s="8">
        <f>O286+O310+O322+O327+O331+O338+O346+O358+O373+O377+O384+O405+O415+O419</f>
        <v>-55.917690000000675</v>
      </c>
      <c r="P285" s="4">
        <f t="shared" si="41"/>
        <v>27811.444099999997</v>
      </c>
      <c r="Q285" s="8">
        <f>Q286+Q310+Q322+Q327+Q331+Q338+Q346+Q358+Q373+Q377+Q384+Q405+Q415+Q419</f>
        <v>0</v>
      </c>
      <c r="R285" s="4">
        <f t="shared" si="44"/>
        <v>27811.444099999997</v>
      </c>
    </row>
    <row r="286" spans="1:18" ht="51">
      <c r="A286" s="9" t="s">
        <v>98</v>
      </c>
      <c r="B286" s="7" t="s">
        <v>100</v>
      </c>
      <c r="C286" s="2"/>
      <c r="D286" s="4">
        <v>2300.4982599999998</v>
      </c>
      <c r="E286" s="8">
        <f>E287+E292+E295+E298+E301+E304+E307</f>
        <v>128.28174000000001</v>
      </c>
      <c r="F286" s="4">
        <f t="shared" si="39"/>
        <v>2428.7799999999997</v>
      </c>
      <c r="G286" s="8">
        <f>G287+G292+G295+G298+G301+G304+G307</f>
        <v>0</v>
      </c>
      <c r="H286" s="4">
        <f t="shared" si="42"/>
        <v>2428.7799999999997</v>
      </c>
      <c r="I286" s="4">
        <v>2300.4982599999998</v>
      </c>
      <c r="J286" s="8">
        <f>J287+J292+J295+J298+J301+J304+J307</f>
        <v>-371.71825999999999</v>
      </c>
      <c r="K286" s="4">
        <f t="shared" si="40"/>
        <v>1928.7799999999997</v>
      </c>
      <c r="L286" s="8">
        <f>L287+L292+L295+L298+L301+L304+L307</f>
        <v>0</v>
      </c>
      <c r="M286" s="4">
        <f t="shared" si="43"/>
        <v>1928.7799999999997</v>
      </c>
      <c r="N286" s="4">
        <v>2300.4982599999998</v>
      </c>
      <c r="O286" s="8">
        <f>O287+O292+O295+O298+O301+O304+O307</f>
        <v>-216.71825999999999</v>
      </c>
      <c r="P286" s="4">
        <f t="shared" si="41"/>
        <v>2083.7799999999997</v>
      </c>
      <c r="Q286" s="8">
        <f>Q287+Q292+Q295+Q298+Q301+Q304+Q307</f>
        <v>0</v>
      </c>
      <c r="R286" s="4">
        <f t="shared" si="44"/>
        <v>2083.7799999999997</v>
      </c>
    </row>
    <row r="287" spans="1:18" ht="51">
      <c r="A287" s="5" t="s">
        <v>474</v>
      </c>
      <c r="B287" s="2" t="s">
        <v>475</v>
      </c>
      <c r="C287" s="2"/>
      <c r="D287" s="4">
        <v>2300.4982599999998</v>
      </c>
      <c r="E287" s="8">
        <f>E288+E290</f>
        <v>-371.71825999999999</v>
      </c>
      <c r="F287" s="4">
        <f t="shared" si="39"/>
        <v>1928.7799999999997</v>
      </c>
      <c r="G287" s="8">
        <f>G288+G290</f>
        <v>0</v>
      </c>
      <c r="H287" s="4">
        <f t="shared" si="42"/>
        <v>1928.7799999999997</v>
      </c>
      <c r="I287" s="4">
        <v>2300.4982599999998</v>
      </c>
      <c r="J287" s="8">
        <f>J288+J290</f>
        <v>-371.71825999999999</v>
      </c>
      <c r="K287" s="4">
        <f t="shared" si="40"/>
        <v>1928.7799999999997</v>
      </c>
      <c r="L287" s="8">
        <f>L288+L290</f>
        <v>0</v>
      </c>
      <c r="M287" s="4">
        <f t="shared" si="43"/>
        <v>1928.7799999999997</v>
      </c>
      <c r="N287" s="4">
        <v>2300.4982599999998</v>
      </c>
      <c r="O287" s="8">
        <f>O288+O290</f>
        <v>-371.71825999999999</v>
      </c>
      <c r="P287" s="4">
        <f t="shared" si="41"/>
        <v>1928.7799999999997</v>
      </c>
      <c r="Q287" s="8">
        <f>Q288+Q290</f>
        <v>0</v>
      </c>
      <c r="R287" s="4">
        <f t="shared" si="44"/>
        <v>1928.7799999999997</v>
      </c>
    </row>
    <row r="288" spans="1:18" ht="15.75">
      <c r="A288" s="5" t="s">
        <v>476</v>
      </c>
      <c r="B288" s="2" t="s">
        <v>477</v>
      </c>
      <c r="C288" s="2"/>
      <c r="D288" s="4">
        <v>0</v>
      </c>
      <c r="E288" s="8">
        <f t="shared" ref="E288:G288" si="45">E289</f>
        <v>0</v>
      </c>
      <c r="F288" s="4">
        <f t="shared" si="39"/>
        <v>0</v>
      </c>
      <c r="G288" s="8">
        <f t="shared" si="45"/>
        <v>0</v>
      </c>
      <c r="H288" s="4">
        <f t="shared" si="42"/>
        <v>0</v>
      </c>
      <c r="I288" s="4">
        <v>0</v>
      </c>
      <c r="J288" s="8">
        <f t="shared" ref="J288:L288" si="46">J289</f>
        <v>0</v>
      </c>
      <c r="K288" s="4">
        <f t="shared" si="40"/>
        <v>0</v>
      </c>
      <c r="L288" s="8">
        <f t="shared" si="46"/>
        <v>0</v>
      </c>
      <c r="M288" s="4">
        <f t="shared" si="43"/>
        <v>0</v>
      </c>
      <c r="N288" s="4">
        <v>0</v>
      </c>
      <c r="O288" s="8">
        <f t="shared" ref="O288:Q288" si="47">O289</f>
        <v>0</v>
      </c>
      <c r="P288" s="4">
        <f t="shared" si="41"/>
        <v>0</v>
      </c>
      <c r="Q288" s="8">
        <f t="shared" si="47"/>
        <v>0</v>
      </c>
      <c r="R288" s="4">
        <f t="shared" si="44"/>
        <v>0</v>
      </c>
    </row>
    <row r="289" spans="1:18" ht="38.25">
      <c r="A289" s="5" t="s">
        <v>300</v>
      </c>
      <c r="B289" s="2" t="s">
        <v>477</v>
      </c>
      <c r="C289" s="2">
        <v>400</v>
      </c>
      <c r="D289" s="4">
        <v>0</v>
      </c>
      <c r="E289" s="8"/>
      <c r="F289" s="4">
        <f t="shared" si="39"/>
        <v>0</v>
      </c>
      <c r="G289" s="8"/>
      <c r="H289" s="4">
        <f t="shared" si="42"/>
        <v>0</v>
      </c>
      <c r="I289" s="4">
        <v>0</v>
      </c>
      <c r="J289" s="8"/>
      <c r="K289" s="4">
        <f t="shared" si="40"/>
        <v>0</v>
      </c>
      <c r="L289" s="8"/>
      <c r="M289" s="4">
        <f t="shared" si="43"/>
        <v>0</v>
      </c>
      <c r="N289" s="4">
        <v>0</v>
      </c>
      <c r="O289" s="8"/>
      <c r="P289" s="4">
        <f t="shared" si="41"/>
        <v>0</v>
      </c>
      <c r="Q289" s="8"/>
      <c r="R289" s="4">
        <f t="shared" si="44"/>
        <v>0</v>
      </c>
    </row>
    <row r="290" spans="1:18" ht="102">
      <c r="A290" s="5" t="s">
        <v>537</v>
      </c>
      <c r="B290" s="11" t="s">
        <v>538</v>
      </c>
      <c r="C290" s="2"/>
      <c r="D290" s="4">
        <v>2300.4982599999998</v>
      </c>
      <c r="E290" s="8">
        <f>E291</f>
        <v>-371.71825999999999</v>
      </c>
      <c r="F290" s="4">
        <f t="shared" si="39"/>
        <v>1928.7799999999997</v>
      </c>
      <c r="G290" s="8">
        <f>G291</f>
        <v>0</v>
      </c>
      <c r="H290" s="4">
        <f t="shared" si="42"/>
        <v>1928.7799999999997</v>
      </c>
      <c r="I290" s="4">
        <v>2300.4982599999998</v>
      </c>
      <c r="J290" s="8">
        <f>J291</f>
        <v>-371.71825999999999</v>
      </c>
      <c r="K290" s="4">
        <f t="shared" si="40"/>
        <v>1928.7799999999997</v>
      </c>
      <c r="L290" s="8">
        <f>L291</f>
        <v>0</v>
      </c>
      <c r="M290" s="4">
        <f t="shared" si="43"/>
        <v>1928.7799999999997</v>
      </c>
      <c r="N290" s="4">
        <v>2300.4982599999998</v>
      </c>
      <c r="O290" s="8">
        <f>O291</f>
        <v>-371.71825999999999</v>
      </c>
      <c r="P290" s="4">
        <f t="shared" si="41"/>
        <v>1928.7799999999997</v>
      </c>
      <c r="Q290" s="8">
        <f>Q291</f>
        <v>0</v>
      </c>
      <c r="R290" s="4">
        <f t="shared" si="44"/>
        <v>1928.7799999999997</v>
      </c>
    </row>
    <row r="291" spans="1:18" ht="15.75">
      <c r="A291" s="14" t="s">
        <v>212</v>
      </c>
      <c r="B291" s="11" t="s">
        <v>538</v>
      </c>
      <c r="C291" s="2">
        <v>800</v>
      </c>
      <c r="D291" s="4">
        <v>2300.4982599999998</v>
      </c>
      <c r="E291" s="8">
        <v>-371.71825999999999</v>
      </c>
      <c r="F291" s="4">
        <f t="shared" si="39"/>
        <v>1928.7799999999997</v>
      </c>
      <c r="G291" s="8"/>
      <c r="H291" s="4">
        <f t="shared" si="42"/>
        <v>1928.7799999999997</v>
      </c>
      <c r="I291" s="4">
        <v>2300.4982599999998</v>
      </c>
      <c r="J291" s="8">
        <v>-371.71825999999999</v>
      </c>
      <c r="K291" s="4">
        <f t="shared" si="40"/>
        <v>1928.7799999999997</v>
      </c>
      <c r="L291" s="8"/>
      <c r="M291" s="4">
        <f t="shared" si="43"/>
        <v>1928.7799999999997</v>
      </c>
      <c r="N291" s="4">
        <v>2300.4982599999998</v>
      </c>
      <c r="O291" s="8">
        <v>-371.71825999999999</v>
      </c>
      <c r="P291" s="4">
        <f t="shared" si="41"/>
        <v>1928.7799999999997</v>
      </c>
      <c r="Q291" s="8"/>
      <c r="R291" s="4">
        <f t="shared" si="44"/>
        <v>1928.7799999999997</v>
      </c>
    </row>
    <row r="292" spans="1:18" ht="51">
      <c r="A292" s="5" t="s">
        <v>529</v>
      </c>
      <c r="B292" s="2" t="s">
        <v>530</v>
      </c>
      <c r="C292" s="2"/>
      <c r="D292" s="4">
        <v>0</v>
      </c>
      <c r="E292" s="8">
        <f>E293</f>
        <v>0</v>
      </c>
      <c r="F292" s="4">
        <f t="shared" si="39"/>
        <v>0</v>
      </c>
      <c r="G292" s="8">
        <f>G293</f>
        <v>0</v>
      </c>
      <c r="H292" s="4">
        <f t="shared" si="42"/>
        <v>0</v>
      </c>
      <c r="I292" s="4">
        <v>0</v>
      </c>
      <c r="J292" s="8">
        <f>J293</f>
        <v>0</v>
      </c>
      <c r="K292" s="4">
        <f t="shared" si="40"/>
        <v>0</v>
      </c>
      <c r="L292" s="8">
        <f>L293</f>
        <v>0</v>
      </c>
      <c r="M292" s="4">
        <f t="shared" si="43"/>
        <v>0</v>
      </c>
      <c r="N292" s="4">
        <v>0</v>
      </c>
      <c r="O292" s="8">
        <f>O293</f>
        <v>0</v>
      </c>
      <c r="P292" s="4">
        <f t="shared" si="41"/>
        <v>0</v>
      </c>
      <c r="Q292" s="8">
        <f>Q293</f>
        <v>0</v>
      </c>
      <c r="R292" s="4">
        <f t="shared" si="44"/>
        <v>0</v>
      </c>
    </row>
    <row r="293" spans="1:18" ht="76.5">
      <c r="A293" s="5" t="s">
        <v>531</v>
      </c>
      <c r="B293" s="2" t="s">
        <v>532</v>
      </c>
      <c r="C293" s="2"/>
      <c r="D293" s="4">
        <v>0</v>
      </c>
      <c r="E293" s="8">
        <f>E294</f>
        <v>0</v>
      </c>
      <c r="F293" s="4">
        <f t="shared" si="39"/>
        <v>0</v>
      </c>
      <c r="G293" s="8">
        <f>G294</f>
        <v>0</v>
      </c>
      <c r="H293" s="4">
        <f t="shared" si="42"/>
        <v>0</v>
      </c>
      <c r="I293" s="4">
        <v>0</v>
      </c>
      <c r="J293" s="8">
        <f>J294</f>
        <v>0</v>
      </c>
      <c r="K293" s="4">
        <f t="shared" si="40"/>
        <v>0</v>
      </c>
      <c r="L293" s="8">
        <f>L294</f>
        <v>0</v>
      </c>
      <c r="M293" s="4">
        <f t="shared" si="43"/>
        <v>0</v>
      </c>
      <c r="N293" s="4">
        <v>0</v>
      </c>
      <c r="O293" s="8">
        <f>O294</f>
        <v>0</v>
      </c>
      <c r="P293" s="4">
        <f t="shared" si="41"/>
        <v>0</v>
      </c>
      <c r="Q293" s="8">
        <f>Q294</f>
        <v>0</v>
      </c>
      <c r="R293" s="4">
        <f t="shared" si="44"/>
        <v>0</v>
      </c>
    </row>
    <row r="294" spans="1:18" ht="38.25">
      <c r="A294" s="5" t="s">
        <v>300</v>
      </c>
      <c r="B294" s="2" t="s">
        <v>532</v>
      </c>
      <c r="C294" s="2">
        <v>400</v>
      </c>
      <c r="D294" s="4">
        <v>0</v>
      </c>
      <c r="E294" s="8"/>
      <c r="F294" s="4">
        <f t="shared" si="39"/>
        <v>0</v>
      </c>
      <c r="G294" s="8"/>
      <c r="H294" s="4">
        <f t="shared" si="42"/>
        <v>0</v>
      </c>
      <c r="I294" s="4">
        <v>0</v>
      </c>
      <c r="J294" s="8"/>
      <c r="K294" s="4">
        <f t="shared" si="40"/>
        <v>0</v>
      </c>
      <c r="L294" s="8"/>
      <c r="M294" s="4">
        <f t="shared" si="43"/>
        <v>0</v>
      </c>
      <c r="N294" s="4">
        <v>0</v>
      </c>
      <c r="O294" s="8"/>
      <c r="P294" s="4">
        <f t="shared" si="41"/>
        <v>0</v>
      </c>
      <c r="Q294" s="8"/>
      <c r="R294" s="4">
        <f t="shared" si="44"/>
        <v>0</v>
      </c>
    </row>
    <row r="295" spans="1:18" ht="51">
      <c r="A295" s="5" t="s">
        <v>577</v>
      </c>
      <c r="B295" s="2" t="s">
        <v>578</v>
      </c>
      <c r="C295" s="2"/>
      <c r="D295" s="4">
        <v>0</v>
      </c>
      <c r="E295" s="8">
        <f>E296</f>
        <v>0</v>
      </c>
      <c r="F295" s="4">
        <f t="shared" si="39"/>
        <v>0</v>
      </c>
      <c r="G295" s="8">
        <f>G296</f>
        <v>0</v>
      </c>
      <c r="H295" s="4">
        <f t="shared" si="42"/>
        <v>0</v>
      </c>
      <c r="I295" s="4">
        <v>0</v>
      </c>
      <c r="J295" s="8">
        <f>J296</f>
        <v>0</v>
      </c>
      <c r="K295" s="4">
        <f t="shared" si="40"/>
        <v>0</v>
      </c>
      <c r="L295" s="8">
        <f>L296</f>
        <v>0</v>
      </c>
      <c r="M295" s="4">
        <f t="shared" si="43"/>
        <v>0</v>
      </c>
      <c r="N295" s="4">
        <v>0</v>
      </c>
      <c r="O295" s="8">
        <f>O296</f>
        <v>0</v>
      </c>
      <c r="P295" s="4">
        <f t="shared" si="41"/>
        <v>0</v>
      </c>
      <c r="Q295" s="8">
        <f>Q296</f>
        <v>0</v>
      </c>
      <c r="R295" s="4">
        <f t="shared" si="44"/>
        <v>0</v>
      </c>
    </row>
    <row r="296" spans="1:18" ht="38.25">
      <c r="A296" s="5" t="s">
        <v>579</v>
      </c>
      <c r="B296" s="2" t="s">
        <v>580</v>
      </c>
      <c r="C296" s="2"/>
      <c r="D296" s="4">
        <v>0</v>
      </c>
      <c r="E296" s="8">
        <f>E297</f>
        <v>0</v>
      </c>
      <c r="F296" s="4">
        <f t="shared" si="39"/>
        <v>0</v>
      </c>
      <c r="G296" s="8">
        <f>G297</f>
        <v>0</v>
      </c>
      <c r="H296" s="4">
        <f t="shared" si="42"/>
        <v>0</v>
      </c>
      <c r="I296" s="4">
        <v>0</v>
      </c>
      <c r="J296" s="8">
        <f>J297</f>
        <v>0</v>
      </c>
      <c r="K296" s="4">
        <f t="shared" si="40"/>
        <v>0</v>
      </c>
      <c r="L296" s="8">
        <f>L297</f>
        <v>0</v>
      </c>
      <c r="M296" s="4">
        <f t="shared" si="43"/>
        <v>0</v>
      </c>
      <c r="N296" s="4">
        <v>0</v>
      </c>
      <c r="O296" s="8">
        <f>O297</f>
        <v>0</v>
      </c>
      <c r="P296" s="4">
        <f t="shared" si="41"/>
        <v>0</v>
      </c>
      <c r="Q296" s="8">
        <f>Q297</f>
        <v>0</v>
      </c>
      <c r="R296" s="4">
        <f t="shared" si="44"/>
        <v>0</v>
      </c>
    </row>
    <row r="297" spans="1:18" ht="38.25">
      <c r="A297" s="5" t="s">
        <v>35</v>
      </c>
      <c r="B297" s="2" t="s">
        <v>580</v>
      </c>
      <c r="C297" s="2">
        <v>200</v>
      </c>
      <c r="D297" s="4">
        <v>0</v>
      </c>
      <c r="E297" s="8"/>
      <c r="F297" s="4">
        <f t="shared" si="39"/>
        <v>0</v>
      </c>
      <c r="G297" s="8"/>
      <c r="H297" s="4">
        <f t="shared" si="42"/>
        <v>0</v>
      </c>
      <c r="I297" s="4">
        <v>0</v>
      </c>
      <c r="J297" s="8"/>
      <c r="K297" s="4">
        <f t="shared" si="40"/>
        <v>0</v>
      </c>
      <c r="L297" s="8"/>
      <c r="M297" s="4">
        <f t="shared" si="43"/>
        <v>0</v>
      </c>
      <c r="N297" s="4">
        <v>0</v>
      </c>
      <c r="O297" s="8"/>
      <c r="P297" s="4">
        <f t="shared" si="41"/>
        <v>0</v>
      </c>
      <c r="Q297" s="8"/>
      <c r="R297" s="4">
        <f t="shared" si="44"/>
        <v>0</v>
      </c>
    </row>
    <row r="298" spans="1:18" ht="38.25">
      <c r="A298" s="5" t="s">
        <v>609</v>
      </c>
      <c r="B298" s="2" t="s">
        <v>610</v>
      </c>
      <c r="C298" s="2"/>
      <c r="D298" s="4">
        <v>0</v>
      </c>
      <c r="E298" s="8">
        <f>E299</f>
        <v>0</v>
      </c>
      <c r="F298" s="4">
        <f t="shared" si="39"/>
        <v>0</v>
      </c>
      <c r="G298" s="8">
        <f>G299</f>
        <v>0</v>
      </c>
      <c r="H298" s="4">
        <f t="shared" si="42"/>
        <v>0</v>
      </c>
      <c r="I298" s="4">
        <v>0</v>
      </c>
      <c r="J298" s="8">
        <f>J299</f>
        <v>0</v>
      </c>
      <c r="K298" s="4">
        <f t="shared" si="40"/>
        <v>0</v>
      </c>
      <c r="L298" s="8">
        <f>L299</f>
        <v>0</v>
      </c>
      <c r="M298" s="4">
        <f t="shared" si="43"/>
        <v>0</v>
      </c>
      <c r="N298" s="4">
        <v>0</v>
      </c>
      <c r="O298" s="8">
        <f>O299</f>
        <v>0</v>
      </c>
      <c r="P298" s="4">
        <f t="shared" si="41"/>
        <v>0</v>
      </c>
      <c r="Q298" s="8">
        <f>Q299</f>
        <v>0</v>
      </c>
      <c r="R298" s="4">
        <f t="shared" si="44"/>
        <v>0</v>
      </c>
    </row>
    <row r="299" spans="1:18" ht="25.5">
      <c r="A299" s="5" t="s">
        <v>611</v>
      </c>
      <c r="B299" s="2" t="s">
        <v>612</v>
      </c>
      <c r="C299" s="2"/>
      <c r="D299" s="4">
        <v>0</v>
      </c>
      <c r="E299" s="8">
        <f>E300</f>
        <v>0</v>
      </c>
      <c r="F299" s="4">
        <f t="shared" si="39"/>
        <v>0</v>
      </c>
      <c r="G299" s="8">
        <f>G300</f>
        <v>0</v>
      </c>
      <c r="H299" s="4">
        <f t="shared" si="42"/>
        <v>0</v>
      </c>
      <c r="I299" s="4">
        <v>0</v>
      </c>
      <c r="J299" s="8">
        <f>J300</f>
        <v>0</v>
      </c>
      <c r="K299" s="4">
        <f t="shared" si="40"/>
        <v>0</v>
      </c>
      <c r="L299" s="8">
        <f>L300</f>
        <v>0</v>
      </c>
      <c r="M299" s="4">
        <f t="shared" si="43"/>
        <v>0</v>
      </c>
      <c r="N299" s="4">
        <v>0</v>
      </c>
      <c r="O299" s="8">
        <f>O300</f>
        <v>0</v>
      </c>
      <c r="P299" s="4">
        <f t="shared" si="41"/>
        <v>0</v>
      </c>
      <c r="Q299" s="8">
        <f>Q300</f>
        <v>0</v>
      </c>
      <c r="R299" s="4">
        <f t="shared" si="44"/>
        <v>0</v>
      </c>
    </row>
    <row r="300" spans="1:18" ht="38.25">
      <c r="A300" s="5" t="s">
        <v>35</v>
      </c>
      <c r="B300" s="2" t="s">
        <v>612</v>
      </c>
      <c r="C300" s="2">
        <v>200</v>
      </c>
      <c r="D300" s="4">
        <v>0</v>
      </c>
      <c r="E300" s="8"/>
      <c r="F300" s="4">
        <f t="shared" si="39"/>
        <v>0</v>
      </c>
      <c r="G300" s="8"/>
      <c r="H300" s="4">
        <f t="shared" si="42"/>
        <v>0</v>
      </c>
      <c r="I300" s="4">
        <v>0</v>
      </c>
      <c r="J300" s="8"/>
      <c r="K300" s="4">
        <f t="shared" si="40"/>
        <v>0</v>
      </c>
      <c r="L300" s="8"/>
      <c r="M300" s="4">
        <f t="shared" si="43"/>
        <v>0</v>
      </c>
      <c r="N300" s="4">
        <v>0</v>
      </c>
      <c r="O300" s="8"/>
      <c r="P300" s="4">
        <f t="shared" si="41"/>
        <v>0</v>
      </c>
      <c r="Q300" s="8"/>
      <c r="R300" s="4">
        <f t="shared" si="44"/>
        <v>0</v>
      </c>
    </row>
    <row r="301" spans="1:18" ht="51">
      <c r="A301" s="5" t="s">
        <v>613</v>
      </c>
      <c r="B301" s="2" t="s">
        <v>614</v>
      </c>
      <c r="C301" s="2"/>
      <c r="D301" s="4">
        <v>0</v>
      </c>
      <c r="E301" s="8">
        <f>E302</f>
        <v>0</v>
      </c>
      <c r="F301" s="4">
        <f t="shared" si="39"/>
        <v>0</v>
      </c>
      <c r="G301" s="8">
        <f>G302</f>
        <v>0</v>
      </c>
      <c r="H301" s="4">
        <f t="shared" si="42"/>
        <v>0</v>
      </c>
      <c r="I301" s="4">
        <v>0</v>
      </c>
      <c r="J301" s="8">
        <f>J302</f>
        <v>0</v>
      </c>
      <c r="K301" s="4">
        <f t="shared" si="40"/>
        <v>0</v>
      </c>
      <c r="L301" s="8">
        <f>L302</f>
        <v>0</v>
      </c>
      <c r="M301" s="4">
        <f t="shared" si="43"/>
        <v>0</v>
      </c>
      <c r="N301" s="4">
        <v>0</v>
      </c>
      <c r="O301" s="8">
        <f>O302</f>
        <v>0</v>
      </c>
      <c r="P301" s="4">
        <f t="shared" si="41"/>
        <v>0</v>
      </c>
      <c r="Q301" s="8">
        <f>Q302</f>
        <v>0</v>
      </c>
      <c r="R301" s="4">
        <f t="shared" si="44"/>
        <v>0</v>
      </c>
    </row>
    <row r="302" spans="1:18" ht="51">
      <c r="A302" s="5" t="s">
        <v>615</v>
      </c>
      <c r="B302" s="2" t="s">
        <v>616</v>
      </c>
      <c r="C302" s="2"/>
      <c r="D302" s="4">
        <v>0</v>
      </c>
      <c r="E302" s="8">
        <f>E303</f>
        <v>0</v>
      </c>
      <c r="F302" s="4">
        <f t="shared" si="39"/>
        <v>0</v>
      </c>
      <c r="G302" s="8">
        <f>G303</f>
        <v>0</v>
      </c>
      <c r="H302" s="4">
        <f t="shared" si="42"/>
        <v>0</v>
      </c>
      <c r="I302" s="4">
        <v>0</v>
      </c>
      <c r="J302" s="8">
        <f>J303</f>
        <v>0</v>
      </c>
      <c r="K302" s="4">
        <f t="shared" si="40"/>
        <v>0</v>
      </c>
      <c r="L302" s="8">
        <f>L303</f>
        <v>0</v>
      </c>
      <c r="M302" s="4">
        <f t="shared" si="43"/>
        <v>0</v>
      </c>
      <c r="N302" s="4">
        <v>0</v>
      </c>
      <c r="O302" s="8">
        <f>O303</f>
        <v>0</v>
      </c>
      <c r="P302" s="4">
        <f t="shared" si="41"/>
        <v>0</v>
      </c>
      <c r="Q302" s="8">
        <f>Q303</f>
        <v>0</v>
      </c>
      <c r="R302" s="4">
        <f t="shared" si="44"/>
        <v>0</v>
      </c>
    </row>
    <row r="303" spans="1:18" ht="25.5">
      <c r="A303" s="5" t="s">
        <v>34</v>
      </c>
      <c r="B303" s="2"/>
      <c r="C303" s="2">
        <v>800</v>
      </c>
      <c r="D303" s="4">
        <v>0</v>
      </c>
      <c r="E303" s="8"/>
      <c r="F303" s="4">
        <f t="shared" si="39"/>
        <v>0</v>
      </c>
      <c r="G303" s="8"/>
      <c r="H303" s="4">
        <f t="shared" si="42"/>
        <v>0</v>
      </c>
      <c r="I303" s="4">
        <v>0</v>
      </c>
      <c r="J303" s="8"/>
      <c r="K303" s="4">
        <f t="shared" si="40"/>
        <v>0</v>
      </c>
      <c r="L303" s="8"/>
      <c r="M303" s="4">
        <f t="shared" si="43"/>
        <v>0</v>
      </c>
      <c r="N303" s="4">
        <v>0</v>
      </c>
      <c r="O303" s="8"/>
      <c r="P303" s="4">
        <f t="shared" si="41"/>
        <v>0</v>
      </c>
      <c r="Q303" s="8"/>
      <c r="R303" s="4">
        <f t="shared" si="44"/>
        <v>0</v>
      </c>
    </row>
    <row r="304" spans="1:18" ht="25.5">
      <c r="A304" s="5" t="s">
        <v>649</v>
      </c>
      <c r="B304" s="2" t="s">
        <v>650</v>
      </c>
      <c r="C304" s="2"/>
      <c r="D304" s="4">
        <v>0</v>
      </c>
      <c r="E304" s="8">
        <f>E305</f>
        <v>500</v>
      </c>
      <c r="F304" s="4">
        <f t="shared" si="39"/>
        <v>500</v>
      </c>
      <c r="G304" s="8">
        <f>G305</f>
        <v>0</v>
      </c>
      <c r="H304" s="4">
        <f t="shared" si="42"/>
        <v>500</v>
      </c>
      <c r="I304" s="4">
        <v>0</v>
      </c>
      <c r="J304" s="8">
        <f>J305</f>
        <v>0</v>
      </c>
      <c r="K304" s="4">
        <f t="shared" si="40"/>
        <v>0</v>
      </c>
      <c r="L304" s="8">
        <f>L305</f>
        <v>0</v>
      </c>
      <c r="M304" s="4">
        <f t="shared" si="43"/>
        <v>0</v>
      </c>
      <c r="N304" s="4">
        <v>0</v>
      </c>
      <c r="O304" s="8">
        <f>O305</f>
        <v>0</v>
      </c>
      <c r="P304" s="4">
        <f t="shared" si="41"/>
        <v>0</v>
      </c>
      <c r="Q304" s="8">
        <f>Q305</f>
        <v>0</v>
      </c>
      <c r="R304" s="4">
        <f t="shared" si="44"/>
        <v>0</v>
      </c>
    </row>
    <row r="305" spans="1:18" ht="15.75">
      <c r="A305" s="5" t="s">
        <v>651</v>
      </c>
      <c r="B305" s="2" t="s">
        <v>652</v>
      </c>
      <c r="C305" s="2"/>
      <c r="D305" s="4">
        <v>0</v>
      </c>
      <c r="E305" s="8">
        <f>E306</f>
        <v>500</v>
      </c>
      <c r="F305" s="4">
        <f t="shared" si="39"/>
        <v>500</v>
      </c>
      <c r="G305" s="8">
        <f>G306</f>
        <v>0</v>
      </c>
      <c r="H305" s="4">
        <f t="shared" si="42"/>
        <v>500</v>
      </c>
      <c r="I305" s="4">
        <v>0</v>
      </c>
      <c r="J305" s="8">
        <f>J306</f>
        <v>0</v>
      </c>
      <c r="K305" s="4">
        <f t="shared" si="40"/>
        <v>0</v>
      </c>
      <c r="L305" s="8">
        <f>L306</f>
        <v>0</v>
      </c>
      <c r="M305" s="4">
        <f t="shared" si="43"/>
        <v>0</v>
      </c>
      <c r="N305" s="4">
        <v>0</v>
      </c>
      <c r="O305" s="8">
        <f>O306</f>
        <v>0</v>
      </c>
      <c r="P305" s="4">
        <f t="shared" si="41"/>
        <v>0</v>
      </c>
      <c r="Q305" s="8">
        <f>Q306</f>
        <v>0</v>
      </c>
      <c r="R305" s="4">
        <f t="shared" si="44"/>
        <v>0</v>
      </c>
    </row>
    <row r="306" spans="1:18" ht="38.25">
      <c r="A306" s="5" t="s">
        <v>35</v>
      </c>
      <c r="B306" s="2" t="s">
        <v>652</v>
      </c>
      <c r="C306" s="2">
        <v>200</v>
      </c>
      <c r="D306" s="4">
        <v>0</v>
      </c>
      <c r="E306" s="8">
        <v>500</v>
      </c>
      <c r="F306" s="4">
        <f t="shared" si="39"/>
        <v>500</v>
      </c>
      <c r="G306" s="8"/>
      <c r="H306" s="4">
        <f t="shared" si="42"/>
        <v>500</v>
      </c>
      <c r="I306" s="4">
        <v>0</v>
      </c>
      <c r="J306" s="8"/>
      <c r="K306" s="4">
        <f t="shared" si="40"/>
        <v>0</v>
      </c>
      <c r="L306" s="8"/>
      <c r="M306" s="4">
        <f t="shared" si="43"/>
        <v>0</v>
      </c>
      <c r="N306" s="4">
        <v>0</v>
      </c>
      <c r="O306" s="8"/>
      <c r="P306" s="4">
        <f t="shared" si="41"/>
        <v>0</v>
      </c>
      <c r="Q306" s="8"/>
      <c r="R306" s="4">
        <f t="shared" si="44"/>
        <v>0</v>
      </c>
    </row>
    <row r="307" spans="1:18" ht="38.25">
      <c r="A307" s="5" t="s">
        <v>653</v>
      </c>
      <c r="B307" s="2" t="s">
        <v>655</v>
      </c>
      <c r="C307" s="2"/>
      <c r="D307" s="4">
        <v>0</v>
      </c>
      <c r="E307" s="8">
        <f>E308</f>
        <v>0</v>
      </c>
      <c r="F307" s="4">
        <f t="shared" si="39"/>
        <v>0</v>
      </c>
      <c r="G307" s="8">
        <f>G308</f>
        <v>0</v>
      </c>
      <c r="H307" s="4">
        <f t="shared" si="42"/>
        <v>0</v>
      </c>
      <c r="I307" s="4">
        <v>0</v>
      </c>
      <c r="J307" s="8">
        <f>J308</f>
        <v>0</v>
      </c>
      <c r="K307" s="4">
        <f t="shared" si="40"/>
        <v>0</v>
      </c>
      <c r="L307" s="8">
        <f>L308</f>
        <v>0</v>
      </c>
      <c r="M307" s="4">
        <f t="shared" si="43"/>
        <v>0</v>
      </c>
      <c r="N307" s="4">
        <v>0</v>
      </c>
      <c r="O307" s="8">
        <f>O308</f>
        <v>155</v>
      </c>
      <c r="P307" s="4">
        <f t="shared" si="41"/>
        <v>155</v>
      </c>
      <c r="Q307" s="8">
        <f>Q308</f>
        <v>0</v>
      </c>
      <c r="R307" s="4">
        <f t="shared" si="44"/>
        <v>155</v>
      </c>
    </row>
    <row r="308" spans="1:18" ht="25.5">
      <c r="A308" s="5" t="s">
        <v>654</v>
      </c>
      <c r="B308" s="2" t="s">
        <v>656</v>
      </c>
      <c r="C308" s="2"/>
      <c r="D308" s="4">
        <v>0</v>
      </c>
      <c r="E308" s="8">
        <f>E309</f>
        <v>0</v>
      </c>
      <c r="F308" s="4">
        <f t="shared" si="39"/>
        <v>0</v>
      </c>
      <c r="G308" s="8">
        <f>G309</f>
        <v>0</v>
      </c>
      <c r="H308" s="4">
        <f t="shared" si="42"/>
        <v>0</v>
      </c>
      <c r="I308" s="4">
        <v>0</v>
      </c>
      <c r="J308" s="8">
        <f>J309</f>
        <v>0</v>
      </c>
      <c r="K308" s="4">
        <f t="shared" si="40"/>
        <v>0</v>
      </c>
      <c r="L308" s="8">
        <f>L309</f>
        <v>0</v>
      </c>
      <c r="M308" s="4">
        <f t="shared" si="43"/>
        <v>0</v>
      </c>
      <c r="N308" s="4">
        <v>0</v>
      </c>
      <c r="O308" s="8">
        <f>O309</f>
        <v>155</v>
      </c>
      <c r="P308" s="4">
        <f t="shared" si="41"/>
        <v>155</v>
      </c>
      <c r="Q308" s="8">
        <f>Q309</f>
        <v>0</v>
      </c>
      <c r="R308" s="4">
        <f t="shared" si="44"/>
        <v>155</v>
      </c>
    </row>
    <row r="309" spans="1:18" ht="38.25">
      <c r="A309" s="5" t="s">
        <v>35</v>
      </c>
      <c r="B309" s="2" t="s">
        <v>656</v>
      </c>
      <c r="C309" s="2">
        <v>200</v>
      </c>
      <c r="D309" s="4">
        <v>0</v>
      </c>
      <c r="E309" s="8"/>
      <c r="F309" s="4">
        <f t="shared" si="39"/>
        <v>0</v>
      </c>
      <c r="G309" s="8"/>
      <c r="H309" s="4">
        <f t="shared" si="42"/>
        <v>0</v>
      </c>
      <c r="I309" s="4">
        <v>0</v>
      </c>
      <c r="J309" s="8"/>
      <c r="K309" s="4">
        <f t="shared" si="40"/>
        <v>0</v>
      </c>
      <c r="L309" s="8"/>
      <c r="M309" s="4">
        <f t="shared" si="43"/>
        <v>0</v>
      </c>
      <c r="N309" s="4">
        <v>0</v>
      </c>
      <c r="O309" s="8">
        <v>155</v>
      </c>
      <c r="P309" s="4">
        <f t="shared" si="41"/>
        <v>155</v>
      </c>
      <c r="Q309" s="8"/>
      <c r="R309" s="4">
        <f t="shared" si="44"/>
        <v>155</v>
      </c>
    </row>
    <row r="310" spans="1:18" ht="38.25">
      <c r="A310" s="9" t="s">
        <v>213</v>
      </c>
      <c r="B310" s="7" t="s">
        <v>216</v>
      </c>
      <c r="C310" s="2"/>
      <c r="D310" s="4">
        <v>15139.81</v>
      </c>
      <c r="E310" s="8">
        <f>E311</f>
        <v>10402.929919999999</v>
      </c>
      <c r="F310" s="4">
        <f t="shared" si="39"/>
        <v>25542.73992</v>
      </c>
      <c r="G310" s="8">
        <f>G311</f>
        <v>0</v>
      </c>
      <c r="H310" s="4">
        <f t="shared" si="42"/>
        <v>25542.73992</v>
      </c>
      <c r="I310" s="4">
        <v>4904.4559999999965</v>
      </c>
      <c r="J310" s="8">
        <f>J311</f>
        <v>0</v>
      </c>
      <c r="K310" s="4">
        <f t="shared" si="40"/>
        <v>4904.4559999999965</v>
      </c>
      <c r="L310" s="8">
        <f>L311</f>
        <v>0</v>
      </c>
      <c r="M310" s="4">
        <f t="shared" si="43"/>
        <v>4904.4559999999965</v>
      </c>
      <c r="N310" s="4">
        <v>4904.4559999999965</v>
      </c>
      <c r="O310" s="8">
        <f>O311</f>
        <v>0</v>
      </c>
      <c r="P310" s="4">
        <f t="shared" si="41"/>
        <v>4904.4559999999965</v>
      </c>
      <c r="Q310" s="8">
        <f>Q311</f>
        <v>0</v>
      </c>
      <c r="R310" s="4">
        <f t="shared" si="44"/>
        <v>4904.4559999999965</v>
      </c>
    </row>
    <row r="311" spans="1:18" ht="38.25">
      <c r="A311" s="5" t="s">
        <v>214</v>
      </c>
      <c r="B311" s="2" t="s">
        <v>217</v>
      </c>
      <c r="C311" s="2"/>
      <c r="D311" s="4">
        <v>15139.81</v>
      </c>
      <c r="E311" s="8">
        <f>E312+E314+E316+E318+E320</f>
        <v>10402.929919999999</v>
      </c>
      <c r="F311" s="4">
        <f t="shared" si="39"/>
        <v>25542.73992</v>
      </c>
      <c r="G311" s="8">
        <f>G312+G314+G316+G318+G320</f>
        <v>0</v>
      </c>
      <c r="H311" s="4">
        <f t="shared" si="42"/>
        <v>25542.73992</v>
      </c>
      <c r="I311" s="4">
        <v>4904.4559999999965</v>
      </c>
      <c r="J311" s="8">
        <f>J312+J314+J316+J318+J320</f>
        <v>0</v>
      </c>
      <c r="K311" s="4">
        <f t="shared" si="40"/>
        <v>4904.4559999999965</v>
      </c>
      <c r="L311" s="8">
        <f>L312+L314+L316+L318+L320</f>
        <v>0</v>
      </c>
      <c r="M311" s="4">
        <f t="shared" si="43"/>
        <v>4904.4559999999965</v>
      </c>
      <c r="N311" s="4">
        <v>4904.4559999999965</v>
      </c>
      <c r="O311" s="8">
        <f>O312+O314+O316+O318+O320</f>
        <v>0</v>
      </c>
      <c r="P311" s="4">
        <f t="shared" si="41"/>
        <v>4904.4559999999965</v>
      </c>
      <c r="Q311" s="8">
        <f>Q312+Q314+Q316+Q318+Q320</f>
        <v>0</v>
      </c>
      <c r="R311" s="4">
        <f t="shared" si="44"/>
        <v>4904.4559999999965</v>
      </c>
    </row>
    <row r="312" spans="1:18" ht="25.5">
      <c r="A312" s="5" t="s">
        <v>215</v>
      </c>
      <c r="B312" s="1" t="s">
        <v>644</v>
      </c>
      <c r="C312" s="2"/>
      <c r="D312" s="4">
        <v>0</v>
      </c>
      <c r="E312" s="8">
        <f>E313</f>
        <v>3971.32692</v>
      </c>
      <c r="F312" s="4">
        <f t="shared" si="39"/>
        <v>3971.32692</v>
      </c>
      <c r="G312" s="8">
        <f>G313</f>
        <v>0</v>
      </c>
      <c r="H312" s="4">
        <f t="shared" si="42"/>
        <v>3971.32692</v>
      </c>
      <c r="I312" s="4">
        <v>-5.1159076974727213E-13</v>
      </c>
      <c r="J312" s="8">
        <f>J313</f>
        <v>0</v>
      </c>
      <c r="K312" s="4">
        <f t="shared" si="40"/>
        <v>-5.1159076974727213E-13</v>
      </c>
      <c r="L312" s="8">
        <f>L313</f>
        <v>0</v>
      </c>
      <c r="M312" s="4">
        <f t="shared" si="43"/>
        <v>-5.1159076974727213E-13</v>
      </c>
      <c r="N312" s="4">
        <v>-5.1159076974727213E-13</v>
      </c>
      <c r="O312" s="8">
        <f>O313</f>
        <v>0</v>
      </c>
      <c r="P312" s="4">
        <f t="shared" si="41"/>
        <v>-5.1159076974727213E-13</v>
      </c>
      <c r="Q312" s="8">
        <f>Q313</f>
        <v>0</v>
      </c>
      <c r="R312" s="4">
        <f t="shared" si="44"/>
        <v>-5.1159076974727213E-13</v>
      </c>
    </row>
    <row r="313" spans="1:18" ht="38.25">
      <c r="A313" s="5" t="s">
        <v>35</v>
      </c>
      <c r="B313" s="1" t="s">
        <v>644</v>
      </c>
      <c r="C313" s="2">
        <v>200</v>
      </c>
      <c r="D313" s="4">
        <v>0</v>
      </c>
      <c r="E313" s="8">
        <f>1457.5155+51.53994+15.87448+2446.397</f>
        <v>3971.32692</v>
      </c>
      <c r="F313" s="4">
        <f t="shared" si="39"/>
        <v>3971.32692</v>
      </c>
      <c r="G313" s="8"/>
      <c r="H313" s="4">
        <f t="shared" si="42"/>
        <v>3971.32692</v>
      </c>
      <c r="I313" s="4">
        <v>-5.1159076974727213E-13</v>
      </c>
      <c r="J313" s="8"/>
      <c r="K313" s="4">
        <f t="shared" si="40"/>
        <v>-5.1159076974727213E-13</v>
      </c>
      <c r="L313" s="8"/>
      <c r="M313" s="4">
        <f t="shared" si="43"/>
        <v>-5.1159076974727213E-13</v>
      </c>
      <c r="N313" s="4">
        <v>-5.1159076974727213E-13</v>
      </c>
      <c r="O313" s="8"/>
      <c r="P313" s="4">
        <f t="shared" si="41"/>
        <v>-5.1159076974727213E-13</v>
      </c>
      <c r="Q313" s="8"/>
      <c r="R313" s="4">
        <f t="shared" si="44"/>
        <v>-5.1159076974727213E-13</v>
      </c>
    </row>
    <row r="314" spans="1:18" ht="25.5">
      <c r="A314" s="5" t="s">
        <v>215</v>
      </c>
      <c r="B314" s="2" t="s">
        <v>218</v>
      </c>
      <c r="C314" s="2"/>
      <c r="D314" s="4">
        <v>4893</v>
      </c>
      <c r="E314" s="8">
        <f>E315</f>
        <v>8878</v>
      </c>
      <c r="F314" s="4">
        <f t="shared" si="39"/>
        <v>13771</v>
      </c>
      <c r="G314" s="8">
        <f>G315</f>
        <v>0</v>
      </c>
      <c r="H314" s="4">
        <f t="shared" si="42"/>
        <v>13771</v>
      </c>
      <c r="I314" s="4">
        <v>4904.4560000000001</v>
      </c>
      <c r="J314" s="8">
        <f>J315</f>
        <v>0</v>
      </c>
      <c r="K314" s="4">
        <f t="shared" si="40"/>
        <v>4904.4560000000001</v>
      </c>
      <c r="L314" s="8">
        <f>L315</f>
        <v>0</v>
      </c>
      <c r="M314" s="4">
        <f t="shared" si="43"/>
        <v>4904.4560000000001</v>
      </c>
      <c r="N314" s="4">
        <v>4904.4560000000001</v>
      </c>
      <c r="O314" s="8">
        <f>O315</f>
        <v>0</v>
      </c>
      <c r="P314" s="4">
        <f t="shared" si="41"/>
        <v>4904.4560000000001</v>
      </c>
      <c r="Q314" s="8">
        <f>Q315</f>
        <v>0</v>
      </c>
      <c r="R314" s="4">
        <f t="shared" si="44"/>
        <v>4904.4560000000001</v>
      </c>
    </row>
    <row r="315" spans="1:18" ht="25.5">
      <c r="A315" s="5" t="s">
        <v>34</v>
      </c>
      <c r="B315" s="2" t="s">
        <v>218</v>
      </c>
      <c r="C315" s="2">
        <v>800</v>
      </c>
      <c r="D315" s="4">
        <v>4893</v>
      </c>
      <c r="E315" s="8">
        <v>8878</v>
      </c>
      <c r="F315" s="4">
        <f t="shared" si="39"/>
        <v>13771</v>
      </c>
      <c r="G315" s="8"/>
      <c r="H315" s="4">
        <f t="shared" si="42"/>
        <v>13771</v>
      </c>
      <c r="I315" s="4">
        <v>4904.4560000000001</v>
      </c>
      <c r="J315" s="8"/>
      <c r="K315" s="4">
        <f t="shared" si="40"/>
        <v>4904.4560000000001</v>
      </c>
      <c r="L315" s="8"/>
      <c r="M315" s="4">
        <f t="shared" si="43"/>
        <v>4904.4560000000001</v>
      </c>
      <c r="N315" s="4">
        <v>4904.4560000000001</v>
      </c>
      <c r="O315" s="8"/>
      <c r="P315" s="4">
        <f t="shared" si="41"/>
        <v>4904.4560000000001</v>
      </c>
      <c r="Q315" s="8"/>
      <c r="R315" s="4">
        <f t="shared" si="44"/>
        <v>4904.4560000000001</v>
      </c>
    </row>
    <row r="316" spans="1:18" ht="25.5">
      <c r="A316" s="5" t="s">
        <v>435</v>
      </c>
      <c r="B316" s="1" t="s">
        <v>436</v>
      </c>
      <c r="C316" s="2"/>
      <c r="D316" s="4">
        <v>0</v>
      </c>
      <c r="E316" s="8">
        <f>E317</f>
        <v>0</v>
      </c>
      <c r="F316" s="4">
        <f t="shared" si="39"/>
        <v>0</v>
      </c>
      <c r="G316" s="8">
        <f>G317</f>
        <v>0</v>
      </c>
      <c r="H316" s="4">
        <f t="shared" si="42"/>
        <v>0</v>
      </c>
      <c r="I316" s="4">
        <v>0</v>
      </c>
      <c r="J316" s="8">
        <f>J317</f>
        <v>0</v>
      </c>
      <c r="K316" s="4">
        <f t="shared" si="40"/>
        <v>0</v>
      </c>
      <c r="L316" s="8">
        <f>L317</f>
        <v>0</v>
      </c>
      <c r="M316" s="4">
        <f t="shared" si="43"/>
        <v>0</v>
      </c>
      <c r="N316" s="4">
        <v>0</v>
      </c>
      <c r="O316" s="8">
        <f>O317</f>
        <v>0</v>
      </c>
      <c r="P316" s="4">
        <f t="shared" si="41"/>
        <v>0</v>
      </c>
      <c r="Q316" s="8">
        <f>Q317</f>
        <v>0</v>
      </c>
      <c r="R316" s="4">
        <f t="shared" si="44"/>
        <v>0</v>
      </c>
    </row>
    <row r="317" spans="1:18" ht="38.25">
      <c r="A317" s="5" t="s">
        <v>35</v>
      </c>
      <c r="B317" s="1" t="s">
        <v>436</v>
      </c>
      <c r="C317" s="2">
        <v>200</v>
      </c>
      <c r="D317" s="4">
        <v>0</v>
      </c>
      <c r="E317" s="8"/>
      <c r="F317" s="4">
        <f t="shared" si="39"/>
        <v>0</v>
      </c>
      <c r="G317" s="8"/>
      <c r="H317" s="4">
        <f t="shared" si="42"/>
        <v>0</v>
      </c>
      <c r="I317" s="4">
        <v>0</v>
      </c>
      <c r="J317" s="8"/>
      <c r="K317" s="4">
        <f t="shared" si="40"/>
        <v>0</v>
      </c>
      <c r="L317" s="8"/>
      <c r="M317" s="4">
        <f t="shared" si="43"/>
        <v>0</v>
      </c>
      <c r="N317" s="4">
        <v>0</v>
      </c>
      <c r="O317" s="8"/>
      <c r="P317" s="4">
        <f t="shared" si="41"/>
        <v>0</v>
      </c>
      <c r="Q317" s="8"/>
      <c r="R317" s="4">
        <f t="shared" si="44"/>
        <v>0</v>
      </c>
    </row>
    <row r="318" spans="1:18" ht="89.25">
      <c r="A318" s="5" t="s">
        <v>516</v>
      </c>
      <c r="B318" s="2" t="s">
        <v>399</v>
      </c>
      <c r="C318" s="2"/>
      <c r="D318" s="4">
        <v>10246.810000000001</v>
      </c>
      <c r="E318" s="8">
        <f>E319</f>
        <v>-2446.3969999999999</v>
      </c>
      <c r="F318" s="4">
        <f t="shared" si="39"/>
        <v>7800.4130000000014</v>
      </c>
      <c r="G318" s="8">
        <f>G319</f>
        <v>0</v>
      </c>
      <c r="H318" s="4">
        <f t="shared" si="42"/>
        <v>7800.4130000000014</v>
      </c>
      <c r="I318" s="4">
        <v>0</v>
      </c>
      <c r="J318" s="8">
        <f>J319</f>
        <v>0</v>
      </c>
      <c r="K318" s="4">
        <f t="shared" si="40"/>
        <v>0</v>
      </c>
      <c r="L318" s="8">
        <f>L319</f>
        <v>0</v>
      </c>
      <c r="M318" s="4">
        <f t="shared" si="43"/>
        <v>0</v>
      </c>
      <c r="N318" s="4">
        <v>0</v>
      </c>
      <c r="O318" s="8">
        <f>O319</f>
        <v>0</v>
      </c>
      <c r="P318" s="4">
        <f t="shared" si="41"/>
        <v>0</v>
      </c>
      <c r="Q318" s="8">
        <f>Q319</f>
        <v>0</v>
      </c>
      <c r="R318" s="4">
        <f t="shared" si="44"/>
        <v>0</v>
      </c>
    </row>
    <row r="319" spans="1:18" ht="38.25">
      <c r="A319" s="5" t="s">
        <v>35</v>
      </c>
      <c r="B319" s="2" t="s">
        <v>399</v>
      </c>
      <c r="C319" s="2">
        <v>200</v>
      </c>
      <c r="D319" s="4">
        <v>10246.810000000001</v>
      </c>
      <c r="E319" s="8">
        <v>-2446.3969999999999</v>
      </c>
      <c r="F319" s="4">
        <f t="shared" si="39"/>
        <v>7800.4130000000014</v>
      </c>
      <c r="G319" s="8"/>
      <c r="H319" s="4">
        <f t="shared" si="42"/>
        <v>7800.4130000000014</v>
      </c>
      <c r="I319" s="4">
        <v>0</v>
      </c>
      <c r="J319" s="8"/>
      <c r="K319" s="4">
        <f t="shared" si="40"/>
        <v>0</v>
      </c>
      <c r="L319" s="8"/>
      <c r="M319" s="4">
        <f t="shared" si="43"/>
        <v>0</v>
      </c>
      <c r="N319" s="4">
        <v>0</v>
      </c>
      <c r="O319" s="8"/>
      <c r="P319" s="4">
        <f t="shared" si="41"/>
        <v>0</v>
      </c>
      <c r="Q319" s="8"/>
      <c r="R319" s="4">
        <f t="shared" si="44"/>
        <v>0</v>
      </c>
    </row>
    <row r="320" spans="1:18" ht="38.25">
      <c r="A320" s="5" t="s">
        <v>527</v>
      </c>
      <c r="B320" s="2" t="s">
        <v>528</v>
      </c>
      <c r="C320" s="2"/>
      <c r="D320" s="4">
        <v>0</v>
      </c>
      <c r="E320" s="8">
        <f>E321</f>
        <v>0</v>
      </c>
      <c r="F320" s="4">
        <f t="shared" si="39"/>
        <v>0</v>
      </c>
      <c r="G320" s="8">
        <f>G321</f>
        <v>0</v>
      </c>
      <c r="H320" s="4">
        <f t="shared" si="42"/>
        <v>0</v>
      </c>
      <c r="I320" s="4">
        <v>0</v>
      </c>
      <c r="J320" s="8">
        <f>J321</f>
        <v>0</v>
      </c>
      <c r="K320" s="4">
        <f t="shared" si="40"/>
        <v>0</v>
      </c>
      <c r="L320" s="8">
        <f>L321</f>
        <v>0</v>
      </c>
      <c r="M320" s="4">
        <f t="shared" si="43"/>
        <v>0</v>
      </c>
      <c r="N320" s="4">
        <v>0</v>
      </c>
      <c r="O320" s="8">
        <f>O321</f>
        <v>0</v>
      </c>
      <c r="P320" s="4">
        <f t="shared" si="41"/>
        <v>0</v>
      </c>
      <c r="Q320" s="8">
        <f>Q321</f>
        <v>0</v>
      </c>
      <c r="R320" s="4">
        <f t="shared" si="44"/>
        <v>0</v>
      </c>
    </row>
    <row r="321" spans="1:18" ht="38.25">
      <c r="A321" s="5" t="s">
        <v>35</v>
      </c>
      <c r="B321" s="2" t="s">
        <v>528</v>
      </c>
      <c r="C321" s="2">
        <v>200</v>
      </c>
      <c r="D321" s="4">
        <v>0</v>
      </c>
      <c r="E321" s="8"/>
      <c r="F321" s="4">
        <f t="shared" si="39"/>
        <v>0</v>
      </c>
      <c r="G321" s="8"/>
      <c r="H321" s="4">
        <f t="shared" si="42"/>
        <v>0</v>
      </c>
      <c r="I321" s="4">
        <v>0</v>
      </c>
      <c r="J321" s="8"/>
      <c r="K321" s="4">
        <f t="shared" si="40"/>
        <v>0</v>
      </c>
      <c r="L321" s="8"/>
      <c r="M321" s="4">
        <f t="shared" si="43"/>
        <v>0</v>
      </c>
      <c r="N321" s="4">
        <v>0</v>
      </c>
      <c r="O321" s="8"/>
      <c r="P321" s="4">
        <f t="shared" si="41"/>
        <v>0</v>
      </c>
      <c r="Q321" s="8"/>
      <c r="R321" s="4">
        <f t="shared" si="44"/>
        <v>0</v>
      </c>
    </row>
    <row r="322" spans="1:18" ht="25.5">
      <c r="A322" s="9" t="s">
        <v>219</v>
      </c>
      <c r="B322" s="7" t="s">
        <v>221</v>
      </c>
      <c r="C322" s="2"/>
      <c r="D322" s="4">
        <v>0</v>
      </c>
      <c r="E322" s="8">
        <f>E323</f>
        <v>0</v>
      </c>
      <c r="F322" s="4">
        <f t="shared" si="39"/>
        <v>0</v>
      </c>
      <c r="G322" s="8">
        <f>G323</f>
        <v>0</v>
      </c>
      <c r="H322" s="4">
        <f t="shared" si="42"/>
        <v>0</v>
      </c>
      <c r="I322" s="4">
        <v>0</v>
      </c>
      <c r="J322" s="8">
        <f>J323</f>
        <v>0</v>
      </c>
      <c r="K322" s="4">
        <f t="shared" si="40"/>
        <v>0</v>
      </c>
      <c r="L322" s="8">
        <f>L323</f>
        <v>0</v>
      </c>
      <c r="M322" s="4">
        <f t="shared" si="43"/>
        <v>0</v>
      </c>
      <c r="N322" s="4">
        <v>0</v>
      </c>
      <c r="O322" s="8">
        <f>O323</f>
        <v>0</v>
      </c>
      <c r="P322" s="4">
        <f t="shared" si="41"/>
        <v>0</v>
      </c>
      <c r="Q322" s="8">
        <f>Q323</f>
        <v>0</v>
      </c>
      <c r="R322" s="4">
        <f t="shared" si="44"/>
        <v>0</v>
      </c>
    </row>
    <row r="323" spans="1:18" ht="25.5">
      <c r="A323" s="5" t="s">
        <v>220</v>
      </c>
      <c r="B323" s="2" t="s">
        <v>222</v>
      </c>
      <c r="C323" s="2"/>
      <c r="D323" s="4">
        <v>0</v>
      </c>
      <c r="E323" s="8">
        <f>E324</f>
        <v>0</v>
      </c>
      <c r="F323" s="4">
        <f t="shared" si="39"/>
        <v>0</v>
      </c>
      <c r="G323" s="8">
        <f>G324</f>
        <v>0</v>
      </c>
      <c r="H323" s="4">
        <f t="shared" si="42"/>
        <v>0</v>
      </c>
      <c r="I323" s="4">
        <v>0</v>
      </c>
      <c r="J323" s="8">
        <f>J324</f>
        <v>0</v>
      </c>
      <c r="K323" s="4">
        <f t="shared" si="40"/>
        <v>0</v>
      </c>
      <c r="L323" s="8">
        <f>L324</f>
        <v>0</v>
      </c>
      <c r="M323" s="4">
        <f t="shared" si="43"/>
        <v>0</v>
      </c>
      <c r="N323" s="4">
        <v>0</v>
      </c>
      <c r="O323" s="8">
        <f>O324</f>
        <v>0</v>
      </c>
      <c r="P323" s="4">
        <f t="shared" si="41"/>
        <v>0</v>
      </c>
      <c r="Q323" s="8">
        <f>Q324</f>
        <v>0</v>
      </c>
      <c r="R323" s="4">
        <f t="shared" si="44"/>
        <v>0</v>
      </c>
    </row>
    <row r="324" spans="1:18" ht="25.5">
      <c r="A324" s="5" t="s">
        <v>353</v>
      </c>
      <c r="B324" s="2" t="s">
        <v>354</v>
      </c>
      <c r="C324" s="2"/>
      <c r="D324" s="4">
        <v>0</v>
      </c>
      <c r="E324" s="8">
        <f>E325+E326</f>
        <v>0</v>
      </c>
      <c r="F324" s="4">
        <f t="shared" si="39"/>
        <v>0</v>
      </c>
      <c r="G324" s="8">
        <f>G325+G326</f>
        <v>0</v>
      </c>
      <c r="H324" s="4">
        <f t="shared" si="42"/>
        <v>0</v>
      </c>
      <c r="I324" s="4">
        <v>0</v>
      </c>
      <c r="J324" s="8">
        <f>J325+J326</f>
        <v>0</v>
      </c>
      <c r="K324" s="4">
        <f t="shared" si="40"/>
        <v>0</v>
      </c>
      <c r="L324" s="8">
        <f>L325+L326</f>
        <v>0</v>
      </c>
      <c r="M324" s="4">
        <f t="shared" si="43"/>
        <v>0</v>
      </c>
      <c r="N324" s="4">
        <v>0</v>
      </c>
      <c r="O324" s="8">
        <f>O325+O326</f>
        <v>0</v>
      </c>
      <c r="P324" s="4">
        <f t="shared" si="41"/>
        <v>0</v>
      </c>
      <c r="Q324" s="8">
        <f>Q325+Q326</f>
        <v>0</v>
      </c>
      <c r="R324" s="4">
        <f t="shared" si="44"/>
        <v>0</v>
      </c>
    </row>
    <row r="325" spans="1:18" ht="38.25">
      <c r="A325" s="5" t="s">
        <v>35</v>
      </c>
      <c r="B325" s="2" t="s">
        <v>354</v>
      </c>
      <c r="C325" s="2">
        <v>200</v>
      </c>
      <c r="D325" s="4">
        <v>0</v>
      </c>
      <c r="E325" s="8"/>
      <c r="F325" s="4">
        <f t="shared" si="39"/>
        <v>0</v>
      </c>
      <c r="G325" s="8"/>
      <c r="H325" s="4">
        <f t="shared" si="42"/>
        <v>0</v>
      </c>
      <c r="I325" s="4">
        <v>0</v>
      </c>
      <c r="J325" s="8"/>
      <c r="K325" s="4">
        <f t="shared" si="40"/>
        <v>0</v>
      </c>
      <c r="L325" s="8"/>
      <c r="M325" s="4">
        <f t="shared" si="43"/>
        <v>0</v>
      </c>
      <c r="N325" s="4">
        <v>0</v>
      </c>
      <c r="O325" s="8"/>
      <c r="P325" s="4">
        <f t="shared" si="41"/>
        <v>0</v>
      </c>
      <c r="Q325" s="8"/>
      <c r="R325" s="4">
        <f t="shared" si="44"/>
        <v>0</v>
      </c>
    </row>
    <row r="326" spans="1:18" ht="25.5">
      <c r="A326" s="5" t="s">
        <v>34</v>
      </c>
      <c r="B326" s="2" t="s">
        <v>354</v>
      </c>
      <c r="C326" s="2">
        <v>800</v>
      </c>
      <c r="D326" s="4">
        <v>0</v>
      </c>
      <c r="E326" s="8"/>
      <c r="F326" s="4">
        <f t="shared" si="39"/>
        <v>0</v>
      </c>
      <c r="G326" s="8"/>
      <c r="H326" s="4">
        <f t="shared" si="42"/>
        <v>0</v>
      </c>
      <c r="I326" s="4">
        <v>0</v>
      </c>
      <c r="J326" s="8"/>
      <c r="K326" s="4">
        <f t="shared" si="40"/>
        <v>0</v>
      </c>
      <c r="L326" s="8"/>
      <c r="M326" s="4">
        <f t="shared" si="43"/>
        <v>0</v>
      </c>
      <c r="N326" s="4">
        <v>0</v>
      </c>
      <c r="O326" s="8"/>
      <c r="P326" s="4">
        <f t="shared" si="41"/>
        <v>0</v>
      </c>
      <c r="Q326" s="8"/>
      <c r="R326" s="4">
        <f t="shared" si="44"/>
        <v>0</v>
      </c>
    </row>
    <row r="327" spans="1:18" ht="25.5">
      <c r="A327" s="9" t="s">
        <v>72</v>
      </c>
      <c r="B327" s="13" t="s">
        <v>223</v>
      </c>
      <c r="C327" s="2"/>
      <c r="D327" s="4">
        <v>99.9512</v>
      </c>
      <c r="E327" s="8">
        <f t="shared" ref="E327:G329" si="48">E328</f>
        <v>0</v>
      </c>
      <c r="F327" s="4">
        <f t="shared" si="39"/>
        <v>99.9512</v>
      </c>
      <c r="G327" s="8">
        <f t="shared" si="48"/>
        <v>0</v>
      </c>
      <c r="H327" s="4">
        <f t="shared" si="42"/>
        <v>99.9512</v>
      </c>
      <c r="I327" s="4">
        <v>99.9512</v>
      </c>
      <c r="J327" s="8">
        <f t="shared" ref="J327:L329" si="49">J328</f>
        <v>0</v>
      </c>
      <c r="K327" s="4">
        <f t="shared" si="40"/>
        <v>99.9512</v>
      </c>
      <c r="L327" s="8">
        <f t="shared" si="49"/>
        <v>0</v>
      </c>
      <c r="M327" s="4">
        <f t="shared" si="43"/>
        <v>99.9512</v>
      </c>
      <c r="N327" s="4">
        <v>99.9512</v>
      </c>
      <c r="O327" s="8">
        <f t="shared" ref="O327:Q329" si="50">O328</f>
        <v>0</v>
      </c>
      <c r="P327" s="4">
        <f t="shared" si="41"/>
        <v>99.9512</v>
      </c>
      <c r="Q327" s="8">
        <f t="shared" si="50"/>
        <v>0</v>
      </c>
      <c r="R327" s="4">
        <f t="shared" si="44"/>
        <v>99.9512</v>
      </c>
    </row>
    <row r="328" spans="1:18" ht="25.5">
      <c r="A328" s="5" t="s">
        <v>73</v>
      </c>
      <c r="B328" s="2" t="s">
        <v>224</v>
      </c>
      <c r="C328" s="2"/>
      <c r="D328" s="4">
        <v>99.9512</v>
      </c>
      <c r="E328" s="8">
        <f t="shared" si="48"/>
        <v>0</v>
      </c>
      <c r="F328" s="4">
        <f t="shared" si="39"/>
        <v>99.9512</v>
      </c>
      <c r="G328" s="8">
        <f t="shared" si="48"/>
        <v>0</v>
      </c>
      <c r="H328" s="4">
        <f t="shared" si="42"/>
        <v>99.9512</v>
      </c>
      <c r="I328" s="4">
        <v>99.9512</v>
      </c>
      <c r="J328" s="8">
        <f t="shared" si="49"/>
        <v>0</v>
      </c>
      <c r="K328" s="4">
        <f t="shared" si="40"/>
        <v>99.9512</v>
      </c>
      <c r="L328" s="8">
        <f t="shared" si="49"/>
        <v>0</v>
      </c>
      <c r="M328" s="4">
        <f t="shared" si="43"/>
        <v>99.9512</v>
      </c>
      <c r="N328" s="4">
        <v>99.9512</v>
      </c>
      <c r="O328" s="8">
        <f t="shared" si="50"/>
        <v>0</v>
      </c>
      <c r="P328" s="4">
        <f t="shared" si="41"/>
        <v>99.9512</v>
      </c>
      <c r="Q328" s="8">
        <f t="shared" si="50"/>
        <v>0</v>
      </c>
      <c r="R328" s="4">
        <f t="shared" si="44"/>
        <v>99.9512</v>
      </c>
    </row>
    <row r="329" spans="1:18" ht="38.25">
      <c r="A329" s="5" t="s">
        <v>74</v>
      </c>
      <c r="B329" s="2" t="s">
        <v>400</v>
      </c>
      <c r="C329" s="2"/>
      <c r="D329" s="4">
        <v>99.9512</v>
      </c>
      <c r="E329" s="8">
        <f t="shared" si="48"/>
        <v>0</v>
      </c>
      <c r="F329" s="4">
        <f t="shared" si="39"/>
        <v>99.9512</v>
      </c>
      <c r="G329" s="8">
        <f t="shared" si="48"/>
        <v>0</v>
      </c>
      <c r="H329" s="4">
        <f t="shared" si="42"/>
        <v>99.9512</v>
      </c>
      <c r="I329" s="4">
        <v>99.9512</v>
      </c>
      <c r="J329" s="8">
        <f t="shared" si="49"/>
        <v>0</v>
      </c>
      <c r="K329" s="4">
        <f t="shared" si="40"/>
        <v>99.9512</v>
      </c>
      <c r="L329" s="8">
        <f t="shared" si="49"/>
        <v>0</v>
      </c>
      <c r="M329" s="4">
        <f t="shared" si="43"/>
        <v>99.9512</v>
      </c>
      <c r="N329" s="4">
        <v>99.9512</v>
      </c>
      <c r="O329" s="8">
        <f t="shared" si="50"/>
        <v>0</v>
      </c>
      <c r="P329" s="4">
        <f t="shared" si="41"/>
        <v>99.9512</v>
      </c>
      <c r="Q329" s="8">
        <f t="shared" si="50"/>
        <v>0</v>
      </c>
      <c r="R329" s="4">
        <f t="shared" si="44"/>
        <v>99.9512</v>
      </c>
    </row>
    <row r="330" spans="1:18" ht="25.5">
      <c r="A330" s="5" t="s">
        <v>316</v>
      </c>
      <c r="B330" s="2" t="s">
        <v>400</v>
      </c>
      <c r="C330" s="2">
        <v>300</v>
      </c>
      <c r="D330" s="4">
        <v>99.9512</v>
      </c>
      <c r="E330" s="8"/>
      <c r="F330" s="4">
        <f t="shared" si="39"/>
        <v>99.9512</v>
      </c>
      <c r="G330" s="8"/>
      <c r="H330" s="4">
        <f t="shared" si="42"/>
        <v>99.9512</v>
      </c>
      <c r="I330" s="4">
        <v>99.9512</v>
      </c>
      <c r="J330" s="8"/>
      <c r="K330" s="4">
        <f t="shared" si="40"/>
        <v>99.9512</v>
      </c>
      <c r="L330" s="8"/>
      <c r="M330" s="4">
        <f t="shared" si="43"/>
        <v>99.9512</v>
      </c>
      <c r="N330" s="4">
        <v>99.9512</v>
      </c>
      <c r="O330" s="8"/>
      <c r="P330" s="4">
        <f t="shared" si="41"/>
        <v>99.9512</v>
      </c>
      <c r="Q330" s="8"/>
      <c r="R330" s="4">
        <f t="shared" si="44"/>
        <v>99.9512</v>
      </c>
    </row>
    <row r="331" spans="1:18" ht="51">
      <c r="A331" s="9" t="s">
        <v>345</v>
      </c>
      <c r="B331" s="7" t="s">
        <v>69</v>
      </c>
      <c r="C331" s="2"/>
      <c r="D331" s="4">
        <v>1959.4885800000002</v>
      </c>
      <c r="E331" s="8">
        <f>E332</f>
        <v>246.46475999999998</v>
      </c>
      <c r="F331" s="4">
        <f t="shared" si="39"/>
        <v>2205.95334</v>
      </c>
      <c r="G331" s="8">
        <f>G332</f>
        <v>-9.3226700000000005</v>
      </c>
      <c r="H331" s="4">
        <f t="shared" si="42"/>
        <v>2196.63067</v>
      </c>
      <c r="I331" s="4">
        <v>1959.4885800000002</v>
      </c>
      <c r="J331" s="8">
        <f>J332</f>
        <v>0</v>
      </c>
      <c r="K331" s="4">
        <f t="shared" si="40"/>
        <v>1959.4885800000002</v>
      </c>
      <c r="L331" s="8">
        <f>L332</f>
        <v>0</v>
      </c>
      <c r="M331" s="4">
        <f t="shared" si="43"/>
        <v>1959.4885800000002</v>
      </c>
      <c r="N331" s="4">
        <v>1959.4885800000002</v>
      </c>
      <c r="O331" s="8">
        <f>O332</f>
        <v>0</v>
      </c>
      <c r="P331" s="4">
        <f t="shared" si="41"/>
        <v>1959.4885800000002</v>
      </c>
      <c r="Q331" s="8">
        <f>Q332</f>
        <v>0</v>
      </c>
      <c r="R331" s="4">
        <f t="shared" si="44"/>
        <v>1959.4885800000002</v>
      </c>
    </row>
    <row r="332" spans="1:18" ht="51">
      <c r="A332" s="5" t="s">
        <v>346</v>
      </c>
      <c r="B332" s="2" t="s">
        <v>70</v>
      </c>
      <c r="C332" s="2"/>
      <c r="D332" s="4">
        <v>1959.4885800000002</v>
      </c>
      <c r="E332" s="8">
        <f>E333</f>
        <v>246.46475999999998</v>
      </c>
      <c r="F332" s="4">
        <f t="shared" si="39"/>
        <v>2205.95334</v>
      </c>
      <c r="G332" s="8">
        <f>G333</f>
        <v>-9.3226700000000005</v>
      </c>
      <c r="H332" s="4">
        <f t="shared" ref="H332:H395" si="51">F332+G332</f>
        <v>2196.63067</v>
      </c>
      <c r="I332" s="4">
        <v>1959.4885800000002</v>
      </c>
      <c r="J332" s="8">
        <f>J333</f>
        <v>0</v>
      </c>
      <c r="K332" s="4">
        <f t="shared" si="40"/>
        <v>1959.4885800000002</v>
      </c>
      <c r="L332" s="8">
        <f>L333</f>
        <v>0</v>
      </c>
      <c r="M332" s="4">
        <f t="shared" ref="M332:M395" si="52">K332+L332</f>
        <v>1959.4885800000002</v>
      </c>
      <c r="N332" s="4">
        <v>1959.4885800000002</v>
      </c>
      <c r="O332" s="8">
        <f>O333</f>
        <v>0</v>
      </c>
      <c r="P332" s="4">
        <f t="shared" si="41"/>
        <v>1959.4885800000002</v>
      </c>
      <c r="Q332" s="8">
        <f>Q333</f>
        <v>0</v>
      </c>
      <c r="R332" s="4">
        <f t="shared" ref="R332:R395" si="53">P332+Q332</f>
        <v>1959.4885800000002</v>
      </c>
    </row>
    <row r="333" spans="1:18" ht="51">
      <c r="A333" s="5" t="s">
        <v>347</v>
      </c>
      <c r="B333" s="2" t="s">
        <v>71</v>
      </c>
      <c r="C333" s="2"/>
      <c r="D333" s="4">
        <v>1959.4885800000002</v>
      </c>
      <c r="E333" s="8">
        <f>E334+E335+E336+E337</f>
        <v>246.46475999999998</v>
      </c>
      <c r="F333" s="4">
        <f t="shared" si="39"/>
        <v>2205.95334</v>
      </c>
      <c r="G333" s="8">
        <f>G334+G335+G336+G337</f>
        <v>-9.3226700000000005</v>
      </c>
      <c r="H333" s="4">
        <f t="shared" si="51"/>
        <v>2196.63067</v>
      </c>
      <c r="I333" s="4">
        <v>1959.4885800000002</v>
      </c>
      <c r="J333" s="8">
        <f>J334+J335+J336+J337</f>
        <v>0</v>
      </c>
      <c r="K333" s="4">
        <f t="shared" si="40"/>
        <v>1959.4885800000002</v>
      </c>
      <c r="L333" s="8">
        <f>L334+L335+L336+L337</f>
        <v>0</v>
      </c>
      <c r="M333" s="4">
        <f t="shared" si="52"/>
        <v>1959.4885800000002</v>
      </c>
      <c r="N333" s="4">
        <v>1959.4885800000002</v>
      </c>
      <c r="O333" s="8">
        <f>O334+O335+O336+O337</f>
        <v>0</v>
      </c>
      <c r="P333" s="4">
        <f t="shared" si="41"/>
        <v>1959.4885800000002</v>
      </c>
      <c r="Q333" s="8">
        <f>Q334+Q335+Q336+Q337</f>
        <v>0</v>
      </c>
      <c r="R333" s="4">
        <f t="shared" si="53"/>
        <v>1959.4885800000002</v>
      </c>
    </row>
    <row r="334" spans="1:18" ht="76.5">
      <c r="A334" s="5" t="s">
        <v>108</v>
      </c>
      <c r="B334" s="2" t="s">
        <v>71</v>
      </c>
      <c r="C334" s="2">
        <v>100</v>
      </c>
      <c r="D334" s="4">
        <v>1640.77</v>
      </c>
      <c r="E334" s="8">
        <f>238.083+45.442-38.998</f>
        <v>244.52699999999999</v>
      </c>
      <c r="F334" s="4">
        <f t="shared" si="39"/>
        <v>1885.297</v>
      </c>
      <c r="G334" s="8">
        <v>-9.3226700000000005</v>
      </c>
      <c r="H334" s="4">
        <f t="shared" si="51"/>
        <v>1875.97433</v>
      </c>
      <c r="I334" s="4">
        <v>1640.77</v>
      </c>
      <c r="J334" s="8"/>
      <c r="K334" s="4">
        <f t="shared" si="40"/>
        <v>1640.77</v>
      </c>
      <c r="L334" s="8"/>
      <c r="M334" s="4">
        <f t="shared" si="52"/>
        <v>1640.77</v>
      </c>
      <c r="N334" s="4">
        <v>1640.77</v>
      </c>
      <c r="O334" s="8"/>
      <c r="P334" s="4">
        <f t="shared" si="41"/>
        <v>1640.77</v>
      </c>
      <c r="Q334" s="8"/>
      <c r="R334" s="4">
        <f t="shared" si="53"/>
        <v>1640.77</v>
      </c>
    </row>
    <row r="335" spans="1:18" ht="38.25">
      <c r="A335" s="5" t="s">
        <v>35</v>
      </c>
      <c r="B335" s="2" t="s">
        <v>71</v>
      </c>
      <c r="C335" s="2">
        <v>200</v>
      </c>
      <c r="D335" s="4">
        <v>318.71858000000003</v>
      </c>
      <c r="E335" s="8">
        <v>1.9377599999999999</v>
      </c>
      <c r="F335" s="4">
        <f t="shared" ref="F335:F398" si="54">D335+E335</f>
        <v>320.65634000000006</v>
      </c>
      <c r="G335" s="8"/>
      <c r="H335" s="4">
        <f t="shared" si="51"/>
        <v>320.65634000000006</v>
      </c>
      <c r="I335" s="4">
        <v>318.71858000000003</v>
      </c>
      <c r="J335" s="8"/>
      <c r="K335" s="4">
        <f t="shared" ref="K335:K398" si="55">I335+J335</f>
        <v>318.71858000000003</v>
      </c>
      <c r="L335" s="8"/>
      <c r="M335" s="4">
        <f t="shared" si="52"/>
        <v>318.71858000000003</v>
      </c>
      <c r="N335" s="4">
        <v>318.71858000000003</v>
      </c>
      <c r="O335" s="8"/>
      <c r="P335" s="4">
        <f t="shared" ref="P335:P398" si="56">N335+O335</f>
        <v>318.71858000000003</v>
      </c>
      <c r="Q335" s="8"/>
      <c r="R335" s="4">
        <f t="shared" si="53"/>
        <v>318.71858000000003</v>
      </c>
    </row>
    <row r="336" spans="1:18" ht="25.5">
      <c r="A336" s="5" t="s">
        <v>316</v>
      </c>
      <c r="B336" s="2" t="s">
        <v>71</v>
      </c>
      <c r="C336" s="2">
        <v>300</v>
      </c>
      <c r="D336" s="4">
        <v>0</v>
      </c>
      <c r="E336" s="8"/>
      <c r="F336" s="4">
        <f t="shared" si="54"/>
        <v>0</v>
      </c>
      <c r="G336" s="8"/>
      <c r="H336" s="4">
        <f t="shared" si="51"/>
        <v>0</v>
      </c>
      <c r="I336" s="4">
        <v>0</v>
      </c>
      <c r="J336" s="8"/>
      <c r="K336" s="4">
        <f t="shared" si="55"/>
        <v>0</v>
      </c>
      <c r="L336" s="8"/>
      <c r="M336" s="4">
        <f t="shared" si="52"/>
        <v>0</v>
      </c>
      <c r="N336" s="4">
        <v>0</v>
      </c>
      <c r="O336" s="8"/>
      <c r="P336" s="4">
        <f t="shared" si="56"/>
        <v>0</v>
      </c>
      <c r="Q336" s="8"/>
      <c r="R336" s="4">
        <f t="shared" si="53"/>
        <v>0</v>
      </c>
    </row>
    <row r="337" spans="1:18" ht="25.5">
      <c r="A337" s="5" t="s">
        <v>34</v>
      </c>
      <c r="B337" s="2" t="s">
        <v>71</v>
      </c>
      <c r="C337" s="2">
        <v>800</v>
      </c>
      <c r="D337" s="4">
        <v>0</v>
      </c>
      <c r="E337" s="8"/>
      <c r="F337" s="4">
        <f t="shared" si="54"/>
        <v>0</v>
      </c>
      <c r="G337" s="8"/>
      <c r="H337" s="4">
        <f t="shared" si="51"/>
        <v>0</v>
      </c>
      <c r="I337" s="4">
        <v>0</v>
      </c>
      <c r="J337" s="8"/>
      <c r="K337" s="4">
        <f t="shared" si="55"/>
        <v>0</v>
      </c>
      <c r="L337" s="8"/>
      <c r="M337" s="4">
        <f t="shared" si="52"/>
        <v>0</v>
      </c>
      <c r="N337" s="4">
        <v>0</v>
      </c>
      <c r="O337" s="8"/>
      <c r="P337" s="4">
        <f t="shared" si="56"/>
        <v>0</v>
      </c>
      <c r="Q337" s="8"/>
      <c r="R337" s="4">
        <f t="shared" si="53"/>
        <v>0</v>
      </c>
    </row>
    <row r="338" spans="1:18" ht="25.5">
      <c r="A338" s="9" t="s">
        <v>225</v>
      </c>
      <c r="B338" s="7" t="s">
        <v>296</v>
      </c>
      <c r="C338" s="2"/>
      <c r="D338" s="4">
        <v>11698.46859</v>
      </c>
      <c r="E338" s="8">
        <f>E339</f>
        <v>14847.780409999999</v>
      </c>
      <c r="F338" s="4">
        <f t="shared" si="54"/>
        <v>26546.249</v>
      </c>
      <c r="G338" s="8">
        <f>G339</f>
        <v>0</v>
      </c>
      <c r="H338" s="4">
        <f t="shared" si="51"/>
        <v>26546.249</v>
      </c>
      <c r="I338" s="4">
        <v>8884.0988500000003</v>
      </c>
      <c r="J338" s="8">
        <f>J339</f>
        <v>5728.1473699999997</v>
      </c>
      <c r="K338" s="4">
        <f t="shared" si="55"/>
        <v>14612.246220000001</v>
      </c>
      <c r="L338" s="8">
        <f>L339</f>
        <v>0</v>
      </c>
      <c r="M338" s="4">
        <f t="shared" si="52"/>
        <v>14612.246220000001</v>
      </c>
      <c r="N338" s="4">
        <v>8884.0988500000003</v>
      </c>
      <c r="O338" s="8">
        <f>O339</f>
        <v>4264.5587699999996</v>
      </c>
      <c r="P338" s="4">
        <f t="shared" si="56"/>
        <v>13148.65762</v>
      </c>
      <c r="Q338" s="8">
        <f>Q339</f>
        <v>0</v>
      </c>
      <c r="R338" s="4">
        <f t="shared" si="53"/>
        <v>13148.65762</v>
      </c>
    </row>
    <row r="339" spans="1:18" ht="25.5">
      <c r="A339" s="5" t="s">
        <v>226</v>
      </c>
      <c r="B339" s="2" t="s">
        <v>297</v>
      </c>
      <c r="C339" s="2"/>
      <c r="D339" s="4">
        <v>11698.46859</v>
      </c>
      <c r="E339" s="8">
        <f>E340+E342+E344</f>
        <v>14847.780409999999</v>
      </c>
      <c r="F339" s="4">
        <f t="shared" si="54"/>
        <v>26546.249</v>
      </c>
      <c r="G339" s="8">
        <f>G340+G342+G344</f>
        <v>0</v>
      </c>
      <c r="H339" s="4">
        <f t="shared" si="51"/>
        <v>26546.249</v>
      </c>
      <c r="I339" s="4">
        <v>8884.0988500000003</v>
      </c>
      <c r="J339" s="8">
        <f>J340+J342+J344</f>
        <v>5728.1473699999997</v>
      </c>
      <c r="K339" s="4">
        <f t="shared" si="55"/>
        <v>14612.246220000001</v>
      </c>
      <c r="L339" s="8">
        <f>L340+L342+L344</f>
        <v>0</v>
      </c>
      <c r="M339" s="4">
        <f t="shared" si="52"/>
        <v>14612.246220000001</v>
      </c>
      <c r="N339" s="4">
        <v>8884.0988500000003</v>
      </c>
      <c r="O339" s="8">
        <f>O340+O342+O344</f>
        <v>4264.5587699999996</v>
      </c>
      <c r="P339" s="4">
        <f t="shared" si="56"/>
        <v>13148.65762</v>
      </c>
      <c r="Q339" s="8">
        <f>Q340+Q342+Q344</f>
        <v>0</v>
      </c>
      <c r="R339" s="4">
        <f t="shared" si="53"/>
        <v>13148.65762</v>
      </c>
    </row>
    <row r="340" spans="1:18" ht="51">
      <c r="A340" s="5" t="s">
        <v>298</v>
      </c>
      <c r="B340" s="11" t="s">
        <v>299</v>
      </c>
      <c r="C340" s="2"/>
      <c r="D340" s="4">
        <v>11698.46859</v>
      </c>
      <c r="E340" s="8">
        <f>E341</f>
        <v>14847.780409999999</v>
      </c>
      <c r="F340" s="4">
        <f t="shared" si="54"/>
        <v>26546.249</v>
      </c>
      <c r="G340" s="8">
        <f>G341</f>
        <v>0</v>
      </c>
      <c r="H340" s="4">
        <f t="shared" si="51"/>
        <v>26546.249</v>
      </c>
      <c r="I340" s="4">
        <v>8884.0988500000003</v>
      </c>
      <c r="J340" s="8">
        <f>J341</f>
        <v>5728.1473699999997</v>
      </c>
      <c r="K340" s="4">
        <f t="shared" si="55"/>
        <v>14612.246220000001</v>
      </c>
      <c r="L340" s="8">
        <f>L341</f>
        <v>0</v>
      </c>
      <c r="M340" s="4">
        <f t="shared" si="52"/>
        <v>14612.246220000001</v>
      </c>
      <c r="N340" s="4">
        <v>8884.0988500000003</v>
      </c>
      <c r="O340" s="8">
        <f>O341</f>
        <v>4264.5587699999996</v>
      </c>
      <c r="P340" s="4">
        <f t="shared" si="56"/>
        <v>13148.65762</v>
      </c>
      <c r="Q340" s="8">
        <f>Q341</f>
        <v>0</v>
      </c>
      <c r="R340" s="4">
        <f t="shared" si="53"/>
        <v>13148.65762</v>
      </c>
    </row>
    <row r="341" spans="1:18" ht="15.75">
      <c r="A341" s="14" t="s">
        <v>212</v>
      </c>
      <c r="B341" s="11" t="s">
        <v>299</v>
      </c>
      <c r="C341" s="2">
        <v>800</v>
      </c>
      <c r="D341" s="4">
        <v>11698.46859</v>
      </c>
      <c r="E341" s="8">
        <v>14847.780409999999</v>
      </c>
      <c r="F341" s="4">
        <f t="shared" si="54"/>
        <v>26546.249</v>
      </c>
      <c r="G341" s="8"/>
      <c r="H341" s="4">
        <f t="shared" si="51"/>
        <v>26546.249</v>
      </c>
      <c r="I341" s="4">
        <v>8884.0988500000003</v>
      </c>
      <c r="J341" s="8">
        <v>5728.1473699999997</v>
      </c>
      <c r="K341" s="4">
        <f t="shared" si="55"/>
        <v>14612.246220000001</v>
      </c>
      <c r="L341" s="8"/>
      <c r="M341" s="4">
        <f t="shared" si="52"/>
        <v>14612.246220000001</v>
      </c>
      <c r="N341" s="4">
        <v>8884.0988500000003</v>
      </c>
      <c r="O341" s="8">
        <f>4264.55877</f>
        <v>4264.5587699999996</v>
      </c>
      <c r="P341" s="4">
        <f t="shared" si="56"/>
        <v>13148.65762</v>
      </c>
      <c r="Q341" s="8"/>
      <c r="R341" s="4">
        <f t="shared" si="53"/>
        <v>13148.65762</v>
      </c>
    </row>
    <row r="342" spans="1:18" ht="25.5">
      <c r="A342" s="5" t="s">
        <v>461</v>
      </c>
      <c r="B342" s="11" t="s">
        <v>506</v>
      </c>
      <c r="C342" s="2"/>
      <c r="D342" s="4">
        <v>0</v>
      </c>
      <c r="E342" s="8">
        <f>E343</f>
        <v>0</v>
      </c>
      <c r="F342" s="4">
        <f t="shared" si="54"/>
        <v>0</v>
      </c>
      <c r="G342" s="8">
        <f>G343</f>
        <v>0</v>
      </c>
      <c r="H342" s="4">
        <f t="shared" si="51"/>
        <v>0</v>
      </c>
      <c r="I342" s="4">
        <v>0</v>
      </c>
      <c r="J342" s="8">
        <f>J343</f>
        <v>0</v>
      </c>
      <c r="K342" s="4">
        <f t="shared" si="55"/>
        <v>0</v>
      </c>
      <c r="L342" s="8">
        <f>L343</f>
        <v>0</v>
      </c>
      <c r="M342" s="4">
        <f t="shared" si="52"/>
        <v>0</v>
      </c>
      <c r="N342" s="4">
        <v>0</v>
      </c>
      <c r="O342" s="8">
        <f>O343</f>
        <v>0</v>
      </c>
      <c r="P342" s="4">
        <f t="shared" si="56"/>
        <v>0</v>
      </c>
      <c r="Q342" s="8">
        <f>Q343</f>
        <v>0</v>
      </c>
      <c r="R342" s="4">
        <f t="shared" si="53"/>
        <v>0</v>
      </c>
    </row>
    <row r="343" spans="1:18" ht="38.25">
      <c r="A343" s="5" t="s">
        <v>35</v>
      </c>
      <c r="B343" s="11" t="s">
        <v>506</v>
      </c>
      <c r="C343" s="2">
        <v>200</v>
      </c>
      <c r="D343" s="4">
        <v>0</v>
      </c>
      <c r="E343" s="8"/>
      <c r="F343" s="4">
        <f t="shared" si="54"/>
        <v>0</v>
      </c>
      <c r="G343" s="8"/>
      <c r="H343" s="4">
        <f t="shared" si="51"/>
        <v>0</v>
      </c>
      <c r="I343" s="4">
        <v>0</v>
      </c>
      <c r="J343" s="8"/>
      <c r="K343" s="4">
        <f t="shared" si="55"/>
        <v>0</v>
      </c>
      <c r="L343" s="8"/>
      <c r="M343" s="4">
        <f t="shared" si="52"/>
        <v>0</v>
      </c>
      <c r="N343" s="4">
        <v>0</v>
      </c>
      <c r="O343" s="8"/>
      <c r="P343" s="4">
        <f t="shared" si="56"/>
        <v>0</v>
      </c>
      <c r="Q343" s="8"/>
      <c r="R343" s="4">
        <f t="shared" si="53"/>
        <v>0</v>
      </c>
    </row>
    <row r="344" spans="1:18" ht="15.75">
      <c r="A344" s="5" t="s">
        <v>495</v>
      </c>
      <c r="B344" s="11" t="s">
        <v>496</v>
      </c>
      <c r="C344" s="2"/>
      <c r="D344" s="4">
        <v>0</v>
      </c>
      <c r="E344" s="8">
        <f>E345</f>
        <v>0</v>
      </c>
      <c r="F344" s="4">
        <f t="shared" si="54"/>
        <v>0</v>
      </c>
      <c r="G344" s="8">
        <f>G345</f>
        <v>0</v>
      </c>
      <c r="H344" s="4">
        <f t="shared" si="51"/>
        <v>0</v>
      </c>
      <c r="I344" s="4">
        <v>0</v>
      </c>
      <c r="J344" s="8">
        <f>J345</f>
        <v>0</v>
      </c>
      <c r="K344" s="4">
        <f t="shared" si="55"/>
        <v>0</v>
      </c>
      <c r="L344" s="8">
        <f>L345</f>
        <v>0</v>
      </c>
      <c r="M344" s="4">
        <f t="shared" si="52"/>
        <v>0</v>
      </c>
      <c r="N344" s="4">
        <v>0</v>
      </c>
      <c r="O344" s="8">
        <f>O345</f>
        <v>0</v>
      </c>
      <c r="P344" s="4">
        <f t="shared" si="56"/>
        <v>0</v>
      </c>
      <c r="Q344" s="8">
        <f>Q345</f>
        <v>0</v>
      </c>
      <c r="R344" s="4">
        <f t="shared" si="53"/>
        <v>0</v>
      </c>
    </row>
    <row r="345" spans="1:18" ht="38.25">
      <c r="A345" s="5" t="s">
        <v>35</v>
      </c>
      <c r="B345" s="11" t="s">
        <v>496</v>
      </c>
      <c r="C345" s="2">
        <v>200</v>
      </c>
      <c r="D345" s="4">
        <v>0</v>
      </c>
      <c r="E345" s="8"/>
      <c r="F345" s="4">
        <f t="shared" si="54"/>
        <v>0</v>
      </c>
      <c r="G345" s="8"/>
      <c r="H345" s="4">
        <f t="shared" si="51"/>
        <v>0</v>
      </c>
      <c r="I345" s="4">
        <v>0</v>
      </c>
      <c r="J345" s="8"/>
      <c r="K345" s="4">
        <f t="shared" si="55"/>
        <v>0</v>
      </c>
      <c r="L345" s="8"/>
      <c r="M345" s="4">
        <f t="shared" si="52"/>
        <v>0</v>
      </c>
      <c r="N345" s="4">
        <v>0</v>
      </c>
      <c r="O345" s="8"/>
      <c r="P345" s="4">
        <f t="shared" si="56"/>
        <v>0</v>
      </c>
      <c r="Q345" s="8"/>
      <c r="R345" s="4">
        <f t="shared" si="53"/>
        <v>0</v>
      </c>
    </row>
    <row r="346" spans="1:18" ht="102">
      <c r="A346" s="9" t="s">
        <v>342</v>
      </c>
      <c r="B346" s="7" t="s">
        <v>61</v>
      </c>
      <c r="C346" s="2"/>
      <c r="D346" s="4">
        <v>3303.45075</v>
      </c>
      <c r="E346" s="8">
        <f>E347+E352</f>
        <v>1766.6429699999999</v>
      </c>
      <c r="F346" s="4">
        <f t="shared" si="54"/>
        <v>5070.0937199999998</v>
      </c>
      <c r="G346" s="8">
        <f>G347+G352</f>
        <v>116.5744</v>
      </c>
      <c r="H346" s="4">
        <f t="shared" si="51"/>
        <v>5186.6681200000003</v>
      </c>
      <c r="I346" s="4">
        <v>3303.45075</v>
      </c>
      <c r="J346" s="8">
        <f>J347+J352</f>
        <v>0</v>
      </c>
      <c r="K346" s="4">
        <f t="shared" si="55"/>
        <v>3303.45075</v>
      </c>
      <c r="L346" s="8">
        <f>L347+L352</f>
        <v>0</v>
      </c>
      <c r="M346" s="4">
        <f t="shared" si="52"/>
        <v>3303.45075</v>
      </c>
      <c r="N346" s="4">
        <v>3303.45075</v>
      </c>
      <c r="O346" s="8">
        <f>O347+O352</f>
        <v>0</v>
      </c>
      <c r="P346" s="4">
        <f t="shared" si="56"/>
        <v>3303.45075</v>
      </c>
      <c r="Q346" s="8">
        <f>Q347+Q352</f>
        <v>0</v>
      </c>
      <c r="R346" s="4">
        <f t="shared" si="53"/>
        <v>3303.45075</v>
      </c>
    </row>
    <row r="347" spans="1:18" ht="92.25" customHeight="1">
      <c r="A347" s="5" t="s">
        <v>341</v>
      </c>
      <c r="B347" s="2" t="s">
        <v>62</v>
      </c>
      <c r="C347" s="2"/>
      <c r="D347" s="4">
        <v>3303.45075</v>
      </c>
      <c r="E347" s="8">
        <f>E348+E350</f>
        <v>1766.6429699999999</v>
      </c>
      <c r="F347" s="4">
        <f t="shared" si="54"/>
        <v>5070.0937199999998</v>
      </c>
      <c r="G347" s="8">
        <f>G348+G350</f>
        <v>116.5744</v>
      </c>
      <c r="H347" s="4">
        <f t="shared" si="51"/>
        <v>5186.6681200000003</v>
      </c>
      <c r="I347" s="4">
        <v>3303.45075</v>
      </c>
      <c r="J347" s="8">
        <f>J348+J350</f>
        <v>0</v>
      </c>
      <c r="K347" s="4">
        <f t="shared" si="55"/>
        <v>3303.45075</v>
      </c>
      <c r="L347" s="8">
        <f>L348+L350</f>
        <v>0</v>
      </c>
      <c r="M347" s="4">
        <f t="shared" si="52"/>
        <v>3303.45075</v>
      </c>
      <c r="N347" s="4">
        <v>3303.45075</v>
      </c>
      <c r="O347" s="8">
        <f>O348+O350</f>
        <v>0</v>
      </c>
      <c r="P347" s="4">
        <f t="shared" si="56"/>
        <v>3303.45075</v>
      </c>
      <c r="Q347" s="8">
        <f>Q348+Q350</f>
        <v>0</v>
      </c>
      <c r="R347" s="4">
        <f t="shared" si="53"/>
        <v>3303.45075</v>
      </c>
    </row>
    <row r="348" spans="1:18" ht="81" customHeight="1">
      <c r="A348" s="5" t="s">
        <v>340</v>
      </c>
      <c r="B348" s="2" t="s">
        <v>63</v>
      </c>
      <c r="C348" s="2"/>
      <c r="D348" s="4">
        <v>3303.45075</v>
      </c>
      <c r="E348" s="8">
        <f>E349</f>
        <v>388.80297000000002</v>
      </c>
      <c r="F348" s="4">
        <f t="shared" si="54"/>
        <v>3692.2537200000002</v>
      </c>
      <c r="G348" s="8">
        <f>G349</f>
        <v>116.5744</v>
      </c>
      <c r="H348" s="4">
        <f t="shared" si="51"/>
        <v>3808.8281200000001</v>
      </c>
      <c r="I348" s="4">
        <v>3303.45075</v>
      </c>
      <c r="J348" s="8">
        <f>J349</f>
        <v>0</v>
      </c>
      <c r="K348" s="4">
        <f t="shared" si="55"/>
        <v>3303.45075</v>
      </c>
      <c r="L348" s="8">
        <f>L349</f>
        <v>0</v>
      </c>
      <c r="M348" s="4">
        <f t="shared" si="52"/>
        <v>3303.45075</v>
      </c>
      <c r="N348" s="4">
        <v>3303.45075</v>
      </c>
      <c r="O348" s="8">
        <f>O349</f>
        <v>0</v>
      </c>
      <c r="P348" s="4">
        <f t="shared" si="56"/>
        <v>3303.45075</v>
      </c>
      <c r="Q348" s="8">
        <f>Q349</f>
        <v>0</v>
      </c>
      <c r="R348" s="4">
        <f t="shared" si="53"/>
        <v>3303.45075</v>
      </c>
    </row>
    <row r="349" spans="1:18" ht="38.25">
      <c r="A349" s="5" t="s">
        <v>64</v>
      </c>
      <c r="B349" s="2" t="s">
        <v>63</v>
      </c>
      <c r="C349" s="2">
        <v>600</v>
      </c>
      <c r="D349" s="4">
        <v>3303.45075</v>
      </c>
      <c r="E349" s="8">
        <f>382.35897+45.442-38.998</f>
        <v>388.80297000000002</v>
      </c>
      <c r="F349" s="4">
        <f t="shared" si="54"/>
        <v>3692.2537200000002</v>
      </c>
      <c r="G349" s="8">
        <v>116.5744</v>
      </c>
      <c r="H349" s="4">
        <f t="shared" si="51"/>
        <v>3808.8281200000001</v>
      </c>
      <c r="I349" s="4">
        <v>3303.45075</v>
      </c>
      <c r="J349" s="8"/>
      <c r="K349" s="4">
        <f t="shared" si="55"/>
        <v>3303.45075</v>
      </c>
      <c r="L349" s="8"/>
      <c r="M349" s="4">
        <f t="shared" si="52"/>
        <v>3303.45075</v>
      </c>
      <c r="N349" s="4">
        <v>3303.45075</v>
      </c>
      <c r="O349" s="8"/>
      <c r="P349" s="4">
        <f t="shared" si="56"/>
        <v>3303.45075</v>
      </c>
      <c r="Q349" s="8"/>
      <c r="R349" s="4">
        <f t="shared" si="53"/>
        <v>3303.45075</v>
      </c>
    </row>
    <row r="350" spans="1:18" ht="54" customHeight="1">
      <c r="A350" s="5" t="s">
        <v>364</v>
      </c>
      <c r="B350" s="2" t="s">
        <v>365</v>
      </c>
      <c r="C350" s="2"/>
      <c r="D350" s="4">
        <v>0</v>
      </c>
      <c r="E350" s="8">
        <f>E351</f>
        <v>1377.84</v>
      </c>
      <c r="F350" s="4">
        <f t="shared" si="54"/>
        <v>1377.84</v>
      </c>
      <c r="G350" s="8">
        <f>G351</f>
        <v>0</v>
      </c>
      <c r="H350" s="4">
        <f t="shared" si="51"/>
        <v>1377.84</v>
      </c>
      <c r="I350" s="4">
        <v>0</v>
      </c>
      <c r="J350" s="8">
        <f>J351</f>
        <v>0</v>
      </c>
      <c r="K350" s="4">
        <f t="shared" si="55"/>
        <v>0</v>
      </c>
      <c r="L350" s="8">
        <f>L351</f>
        <v>0</v>
      </c>
      <c r="M350" s="4">
        <f t="shared" si="52"/>
        <v>0</v>
      </c>
      <c r="N350" s="4">
        <v>0</v>
      </c>
      <c r="O350" s="8">
        <f>O351</f>
        <v>0</v>
      </c>
      <c r="P350" s="4">
        <f t="shared" si="56"/>
        <v>0</v>
      </c>
      <c r="Q350" s="8">
        <f>Q351</f>
        <v>0</v>
      </c>
      <c r="R350" s="4">
        <f t="shared" si="53"/>
        <v>0</v>
      </c>
    </row>
    <row r="351" spans="1:18" ht="38.25">
      <c r="A351" s="5" t="s">
        <v>64</v>
      </c>
      <c r="B351" s="2" t="s">
        <v>365</v>
      </c>
      <c r="C351" s="2">
        <v>600</v>
      </c>
      <c r="D351" s="4">
        <v>0</v>
      </c>
      <c r="E351" s="8">
        <v>1377.84</v>
      </c>
      <c r="F351" s="4">
        <f t="shared" si="54"/>
        <v>1377.84</v>
      </c>
      <c r="G351" s="8"/>
      <c r="H351" s="4">
        <f t="shared" si="51"/>
        <v>1377.84</v>
      </c>
      <c r="I351" s="4">
        <v>0</v>
      </c>
      <c r="J351" s="8"/>
      <c r="K351" s="4">
        <f t="shared" si="55"/>
        <v>0</v>
      </c>
      <c r="L351" s="8"/>
      <c r="M351" s="4">
        <f t="shared" si="52"/>
        <v>0</v>
      </c>
      <c r="N351" s="4">
        <v>0</v>
      </c>
      <c r="O351" s="8"/>
      <c r="P351" s="4">
        <f t="shared" si="56"/>
        <v>0</v>
      </c>
      <c r="Q351" s="8"/>
      <c r="R351" s="4">
        <f t="shared" si="53"/>
        <v>0</v>
      </c>
    </row>
    <row r="352" spans="1:18" ht="66" customHeight="1">
      <c r="A352" s="5" t="s">
        <v>65</v>
      </c>
      <c r="B352" s="2" t="s">
        <v>67</v>
      </c>
      <c r="C352" s="2"/>
      <c r="D352" s="4">
        <v>0</v>
      </c>
      <c r="E352" s="8">
        <f>E353</f>
        <v>0</v>
      </c>
      <c r="F352" s="4">
        <f t="shared" si="54"/>
        <v>0</v>
      </c>
      <c r="G352" s="8">
        <f>G353</f>
        <v>0</v>
      </c>
      <c r="H352" s="4">
        <f t="shared" si="51"/>
        <v>0</v>
      </c>
      <c r="I352" s="4">
        <v>0</v>
      </c>
      <c r="J352" s="8">
        <f>J353</f>
        <v>0</v>
      </c>
      <c r="K352" s="4">
        <f t="shared" si="55"/>
        <v>0</v>
      </c>
      <c r="L352" s="8">
        <f>L353</f>
        <v>0</v>
      </c>
      <c r="M352" s="4">
        <f t="shared" si="52"/>
        <v>0</v>
      </c>
      <c r="N352" s="4">
        <v>0</v>
      </c>
      <c r="O352" s="8">
        <f>O353</f>
        <v>0</v>
      </c>
      <c r="P352" s="4">
        <f t="shared" si="56"/>
        <v>0</v>
      </c>
      <c r="Q352" s="8">
        <f>Q353</f>
        <v>0</v>
      </c>
      <c r="R352" s="4">
        <f t="shared" si="53"/>
        <v>0</v>
      </c>
    </row>
    <row r="353" spans="1:18" ht="54" customHeight="1">
      <c r="A353" s="5" t="s">
        <v>66</v>
      </c>
      <c r="B353" s="2" t="s">
        <v>68</v>
      </c>
      <c r="C353" s="2"/>
      <c r="D353" s="4">
        <v>0</v>
      </c>
      <c r="E353" s="8">
        <f>E354</f>
        <v>0</v>
      </c>
      <c r="F353" s="4">
        <f t="shared" si="54"/>
        <v>0</v>
      </c>
      <c r="G353" s="8">
        <f>G354</f>
        <v>0</v>
      </c>
      <c r="H353" s="4">
        <f t="shared" si="51"/>
        <v>0</v>
      </c>
      <c r="I353" s="4">
        <v>0</v>
      </c>
      <c r="J353" s="8">
        <f>J354</f>
        <v>0</v>
      </c>
      <c r="K353" s="4">
        <f t="shared" si="55"/>
        <v>0</v>
      </c>
      <c r="L353" s="8">
        <f>L354</f>
        <v>0</v>
      </c>
      <c r="M353" s="4">
        <f t="shared" si="52"/>
        <v>0</v>
      </c>
      <c r="N353" s="4">
        <v>0</v>
      </c>
      <c r="O353" s="8">
        <f>O354</f>
        <v>0</v>
      </c>
      <c r="P353" s="4">
        <f t="shared" si="56"/>
        <v>0</v>
      </c>
      <c r="Q353" s="8">
        <f>Q354</f>
        <v>0</v>
      </c>
      <c r="R353" s="4">
        <f t="shared" si="53"/>
        <v>0</v>
      </c>
    </row>
    <row r="354" spans="1:18" ht="38.25">
      <c r="A354" s="5" t="s">
        <v>64</v>
      </c>
      <c r="B354" s="2" t="s">
        <v>68</v>
      </c>
      <c r="C354" s="2">
        <v>600</v>
      </c>
      <c r="D354" s="4">
        <v>0</v>
      </c>
      <c r="E354" s="8"/>
      <c r="F354" s="4">
        <f t="shared" si="54"/>
        <v>0</v>
      </c>
      <c r="G354" s="8"/>
      <c r="H354" s="4">
        <f t="shared" si="51"/>
        <v>0</v>
      </c>
      <c r="I354" s="4">
        <v>0</v>
      </c>
      <c r="J354" s="8"/>
      <c r="K354" s="4">
        <f t="shared" si="55"/>
        <v>0</v>
      </c>
      <c r="L354" s="8"/>
      <c r="M354" s="4">
        <f t="shared" si="52"/>
        <v>0</v>
      </c>
      <c r="N354" s="4">
        <v>0</v>
      </c>
      <c r="O354" s="8"/>
      <c r="P354" s="4">
        <f t="shared" si="56"/>
        <v>0</v>
      </c>
      <c r="Q354" s="8"/>
      <c r="R354" s="4">
        <f t="shared" si="53"/>
        <v>0</v>
      </c>
    </row>
    <row r="355" spans="1:18" ht="66.75" customHeight="1">
      <c r="A355" s="5" t="s">
        <v>618</v>
      </c>
      <c r="B355" s="2" t="s">
        <v>619</v>
      </c>
      <c r="C355" s="2"/>
      <c r="D355" s="4">
        <v>0</v>
      </c>
      <c r="E355" s="8"/>
      <c r="F355" s="4">
        <f t="shared" si="54"/>
        <v>0</v>
      </c>
      <c r="G355" s="8"/>
      <c r="H355" s="4">
        <f t="shared" si="51"/>
        <v>0</v>
      </c>
      <c r="I355" s="4">
        <v>0</v>
      </c>
      <c r="J355" s="8"/>
      <c r="K355" s="4">
        <f t="shared" si="55"/>
        <v>0</v>
      </c>
      <c r="L355" s="8"/>
      <c r="M355" s="4">
        <f t="shared" si="52"/>
        <v>0</v>
      </c>
      <c r="N355" s="4">
        <v>0</v>
      </c>
      <c r="O355" s="8"/>
      <c r="P355" s="4">
        <f t="shared" si="56"/>
        <v>0</v>
      </c>
      <c r="Q355" s="8"/>
      <c r="R355" s="4">
        <f t="shared" si="53"/>
        <v>0</v>
      </c>
    </row>
    <row r="356" spans="1:18" ht="54.75" customHeight="1">
      <c r="A356" s="5" t="s">
        <v>620</v>
      </c>
      <c r="B356" s="2" t="s">
        <v>621</v>
      </c>
      <c r="C356" s="2"/>
      <c r="D356" s="4">
        <v>0</v>
      </c>
      <c r="E356" s="8"/>
      <c r="F356" s="4">
        <f t="shared" si="54"/>
        <v>0</v>
      </c>
      <c r="G356" s="8"/>
      <c r="H356" s="4">
        <f t="shared" si="51"/>
        <v>0</v>
      </c>
      <c r="I356" s="4">
        <v>0</v>
      </c>
      <c r="J356" s="8"/>
      <c r="K356" s="4">
        <f t="shared" si="55"/>
        <v>0</v>
      </c>
      <c r="L356" s="8"/>
      <c r="M356" s="4">
        <f t="shared" si="52"/>
        <v>0</v>
      </c>
      <c r="N356" s="4">
        <v>0</v>
      </c>
      <c r="O356" s="8"/>
      <c r="P356" s="4">
        <f t="shared" si="56"/>
        <v>0</v>
      </c>
      <c r="Q356" s="8"/>
      <c r="R356" s="4">
        <f t="shared" si="53"/>
        <v>0</v>
      </c>
    </row>
    <row r="357" spans="1:18" ht="38.25">
      <c r="A357" s="5" t="s">
        <v>35</v>
      </c>
      <c r="B357" s="2" t="s">
        <v>621</v>
      </c>
      <c r="C357" s="2">
        <v>600</v>
      </c>
      <c r="D357" s="4">
        <v>0</v>
      </c>
      <c r="E357" s="8"/>
      <c r="F357" s="4">
        <f t="shared" si="54"/>
        <v>0</v>
      </c>
      <c r="G357" s="8"/>
      <c r="H357" s="4">
        <f t="shared" si="51"/>
        <v>0</v>
      </c>
      <c r="I357" s="4">
        <v>0</v>
      </c>
      <c r="J357" s="8"/>
      <c r="K357" s="4">
        <f t="shared" si="55"/>
        <v>0</v>
      </c>
      <c r="L357" s="8"/>
      <c r="M357" s="4">
        <f t="shared" si="52"/>
        <v>0</v>
      </c>
      <c r="N357" s="4">
        <v>0</v>
      </c>
      <c r="O357" s="8"/>
      <c r="P357" s="4">
        <f t="shared" si="56"/>
        <v>0</v>
      </c>
      <c r="Q357" s="8"/>
      <c r="R357" s="4">
        <f t="shared" si="53"/>
        <v>0</v>
      </c>
    </row>
    <row r="358" spans="1:18" ht="15.75">
      <c r="A358" s="9" t="s">
        <v>53</v>
      </c>
      <c r="B358" s="7" t="s">
        <v>57</v>
      </c>
      <c r="C358" s="2"/>
      <c r="D358" s="4">
        <v>58.636750000000006</v>
      </c>
      <c r="E358" s="8">
        <f>E359</f>
        <v>132.31324000000001</v>
      </c>
      <c r="F358" s="4">
        <f t="shared" si="54"/>
        <v>190.94999000000001</v>
      </c>
      <c r="G358" s="8">
        <f>G359</f>
        <v>0</v>
      </c>
      <c r="H358" s="4">
        <f t="shared" si="51"/>
        <v>190.94999000000001</v>
      </c>
      <c r="I358" s="4">
        <v>58.636750000000006</v>
      </c>
      <c r="J358" s="8">
        <f>J359</f>
        <v>0.30659999999999998</v>
      </c>
      <c r="K358" s="4">
        <f t="shared" si="55"/>
        <v>58.943350000000009</v>
      </c>
      <c r="L358" s="8">
        <f>L359</f>
        <v>0</v>
      </c>
      <c r="M358" s="4">
        <f t="shared" si="52"/>
        <v>58.943350000000009</v>
      </c>
      <c r="N358" s="4">
        <v>58.636750000000006</v>
      </c>
      <c r="O358" s="8">
        <f>O359</f>
        <v>0.30659999999999998</v>
      </c>
      <c r="P358" s="4">
        <f t="shared" si="56"/>
        <v>58.943350000000009</v>
      </c>
      <c r="Q358" s="8">
        <f>Q359</f>
        <v>0</v>
      </c>
      <c r="R358" s="4">
        <f t="shared" si="53"/>
        <v>58.943350000000009</v>
      </c>
    </row>
    <row r="359" spans="1:18" ht="15.75">
      <c r="A359" s="5" t="s">
        <v>54</v>
      </c>
      <c r="B359" s="2" t="s">
        <v>58</v>
      </c>
      <c r="C359" s="2"/>
      <c r="D359" s="4">
        <v>58.636750000000006</v>
      </c>
      <c r="E359" s="8">
        <f>E360+E362+E364+E369+E371+E367</f>
        <v>132.31324000000001</v>
      </c>
      <c r="F359" s="4">
        <f t="shared" si="54"/>
        <v>190.94999000000001</v>
      </c>
      <c r="G359" s="8">
        <f>G360+G362+G364+G369+G371+G367</f>
        <v>0</v>
      </c>
      <c r="H359" s="4">
        <f t="shared" si="51"/>
        <v>190.94999000000001</v>
      </c>
      <c r="I359" s="4">
        <v>58.636750000000006</v>
      </c>
      <c r="J359" s="8">
        <f>J360+J362+J364+J369+J371+J367</f>
        <v>0.30659999999999998</v>
      </c>
      <c r="K359" s="4">
        <f t="shared" si="55"/>
        <v>58.943350000000009</v>
      </c>
      <c r="L359" s="8">
        <f>L360+L362+L364+L369+L371+L367</f>
        <v>0</v>
      </c>
      <c r="M359" s="4">
        <f t="shared" si="52"/>
        <v>58.943350000000009</v>
      </c>
      <c r="N359" s="4">
        <v>58.636750000000006</v>
      </c>
      <c r="O359" s="8">
        <f>O360+O362+O364+O369+O371+O367</f>
        <v>0.30659999999999998</v>
      </c>
      <c r="P359" s="4">
        <f t="shared" si="56"/>
        <v>58.943350000000009</v>
      </c>
      <c r="Q359" s="8">
        <f>Q360+Q362+Q364+Q369+Q371+Q367</f>
        <v>0</v>
      </c>
      <c r="R359" s="4">
        <f t="shared" si="53"/>
        <v>58.943350000000009</v>
      </c>
    </row>
    <row r="360" spans="1:18" ht="25.5">
      <c r="A360" s="5" t="s">
        <v>55</v>
      </c>
      <c r="B360" s="2" t="s">
        <v>59</v>
      </c>
      <c r="C360" s="2"/>
      <c r="D360" s="4">
        <v>0</v>
      </c>
      <c r="E360" s="8">
        <f>E361</f>
        <v>73</v>
      </c>
      <c r="F360" s="4">
        <f t="shared" si="54"/>
        <v>73</v>
      </c>
      <c r="G360" s="8">
        <f>G361</f>
        <v>0</v>
      </c>
      <c r="H360" s="4">
        <f t="shared" si="51"/>
        <v>73</v>
      </c>
      <c r="I360" s="4">
        <v>0</v>
      </c>
      <c r="J360" s="8">
        <f>J361</f>
        <v>0</v>
      </c>
      <c r="K360" s="4">
        <f t="shared" si="55"/>
        <v>0</v>
      </c>
      <c r="L360" s="8">
        <f>L361</f>
        <v>0</v>
      </c>
      <c r="M360" s="4">
        <f t="shared" si="52"/>
        <v>0</v>
      </c>
      <c r="N360" s="4">
        <v>0</v>
      </c>
      <c r="O360" s="8">
        <f>O361</f>
        <v>0</v>
      </c>
      <c r="P360" s="4">
        <f t="shared" si="56"/>
        <v>0</v>
      </c>
      <c r="Q360" s="8">
        <f>Q361</f>
        <v>0</v>
      </c>
      <c r="R360" s="4">
        <f t="shared" si="53"/>
        <v>0</v>
      </c>
    </row>
    <row r="361" spans="1:18" ht="38.25">
      <c r="A361" s="5" t="s">
        <v>35</v>
      </c>
      <c r="B361" s="2" t="s">
        <v>59</v>
      </c>
      <c r="C361" s="2">
        <v>200</v>
      </c>
      <c r="D361" s="4">
        <v>0</v>
      </c>
      <c r="E361" s="8">
        <v>73</v>
      </c>
      <c r="F361" s="4">
        <f t="shared" si="54"/>
        <v>73</v>
      </c>
      <c r="G361" s="8"/>
      <c r="H361" s="4">
        <f t="shared" si="51"/>
        <v>73</v>
      </c>
      <c r="I361" s="4">
        <v>0</v>
      </c>
      <c r="J361" s="8"/>
      <c r="K361" s="4">
        <f t="shared" si="55"/>
        <v>0</v>
      </c>
      <c r="L361" s="8"/>
      <c r="M361" s="4">
        <f t="shared" si="52"/>
        <v>0</v>
      </c>
      <c r="N361" s="4">
        <v>0</v>
      </c>
      <c r="O361" s="8"/>
      <c r="P361" s="4">
        <f t="shared" si="56"/>
        <v>0</v>
      </c>
      <c r="Q361" s="8"/>
      <c r="R361" s="4">
        <f t="shared" si="53"/>
        <v>0</v>
      </c>
    </row>
    <row r="362" spans="1:18" ht="25.5">
      <c r="A362" s="5" t="s">
        <v>394</v>
      </c>
      <c r="B362" s="2" t="s">
        <v>395</v>
      </c>
      <c r="C362" s="2"/>
      <c r="D362" s="4">
        <v>0</v>
      </c>
      <c r="E362" s="8">
        <f>E363</f>
        <v>0</v>
      </c>
      <c r="F362" s="4">
        <f t="shared" si="54"/>
        <v>0</v>
      </c>
      <c r="G362" s="8">
        <f>G363</f>
        <v>0</v>
      </c>
      <c r="H362" s="4">
        <f t="shared" si="51"/>
        <v>0</v>
      </c>
      <c r="I362" s="4">
        <v>0</v>
      </c>
      <c r="J362" s="8">
        <f>J363</f>
        <v>0</v>
      </c>
      <c r="K362" s="4">
        <f t="shared" si="55"/>
        <v>0</v>
      </c>
      <c r="L362" s="8">
        <f>L363</f>
        <v>0</v>
      </c>
      <c r="M362" s="4">
        <f t="shared" si="52"/>
        <v>0</v>
      </c>
      <c r="N362" s="4">
        <v>0</v>
      </c>
      <c r="O362" s="8">
        <f>O363</f>
        <v>0</v>
      </c>
      <c r="P362" s="4">
        <f t="shared" si="56"/>
        <v>0</v>
      </c>
      <c r="Q362" s="8">
        <f>Q363</f>
        <v>0</v>
      </c>
      <c r="R362" s="4">
        <f t="shared" si="53"/>
        <v>0</v>
      </c>
    </row>
    <row r="363" spans="1:18" ht="38.25">
      <c r="A363" s="5" t="s">
        <v>35</v>
      </c>
      <c r="B363" s="11" t="s">
        <v>395</v>
      </c>
      <c r="C363" s="2">
        <v>200</v>
      </c>
      <c r="D363" s="4">
        <v>0</v>
      </c>
      <c r="E363" s="8"/>
      <c r="F363" s="4">
        <f t="shared" si="54"/>
        <v>0</v>
      </c>
      <c r="G363" s="8"/>
      <c r="H363" s="4">
        <f t="shared" si="51"/>
        <v>0</v>
      </c>
      <c r="I363" s="4">
        <v>0</v>
      </c>
      <c r="J363" s="8"/>
      <c r="K363" s="4">
        <f t="shared" si="55"/>
        <v>0</v>
      </c>
      <c r="L363" s="8"/>
      <c r="M363" s="4">
        <f t="shared" si="52"/>
        <v>0</v>
      </c>
      <c r="N363" s="4">
        <v>0</v>
      </c>
      <c r="O363" s="8"/>
      <c r="P363" s="4">
        <f t="shared" si="56"/>
        <v>0</v>
      </c>
      <c r="Q363" s="8"/>
      <c r="R363" s="4">
        <f t="shared" si="53"/>
        <v>0</v>
      </c>
    </row>
    <row r="364" spans="1:18" ht="25.5">
      <c r="A364" s="5" t="s">
        <v>431</v>
      </c>
      <c r="B364" s="11" t="s">
        <v>432</v>
      </c>
      <c r="C364" s="2"/>
      <c r="D364" s="4">
        <v>25</v>
      </c>
      <c r="E364" s="8">
        <f>E365+E366</f>
        <v>0</v>
      </c>
      <c r="F364" s="4">
        <f t="shared" si="54"/>
        <v>25</v>
      </c>
      <c r="G364" s="8">
        <f>G365+G366</f>
        <v>0</v>
      </c>
      <c r="H364" s="4">
        <f t="shared" si="51"/>
        <v>25</v>
      </c>
      <c r="I364" s="4">
        <v>25</v>
      </c>
      <c r="J364" s="8">
        <f>J365+J366</f>
        <v>0</v>
      </c>
      <c r="K364" s="4">
        <f t="shared" si="55"/>
        <v>25</v>
      </c>
      <c r="L364" s="8">
        <f>L365+L366</f>
        <v>0</v>
      </c>
      <c r="M364" s="4">
        <f t="shared" si="52"/>
        <v>25</v>
      </c>
      <c r="N364" s="4">
        <v>25</v>
      </c>
      <c r="O364" s="8">
        <f>O365+O366</f>
        <v>0</v>
      </c>
      <c r="P364" s="4">
        <f t="shared" si="56"/>
        <v>25</v>
      </c>
      <c r="Q364" s="8">
        <f>Q365+Q366</f>
        <v>0</v>
      </c>
      <c r="R364" s="4">
        <f t="shared" si="53"/>
        <v>25</v>
      </c>
    </row>
    <row r="365" spans="1:18" ht="76.5">
      <c r="A365" s="5" t="s">
        <v>108</v>
      </c>
      <c r="B365" s="11" t="s">
        <v>432</v>
      </c>
      <c r="C365" s="2">
        <v>100</v>
      </c>
      <c r="D365" s="4">
        <v>23.5</v>
      </c>
      <c r="E365" s="8"/>
      <c r="F365" s="4">
        <f t="shared" si="54"/>
        <v>23.5</v>
      </c>
      <c r="G365" s="8"/>
      <c r="H365" s="4">
        <f t="shared" si="51"/>
        <v>23.5</v>
      </c>
      <c r="I365" s="4">
        <v>23.5</v>
      </c>
      <c r="J365" s="8"/>
      <c r="K365" s="4">
        <f t="shared" si="55"/>
        <v>23.5</v>
      </c>
      <c r="L365" s="8"/>
      <c r="M365" s="4">
        <f t="shared" si="52"/>
        <v>23.5</v>
      </c>
      <c r="N365" s="4">
        <v>23.5</v>
      </c>
      <c r="O365" s="8"/>
      <c r="P365" s="4">
        <f t="shared" si="56"/>
        <v>23.5</v>
      </c>
      <c r="Q365" s="8"/>
      <c r="R365" s="4">
        <f t="shared" si="53"/>
        <v>23.5</v>
      </c>
    </row>
    <row r="366" spans="1:18" ht="38.25">
      <c r="A366" s="5" t="s">
        <v>35</v>
      </c>
      <c r="B366" s="11" t="s">
        <v>432</v>
      </c>
      <c r="C366" s="2">
        <v>200</v>
      </c>
      <c r="D366" s="4">
        <v>1.5</v>
      </c>
      <c r="E366" s="8"/>
      <c r="F366" s="4">
        <f t="shared" si="54"/>
        <v>1.5</v>
      </c>
      <c r="G366" s="8"/>
      <c r="H366" s="4">
        <f t="shared" si="51"/>
        <v>1.5</v>
      </c>
      <c r="I366" s="4">
        <v>1.5</v>
      </c>
      <c r="J366" s="8"/>
      <c r="K366" s="4">
        <f t="shared" si="55"/>
        <v>1.5</v>
      </c>
      <c r="L366" s="8"/>
      <c r="M366" s="4">
        <f t="shared" si="52"/>
        <v>1.5</v>
      </c>
      <c r="N366" s="4">
        <v>1.5</v>
      </c>
      <c r="O366" s="8"/>
      <c r="P366" s="4">
        <f t="shared" si="56"/>
        <v>1.5</v>
      </c>
      <c r="Q366" s="8"/>
      <c r="R366" s="4">
        <f t="shared" si="53"/>
        <v>1.5</v>
      </c>
    </row>
    <row r="367" spans="1:18" ht="38.25">
      <c r="A367" s="5" t="s">
        <v>585</v>
      </c>
      <c r="B367" s="11" t="s">
        <v>586</v>
      </c>
      <c r="C367" s="2"/>
      <c r="D367" s="4">
        <v>0</v>
      </c>
      <c r="E367" s="8">
        <f>E368</f>
        <v>0</v>
      </c>
      <c r="F367" s="4">
        <f t="shared" si="54"/>
        <v>0</v>
      </c>
      <c r="G367" s="8">
        <f>G368</f>
        <v>0</v>
      </c>
      <c r="H367" s="4">
        <f t="shared" si="51"/>
        <v>0</v>
      </c>
      <c r="I367" s="4">
        <v>0</v>
      </c>
      <c r="J367" s="8">
        <f>J368</f>
        <v>0</v>
      </c>
      <c r="K367" s="4">
        <f t="shared" si="55"/>
        <v>0</v>
      </c>
      <c r="L367" s="8">
        <f>L368</f>
        <v>0</v>
      </c>
      <c r="M367" s="4">
        <f t="shared" si="52"/>
        <v>0</v>
      </c>
      <c r="N367" s="4">
        <v>0</v>
      </c>
      <c r="O367" s="8">
        <f>O368</f>
        <v>0</v>
      </c>
      <c r="P367" s="4">
        <f t="shared" si="56"/>
        <v>0</v>
      </c>
      <c r="Q367" s="8">
        <f>Q368</f>
        <v>0</v>
      </c>
      <c r="R367" s="4">
        <f t="shared" si="53"/>
        <v>0</v>
      </c>
    </row>
    <row r="368" spans="1:18" ht="38.25">
      <c r="A368" s="5" t="s">
        <v>35</v>
      </c>
      <c r="B368" s="11" t="s">
        <v>586</v>
      </c>
      <c r="C368" s="2">
        <v>200</v>
      </c>
      <c r="D368" s="4">
        <v>0</v>
      </c>
      <c r="E368" s="8"/>
      <c r="F368" s="4">
        <f t="shared" si="54"/>
        <v>0</v>
      </c>
      <c r="G368" s="8"/>
      <c r="H368" s="4">
        <f t="shared" si="51"/>
        <v>0</v>
      </c>
      <c r="I368" s="4">
        <v>0</v>
      </c>
      <c r="J368" s="8"/>
      <c r="K368" s="4">
        <f t="shared" si="55"/>
        <v>0</v>
      </c>
      <c r="L368" s="8"/>
      <c r="M368" s="4">
        <f t="shared" si="52"/>
        <v>0</v>
      </c>
      <c r="N368" s="4">
        <v>0</v>
      </c>
      <c r="O368" s="8"/>
      <c r="P368" s="4">
        <f t="shared" si="56"/>
        <v>0</v>
      </c>
      <c r="Q368" s="8"/>
      <c r="R368" s="4">
        <f t="shared" si="53"/>
        <v>0</v>
      </c>
    </row>
    <row r="369" spans="1:18" ht="127.5">
      <c r="A369" s="5" t="s">
        <v>56</v>
      </c>
      <c r="B369" s="11" t="s">
        <v>60</v>
      </c>
      <c r="C369" s="2"/>
      <c r="D369" s="4">
        <v>33.636750000000006</v>
      </c>
      <c r="E369" s="8">
        <f>E370</f>
        <v>59.31324</v>
      </c>
      <c r="F369" s="4">
        <f t="shared" si="54"/>
        <v>92.949990000000014</v>
      </c>
      <c r="G369" s="8">
        <f>G370</f>
        <v>0</v>
      </c>
      <c r="H369" s="4">
        <f t="shared" si="51"/>
        <v>92.949990000000014</v>
      </c>
      <c r="I369" s="4">
        <v>33.636750000000006</v>
      </c>
      <c r="J369" s="8">
        <f>J370</f>
        <v>0.30659999999999998</v>
      </c>
      <c r="K369" s="4">
        <f t="shared" si="55"/>
        <v>33.943350000000009</v>
      </c>
      <c r="L369" s="8">
        <f>L370</f>
        <v>0</v>
      </c>
      <c r="M369" s="4">
        <f t="shared" si="52"/>
        <v>33.943350000000009</v>
      </c>
      <c r="N369" s="4">
        <v>33.636750000000006</v>
      </c>
      <c r="O369" s="8">
        <f>O370</f>
        <v>0.30659999999999998</v>
      </c>
      <c r="P369" s="4">
        <f t="shared" si="56"/>
        <v>33.943350000000009</v>
      </c>
      <c r="Q369" s="8">
        <f>Q370</f>
        <v>0</v>
      </c>
      <c r="R369" s="4">
        <f t="shared" si="53"/>
        <v>33.943350000000009</v>
      </c>
    </row>
    <row r="370" spans="1:18" ht="38.25">
      <c r="A370" s="5" t="s">
        <v>35</v>
      </c>
      <c r="B370" s="11" t="s">
        <v>60</v>
      </c>
      <c r="C370" s="2">
        <v>200</v>
      </c>
      <c r="D370" s="4">
        <v>33.636750000000006</v>
      </c>
      <c r="E370" s="8">
        <v>59.31324</v>
      </c>
      <c r="F370" s="4">
        <f t="shared" si="54"/>
        <v>92.949990000000014</v>
      </c>
      <c r="G370" s="8"/>
      <c r="H370" s="4">
        <f t="shared" si="51"/>
        <v>92.949990000000014</v>
      </c>
      <c r="I370" s="4">
        <v>33.636750000000006</v>
      </c>
      <c r="J370" s="8">
        <v>0.30659999999999998</v>
      </c>
      <c r="K370" s="4">
        <f t="shared" si="55"/>
        <v>33.943350000000009</v>
      </c>
      <c r="L370" s="8"/>
      <c r="M370" s="4">
        <f t="shared" si="52"/>
        <v>33.943350000000009</v>
      </c>
      <c r="N370" s="4">
        <v>33.636750000000006</v>
      </c>
      <c r="O370" s="8">
        <v>0.30659999999999998</v>
      </c>
      <c r="P370" s="4">
        <f t="shared" si="56"/>
        <v>33.943350000000009</v>
      </c>
      <c r="Q370" s="8"/>
      <c r="R370" s="4">
        <f t="shared" si="53"/>
        <v>33.943350000000009</v>
      </c>
    </row>
    <row r="371" spans="1:18" ht="76.5">
      <c r="A371" s="15" t="s">
        <v>370</v>
      </c>
      <c r="B371" s="11" t="s">
        <v>371</v>
      </c>
      <c r="C371" s="2"/>
      <c r="D371" s="4">
        <v>0</v>
      </c>
      <c r="E371" s="8">
        <f>E372</f>
        <v>0</v>
      </c>
      <c r="F371" s="4">
        <f t="shared" si="54"/>
        <v>0</v>
      </c>
      <c r="G371" s="8">
        <f>G372</f>
        <v>0</v>
      </c>
      <c r="H371" s="4">
        <f t="shared" si="51"/>
        <v>0</v>
      </c>
      <c r="I371" s="4">
        <v>0</v>
      </c>
      <c r="J371" s="8">
        <f>J372</f>
        <v>0</v>
      </c>
      <c r="K371" s="4">
        <f t="shared" si="55"/>
        <v>0</v>
      </c>
      <c r="L371" s="8">
        <f>L372</f>
        <v>0</v>
      </c>
      <c r="M371" s="4">
        <f t="shared" si="52"/>
        <v>0</v>
      </c>
      <c r="N371" s="4">
        <v>0</v>
      </c>
      <c r="O371" s="8">
        <f>O372</f>
        <v>0</v>
      </c>
      <c r="P371" s="4">
        <f t="shared" si="56"/>
        <v>0</v>
      </c>
      <c r="Q371" s="8">
        <f>Q372</f>
        <v>0</v>
      </c>
      <c r="R371" s="4">
        <f t="shared" si="53"/>
        <v>0</v>
      </c>
    </row>
    <row r="372" spans="1:18" ht="38.25">
      <c r="A372" s="5" t="s">
        <v>35</v>
      </c>
      <c r="B372" s="11" t="s">
        <v>371</v>
      </c>
      <c r="C372" s="2">
        <v>200</v>
      </c>
      <c r="D372" s="4">
        <v>0</v>
      </c>
      <c r="E372" s="8"/>
      <c r="F372" s="4">
        <f t="shared" si="54"/>
        <v>0</v>
      </c>
      <c r="G372" s="8"/>
      <c r="H372" s="4">
        <f t="shared" si="51"/>
        <v>0</v>
      </c>
      <c r="I372" s="4">
        <v>0</v>
      </c>
      <c r="J372" s="8"/>
      <c r="K372" s="4">
        <f t="shared" si="55"/>
        <v>0</v>
      </c>
      <c r="L372" s="8"/>
      <c r="M372" s="4">
        <f t="shared" si="52"/>
        <v>0</v>
      </c>
      <c r="N372" s="4">
        <v>0</v>
      </c>
      <c r="O372" s="8"/>
      <c r="P372" s="4">
        <f t="shared" si="56"/>
        <v>0</v>
      </c>
      <c r="Q372" s="8"/>
      <c r="R372" s="4">
        <f t="shared" si="53"/>
        <v>0</v>
      </c>
    </row>
    <row r="373" spans="1:18" ht="63.75">
      <c r="A373" s="9" t="s">
        <v>47</v>
      </c>
      <c r="B373" s="7" t="s">
        <v>50</v>
      </c>
      <c r="C373" s="2"/>
      <c r="D373" s="4">
        <v>5520.3984</v>
      </c>
      <c r="E373" s="8">
        <f t="shared" ref="E373:G375" si="57">E374</f>
        <v>-1271.3976</v>
      </c>
      <c r="F373" s="4">
        <f t="shared" si="54"/>
        <v>4249.0007999999998</v>
      </c>
      <c r="G373" s="8">
        <f t="shared" si="57"/>
        <v>0</v>
      </c>
      <c r="H373" s="4">
        <f t="shared" si="51"/>
        <v>4249.0007999999998</v>
      </c>
      <c r="I373" s="4">
        <v>5520.3983999999991</v>
      </c>
      <c r="J373" s="8">
        <f t="shared" ref="J373:L375" si="58">J374</f>
        <v>-2687.7312000000002</v>
      </c>
      <c r="K373" s="4">
        <f t="shared" si="55"/>
        <v>2832.667199999999</v>
      </c>
      <c r="L373" s="8">
        <f t="shared" si="58"/>
        <v>0</v>
      </c>
      <c r="M373" s="4">
        <f t="shared" si="52"/>
        <v>2832.667199999999</v>
      </c>
      <c r="N373" s="4">
        <v>5520.3983999999991</v>
      </c>
      <c r="O373" s="8">
        <f t="shared" ref="O373:Q375" si="59">O374</f>
        <v>-4104.0648000000001</v>
      </c>
      <c r="P373" s="4">
        <f t="shared" si="56"/>
        <v>1416.333599999999</v>
      </c>
      <c r="Q373" s="8">
        <f t="shared" si="59"/>
        <v>0</v>
      </c>
      <c r="R373" s="4">
        <f t="shared" si="53"/>
        <v>1416.333599999999</v>
      </c>
    </row>
    <row r="374" spans="1:18" ht="63.75">
      <c r="A374" s="5" t="s">
        <v>48</v>
      </c>
      <c r="B374" s="2" t="s">
        <v>51</v>
      </c>
      <c r="C374" s="2"/>
      <c r="D374" s="4">
        <v>5520.3984</v>
      </c>
      <c r="E374" s="8">
        <f t="shared" si="57"/>
        <v>-1271.3976</v>
      </c>
      <c r="F374" s="4">
        <f t="shared" si="54"/>
        <v>4249.0007999999998</v>
      </c>
      <c r="G374" s="8">
        <f t="shared" si="57"/>
        <v>0</v>
      </c>
      <c r="H374" s="4">
        <f t="shared" si="51"/>
        <v>4249.0007999999998</v>
      </c>
      <c r="I374" s="4">
        <v>5520.3983999999991</v>
      </c>
      <c r="J374" s="8">
        <f t="shared" si="58"/>
        <v>-2687.7312000000002</v>
      </c>
      <c r="K374" s="4">
        <f t="shared" si="55"/>
        <v>2832.667199999999</v>
      </c>
      <c r="L374" s="8">
        <f t="shared" si="58"/>
        <v>0</v>
      </c>
      <c r="M374" s="4">
        <f t="shared" si="52"/>
        <v>2832.667199999999</v>
      </c>
      <c r="N374" s="4">
        <v>5520.3983999999991</v>
      </c>
      <c r="O374" s="8">
        <f t="shared" si="59"/>
        <v>-4104.0648000000001</v>
      </c>
      <c r="P374" s="4">
        <f t="shared" si="56"/>
        <v>1416.333599999999</v>
      </c>
      <c r="Q374" s="8">
        <f t="shared" si="59"/>
        <v>0</v>
      </c>
      <c r="R374" s="4">
        <f t="shared" si="53"/>
        <v>1416.333599999999</v>
      </c>
    </row>
    <row r="375" spans="1:18" ht="63.75">
      <c r="A375" s="5" t="s">
        <v>49</v>
      </c>
      <c r="B375" s="11" t="s">
        <v>52</v>
      </c>
      <c r="C375" s="2"/>
      <c r="D375" s="4">
        <v>5520.3984</v>
      </c>
      <c r="E375" s="8">
        <f t="shared" si="57"/>
        <v>-1271.3976</v>
      </c>
      <c r="F375" s="4">
        <f t="shared" si="54"/>
        <v>4249.0007999999998</v>
      </c>
      <c r="G375" s="8">
        <f t="shared" si="57"/>
        <v>0</v>
      </c>
      <c r="H375" s="4">
        <f t="shared" si="51"/>
        <v>4249.0007999999998</v>
      </c>
      <c r="I375" s="4">
        <v>5520.3983999999991</v>
      </c>
      <c r="J375" s="8">
        <f t="shared" si="58"/>
        <v>-2687.7312000000002</v>
      </c>
      <c r="K375" s="4">
        <f t="shared" si="55"/>
        <v>2832.667199999999</v>
      </c>
      <c r="L375" s="8">
        <f t="shared" si="58"/>
        <v>0</v>
      </c>
      <c r="M375" s="4">
        <f t="shared" si="52"/>
        <v>2832.667199999999</v>
      </c>
      <c r="N375" s="4">
        <v>5520.3983999999991</v>
      </c>
      <c r="O375" s="8">
        <f t="shared" si="59"/>
        <v>-4104.0648000000001</v>
      </c>
      <c r="P375" s="4">
        <f t="shared" si="56"/>
        <v>1416.333599999999</v>
      </c>
      <c r="Q375" s="8">
        <f t="shared" si="59"/>
        <v>0</v>
      </c>
      <c r="R375" s="4">
        <f t="shared" si="53"/>
        <v>1416.333599999999</v>
      </c>
    </row>
    <row r="376" spans="1:18" ht="38.25">
      <c r="A376" s="5" t="s">
        <v>300</v>
      </c>
      <c r="B376" s="11" t="s">
        <v>52</v>
      </c>
      <c r="C376" s="2">
        <v>400</v>
      </c>
      <c r="D376" s="4">
        <v>5520.3984</v>
      </c>
      <c r="E376" s="8">
        <v>-1271.3976</v>
      </c>
      <c r="F376" s="4">
        <f t="shared" si="54"/>
        <v>4249.0007999999998</v>
      </c>
      <c r="G376" s="8"/>
      <c r="H376" s="4">
        <f t="shared" si="51"/>
        <v>4249.0007999999998</v>
      </c>
      <c r="I376" s="4">
        <v>5520.3983999999991</v>
      </c>
      <c r="J376" s="8">
        <v>-2687.7312000000002</v>
      </c>
      <c r="K376" s="4">
        <f t="shared" si="55"/>
        <v>2832.667199999999</v>
      </c>
      <c r="L376" s="8"/>
      <c r="M376" s="4">
        <f t="shared" si="52"/>
        <v>2832.667199999999</v>
      </c>
      <c r="N376" s="4">
        <v>5520.3983999999991</v>
      </c>
      <c r="O376" s="8">
        <v>-4104.0648000000001</v>
      </c>
      <c r="P376" s="4">
        <f t="shared" si="56"/>
        <v>1416.333599999999</v>
      </c>
      <c r="Q376" s="8"/>
      <c r="R376" s="4">
        <f t="shared" si="53"/>
        <v>1416.333599999999</v>
      </c>
    </row>
    <row r="377" spans="1:18" ht="76.5" hidden="1">
      <c r="A377" s="9" t="s">
        <v>464</v>
      </c>
      <c r="B377" s="13" t="s">
        <v>467</v>
      </c>
      <c r="C377" s="2"/>
      <c r="D377" s="4">
        <v>0</v>
      </c>
      <c r="E377" s="8">
        <f>E378+E381</f>
        <v>0</v>
      </c>
      <c r="F377" s="4">
        <f t="shared" si="54"/>
        <v>0</v>
      </c>
      <c r="G377" s="8">
        <f>G378+G381</f>
        <v>0</v>
      </c>
      <c r="H377" s="4">
        <f t="shared" si="51"/>
        <v>0</v>
      </c>
      <c r="I377" s="4">
        <v>0</v>
      </c>
      <c r="J377" s="8">
        <f>J378+J381</f>
        <v>0</v>
      </c>
      <c r="K377" s="4">
        <f t="shared" si="55"/>
        <v>0</v>
      </c>
      <c r="L377" s="8">
        <f>L378+L381</f>
        <v>0</v>
      </c>
      <c r="M377" s="4">
        <f t="shared" si="52"/>
        <v>0</v>
      </c>
      <c r="N377" s="4">
        <v>0</v>
      </c>
      <c r="O377" s="8">
        <f>O378+O381</f>
        <v>0</v>
      </c>
      <c r="P377" s="4">
        <f t="shared" si="56"/>
        <v>0</v>
      </c>
      <c r="Q377" s="8">
        <f>Q378+Q381</f>
        <v>0</v>
      </c>
      <c r="R377" s="4">
        <f t="shared" si="53"/>
        <v>0</v>
      </c>
    </row>
    <row r="378" spans="1:18" ht="76.5" hidden="1">
      <c r="A378" s="5" t="s">
        <v>465</v>
      </c>
      <c r="B378" s="11" t="s">
        <v>466</v>
      </c>
      <c r="C378" s="2"/>
      <c r="D378" s="4">
        <v>0</v>
      </c>
      <c r="E378" s="8">
        <f t="shared" ref="E378:G379" si="60">E379</f>
        <v>0</v>
      </c>
      <c r="F378" s="4">
        <f t="shared" si="54"/>
        <v>0</v>
      </c>
      <c r="G378" s="8">
        <f t="shared" si="60"/>
        <v>0</v>
      </c>
      <c r="H378" s="4">
        <f t="shared" si="51"/>
        <v>0</v>
      </c>
      <c r="I378" s="4">
        <v>0</v>
      </c>
      <c r="J378" s="8">
        <f t="shared" ref="J378:L379" si="61">J379</f>
        <v>0</v>
      </c>
      <c r="K378" s="4">
        <f t="shared" si="55"/>
        <v>0</v>
      </c>
      <c r="L378" s="8">
        <f t="shared" si="61"/>
        <v>0</v>
      </c>
      <c r="M378" s="4">
        <f t="shared" si="52"/>
        <v>0</v>
      </c>
      <c r="N378" s="4">
        <v>0</v>
      </c>
      <c r="O378" s="8">
        <f t="shared" ref="O378:Q379" si="62">O379</f>
        <v>0</v>
      </c>
      <c r="P378" s="4">
        <f t="shared" si="56"/>
        <v>0</v>
      </c>
      <c r="Q378" s="8">
        <f t="shared" si="62"/>
        <v>0</v>
      </c>
      <c r="R378" s="4">
        <f t="shared" si="53"/>
        <v>0</v>
      </c>
    </row>
    <row r="379" spans="1:18" ht="76.5" hidden="1">
      <c r="A379" s="5" t="s">
        <v>468</v>
      </c>
      <c r="B379" s="11" t="s">
        <v>469</v>
      </c>
      <c r="C379" s="2"/>
      <c r="D379" s="4">
        <v>0</v>
      </c>
      <c r="E379" s="8">
        <f t="shared" si="60"/>
        <v>0</v>
      </c>
      <c r="F379" s="4">
        <f t="shared" si="54"/>
        <v>0</v>
      </c>
      <c r="G379" s="8">
        <f t="shared" si="60"/>
        <v>0</v>
      </c>
      <c r="H379" s="4">
        <f t="shared" si="51"/>
        <v>0</v>
      </c>
      <c r="I379" s="4">
        <v>0</v>
      </c>
      <c r="J379" s="8">
        <f t="shared" si="61"/>
        <v>0</v>
      </c>
      <c r="K379" s="4">
        <f t="shared" si="55"/>
        <v>0</v>
      </c>
      <c r="L379" s="8">
        <f t="shared" si="61"/>
        <v>0</v>
      </c>
      <c r="M379" s="4">
        <f t="shared" si="52"/>
        <v>0</v>
      </c>
      <c r="N379" s="4">
        <v>0</v>
      </c>
      <c r="O379" s="8">
        <f t="shared" si="62"/>
        <v>0</v>
      </c>
      <c r="P379" s="4">
        <f t="shared" si="56"/>
        <v>0</v>
      </c>
      <c r="Q379" s="8">
        <f t="shared" si="62"/>
        <v>0</v>
      </c>
      <c r="R379" s="4">
        <f t="shared" si="53"/>
        <v>0</v>
      </c>
    </row>
    <row r="380" spans="1:18" ht="38.25" hidden="1">
      <c r="A380" s="5" t="s">
        <v>35</v>
      </c>
      <c r="B380" s="11" t="s">
        <v>469</v>
      </c>
      <c r="C380" s="2">
        <v>200</v>
      </c>
      <c r="D380" s="4">
        <v>0</v>
      </c>
      <c r="E380" s="8"/>
      <c r="F380" s="4">
        <f t="shared" si="54"/>
        <v>0</v>
      </c>
      <c r="G380" s="8"/>
      <c r="H380" s="4">
        <f t="shared" si="51"/>
        <v>0</v>
      </c>
      <c r="I380" s="4">
        <v>0</v>
      </c>
      <c r="J380" s="8"/>
      <c r="K380" s="4">
        <f t="shared" si="55"/>
        <v>0</v>
      </c>
      <c r="L380" s="8"/>
      <c r="M380" s="4">
        <f t="shared" si="52"/>
        <v>0</v>
      </c>
      <c r="N380" s="4">
        <v>0</v>
      </c>
      <c r="O380" s="8"/>
      <c r="P380" s="4">
        <f t="shared" si="56"/>
        <v>0</v>
      </c>
      <c r="Q380" s="8"/>
      <c r="R380" s="4">
        <f t="shared" si="53"/>
        <v>0</v>
      </c>
    </row>
    <row r="381" spans="1:18" ht="178.5" hidden="1">
      <c r="A381" s="5" t="s">
        <v>522</v>
      </c>
      <c r="B381" s="11" t="s">
        <v>523</v>
      </c>
      <c r="C381" s="2"/>
      <c r="D381" s="4">
        <v>0</v>
      </c>
      <c r="E381" s="8">
        <f>E382</f>
        <v>0</v>
      </c>
      <c r="F381" s="4">
        <f t="shared" si="54"/>
        <v>0</v>
      </c>
      <c r="G381" s="8">
        <f>G382</f>
        <v>0</v>
      </c>
      <c r="H381" s="4">
        <f t="shared" si="51"/>
        <v>0</v>
      </c>
      <c r="I381" s="4">
        <v>0</v>
      </c>
      <c r="J381" s="8">
        <f>J382</f>
        <v>0</v>
      </c>
      <c r="K381" s="4">
        <f t="shared" si="55"/>
        <v>0</v>
      </c>
      <c r="L381" s="8">
        <f>L382</f>
        <v>0</v>
      </c>
      <c r="M381" s="4">
        <f t="shared" si="52"/>
        <v>0</v>
      </c>
      <c r="N381" s="4">
        <v>0</v>
      </c>
      <c r="O381" s="8">
        <f>O382</f>
        <v>0</v>
      </c>
      <c r="P381" s="4">
        <f t="shared" si="56"/>
        <v>0</v>
      </c>
      <c r="Q381" s="8">
        <f>Q382</f>
        <v>0</v>
      </c>
      <c r="R381" s="4">
        <f t="shared" si="53"/>
        <v>0</v>
      </c>
    </row>
    <row r="382" spans="1:18" ht="165.75" hidden="1">
      <c r="A382" s="5" t="s">
        <v>524</v>
      </c>
      <c r="B382" s="11" t="s">
        <v>525</v>
      </c>
      <c r="C382" s="2"/>
      <c r="D382" s="4">
        <v>0</v>
      </c>
      <c r="E382" s="8">
        <f>E383</f>
        <v>0</v>
      </c>
      <c r="F382" s="4">
        <f t="shared" si="54"/>
        <v>0</v>
      </c>
      <c r="G382" s="8">
        <f>G383</f>
        <v>0</v>
      </c>
      <c r="H382" s="4">
        <f t="shared" si="51"/>
        <v>0</v>
      </c>
      <c r="I382" s="4">
        <v>0</v>
      </c>
      <c r="J382" s="8">
        <f>J383</f>
        <v>0</v>
      </c>
      <c r="K382" s="4">
        <f t="shared" si="55"/>
        <v>0</v>
      </c>
      <c r="L382" s="8">
        <f>L383</f>
        <v>0</v>
      </c>
      <c r="M382" s="4">
        <f t="shared" si="52"/>
        <v>0</v>
      </c>
      <c r="N382" s="4">
        <v>0</v>
      </c>
      <c r="O382" s="8">
        <f>O383</f>
        <v>0</v>
      </c>
      <c r="P382" s="4">
        <f t="shared" si="56"/>
        <v>0</v>
      </c>
      <c r="Q382" s="8">
        <f>Q383</f>
        <v>0</v>
      </c>
      <c r="R382" s="4">
        <f t="shared" si="53"/>
        <v>0</v>
      </c>
    </row>
    <row r="383" spans="1:18" ht="38.25" hidden="1">
      <c r="A383" s="5" t="s">
        <v>35</v>
      </c>
      <c r="B383" s="11" t="s">
        <v>525</v>
      </c>
      <c r="C383" s="2">
        <v>200</v>
      </c>
      <c r="D383" s="4">
        <v>0</v>
      </c>
      <c r="E383" s="8"/>
      <c r="F383" s="4">
        <f t="shared" si="54"/>
        <v>0</v>
      </c>
      <c r="G383" s="8"/>
      <c r="H383" s="4">
        <f t="shared" si="51"/>
        <v>0</v>
      </c>
      <c r="I383" s="4">
        <v>0</v>
      </c>
      <c r="J383" s="8"/>
      <c r="K383" s="4">
        <f t="shared" si="55"/>
        <v>0</v>
      </c>
      <c r="L383" s="8"/>
      <c r="M383" s="4">
        <f t="shared" si="52"/>
        <v>0</v>
      </c>
      <c r="N383" s="4">
        <v>0</v>
      </c>
      <c r="O383" s="8"/>
      <c r="P383" s="4">
        <f t="shared" si="56"/>
        <v>0</v>
      </c>
      <c r="Q383" s="8"/>
      <c r="R383" s="4">
        <f t="shared" si="53"/>
        <v>0</v>
      </c>
    </row>
    <row r="384" spans="1:18" ht="25.5">
      <c r="A384" s="16" t="s">
        <v>360</v>
      </c>
      <c r="B384" s="7" t="s">
        <v>361</v>
      </c>
      <c r="C384" s="2"/>
      <c r="D384" s="4">
        <v>1515.7894700000002</v>
      </c>
      <c r="E384" s="8">
        <f>E388+E391+E394+E385+E402</f>
        <v>31528.189000000002</v>
      </c>
      <c r="F384" s="4">
        <f t="shared" si="54"/>
        <v>33043.978470000002</v>
      </c>
      <c r="G384" s="8">
        <f>G388+G391+G394+G385+G402</f>
        <v>-1500</v>
      </c>
      <c r="H384" s="4">
        <f t="shared" si="51"/>
        <v>31543.978470000002</v>
      </c>
      <c r="I384" s="4">
        <v>836.38299999999992</v>
      </c>
      <c r="J384" s="8">
        <f>J388+J391+J394+J385+J402</f>
        <v>0</v>
      </c>
      <c r="K384" s="4">
        <f t="shared" si="55"/>
        <v>836.38299999999992</v>
      </c>
      <c r="L384" s="8">
        <f>L388+L391+L394+L385+L402</f>
        <v>0</v>
      </c>
      <c r="M384" s="4">
        <f t="shared" si="52"/>
        <v>836.38299999999992</v>
      </c>
      <c r="N384" s="4">
        <v>836.38299999999992</v>
      </c>
      <c r="O384" s="8">
        <f>O388+O391+O394+O385+O402</f>
        <v>0</v>
      </c>
      <c r="P384" s="4">
        <f t="shared" si="56"/>
        <v>836.38299999999992</v>
      </c>
      <c r="Q384" s="8">
        <f>Q388+Q391+Q394+Q385+Q402</f>
        <v>0</v>
      </c>
      <c r="R384" s="4">
        <f t="shared" si="53"/>
        <v>836.38299999999992</v>
      </c>
    </row>
    <row r="385" spans="1:18" ht="25.5">
      <c r="A385" s="5" t="s">
        <v>497</v>
      </c>
      <c r="B385" s="2" t="s">
        <v>498</v>
      </c>
      <c r="C385" s="2"/>
      <c r="D385" s="4">
        <v>0</v>
      </c>
      <c r="E385" s="8">
        <f>E386</f>
        <v>596.66899999999998</v>
      </c>
      <c r="F385" s="4">
        <f t="shared" si="54"/>
        <v>596.66899999999998</v>
      </c>
      <c r="G385" s="8">
        <f>G386</f>
        <v>0</v>
      </c>
      <c r="H385" s="4">
        <f t="shared" si="51"/>
        <v>596.66899999999998</v>
      </c>
      <c r="I385" s="4">
        <v>0</v>
      </c>
      <c r="J385" s="8">
        <f>J386</f>
        <v>0</v>
      </c>
      <c r="K385" s="4">
        <f t="shared" si="55"/>
        <v>0</v>
      </c>
      <c r="L385" s="8">
        <f>L386</f>
        <v>0</v>
      </c>
      <c r="M385" s="4">
        <f t="shared" si="52"/>
        <v>0</v>
      </c>
      <c r="N385" s="4">
        <v>0</v>
      </c>
      <c r="O385" s="8">
        <f>O386</f>
        <v>0</v>
      </c>
      <c r="P385" s="4">
        <f t="shared" si="56"/>
        <v>0</v>
      </c>
      <c r="Q385" s="8">
        <f>Q386</f>
        <v>0</v>
      </c>
      <c r="R385" s="4">
        <f t="shared" si="53"/>
        <v>0</v>
      </c>
    </row>
    <row r="386" spans="1:18" ht="38.25">
      <c r="A386" s="5" t="s">
        <v>499</v>
      </c>
      <c r="B386" s="2" t="s">
        <v>645</v>
      </c>
      <c r="C386" s="2"/>
      <c r="D386" s="4">
        <v>0</v>
      </c>
      <c r="E386" s="8">
        <f>E387</f>
        <v>596.66899999999998</v>
      </c>
      <c r="F386" s="4">
        <f t="shared" si="54"/>
        <v>596.66899999999998</v>
      </c>
      <c r="G386" s="8">
        <f>G387</f>
        <v>0</v>
      </c>
      <c r="H386" s="4">
        <f t="shared" si="51"/>
        <v>596.66899999999998</v>
      </c>
      <c r="I386" s="4">
        <v>0</v>
      </c>
      <c r="J386" s="8">
        <f>J387</f>
        <v>0</v>
      </c>
      <c r="K386" s="4">
        <f t="shared" si="55"/>
        <v>0</v>
      </c>
      <c r="L386" s="8">
        <f>L387</f>
        <v>0</v>
      </c>
      <c r="M386" s="4">
        <f t="shared" si="52"/>
        <v>0</v>
      </c>
      <c r="N386" s="4">
        <v>0</v>
      </c>
      <c r="O386" s="8">
        <f>O387</f>
        <v>0</v>
      </c>
      <c r="P386" s="4">
        <f t="shared" si="56"/>
        <v>0</v>
      </c>
      <c r="Q386" s="8">
        <f>Q387</f>
        <v>0</v>
      </c>
      <c r="R386" s="4">
        <f t="shared" si="53"/>
        <v>0</v>
      </c>
    </row>
    <row r="387" spans="1:18" ht="38.25">
      <c r="A387" s="5" t="s">
        <v>35</v>
      </c>
      <c r="B387" s="2" t="s">
        <v>645</v>
      </c>
      <c r="C387" s="2">
        <v>200</v>
      </c>
      <c r="D387" s="4">
        <v>0</v>
      </c>
      <c r="E387" s="8">
        <v>596.66899999999998</v>
      </c>
      <c r="F387" s="4">
        <f t="shared" si="54"/>
        <v>596.66899999999998</v>
      </c>
      <c r="G387" s="8"/>
      <c r="H387" s="4">
        <f t="shared" si="51"/>
        <v>596.66899999999998</v>
      </c>
      <c r="I387" s="4">
        <v>0</v>
      </c>
      <c r="J387" s="8"/>
      <c r="K387" s="4">
        <f t="shared" si="55"/>
        <v>0</v>
      </c>
      <c r="L387" s="8"/>
      <c r="M387" s="4">
        <f t="shared" si="52"/>
        <v>0</v>
      </c>
      <c r="N387" s="4">
        <v>0</v>
      </c>
      <c r="O387" s="8"/>
      <c r="P387" s="4">
        <f t="shared" si="56"/>
        <v>0</v>
      </c>
      <c r="Q387" s="8"/>
      <c r="R387" s="4">
        <f t="shared" si="53"/>
        <v>0</v>
      </c>
    </row>
    <row r="388" spans="1:18" ht="63.75">
      <c r="A388" s="5" t="s">
        <v>366</v>
      </c>
      <c r="B388" s="2" t="s">
        <v>367</v>
      </c>
      <c r="C388" s="2"/>
      <c r="D388" s="4">
        <v>0</v>
      </c>
      <c r="E388" s="8">
        <f>E389</f>
        <v>0</v>
      </c>
      <c r="F388" s="4">
        <f t="shared" si="54"/>
        <v>0</v>
      </c>
      <c r="G388" s="8">
        <f>G389</f>
        <v>0</v>
      </c>
      <c r="H388" s="4">
        <f t="shared" si="51"/>
        <v>0</v>
      </c>
      <c r="I388" s="4">
        <v>260.70299999999997</v>
      </c>
      <c r="J388" s="8">
        <f>J389</f>
        <v>0</v>
      </c>
      <c r="K388" s="4">
        <f t="shared" si="55"/>
        <v>260.70299999999997</v>
      </c>
      <c r="L388" s="8">
        <f>L389</f>
        <v>0</v>
      </c>
      <c r="M388" s="4">
        <f t="shared" si="52"/>
        <v>260.70299999999997</v>
      </c>
      <c r="N388" s="4">
        <v>260.70299999999997</v>
      </c>
      <c r="O388" s="8">
        <f>O389</f>
        <v>0</v>
      </c>
      <c r="P388" s="4">
        <f t="shared" si="56"/>
        <v>260.70299999999997</v>
      </c>
      <c r="Q388" s="8">
        <f>Q389</f>
        <v>0</v>
      </c>
      <c r="R388" s="4">
        <f t="shared" si="53"/>
        <v>260.70299999999997</v>
      </c>
    </row>
    <row r="389" spans="1:18" ht="51">
      <c r="A389" s="5" t="s">
        <v>368</v>
      </c>
      <c r="B389" s="2" t="s">
        <v>369</v>
      </c>
      <c r="C389" s="2"/>
      <c r="D389" s="4">
        <v>0</v>
      </c>
      <c r="E389" s="8">
        <f>E390</f>
        <v>0</v>
      </c>
      <c r="F389" s="4">
        <f t="shared" si="54"/>
        <v>0</v>
      </c>
      <c r="G389" s="8">
        <f>G390</f>
        <v>0</v>
      </c>
      <c r="H389" s="4">
        <f t="shared" si="51"/>
        <v>0</v>
      </c>
      <c r="I389" s="4">
        <v>260.70299999999997</v>
      </c>
      <c r="J389" s="8">
        <f>J390</f>
        <v>0</v>
      </c>
      <c r="K389" s="4">
        <f t="shared" si="55"/>
        <v>260.70299999999997</v>
      </c>
      <c r="L389" s="8">
        <f>L390</f>
        <v>0</v>
      </c>
      <c r="M389" s="4">
        <f t="shared" si="52"/>
        <v>260.70299999999997</v>
      </c>
      <c r="N389" s="4">
        <v>260.70299999999997</v>
      </c>
      <c r="O389" s="8">
        <f>O390</f>
        <v>0</v>
      </c>
      <c r="P389" s="4">
        <f t="shared" si="56"/>
        <v>260.70299999999997</v>
      </c>
      <c r="Q389" s="8">
        <f>Q390</f>
        <v>0</v>
      </c>
      <c r="R389" s="4">
        <f t="shared" si="53"/>
        <v>260.70299999999997</v>
      </c>
    </row>
    <row r="390" spans="1:18" ht="38.25">
      <c r="A390" s="5" t="s">
        <v>35</v>
      </c>
      <c r="B390" s="2" t="s">
        <v>369</v>
      </c>
      <c r="C390" s="2">
        <v>200</v>
      </c>
      <c r="D390" s="4">
        <v>0</v>
      </c>
      <c r="E390" s="8"/>
      <c r="F390" s="4">
        <f t="shared" si="54"/>
        <v>0</v>
      </c>
      <c r="G390" s="8"/>
      <c r="H390" s="4">
        <f t="shared" si="51"/>
        <v>0</v>
      </c>
      <c r="I390" s="4">
        <v>260.70299999999997</v>
      </c>
      <c r="J390" s="8"/>
      <c r="K390" s="4">
        <f t="shared" si="55"/>
        <v>260.70299999999997</v>
      </c>
      <c r="L390" s="8"/>
      <c r="M390" s="4">
        <f t="shared" si="52"/>
        <v>260.70299999999997</v>
      </c>
      <c r="N390" s="4">
        <v>260.70299999999997</v>
      </c>
      <c r="O390" s="8"/>
      <c r="P390" s="4">
        <f t="shared" si="56"/>
        <v>260.70299999999997</v>
      </c>
      <c r="Q390" s="8"/>
      <c r="R390" s="4">
        <f t="shared" si="53"/>
        <v>260.70299999999997</v>
      </c>
    </row>
    <row r="391" spans="1:18" ht="38.25">
      <c r="A391" s="5" t="s">
        <v>405</v>
      </c>
      <c r="B391" s="2" t="s">
        <v>406</v>
      </c>
      <c r="C391" s="2"/>
      <c r="D391" s="4">
        <v>1500</v>
      </c>
      <c r="E391" s="8">
        <f>E392</f>
        <v>0</v>
      </c>
      <c r="F391" s="4">
        <f t="shared" si="54"/>
        <v>1500</v>
      </c>
      <c r="G391" s="8">
        <f>G392</f>
        <v>-1500</v>
      </c>
      <c r="H391" s="4">
        <f t="shared" si="51"/>
        <v>0</v>
      </c>
      <c r="I391" s="4">
        <v>0</v>
      </c>
      <c r="J391" s="8">
        <f>J392</f>
        <v>0</v>
      </c>
      <c r="K391" s="4">
        <f t="shared" si="55"/>
        <v>0</v>
      </c>
      <c r="L391" s="8">
        <f>L392</f>
        <v>0</v>
      </c>
      <c r="M391" s="4">
        <f t="shared" si="52"/>
        <v>0</v>
      </c>
      <c r="N391" s="4">
        <v>0</v>
      </c>
      <c r="O391" s="8">
        <f>O392</f>
        <v>0</v>
      </c>
      <c r="P391" s="4">
        <f t="shared" si="56"/>
        <v>0</v>
      </c>
      <c r="Q391" s="8">
        <f>Q392</f>
        <v>0</v>
      </c>
      <c r="R391" s="4">
        <f t="shared" si="53"/>
        <v>0</v>
      </c>
    </row>
    <row r="392" spans="1:18" ht="25.5">
      <c r="A392" s="5" t="s">
        <v>407</v>
      </c>
      <c r="B392" s="2" t="s">
        <v>408</v>
      </c>
      <c r="C392" s="2"/>
      <c r="D392" s="4">
        <v>1500</v>
      </c>
      <c r="E392" s="8">
        <f>E393</f>
        <v>0</v>
      </c>
      <c r="F392" s="4">
        <f t="shared" si="54"/>
        <v>1500</v>
      </c>
      <c r="G392" s="8">
        <f>G393</f>
        <v>-1500</v>
      </c>
      <c r="H392" s="4">
        <f t="shared" si="51"/>
        <v>0</v>
      </c>
      <c r="I392" s="4">
        <v>0</v>
      </c>
      <c r="J392" s="8">
        <f>J393</f>
        <v>0</v>
      </c>
      <c r="K392" s="4">
        <f t="shared" si="55"/>
        <v>0</v>
      </c>
      <c r="L392" s="8">
        <f>L393</f>
        <v>0</v>
      </c>
      <c r="M392" s="4">
        <f t="shared" si="52"/>
        <v>0</v>
      </c>
      <c r="N392" s="4">
        <v>0</v>
      </c>
      <c r="O392" s="8">
        <f>O393</f>
        <v>0</v>
      </c>
      <c r="P392" s="4">
        <f t="shared" si="56"/>
        <v>0</v>
      </c>
      <c r="Q392" s="8">
        <f>Q393</f>
        <v>0</v>
      </c>
      <c r="R392" s="4">
        <f t="shared" si="53"/>
        <v>0</v>
      </c>
    </row>
    <row r="393" spans="1:18" ht="38.25">
      <c r="A393" s="5" t="s">
        <v>35</v>
      </c>
      <c r="B393" s="2" t="s">
        <v>409</v>
      </c>
      <c r="C393" s="2">
        <v>200</v>
      </c>
      <c r="D393" s="4">
        <v>1500</v>
      </c>
      <c r="E393" s="8"/>
      <c r="F393" s="4">
        <f t="shared" si="54"/>
        <v>1500</v>
      </c>
      <c r="G393" s="8">
        <v>-1500</v>
      </c>
      <c r="H393" s="4">
        <f t="shared" si="51"/>
        <v>0</v>
      </c>
      <c r="I393" s="4">
        <v>0</v>
      </c>
      <c r="J393" s="8"/>
      <c r="K393" s="4">
        <f t="shared" si="55"/>
        <v>0</v>
      </c>
      <c r="L393" s="8"/>
      <c r="M393" s="4">
        <f t="shared" si="52"/>
        <v>0</v>
      </c>
      <c r="N393" s="4">
        <v>0</v>
      </c>
      <c r="O393" s="8"/>
      <c r="P393" s="4">
        <f t="shared" si="56"/>
        <v>0</v>
      </c>
      <c r="Q393" s="8"/>
      <c r="R393" s="4">
        <f t="shared" si="53"/>
        <v>0</v>
      </c>
    </row>
    <row r="394" spans="1:18" ht="25.5">
      <c r="A394" s="5" t="s">
        <v>410</v>
      </c>
      <c r="B394" s="2" t="s">
        <v>411</v>
      </c>
      <c r="C394" s="2"/>
      <c r="D394" s="4">
        <v>15.789470000000051</v>
      </c>
      <c r="E394" s="8">
        <f>E395+E398+E400</f>
        <v>30861.52</v>
      </c>
      <c r="F394" s="4">
        <f t="shared" si="54"/>
        <v>30877.30947</v>
      </c>
      <c r="G394" s="8">
        <f>G395+G398+G400</f>
        <v>0</v>
      </c>
      <c r="H394" s="4">
        <f t="shared" si="51"/>
        <v>30877.30947</v>
      </c>
      <c r="I394" s="4">
        <v>575.67999999999995</v>
      </c>
      <c r="J394" s="8">
        <f>J395+J398+J400</f>
        <v>0</v>
      </c>
      <c r="K394" s="4">
        <f t="shared" si="55"/>
        <v>575.67999999999995</v>
      </c>
      <c r="L394" s="8">
        <f>L395+L398+L400</f>
        <v>0</v>
      </c>
      <c r="M394" s="4">
        <f t="shared" si="52"/>
        <v>575.67999999999995</v>
      </c>
      <c r="N394" s="4">
        <v>575.67999999999995</v>
      </c>
      <c r="O394" s="8">
        <f>O395+O398+O400</f>
        <v>0</v>
      </c>
      <c r="P394" s="4">
        <f t="shared" si="56"/>
        <v>575.67999999999995</v>
      </c>
      <c r="Q394" s="8">
        <f>Q395+Q398+Q400</f>
        <v>0</v>
      </c>
      <c r="R394" s="4">
        <f t="shared" si="53"/>
        <v>575.67999999999995</v>
      </c>
    </row>
    <row r="395" spans="1:18" ht="25.5">
      <c r="A395" s="5" t="s">
        <v>648</v>
      </c>
      <c r="B395" s="2" t="s">
        <v>412</v>
      </c>
      <c r="C395" s="2"/>
      <c r="D395" s="4">
        <v>15.789470000000051</v>
      </c>
      <c r="E395" s="8">
        <f>E396+E397</f>
        <v>30000</v>
      </c>
      <c r="F395" s="4">
        <f t="shared" si="54"/>
        <v>30015.78947</v>
      </c>
      <c r="G395" s="8">
        <f>G396+G397</f>
        <v>0</v>
      </c>
      <c r="H395" s="4">
        <f t="shared" si="51"/>
        <v>30015.78947</v>
      </c>
      <c r="I395" s="4">
        <v>575.67999999999995</v>
      </c>
      <c r="J395" s="8">
        <f>J396+J397</f>
        <v>0</v>
      </c>
      <c r="K395" s="4">
        <f t="shared" si="55"/>
        <v>575.67999999999995</v>
      </c>
      <c r="L395" s="8">
        <f>L396+L397</f>
        <v>0</v>
      </c>
      <c r="M395" s="4">
        <f t="shared" si="52"/>
        <v>575.67999999999995</v>
      </c>
      <c r="N395" s="4">
        <v>575.67999999999995</v>
      </c>
      <c r="O395" s="8">
        <f>O396+O397</f>
        <v>0</v>
      </c>
      <c r="P395" s="4">
        <f t="shared" si="56"/>
        <v>575.67999999999995</v>
      </c>
      <c r="Q395" s="8">
        <f>Q396+Q397</f>
        <v>0</v>
      </c>
      <c r="R395" s="4">
        <f t="shared" si="53"/>
        <v>575.67999999999995</v>
      </c>
    </row>
    <row r="396" spans="1:18" ht="38.25">
      <c r="A396" s="5" t="s">
        <v>35</v>
      </c>
      <c r="B396" s="2" t="s">
        <v>412</v>
      </c>
      <c r="C396" s="2">
        <v>200</v>
      </c>
      <c r="D396" s="4">
        <v>15.78947</v>
      </c>
      <c r="E396" s="8">
        <v>30000</v>
      </c>
      <c r="F396" s="4">
        <f t="shared" si="54"/>
        <v>30015.78947</v>
      </c>
      <c r="G396" s="8"/>
      <c r="H396" s="4">
        <f t="shared" ref="H396:H459" si="63">F396+G396</f>
        <v>30015.78947</v>
      </c>
      <c r="I396" s="4">
        <v>575.67999999999995</v>
      </c>
      <c r="J396" s="8"/>
      <c r="K396" s="4">
        <f t="shared" si="55"/>
        <v>575.67999999999995</v>
      </c>
      <c r="L396" s="8"/>
      <c r="M396" s="4">
        <f t="shared" ref="M396:M459" si="64">K396+L396</f>
        <v>575.67999999999995</v>
      </c>
      <c r="N396" s="4">
        <v>575.67999999999995</v>
      </c>
      <c r="O396" s="8"/>
      <c r="P396" s="4">
        <f t="shared" si="56"/>
        <v>575.67999999999995</v>
      </c>
      <c r="Q396" s="8"/>
      <c r="R396" s="4">
        <f t="shared" ref="R396:R459" si="65">P396+Q396</f>
        <v>575.67999999999995</v>
      </c>
    </row>
    <row r="397" spans="1:18" ht="38.25">
      <c r="A397" s="5" t="s">
        <v>300</v>
      </c>
      <c r="B397" s="2" t="s">
        <v>412</v>
      </c>
      <c r="C397" s="2">
        <v>400</v>
      </c>
      <c r="D397" s="4">
        <v>0</v>
      </c>
      <c r="E397" s="8"/>
      <c r="F397" s="4">
        <f t="shared" si="54"/>
        <v>0</v>
      </c>
      <c r="G397" s="8"/>
      <c r="H397" s="4">
        <f t="shared" si="63"/>
        <v>0</v>
      </c>
      <c r="I397" s="4">
        <v>0</v>
      </c>
      <c r="J397" s="8"/>
      <c r="K397" s="4">
        <f t="shared" si="55"/>
        <v>0</v>
      </c>
      <c r="L397" s="8"/>
      <c r="M397" s="4">
        <f t="shared" si="64"/>
        <v>0</v>
      </c>
      <c r="N397" s="4">
        <v>0</v>
      </c>
      <c r="O397" s="8"/>
      <c r="P397" s="4">
        <f t="shared" si="56"/>
        <v>0</v>
      </c>
      <c r="Q397" s="8"/>
      <c r="R397" s="4">
        <f t="shared" si="65"/>
        <v>0</v>
      </c>
    </row>
    <row r="398" spans="1:18" ht="63.75">
      <c r="A398" s="5" t="s">
        <v>453</v>
      </c>
      <c r="B398" s="2" t="s">
        <v>454</v>
      </c>
      <c r="C398" s="2"/>
      <c r="D398" s="4">
        <v>0</v>
      </c>
      <c r="E398" s="8">
        <f>E399</f>
        <v>0</v>
      </c>
      <c r="F398" s="4">
        <f t="shared" si="54"/>
        <v>0</v>
      </c>
      <c r="G398" s="8">
        <f>G399</f>
        <v>0</v>
      </c>
      <c r="H398" s="4">
        <f t="shared" si="63"/>
        <v>0</v>
      </c>
      <c r="I398" s="4">
        <v>0</v>
      </c>
      <c r="J398" s="8">
        <f>J399</f>
        <v>0</v>
      </c>
      <c r="K398" s="4">
        <f t="shared" si="55"/>
        <v>0</v>
      </c>
      <c r="L398" s="8">
        <f>L399</f>
        <v>0</v>
      </c>
      <c r="M398" s="4">
        <f t="shared" si="64"/>
        <v>0</v>
      </c>
      <c r="N398" s="4">
        <v>0</v>
      </c>
      <c r="O398" s="8">
        <f>O399</f>
        <v>0</v>
      </c>
      <c r="P398" s="4">
        <f t="shared" si="56"/>
        <v>0</v>
      </c>
      <c r="Q398" s="8">
        <f>Q399</f>
        <v>0</v>
      </c>
      <c r="R398" s="4">
        <f t="shared" si="65"/>
        <v>0</v>
      </c>
    </row>
    <row r="399" spans="1:18" ht="38.25">
      <c r="A399" s="5" t="s">
        <v>300</v>
      </c>
      <c r="B399" s="2" t="s">
        <v>454</v>
      </c>
      <c r="C399" s="2">
        <v>400</v>
      </c>
      <c r="D399" s="4">
        <v>0</v>
      </c>
      <c r="E399" s="8"/>
      <c r="F399" s="4">
        <f t="shared" ref="F399:F462" si="66">D399+E399</f>
        <v>0</v>
      </c>
      <c r="G399" s="8"/>
      <c r="H399" s="4">
        <f t="shared" si="63"/>
        <v>0</v>
      </c>
      <c r="I399" s="4">
        <v>0</v>
      </c>
      <c r="J399" s="8"/>
      <c r="K399" s="4">
        <f t="shared" ref="K399:K462" si="67">I399+J399</f>
        <v>0</v>
      </c>
      <c r="L399" s="8"/>
      <c r="M399" s="4">
        <f t="shared" si="64"/>
        <v>0</v>
      </c>
      <c r="N399" s="4">
        <v>0</v>
      </c>
      <c r="O399" s="8"/>
      <c r="P399" s="4">
        <f t="shared" ref="P399:P462" si="68">N399+O399</f>
        <v>0</v>
      </c>
      <c r="Q399" s="8"/>
      <c r="R399" s="4">
        <f t="shared" si="65"/>
        <v>0</v>
      </c>
    </row>
    <row r="400" spans="1:18" ht="38.25">
      <c r="A400" s="5" t="s">
        <v>589</v>
      </c>
      <c r="B400" s="2" t="s">
        <v>581</v>
      </c>
      <c r="C400" s="2"/>
      <c r="D400" s="4">
        <v>0</v>
      </c>
      <c r="E400" s="8">
        <f>E401</f>
        <v>861.52</v>
      </c>
      <c r="F400" s="4">
        <f t="shared" si="66"/>
        <v>861.52</v>
      </c>
      <c r="G400" s="8">
        <f>G401</f>
        <v>0</v>
      </c>
      <c r="H400" s="4">
        <f t="shared" si="63"/>
        <v>861.52</v>
      </c>
      <c r="I400" s="4">
        <v>0</v>
      </c>
      <c r="J400" s="8">
        <f>J401</f>
        <v>0</v>
      </c>
      <c r="K400" s="4">
        <f t="shared" si="67"/>
        <v>0</v>
      </c>
      <c r="L400" s="8">
        <f>L401</f>
        <v>0</v>
      </c>
      <c r="M400" s="4">
        <f t="shared" si="64"/>
        <v>0</v>
      </c>
      <c r="N400" s="4">
        <v>0</v>
      </c>
      <c r="O400" s="8">
        <f>O401</f>
        <v>0</v>
      </c>
      <c r="P400" s="4">
        <f t="shared" si="68"/>
        <v>0</v>
      </c>
      <c r="Q400" s="8">
        <f>Q401</f>
        <v>0</v>
      </c>
      <c r="R400" s="4">
        <f t="shared" si="65"/>
        <v>0</v>
      </c>
    </row>
    <row r="401" spans="1:18" ht="38.25">
      <c r="A401" s="5" t="s">
        <v>35</v>
      </c>
      <c r="B401" s="2" t="s">
        <v>581</v>
      </c>
      <c r="C401" s="2">
        <v>200</v>
      </c>
      <c r="D401" s="4">
        <v>0</v>
      </c>
      <c r="E401" s="8">
        <v>861.52</v>
      </c>
      <c r="F401" s="4">
        <f t="shared" si="66"/>
        <v>861.52</v>
      </c>
      <c r="G401" s="8"/>
      <c r="H401" s="4">
        <f t="shared" si="63"/>
        <v>861.52</v>
      </c>
      <c r="I401" s="4">
        <v>0</v>
      </c>
      <c r="J401" s="8"/>
      <c r="K401" s="4">
        <f t="shared" si="67"/>
        <v>0</v>
      </c>
      <c r="L401" s="8"/>
      <c r="M401" s="4">
        <f t="shared" si="64"/>
        <v>0</v>
      </c>
      <c r="N401" s="4">
        <v>0</v>
      </c>
      <c r="O401" s="8"/>
      <c r="P401" s="4">
        <f t="shared" si="68"/>
        <v>0</v>
      </c>
      <c r="Q401" s="8"/>
      <c r="R401" s="4">
        <f t="shared" si="65"/>
        <v>0</v>
      </c>
    </row>
    <row r="402" spans="1:18" ht="38.25">
      <c r="A402" s="17" t="s">
        <v>582</v>
      </c>
      <c r="B402" s="2" t="s">
        <v>583</v>
      </c>
      <c r="C402" s="18"/>
      <c r="D402" s="4">
        <v>0</v>
      </c>
      <c r="E402" s="8">
        <f>E403</f>
        <v>70</v>
      </c>
      <c r="F402" s="4">
        <f t="shared" si="66"/>
        <v>70</v>
      </c>
      <c r="G402" s="8">
        <f>G403</f>
        <v>0</v>
      </c>
      <c r="H402" s="4">
        <f t="shared" si="63"/>
        <v>70</v>
      </c>
      <c r="I402" s="4">
        <v>0</v>
      </c>
      <c r="J402" s="8">
        <f>J403</f>
        <v>0</v>
      </c>
      <c r="K402" s="4">
        <f t="shared" si="67"/>
        <v>0</v>
      </c>
      <c r="L402" s="8">
        <f>L403</f>
        <v>0</v>
      </c>
      <c r="M402" s="4">
        <f t="shared" si="64"/>
        <v>0</v>
      </c>
      <c r="N402" s="4">
        <v>0</v>
      </c>
      <c r="O402" s="8">
        <f>O403</f>
        <v>0</v>
      </c>
      <c r="P402" s="4">
        <f t="shared" si="68"/>
        <v>0</v>
      </c>
      <c r="Q402" s="8">
        <f>Q403</f>
        <v>0</v>
      </c>
      <c r="R402" s="4">
        <f t="shared" si="65"/>
        <v>0</v>
      </c>
    </row>
    <row r="403" spans="1:18" ht="25.5">
      <c r="A403" s="17" t="s">
        <v>584</v>
      </c>
      <c r="B403" s="2" t="s">
        <v>588</v>
      </c>
      <c r="C403" s="18"/>
      <c r="D403" s="4">
        <v>0</v>
      </c>
      <c r="E403" s="8">
        <f>E404</f>
        <v>70</v>
      </c>
      <c r="F403" s="4">
        <f t="shared" si="66"/>
        <v>70</v>
      </c>
      <c r="G403" s="8">
        <f>G404</f>
        <v>0</v>
      </c>
      <c r="H403" s="4">
        <f t="shared" si="63"/>
        <v>70</v>
      </c>
      <c r="I403" s="4">
        <v>0</v>
      </c>
      <c r="J403" s="8">
        <f>J404</f>
        <v>0</v>
      </c>
      <c r="K403" s="4">
        <f t="shared" si="67"/>
        <v>0</v>
      </c>
      <c r="L403" s="8">
        <f>L404</f>
        <v>0</v>
      </c>
      <c r="M403" s="4">
        <f t="shared" si="64"/>
        <v>0</v>
      </c>
      <c r="N403" s="4">
        <v>0</v>
      </c>
      <c r="O403" s="8">
        <f>O404</f>
        <v>0</v>
      </c>
      <c r="P403" s="4">
        <f t="shared" si="68"/>
        <v>0</v>
      </c>
      <c r="Q403" s="8">
        <f>Q404</f>
        <v>0</v>
      </c>
      <c r="R403" s="4">
        <f t="shared" si="65"/>
        <v>0</v>
      </c>
    </row>
    <row r="404" spans="1:18" ht="38.25">
      <c r="A404" s="5" t="s">
        <v>35</v>
      </c>
      <c r="B404" s="2" t="s">
        <v>588</v>
      </c>
      <c r="C404" s="18">
        <v>200</v>
      </c>
      <c r="D404" s="4">
        <v>0</v>
      </c>
      <c r="E404" s="8">
        <v>70</v>
      </c>
      <c r="F404" s="4">
        <f t="shared" si="66"/>
        <v>70</v>
      </c>
      <c r="G404" s="8"/>
      <c r="H404" s="4">
        <f t="shared" si="63"/>
        <v>70</v>
      </c>
      <c r="I404" s="4">
        <v>0</v>
      </c>
      <c r="J404" s="8"/>
      <c r="K404" s="4">
        <f t="shared" si="67"/>
        <v>0</v>
      </c>
      <c r="L404" s="8"/>
      <c r="M404" s="4">
        <f t="shared" si="64"/>
        <v>0</v>
      </c>
      <c r="N404" s="4">
        <v>0</v>
      </c>
      <c r="O404" s="8"/>
      <c r="P404" s="4">
        <f t="shared" si="68"/>
        <v>0</v>
      </c>
      <c r="Q404" s="8"/>
      <c r="R404" s="4">
        <f t="shared" si="65"/>
        <v>0</v>
      </c>
    </row>
    <row r="405" spans="1:18" ht="25.5">
      <c r="A405" s="19" t="s">
        <v>413</v>
      </c>
      <c r="B405" s="20" t="s">
        <v>414</v>
      </c>
      <c r="C405" s="18"/>
      <c r="D405" s="4">
        <v>0</v>
      </c>
      <c r="E405" s="8">
        <f>E406+E409+E412</f>
        <v>205</v>
      </c>
      <c r="F405" s="4">
        <f t="shared" si="66"/>
        <v>205</v>
      </c>
      <c r="G405" s="8">
        <f>G406+G409+G412</f>
        <v>0</v>
      </c>
      <c r="H405" s="4">
        <f t="shared" si="63"/>
        <v>205</v>
      </c>
      <c r="I405" s="4">
        <v>0</v>
      </c>
      <c r="J405" s="8">
        <f>J406+J409+J412</f>
        <v>0</v>
      </c>
      <c r="K405" s="4">
        <f t="shared" si="67"/>
        <v>0</v>
      </c>
      <c r="L405" s="8">
        <f>L406+L409+L412</f>
        <v>0</v>
      </c>
      <c r="M405" s="4">
        <f t="shared" si="64"/>
        <v>0</v>
      </c>
      <c r="N405" s="4">
        <v>0</v>
      </c>
      <c r="O405" s="8">
        <f>O406+O409+O412</f>
        <v>0</v>
      </c>
      <c r="P405" s="4">
        <f t="shared" si="68"/>
        <v>0</v>
      </c>
      <c r="Q405" s="8">
        <f>Q406+Q409+Q412</f>
        <v>0</v>
      </c>
      <c r="R405" s="4">
        <f t="shared" si="65"/>
        <v>0</v>
      </c>
    </row>
    <row r="406" spans="1:18" ht="51">
      <c r="A406" s="5" t="s">
        <v>415</v>
      </c>
      <c r="B406" s="2" t="s">
        <v>416</v>
      </c>
      <c r="C406" s="2"/>
      <c r="D406" s="4">
        <v>0</v>
      </c>
      <c r="E406" s="8">
        <f>E407</f>
        <v>0</v>
      </c>
      <c r="F406" s="4">
        <f t="shared" si="66"/>
        <v>0</v>
      </c>
      <c r="G406" s="8">
        <f>G407</f>
        <v>0</v>
      </c>
      <c r="H406" s="4">
        <f t="shared" si="63"/>
        <v>0</v>
      </c>
      <c r="I406" s="4">
        <v>0</v>
      </c>
      <c r="J406" s="8">
        <f>J407</f>
        <v>0</v>
      </c>
      <c r="K406" s="4">
        <f t="shared" si="67"/>
        <v>0</v>
      </c>
      <c r="L406" s="8">
        <f>L407</f>
        <v>0</v>
      </c>
      <c r="M406" s="4">
        <f t="shared" si="64"/>
        <v>0</v>
      </c>
      <c r="N406" s="4">
        <v>0</v>
      </c>
      <c r="O406" s="8">
        <f>O407</f>
        <v>0</v>
      </c>
      <c r="P406" s="4">
        <f t="shared" si="68"/>
        <v>0</v>
      </c>
      <c r="Q406" s="8">
        <f>Q407</f>
        <v>0</v>
      </c>
      <c r="R406" s="4">
        <f t="shared" si="65"/>
        <v>0</v>
      </c>
    </row>
    <row r="407" spans="1:18" ht="38.25">
      <c r="A407" s="5" t="s">
        <v>417</v>
      </c>
      <c r="B407" s="2" t="s">
        <v>418</v>
      </c>
      <c r="C407" s="2"/>
      <c r="D407" s="4">
        <v>0</v>
      </c>
      <c r="E407" s="8">
        <f>E408</f>
        <v>0</v>
      </c>
      <c r="F407" s="4">
        <f t="shared" si="66"/>
        <v>0</v>
      </c>
      <c r="G407" s="8">
        <f>G408</f>
        <v>0</v>
      </c>
      <c r="H407" s="4">
        <f t="shared" si="63"/>
        <v>0</v>
      </c>
      <c r="I407" s="4">
        <v>0</v>
      </c>
      <c r="J407" s="8">
        <f>J408</f>
        <v>0</v>
      </c>
      <c r="K407" s="4">
        <f t="shared" si="67"/>
        <v>0</v>
      </c>
      <c r="L407" s="8">
        <f>L408</f>
        <v>0</v>
      </c>
      <c r="M407" s="4">
        <f t="shared" si="64"/>
        <v>0</v>
      </c>
      <c r="N407" s="4">
        <v>0</v>
      </c>
      <c r="O407" s="8">
        <f>O408</f>
        <v>0</v>
      </c>
      <c r="P407" s="4">
        <f t="shared" si="68"/>
        <v>0</v>
      </c>
      <c r="Q407" s="8">
        <f>Q408</f>
        <v>0</v>
      </c>
      <c r="R407" s="4">
        <f t="shared" si="65"/>
        <v>0</v>
      </c>
    </row>
    <row r="408" spans="1:18" ht="38.25">
      <c r="A408" s="5" t="s">
        <v>35</v>
      </c>
      <c r="B408" s="2" t="s">
        <v>418</v>
      </c>
      <c r="C408" s="2">
        <v>200</v>
      </c>
      <c r="D408" s="4">
        <v>0</v>
      </c>
      <c r="E408" s="8"/>
      <c r="F408" s="4">
        <f t="shared" si="66"/>
        <v>0</v>
      </c>
      <c r="G408" s="8"/>
      <c r="H408" s="4">
        <f t="shared" si="63"/>
        <v>0</v>
      </c>
      <c r="I408" s="4">
        <v>0</v>
      </c>
      <c r="J408" s="8"/>
      <c r="K408" s="4">
        <f t="shared" si="67"/>
        <v>0</v>
      </c>
      <c r="L408" s="8"/>
      <c r="M408" s="4">
        <f t="shared" si="64"/>
        <v>0</v>
      </c>
      <c r="N408" s="4">
        <v>0</v>
      </c>
      <c r="O408" s="8"/>
      <c r="P408" s="4">
        <f t="shared" si="68"/>
        <v>0</v>
      </c>
      <c r="Q408" s="8"/>
      <c r="R408" s="4">
        <f t="shared" si="65"/>
        <v>0</v>
      </c>
    </row>
    <row r="409" spans="1:18" ht="25.5">
      <c r="A409" s="5" t="s">
        <v>419</v>
      </c>
      <c r="B409" s="2" t="s">
        <v>420</v>
      </c>
      <c r="C409" s="2"/>
      <c r="D409" s="4">
        <v>0</v>
      </c>
      <c r="E409" s="8">
        <f>E410</f>
        <v>205</v>
      </c>
      <c r="F409" s="4">
        <f t="shared" si="66"/>
        <v>205</v>
      </c>
      <c r="G409" s="8">
        <f>G410</f>
        <v>0</v>
      </c>
      <c r="H409" s="4">
        <f t="shared" si="63"/>
        <v>205</v>
      </c>
      <c r="I409" s="4">
        <v>0</v>
      </c>
      <c r="J409" s="8">
        <f>J410</f>
        <v>0</v>
      </c>
      <c r="K409" s="4">
        <f t="shared" si="67"/>
        <v>0</v>
      </c>
      <c r="L409" s="8">
        <f>L410</f>
        <v>0</v>
      </c>
      <c r="M409" s="4">
        <f t="shared" si="64"/>
        <v>0</v>
      </c>
      <c r="N409" s="4">
        <v>0</v>
      </c>
      <c r="O409" s="8">
        <f>O410</f>
        <v>0</v>
      </c>
      <c r="P409" s="4">
        <f t="shared" si="68"/>
        <v>0</v>
      </c>
      <c r="Q409" s="8">
        <f>Q410</f>
        <v>0</v>
      </c>
      <c r="R409" s="4">
        <f t="shared" si="65"/>
        <v>0</v>
      </c>
    </row>
    <row r="410" spans="1:18" ht="15.75">
      <c r="A410" s="5" t="s">
        <v>421</v>
      </c>
      <c r="B410" s="2" t="s">
        <v>422</v>
      </c>
      <c r="C410" s="2"/>
      <c r="D410" s="4">
        <v>0</v>
      </c>
      <c r="E410" s="8">
        <f>E411</f>
        <v>205</v>
      </c>
      <c r="F410" s="4">
        <f t="shared" si="66"/>
        <v>205</v>
      </c>
      <c r="G410" s="8">
        <f>G411</f>
        <v>0</v>
      </c>
      <c r="H410" s="4">
        <f t="shared" si="63"/>
        <v>205</v>
      </c>
      <c r="I410" s="4">
        <v>0</v>
      </c>
      <c r="J410" s="8">
        <f>J411</f>
        <v>0</v>
      </c>
      <c r="K410" s="4">
        <f t="shared" si="67"/>
        <v>0</v>
      </c>
      <c r="L410" s="8">
        <f>L411</f>
        <v>0</v>
      </c>
      <c r="M410" s="4">
        <f t="shared" si="64"/>
        <v>0</v>
      </c>
      <c r="N410" s="4">
        <v>0</v>
      </c>
      <c r="O410" s="8">
        <f>O411</f>
        <v>0</v>
      </c>
      <c r="P410" s="4">
        <f t="shared" si="68"/>
        <v>0</v>
      </c>
      <c r="Q410" s="8">
        <f>Q411</f>
        <v>0</v>
      </c>
      <c r="R410" s="4">
        <f t="shared" si="65"/>
        <v>0</v>
      </c>
    </row>
    <row r="411" spans="1:18" ht="38.25">
      <c r="A411" s="5" t="s">
        <v>35</v>
      </c>
      <c r="B411" s="2" t="s">
        <v>422</v>
      </c>
      <c r="C411" s="2">
        <v>200</v>
      </c>
      <c r="D411" s="4">
        <v>0</v>
      </c>
      <c r="E411" s="8">
        <v>205</v>
      </c>
      <c r="F411" s="4">
        <f t="shared" si="66"/>
        <v>205</v>
      </c>
      <c r="G411" s="8"/>
      <c r="H411" s="4">
        <f t="shared" si="63"/>
        <v>205</v>
      </c>
      <c r="I411" s="4">
        <v>0</v>
      </c>
      <c r="J411" s="8"/>
      <c r="K411" s="4">
        <f t="shared" si="67"/>
        <v>0</v>
      </c>
      <c r="L411" s="8"/>
      <c r="M411" s="4">
        <f t="shared" si="64"/>
        <v>0</v>
      </c>
      <c r="N411" s="4">
        <v>0</v>
      </c>
      <c r="O411" s="8"/>
      <c r="P411" s="4">
        <f t="shared" si="68"/>
        <v>0</v>
      </c>
      <c r="Q411" s="8"/>
      <c r="R411" s="4">
        <f t="shared" si="65"/>
        <v>0</v>
      </c>
    </row>
    <row r="412" spans="1:18" ht="38.25">
      <c r="A412" s="5" t="s">
        <v>423</v>
      </c>
      <c r="B412" s="2" t="s">
        <v>424</v>
      </c>
      <c r="C412" s="2"/>
      <c r="D412" s="4">
        <v>0</v>
      </c>
      <c r="E412" s="8">
        <f>E413</f>
        <v>0</v>
      </c>
      <c r="F412" s="4">
        <f t="shared" si="66"/>
        <v>0</v>
      </c>
      <c r="G412" s="8">
        <f>G413</f>
        <v>0</v>
      </c>
      <c r="H412" s="4">
        <f t="shared" si="63"/>
        <v>0</v>
      </c>
      <c r="I412" s="4">
        <v>0</v>
      </c>
      <c r="J412" s="8">
        <f>J413</f>
        <v>0</v>
      </c>
      <c r="K412" s="4">
        <f t="shared" si="67"/>
        <v>0</v>
      </c>
      <c r="L412" s="8">
        <f>L413</f>
        <v>0</v>
      </c>
      <c r="M412" s="4">
        <f t="shared" si="64"/>
        <v>0</v>
      </c>
      <c r="N412" s="4">
        <v>0</v>
      </c>
      <c r="O412" s="8">
        <f>O413</f>
        <v>0</v>
      </c>
      <c r="P412" s="4">
        <f t="shared" si="68"/>
        <v>0</v>
      </c>
      <c r="Q412" s="8">
        <f>Q413</f>
        <v>0</v>
      </c>
      <c r="R412" s="4">
        <f t="shared" si="65"/>
        <v>0</v>
      </c>
    </row>
    <row r="413" spans="1:18" ht="38.25">
      <c r="A413" s="5" t="s">
        <v>425</v>
      </c>
      <c r="B413" s="2" t="s">
        <v>426</v>
      </c>
      <c r="C413" s="2"/>
      <c r="D413" s="4">
        <v>0</v>
      </c>
      <c r="E413" s="8">
        <f>E414</f>
        <v>0</v>
      </c>
      <c r="F413" s="4">
        <f t="shared" si="66"/>
        <v>0</v>
      </c>
      <c r="G413" s="8">
        <f>G414</f>
        <v>0</v>
      </c>
      <c r="H413" s="4">
        <f t="shared" si="63"/>
        <v>0</v>
      </c>
      <c r="I413" s="4">
        <v>0</v>
      </c>
      <c r="J413" s="8">
        <f>J414</f>
        <v>0</v>
      </c>
      <c r="K413" s="4">
        <f t="shared" si="67"/>
        <v>0</v>
      </c>
      <c r="L413" s="8">
        <f>L414</f>
        <v>0</v>
      </c>
      <c r="M413" s="4">
        <f t="shared" si="64"/>
        <v>0</v>
      </c>
      <c r="N413" s="4">
        <v>0</v>
      </c>
      <c r="O413" s="8">
        <f>O414</f>
        <v>0</v>
      </c>
      <c r="P413" s="4">
        <f t="shared" si="68"/>
        <v>0</v>
      </c>
      <c r="Q413" s="8">
        <f>Q414</f>
        <v>0</v>
      </c>
      <c r="R413" s="4">
        <f t="shared" si="65"/>
        <v>0</v>
      </c>
    </row>
    <row r="414" spans="1:18" ht="38.25">
      <c r="A414" s="5" t="s">
        <v>35</v>
      </c>
      <c r="B414" s="2" t="s">
        <v>426</v>
      </c>
      <c r="C414" s="2">
        <v>200</v>
      </c>
      <c r="D414" s="4">
        <v>0</v>
      </c>
      <c r="E414" s="8"/>
      <c r="F414" s="4">
        <f t="shared" si="66"/>
        <v>0</v>
      </c>
      <c r="G414" s="8"/>
      <c r="H414" s="4">
        <f t="shared" si="63"/>
        <v>0</v>
      </c>
      <c r="I414" s="4">
        <v>0</v>
      </c>
      <c r="J414" s="8"/>
      <c r="K414" s="4">
        <f t="shared" si="67"/>
        <v>0</v>
      </c>
      <c r="L414" s="8"/>
      <c r="M414" s="4">
        <f t="shared" si="64"/>
        <v>0</v>
      </c>
      <c r="N414" s="4">
        <v>0</v>
      </c>
      <c r="O414" s="8"/>
      <c r="P414" s="4">
        <f t="shared" si="68"/>
        <v>0</v>
      </c>
      <c r="Q414" s="8"/>
      <c r="R414" s="4">
        <f t="shared" si="65"/>
        <v>0</v>
      </c>
    </row>
    <row r="415" spans="1:18" ht="51">
      <c r="A415" s="9" t="s">
        <v>489</v>
      </c>
      <c r="B415" s="20" t="s">
        <v>484</v>
      </c>
      <c r="C415" s="2"/>
      <c r="D415" s="4">
        <v>0</v>
      </c>
      <c r="E415" s="8">
        <f t="shared" ref="E415:G417" si="69">E416</f>
        <v>0</v>
      </c>
      <c r="F415" s="4">
        <f t="shared" si="66"/>
        <v>0</v>
      </c>
      <c r="G415" s="8">
        <f t="shared" si="69"/>
        <v>0</v>
      </c>
      <c r="H415" s="4">
        <f t="shared" si="63"/>
        <v>0</v>
      </c>
      <c r="I415" s="4">
        <v>0</v>
      </c>
      <c r="J415" s="8">
        <f t="shared" ref="J415:L417" si="70">J416</f>
        <v>0</v>
      </c>
      <c r="K415" s="4">
        <f t="shared" si="67"/>
        <v>0</v>
      </c>
      <c r="L415" s="8">
        <f t="shared" si="70"/>
        <v>0</v>
      </c>
      <c r="M415" s="4">
        <f t="shared" si="64"/>
        <v>0</v>
      </c>
      <c r="N415" s="4">
        <v>0</v>
      </c>
      <c r="O415" s="8">
        <f t="shared" ref="O415:Q417" si="71">O416</f>
        <v>0</v>
      </c>
      <c r="P415" s="4">
        <f t="shared" si="68"/>
        <v>0</v>
      </c>
      <c r="Q415" s="8">
        <f t="shared" si="71"/>
        <v>0</v>
      </c>
      <c r="R415" s="4">
        <f t="shared" si="65"/>
        <v>0</v>
      </c>
    </row>
    <row r="416" spans="1:18" ht="51">
      <c r="A416" s="5" t="s">
        <v>485</v>
      </c>
      <c r="B416" s="2" t="s">
        <v>486</v>
      </c>
      <c r="C416" s="2"/>
      <c r="D416" s="4">
        <v>0</v>
      </c>
      <c r="E416" s="8">
        <f t="shared" si="69"/>
        <v>0</v>
      </c>
      <c r="F416" s="4">
        <f t="shared" si="66"/>
        <v>0</v>
      </c>
      <c r="G416" s="8">
        <f t="shared" si="69"/>
        <v>0</v>
      </c>
      <c r="H416" s="4">
        <f t="shared" si="63"/>
        <v>0</v>
      </c>
      <c r="I416" s="4">
        <v>0</v>
      </c>
      <c r="J416" s="8">
        <f t="shared" si="70"/>
        <v>0</v>
      </c>
      <c r="K416" s="4">
        <f t="shared" si="67"/>
        <v>0</v>
      </c>
      <c r="L416" s="8">
        <f t="shared" si="70"/>
        <v>0</v>
      </c>
      <c r="M416" s="4">
        <f t="shared" si="64"/>
        <v>0</v>
      </c>
      <c r="N416" s="4">
        <v>0</v>
      </c>
      <c r="O416" s="8">
        <f t="shared" si="71"/>
        <v>0</v>
      </c>
      <c r="P416" s="4">
        <f t="shared" si="68"/>
        <v>0</v>
      </c>
      <c r="Q416" s="8">
        <f t="shared" si="71"/>
        <v>0</v>
      </c>
      <c r="R416" s="4">
        <f t="shared" si="65"/>
        <v>0</v>
      </c>
    </row>
    <row r="417" spans="1:18" ht="51">
      <c r="A417" s="5" t="s">
        <v>487</v>
      </c>
      <c r="B417" s="2" t="s">
        <v>488</v>
      </c>
      <c r="C417" s="2"/>
      <c r="D417" s="4">
        <v>0</v>
      </c>
      <c r="E417" s="8">
        <f t="shared" si="69"/>
        <v>0</v>
      </c>
      <c r="F417" s="4">
        <f t="shared" si="66"/>
        <v>0</v>
      </c>
      <c r="G417" s="8">
        <f t="shared" si="69"/>
        <v>0</v>
      </c>
      <c r="H417" s="4">
        <f t="shared" si="63"/>
        <v>0</v>
      </c>
      <c r="I417" s="4">
        <v>0</v>
      </c>
      <c r="J417" s="8">
        <f t="shared" si="70"/>
        <v>0</v>
      </c>
      <c r="K417" s="4">
        <f t="shared" si="67"/>
        <v>0</v>
      </c>
      <c r="L417" s="8">
        <f t="shared" si="70"/>
        <v>0</v>
      </c>
      <c r="M417" s="4">
        <f t="shared" si="64"/>
        <v>0</v>
      </c>
      <c r="N417" s="4">
        <v>0</v>
      </c>
      <c r="O417" s="8">
        <f t="shared" si="71"/>
        <v>0</v>
      </c>
      <c r="P417" s="4">
        <f t="shared" si="68"/>
        <v>0</v>
      </c>
      <c r="Q417" s="8">
        <f t="shared" si="71"/>
        <v>0</v>
      </c>
      <c r="R417" s="4">
        <f t="shared" si="65"/>
        <v>0</v>
      </c>
    </row>
    <row r="418" spans="1:18" ht="25.5">
      <c r="A418" s="5" t="s">
        <v>34</v>
      </c>
      <c r="B418" s="2" t="s">
        <v>488</v>
      </c>
      <c r="C418" s="2">
        <v>800</v>
      </c>
      <c r="D418" s="4">
        <v>0</v>
      </c>
      <c r="E418" s="8"/>
      <c r="F418" s="4">
        <f t="shared" si="66"/>
        <v>0</v>
      </c>
      <c r="G418" s="8"/>
      <c r="H418" s="4">
        <f t="shared" si="63"/>
        <v>0</v>
      </c>
      <c r="I418" s="4">
        <v>0</v>
      </c>
      <c r="J418" s="8"/>
      <c r="K418" s="4">
        <f t="shared" si="67"/>
        <v>0</v>
      </c>
      <c r="L418" s="8"/>
      <c r="M418" s="4">
        <f t="shared" si="64"/>
        <v>0</v>
      </c>
      <c r="N418" s="4">
        <v>0</v>
      </c>
      <c r="O418" s="8"/>
      <c r="P418" s="4">
        <f t="shared" si="68"/>
        <v>0</v>
      </c>
      <c r="Q418" s="8"/>
      <c r="R418" s="4">
        <f t="shared" si="65"/>
        <v>0</v>
      </c>
    </row>
    <row r="419" spans="1:18" ht="51">
      <c r="A419" s="9" t="s">
        <v>626</v>
      </c>
      <c r="B419" s="20" t="s">
        <v>627</v>
      </c>
      <c r="C419" s="2"/>
      <c r="D419" s="4">
        <v>0</v>
      </c>
      <c r="E419" s="8">
        <f>E420+E423</f>
        <v>0</v>
      </c>
      <c r="F419" s="4">
        <f t="shared" si="66"/>
        <v>0</v>
      </c>
      <c r="G419" s="8">
        <f>G420+G423</f>
        <v>0</v>
      </c>
      <c r="H419" s="4">
        <f t="shared" si="63"/>
        <v>0</v>
      </c>
      <c r="I419" s="4">
        <v>0</v>
      </c>
      <c r="J419" s="8">
        <f>J420+J423</f>
        <v>0</v>
      </c>
      <c r="K419" s="4">
        <f t="shared" si="67"/>
        <v>0</v>
      </c>
      <c r="L419" s="8">
        <f>L420+L423</f>
        <v>0</v>
      </c>
      <c r="M419" s="4">
        <f t="shared" si="64"/>
        <v>0</v>
      </c>
      <c r="N419" s="4">
        <v>0</v>
      </c>
      <c r="O419" s="8">
        <f>O420+O423</f>
        <v>0</v>
      </c>
      <c r="P419" s="4">
        <f t="shared" si="68"/>
        <v>0</v>
      </c>
      <c r="Q419" s="8">
        <f>Q420+Q423</f>
        <v>0</v>
      </c>
      <c r="R419" s="4">
        <f t="shared" si="65"/>
        <v>0</v>
      </c>
    </row>
    <row r="420" spans="1:18" ht="25.5">
      <c r="A420" s="5" t="s">
        <v>628</v>
      </c>
      <c r="B420" s="2" t="s">
        <v>629</v>
      </c>
      <c r="C420" s="2"/>
      <c r="D420" s="4">
        <v>0</v>
      </c>
      <c r="E420" s="8">
        <f>E421</f>
        <v>0</v>
      </c>
      <c r="F420" s="4">
        <f t="shared" si="66"/>
        <v>0</v>
      </c>
      <c r="G420" s="8">
        <f>G421</f>
        <v>0</v>
      </c>
      <c r="H420" s="4">
        <f t="shared" si="63"/>
        <v>0</v>
      </c>
      <c r="I420" s="4">
        <v>0</v>
      </c>
      <c r="J420" s="8">
        <f>J421</f>
        <v>0</v>
      </c>
      <c r="K420" s="4">
        <f t="shared" si="67"/>
        <v>0</v>
      </c>
      <c r="L420" s="8">
        <f>L421</f>
        <v>0</v>
      </c>
      <c r="M420" s="4">
        <f t="shared" si="64"/>
        <v>0</v>
      </c>
      <c r="N420" s="4">
        <v>0</v>
      </c>
      <c r="O420" s="8">
        <f>O421</f>
        <v>0</v>
      </c>
      <c r="P420" s="4">
        <f t="shared" si="68"/>
        <v>0</v>
      </c>
      <c r="Q420" s="8">
        <f>Q421</f>
        <v>0</v>
      </c>
      <c r="R420" s="4">
        <f t="shared" si="65"/>
        <v>0</v>
      </c>
    </row>
    <row r="421" spans="1:18" ht="15.75">
      <c r="A421" s="5" t="s">
        <v>630</v>
      </c>
      <c r="B421" s="2" t="s">
        <v>631</v>
      </c>
      <c r="C421" s="2"/>
      <c r="D421" s="4">
        <v>0</v>
      </c>
      <c r="E421" s="8">
        <f>E422</f>
        <v>0</v>
      </c>
      <c r="F421" s="4">
        <f t="shared" si="66"/>
        <v>0</v>
      </c>
      <c r="G421" s="8">
        <f>G422</f>
        <v>0</v>
      </c>
      <c r="H421" s="4">
        <f t="shared" si="63"/>
        <v>0</v>
      </c>
      <c r="I421" s="4">
        <v>0</v>
      </c>
      <c r="J421" s="8">
        <f>J422</f>
        <v>0</v>
      </c>
      <c r="K421" s="4">
        <f t="shared" si="67"/>
        <v>0</v>
      </c>
      <c r="L421" s="8">
        <f>L422</f>
        <v>0</v>
      </c>
      <c r="M421" s="4">
        <f t="shared" si="64"/>
        <v>0</v>
      </c>
      <c r="N421" s="4">
        <v>0</v>
      </c>
      <c r="O421" s="8">
        <f>O422</f>
        <v>0</v>
      </c>
      <c r="P421" s="4">
        <f t="shared" si="68"/>
        <v>0</v>
      </c>
      <c r="Q421" s="8">
        <f>Q422</f>
        <v>0</v>
      </c>
      <c r="R421" s="4">
        <f t="shared" si="65"/>
        <v>0</v>
      </c>
    </row>
    <row r="422" spans="1:18" ht="38.25">
      <c r="A422" s="5" t="s">
        <v>35</v>
      </c>
      <c r="B422" s="2" t="s">
        <v>631</v>
      </c>
      <c r="C422" s="2">
        <v>200</v>
      </c>
      <c r="D422" s="4">
        <v>0</v>
      </c>
      <c r="E422" s="8"/>
      <c r="F422" s="4">
        <f t="shared" si="66"/>
        <v>0</v>
      </c>
      <c r="G422" s="8"/>
      <c r="H422" s="4">
        <f t="shared" si="63"/>
        <v>0</v>
      </c>
      <c r="I422" s="4">
        <v>0</v>
      </c>
      <c r="J422" s="8"/>
      <c r="K422" s="4">
        <f t="shared" si="67"/>
        <v>0</v>
      </c>
      <c r="L422" s="8"/>
      <c r="M422" s="4">
        <f t="shared" si="64"/>
        <v>0</v>
      </c>
      <c r="N422" s="4">
        <v>0</v>
      </c>
      <c r="O422" s="8"/>
      <c r="P422" s="4">
        <f t="shared" si="68"/>
        <v>0</v>
      </c>
      <c r="Q422" s="8"/>
      <c r="R422" s="4">
        <f t="shared" si="65"/>
        <v>0</v>
      </c>
    </row>
    <row r="423" spans="1:18" ht="25.5">
      <c r="A423" s="5" t="s">
        <v>632</v>
      </c>
      <c r="B423" s="2" t="s">
        <v>633</v>
      </c>
      <c r="C423" s="2"/>
      <c r="D423" s="4">
        <v>0</v>
      </c>
      <c r="E423" s="8">
        <f>E424</f>
        <v>0</v>
      </c>
      <c r="F423" s="4">
        <f t="shared" si="66"/>
        <v>0</v>
      </c>
      <c r="G423" s="8">
        <f>G424</f>
        <v>0</v>
      </c>
      <c r="H423" s="4">
        <f t="shared" si="63"/>
        <v>0</v>
      </c>
      <c r="I423" s="4">
        <v>0</v>
      </c>
      <c r="J423" s="8">
        <f>J424</f>
        <v>0</v>
      </c>
      <c r="K423" s="4">
        <f t="shared" si="67"/>
        <v>0</v>
      </c>
      <c r="L423" s="8">
        <f>L424</f>
        <v>0</v>
      </c>
      <c r="M423" s="4">
        <f t="shared" si="64"/>
        <v>0</v>
      </c>
      <c r="N423" s="4">
        <v>0</v>
      </c>
      <c r="O423" s="8">
        <f>O424</f>
        <v>0</v>
      </c>
      <c r="P423" s="4">
        <f t="shared" si="68"/>
        <v>0</v>
      </c>
      <c r="Q423" s="8">
        <f>Q424</f>
        <v>0</v>
      </c>
      <c r="R423" s="4">
        <f t="shared" si="65"/>
        <v>0</v>
      </c>
    </row>
    <row r="424" spans="1:18" ht="25.5">
      <c r="A424" s="5" t="s">
        <v>634</v>
      </c>
      <c r="B424" s="2" t="s">
        <v>635</v>
      </c>
      <c r="C424" s="2"/>
      <c r="D424" s="4">
        <v>0</v>
      </c>
      <c r="E424" s="8">
        <f>E425</f>
        <v>0</v>
      </c>
      <c r="F424" s="4">
        <f t="shared" si="66"/>
        <v>0</v>
      </c>
      <c r="G424" s="8">
        <f>G425</f>
        <v>0</v>
      </c>
      <c r="H424" s="4">
        <f t="shared" si="63"/>
        <v>0</v>
      </c>
      <c r="I424" s="4">
        <v>0</v>
      </c>
      <c r="J424" s="8">
        <f>J425</f>
        <v>0</v>
      </c>
      <c r="K424" s="4">
        <f t="shared" si="67"/>
        <v>0</v>
      </c>
      <c r="L424" s="8">
        <f>L425</f>
        <v>0</v>
      </c>
      <c r="M424" s="4">
        <f t="shared" si="64"/>
        <v>0</v>
      </c>
      <c r="N424" s="4">
        <v>0</v>
      </c>
      <c r="O424" s="8">
        <f>O425</f>
        <v>0</v>
      </c>
      <c r="P424" s="4">
        <f t="shared" si="68"/>
        <v>0</v>
      </c>
      <c r="Q424" s="8">
        <f>Q425</f>
        <v>0</v>
      </c>
      <c r="R424" s="4">
        <f t="shared" si="65"/>
        <v>0</v>
      </c>
    </row>
    <row r="425" spans="1:18" ht="38.25">
      <c r="A425" s="5" t="s">
        <v>35</v>
      </c>
      <c r="B425" s="2" t="s">
        <v>635</v>
      </c>
      <c r="C425" s="2">
        <v>200</v>
      </c>
      <c r="D425" s="4">
        <v>0</v>
      </c>
      <c r="E425" s="8"/>
      <c r="F425" s="4">
        <f t="shared" si="66"/>
        <v>0</v>
      </c>
      <c r="G425" s="8"/>
      <c r="H425" s="4">
        <f t="shared" si="63"/>
        <v>0</v>
      </c>
      <c r="I425" s="4">
        <v>0</v>
      </c>
      <c r="J425" s="8"/>
      <c r="K425" s="4">
        <f t="shared" si="67"/>
        <v>0</v>
      </c>
      <c r="L425" s="8"/>
      <c r="M425" s="4">
        <f t="shared" si="64"/>
        <v>0</v>
      </c>
      <c r="N425" s="4">
        <v>0</v>
      </c>
      <c r="O425" s="8"/>
      <c r="P425" s="4">
        <f t="shared" si="68"/>
        <v>0</v>
      </c>
      <c r="Q425" s="8"/>
      <c r="R425" s="4">
        <f t="shared" si="65"/>
        <v>0</v>
      </c>
    </row>
    <row r="426" spans="1:18" ht="78.75">
      <c r="A426" s="6" t="s">
        <v>6</v>
      </c>
      <c r="B426" s="7" t="s">
        <v>43</v>
      </c>
      <c r="C426" s="2"/>
      <c r="D426" s="4">
        <v>984.17172000000005</v>
      </c>
      <c r="E426" s="8">
        <f>E427</f>
        <v>-427.24471999999997</v>
      </c>
      <c r="F426" s="4">
        <f t="shared" si="66"/>
        <v>556.92700000000013</v>
      </c>
      <c r="G426" s="8">
        <f>G427</f>
        <v>0</v>
      </c>
      <c r="H426" s="4">
        <f t="shared" si="63"/>
        <v>556.92700000000013</v>
      </c>
      <c r="I426" s="4">
        <v>984.17172000000005</v>
      </c>
      <c r="J426" s="8">
        <f>J427</f>
        <v>-427.24471999999997</v>
      </c>
      <c r="K426" s="4">
        <f t="shared" si="67"/>
        <v>556.92700000000013</v>
      </c>
      <c r="L426" s="8">
        <f>L427</f>
        <v>0</v>
      </c>
      <c r="M426" s="4">
        <f t="shared" si="64"/>
        <v>556.92700000000013</v>
      </c>
      <c r="N426" s="4">
        <v>984.17172000000005</v>
      </c>
      <c r="O426" s="8">
        <f>O427</f>
        <v>-427.24471999999997</v>
      </c>
      <c r="P426" s="4">
        <f t="shared" si="68"/>
        <v>556.92700000000013</v>
      </c>
      <c r="Q426" s="8">
        <f>Q427</f>
        <v>0</v>
      </c>
      <c r="R426" s="4">
        <f t="shared" si="65"/>
        <v>556.92700000000013</v>
      </c>
    </row>
    <row r="427" spans="1:18" ht="38.25">
      <c r="A427" s="9" t="s">
        <v>458</v>
      </c>
      <c r="B427" s="7" t="s">
        <v>44</v>
      </c>
      <c r="C427" s="2"/>
      <c r="D427" s="4">
        <v>984.17172000000005</v>
      </c>
      <c r="E427" s="8">
        <f>E428+E433</f>
        <v>-427.24471999999997</v>
      </c>
      <c r="F427" s="4">
        <f t="shared" si="66"/>
        <v>556.92700000000013</v>
      </c>
      <c r="G427" s="8">
        <f>G428+G433</f>
        <v>0</v>
      </c>
      <c r="H427" s="4">
        <f t="shared" si="63"/>
        <v>556.92700000000013</v>
      </c>
      <c r="I427" s="4">
        <v>984.17172000000005</v>
      </c>
      <c r="J427" s="8">
        <f>J428+J433</f>
        <v>-427.24471999999997</v>
      </c>
      <c r="K427" s="4">
        <f t="shared" si="67"/>
        <v>556.92700000000013</v>
      </c>
      <c r="L427" s="8">
        <f>L428+L433</f>
        <v>0</v>
      </c>
      <c r="M427" s="4">
        <f t="shared" si="64"/>
        <v>556.92700000000013</v>
      </c>
      <c r="N427" s="4">
        <v>984.17172000000005</v>
      </c>
      <c r="O427" s="8">
        <f>O428+O433</f>
        <v>-427.24471999999997</v>
      </c>
      <c r="P427" s="4">
        <f t="shared" si="68"/>
        <v>556.92700000000013</v>
      </c>
      <c r="Q427" s="8">
        <f>Q428+Q433</f>
        <v>0</v>
      </c>
      <c r="R427" s="4">
        <f t="shared" si="65"/>
        <v>556.92700000000013</v>
      </c>
    </row>
    <row r="428" spans="1:18" ht="51">
      <c r="A428" s="5" t="s">
        <v>459</v>
      </c>
      <c r="B428" s="2" t="s">
        <v>45</v>
      </c>
      <c r="C428" s="2"/>
      <c r="D428" s="4">
        <v>984.17172000000005</v>
      </c>
      <c r="E428" s="8">
        <f>E429+E431</f>
        <v>-427.24471999999997</v>
      </c>
      <c r="F428" s="4">
        <f t="shared" si="66"/>
        <v>556.92700000000013</v>
      </c>
      <c r="G428" s="8">
        <f>G429+G431</f>
        <v>0</v>
      </c>
      <c r="H428" s="4">
        <f t="shared" si="63"/>
        <v>556.92700000000013</v>
      </c>
      <c r="I428" s="4">
        <v>984.17172000000005</v>
      </c>
      <c r="J428" s="8">
        <f>J429+J431</f>
        <v>-427.24471999999997</v>
      </c>
      <c r="K428" s="4">
        <f t="shared" si="67"/>
        <v>556.92700000000013</v>
      </c>
      <c r="L428" s="8">
        <f>L429+L431</f>
        <v>0</v>
      </c>
      <c r="M428" s="4">
        <f t="shared" si="64"/>
        <v>556.92700000000013</v>
      </c>
      <c r="N428" s="4">
        <v>984.17172000000005</v>
      </c>
      <c r="O428" s="8">
        <f>O429+O431</f>
        <v>-427.24471999999997</v>
      </c>
      <c r="P428" s="4">
        <f t="shared" si="68"/>
        <v>556.92700000000013</v>
      </c>
      <c r="Q428" s="8">
        <f>Q429+Q431</f>
        <v>0</v>
      </c>
      <c r="R428" s="4">
        <f t="shared" si="65"/>
        <v>556.92700000000013</v>
      </c>
    </row>
    <row r="429" spans="1:18" ht="51">
      <c r="A429" s="5" t="s">
        <v>42</v>
      </c>
      <c r="B429" s="2" t="s">
        <v>46</v>
      </c>
      <c r="C429" s="2"/>
      <c r="D429" s="4">
        <v>50</v>
      </c>
      <c r="E429" s="8">
        <f>E430</f>
        <v>-50</v>
      </c>
      <c r="F429" s="4">
        <f t="shared" si="66"/>
        <v>0</v>
      </c>
      <c r="G429" s="8">
        <f>G430</f>
        <v>0</v>
      </c>
      <c r="H429" s="4">
        <f t="shared" si="63"/>
        <v>0</v>
      </c>
      <c r="I429" s="4">
        <v>50</v>
      </c>
      <c r="J429" s="8">
        <f>J430</f>
        <v>-50</v>
      </c>
      <c r="K429" s="4">
        <f t="shared" si="67"/>
        <v>0</v>
      </c>
      <c r="L429" s="8">
        <f>L430</f>
        <v>0</v>
      </c>
      <c r="M429" s="4">
        <f t="shared" si="64"/>
        <v>0</v>
      </c>
      <c r="N429" s="4">
        <v>50</v>
      </c>
      <c r="O429" s="8">
        <f>O430</f>
        <v>-50</v>
      </c>
      <c r="P429" s="4">
        <f t="shared" si="68"/>
        <v>0</v>
      </c>
      <c r="Q429" s="8">
        <f>Q430</f>
        <v>0</v>
      </c>
      <c r="R429" s="4">
        <f t="shared" si="65"/>
        <v>0</v>
      </c>
    </row>
    <row r="430" spans="1:18" ht="25.5">
      <c r="A430" s="5" t="s">
        <v>34</v>
      </c>
      <c r="B430" s="2" t="s">
        <v>46</v>
      </c>
      <c r="C430" s="2">
        <v>800</v>
      </c>
      <c r="D430" s="4">
        <v>50</v>
      </c>
      <c r="E430" s="8">
        <v>-50</v>
      </c>
      <c r="F430" s="4">
        <f t="shared" si="66"/>
        <v>0</v>
      </c>
      <c r="G430" s="8"/>
      <c r="H430" s="4">
        <f t="shared" si="63"/>
        <v>0</v>
      </c>
      <c r="I430" s="4">
        <v>50</v>
      </c>
      <c r="J430" s="8">
        <v>-50</v>
      </c>
      <c r="K430" s="4">
        <f t="shared" si="67"/>
        <v>0</v>
      </c>
      <c r="L430" s="8"/>
      <c r="M430" s="4">
        <f t="shared" si="64"/>
        <v>0</v>
      </c>
      <c r="N430" s="4">
        <v>50</v>
      </c>
      <c r="O430" s="8">
        <v>-50</v>
      </c>
      <c r="P430" s="4">
        <f t="shared" si="68"/>
        <v>0</v>
      </c>
      <c r="Q430" s="8"/>
      <c r="R430" s="4">
        <f t="shared" si="65"/>
        <v>0</v>
      </c>
    </row>
    <row r="431" spans="1:18" ht="25.5">
      <c r="A431" s="5" t="s">
        <v>539</v>
      </c>
      <c r="B431" s="2" t="s">
        <v>540</v>
      </c>
      <c r="C431" s="2"/>
      <c r="D431" s="4">
        <v>934.17172000000005</v>
      </c>
      <c r="E431" s="8">
        <f>E432</f>
        <v>-377.24471999999997</v>
      </c>
      <c r="F431" s="4">
        <f t="shared" si="66"/>
        <v>556.92700000000013</v>
      </c>
      <c r="G431" s="8">
        <f>G432</f>
        <v>0</v>
      </c>
      <c r="H431" s="4">
        <f t="shared" si="63"/>
        <v>556.92700000000013</v>
      </c>
      <c r="I431" s="4">
        <v>934.17172000000005</v>
      </c>
      <c r="J431" s="8">
        <f>J432</f>
        <v>-377.24471999999997</v>
      </c>
      <c r="K431" s="4">
        <f t="shared" si="67"/>
        <v>556.92700000000013</v>
      </c>
      <c r="L431" s="8">
        <f>L432</f>
        <v>0</v>
      </c>
      <c r="M431" s="4">
        <f t="shared" si="64"/>
        <v>556.92700000000013</v>
      </c>
      <c r="N431" s="4">
        <v>934.17172000000005</v>
      </c>
      <c r="O431" s="8">
        <f>O432</f>
        <v>-377.24471999999997</v>
      </c>
      <c r="P431" s="4">
        <f t="shared" si="68"/>
        <v>556.92700000000013</v>
      </c>
      <c r="Q431" s="8">
        <f>Q432</f>
        <v>0</v>
      </c>
      <c r="R431" s="4">
        <f t="shared" si="65"/>
        <v>556.92700000000013</v>
      </c>
    </row>
    <row r="432" spans="1:18" ht="25.5">
      <c r="A432" s="5" t="s">
        <v>34</v>
      </c>
      <c r="B432" s="2" t="s">
        <v>540</v>
      </c>
      <c r="C432" s="2">
        <v>800</v>
      </c>
      <c r="D432" s="4">
        <v>934.17172000000005</v>
      </c>
      <c r="E432" s="8">
        <v>-377.24471999999997</v>
      </c>
      <c r="F432" s="4">
        <f t="shared" si="66"/>
        <v>556.92700000000013</v>
      </c>
      <c r="G432" s="8"/>
      <c r="H432" s="4">
        <f t="shared" si="63"/>
        <v>556.92700000000013</v>
      </c>
      <c r="I432" s="4">
        <v>934.17172000000005</v>
      </c>
      <c r="J432" s="8">
        <v>-377.24471999999997</v>
      </c>
      <c r="K432" s="4">
        <f t="shared" si="67"/>
        <v>556.92700000000013</v>
      </c>
      <c r="L432" s="8"/>
      <c r="M432" s="4">
        <f t="shared" si="64"/>
        <v>556.92700000000013</v>
      </c>
      <c r="N432" s="4">
        <v>934.17172000000005</v>
      </c>
      <c r="O432" s="8">
        <v>-377.24471999999997</v>
      </c>
      <c r="P432" s="4">
        <f t="shared" si="68"/>
        <v>556.92700000000013</v>
      </c>
      <c r="Q432" s="8"/>
      <c r="R432" s="4">
        <f t="shared" si="65"/>
        <v>556.92700000000013</v>
      </c>
    </row>
    <row r="433" spans="1:18" ht="38.25">
      <c r="A433" s="5" t="s">
        <v>480</v>
      </c>
      <c r="B433" s="2" t="s">
        <v>481</v>
      </c>
      <c r="C433" s="2"/>
      <c r="D433" s="4">
        <v>0</v>
      </c>
      <c r="E433" s="8">
        <f>E434</f>
        <v>0</v>
      </c>
      <c r="F433" s="4">
        <f t="shared" si="66"/>
        <v>0</v>
      </c>
      <c r="G433" s="8">
        <f>G434</f>
        <v>0</v>
      </c>
      <c r="H433" s="4">
        <f t="shared" si="63"/>
        <v>0</v>
      </c>
      <c r="I433" s="4">
        <v>0</v>
      </c>
      <c r="J433" s="8">
        <f>J434</f>
        <v>0</v>
      </c>
      <c r="K433" s="4">
        <f t="shared" si="67"/>
        <v>0</v>
      </c>
      <c r="L433" s="8">
        <f>L434</f>
        <v>0</v>
      </c>
      <c r="M433" s="4">
        <f t="shared" si="64"/>
        <v>0</v>
      </c>
      <c r="N433" s="4">
        <v>0</v>
      </c>
      <c r="O433" s="8">
        <f>O434</f>
        <v>0</v>
      </c>
      <c r="P433" s="4">
        <f t="shared" si="68"/>
        <v>0</v>
      </c>
      <c r="Q433" s="8">
        <f>Q434</f>
        <v>0</v>
      </c>
      <c r="R433" s="4">
        <f t="shared" si="65"/>
        <v>0</v>
      </c>
    </row>
    <row r="434" spans="1:18" ht="38.25">
      <c r="A434" s="5" t="s">
        <v>482</v>
      </c>
      <c r="B434" s="2" t="s">
        <v>483</v>
      </c>
      <c r="C434" s="2"/>
      <c r="D434" s="4">
        <v>0</v>
      </c>
      <c r="E434" s="8">
        <f>E435</f>
        <v>0</v>
      </c>
      <c r="F434" s="4">
        <f t="shared" si="66"/>
        <v>0</v>
      </c>
      <c r="G434" s="8">
        <f>G435</f>
        <v>0</v>
      </c>
      <c r="H434" s="4">
        <f t="shared" si="63"/>
        <v>0</v>
      </c>
      <c r="I434" s="4">
        <v>0</v>
      </c>
      <c r="J434" s="8">
        <f>J435</f>
        <v>0</v>
      </c>
      <c r="K434" s="4">
        <f t="shared" si="67"/>
        <v>0</v>
      </c>
      <c r="L434" s="8">
        <f>L435</f>
        <v>0</v>
      </c>
      <c r="M434" s="4">
        <f t="shared" si="64"/>
        <v>0</v>
      </c>
      <c r="N434" s="4">
        <v>0</v>
      </c>
      <c r="O434" s="8">
        <f>O435</f>
        <v>0</v>
      </c>
      <c r="P434" s="4">
        <f t="shared" si="68"/>
        <v>0</v>
      </c>
      <c r="Q434" s="8">
        <f>Q435</f>
        <v>0</v>
      </c>
      <c r="R434" s="4">
        <f t="shared" si="65"/>
        <v>0</v>
      </c>
    </row>
    <row r="435" spans="1:18" ht="25.5">
      <c r="A435" s="5" t="s">
        <v>34</v>
      </c>
      <c r="B435" s="2" t="s">
        <v>483</v>
      </c>
      <c r="C435" s="2">
        <v>800</v>
      </c>
      <c r="D435" s="4">
        <v>0</v>
      </c>
      <c r="E435" s="8"/>
      <c r="F435" s="4">
        <f t="shared" si="66"/>
        <v>0</v>
      </c>
      <c r="G435" s="8"/>
      <c r="H435" s="4">
        <f t="shared" si="63"/>
        <v>0</v>
      </c>
      <c r="I435" s="4">
        <v>0</v>
      </c>
      <c r="J435" s="8"/>
      <c r="K435" s="4">
        <f t="shared" si="67"/>
        <v>0</v>
      </c>
      <c r="L435" s="8"/>
      <c r="M435" s="4">
        <f t="shared" si="64"/>
        <v>0</v>
      </c>
      <c r="N435" s="4">
        <v>0</v>
      </c>
      <c r="O435" s="8"/>
      <c r="P435" s="4">
        <f t="shared" si="68"/>
        <v>0</v>
      </c>
      <c r="Q435" s="8"/>
      <c r="R435" s="4">
        <f t="shared" si="65"/>
        <v>0</v>
      </c>
    </row>
    <row r="436" spans="1:18" ht="78.75">
      <c r="A436" s="6" t="s">
        <v>7</v>
      </c>
      <c r="B436" s="7" t="s">
        <v>337</v>
      </c>
      <c r="C436" s="2"/>
      <c r="D436" s="4">
        <v>2177.1385</v>
      </c>
      <c r="E436" s="8">
        <f>E437+E447+E443</f>
        <v>308.62671999999998</v>
      </c>
      <c r="F436" s="4">
        <f t="shared" si="66"/>
        <v>2485.7652200000002</v>
      </c>
      <c r="G436" s="8">
        <f>G437+G447+G443</f>
        <v>75.099879999999999</v>
      </c>
      <c r="H436" s="4">
        <f t="shared" si="63"/>
        <v>2560.8651000000004</v>
      </c>
      <c r="I436" s="4">
        <v>2177.1385</v>
      </c>
      <c r="J436" s="8">
        <f>J437+J447+J443</f>
        <v>109.1491</v>
      </c>
      <c r="K436" s="4">
        <f t="shared" si="67"/>
        <v>2286.2876000000001</v>
      </c>
      <c r="L436" s="8">
        <f>L437+L447+L443</f>
        <v>0</v>
      </c>
      <c r="M436" s="4">
        <f t="shared" si="64"/>
        <v>2286.2876000000001</v>
      </c>
      <c r="N436" s="4">
        <v>2177.1385</v>
      </c>
      <c r="O436" s="8">
        <f>O437+O447+O443</f>
        <v>109.1491</v>
      </c>
      <c r="P436" s="4">
        <f t="shared" si="68"/>
        <v>2286.2876000000001</v>
      </c>
      <c r="Q436" s="8">
        <f>Q437+Q447+Q443</f>
        <v>0</v>
      </c>
      <c r="R436" s="4">
        <f t="shared" si="65"/>
        <v>2286.2876000000001</v>
      </c>
    </row>
    <row r="437" spans="1:18" ht="38.25">
      <c r="A437" s="9" t="s">
        <v>336</v>
      </c>
      <c r="B437" s="7" t="s">
        <v>31</v>
      </c>
      <c r="C437" s="2"/>
      <c r="D437" s="4">
        <v>1677.1385</v>
      </c>
      <c r="E437" s="8">
        <f>E438</f>
        <v>308.62671999999998</v>
      </c>
      <c r="F437" s="4">
        <f t="shared" si="66"/>
        <v>1985.76522</v>
      </c>
      <c r="G437" s="8">
        <f>G438</f>
        <v>75.099879999999999</v>
      </c>
      <c r="H437" s="4">
        <f t="shared" si="63"/>
        <v>2060.8651</v>
      </c>
      <c r="I437" s="4">
        <v>1677.1385</v>
      </c>
      <c r="J437" s="8">
        <f>J438</f>
        <v>109.1491</v>
      </c>
      <c r="K437" s="4">
        <f t="shared" si="67"/>
        <v>1786.2876000000001</v>
      </c>
      <c r="L437" s="8">
        <f>L438</f>
        <v>0</v>
      </c>
      <c r="M437" s="4">
        <f t="shared" si="64"/>
        <v>1786.2876000000001</v>
      </c>
      <c r="N437" s="4">
        <v>1677.1385</v>
      </c>
      <c r="O437" s="8">
        <f>O438</f>
        <v>109.1491</v>
      </c>
      <c r="P437" s="4">
        <f t="shared" si="68"/>
        <v>1786.2876000000001</v>
      </c>
      <c r="Q437" s="8">
        <f>Q438</f>
        <v>0</v>
      </c>
      <c r="R437" s="4">
        <f t="shared" si="65"/>
        <v>1786.2876000000001</v>
      </c>
    </row>
    <row r="438" spans="1:18" ht="38.25">
      <c r="A438" s="5" t="s">
        <v>334</v>
      </c>
      <c r="B438" s="2" t="s">
        <v>32</v>
      </c>
      <c r="C438" s="2"/>
      <c r="D438" s="4">
        <v>1677.1385</v>
      </c>
      <c r="E438" s="8">
        <f>E439</f>
        <v>308.62671999999998</v>
      </c>
      <c r="F438" s="4">
        <f t="shared" si="66"/>
        <v>1985.76522</v>
      </c>
      <c r="G438" s="8">
        <f>G439</f>
        <v>75.099879999999999</v>
      </c>
      <c r="H438" s="4">
        <f t="shared" si="63"/>
        <v>2060.8651</v>
      </c>
      <c r="I438" s="4">
        <v>1677.1385</v>
      </c>
      <c r="J438" s="8">
        <f>J439</f>
        <v>109.1491</v>
      </c>
      <c r="K438" s="4">
        <f t="shared" si="67"/>
        <v>1786.2876000000001</v>
      </c>
      <c r="L438" s="8">
        <f>L439</f>
        <v>0</v>
      </c>
      <c r="M438" s="4">
        <f t="shared" si="64"/>
        <v>1786.2876000000001</v>
      </c>
      <c r="N438" s="4">
        <v>1677.1385</v>
      </c>
      <c r="O438" s="8">
        <f>O439</f>
        <v>109.1491</v>
      </c>
      <c r="P438" s="4">
        <f t="shared" si="68"/>
        <v>1786.2876000000001</v>
      </c>
      <c r="Q438" s="8">
        <f>Q439</f>
        <v>0</v>
      </c>
      <c r="R438" s="4">
        <f t="shared" si="65"/>
        <v>1786.2876000000001</v>
      </c>
    </row>
    <row r="439" spans="1:18" ht="38.25">
      <c r="A439" s="5" t="s">
        <v>335</v>
      </c>
      <c r="B439" s="2" t="s">
        <v>33</v>
      </c>
      <c r="C439" s="2"/>
      <c r="D439" s="4">
        <v>1677.1385</v>
      </c>
      <c r="E439" s="8">
        <f>E440+E441+E442</f>
        <v>308.62671999999998</v>
      </c>
      <c r="F439" s="4">
        <f t="shared" si="66"/>
        <v>1985.76522</v>
      </c>
      <c r="G439" s="8">
        <f>G440+G441+G442</f>
        <v>75.099879999999999</v>
      </c>
      <c r="H439" s="4">
        <f t="shared" si="63"/>
        <v>2060.8651</v>
      </c>
      <c r="I439" s="4">
        <v>1677.1385</v>
      </c>
      <c r="J439" s="8">
        <f>J440+J441+J442</f>
        <v>109.1491</v>
      </c>
      <c r="K439" s="4">
        <f t="shared" si="67"/>
        <v>1786.2876000000001</v>
      </c>
      <c r="L439" s="8">
        <f>L440+L441+L442</f>
        <v>0</v>
      </c>
      <c r="M439" s="4">
        <f t="shared" si="64"/>
        <v>1786.2876000000001</v>
      </c>
      <c r="N439" s="4">
        <v>1677.1385</v>
      </c>
      <c r="O439" s="8">
        <f>O440+O441+O442</f>
        <v>109.1491</v>
      </c>
      <c r="P439" s="4">
        <f t="shared" si="68"/>
        <v>1786.2876000000001</v>
      </c>
      <c r="Q439" s="8">
        <f>Q440+Q441+Q442</f>
        <v>0</v>
      </c>
      <c r="R439" s="4">
        <f t="shared" si="65"/>
        <v>1786.2876000000001</v>
      </c>
    </row>
    <row r="440" spans="1:18" ht="76.5">
      <c r="A440" s="5" t="s">
        <v>108</v>
      </c>
      <c r="B440" s="2" t="s">
        <v>33</v>
      </c>
      <c r="C440" s="2">
        <v>100</v>
      </c>
      <c r="D440" s="4">
        <v>1208.7235000000001</v>
      </c>
      <c r="E440" s="8">
        <v>289.18671999999998</v>
      </c>
      <c r="F440" s="4">
        <f t="shared" si="66"/>
        <v>1497.91022</v>
      </c>
      <c r="G440" s="8">
        <v>-9.2991100000000007</v>
      </c>
      <c r="H440" s="4">
        <f t="shared" si="63"/>
        <v>1488.6111100000001</v>
      </c>
      <c r="I440" s="4">
        <v>1208.7235000000001</v>
      </c>
      <c r="J440" s="8">
        <v>89.709100000000007</v>
      </c>
      <c r="K440" s="4">
        <f t="shared" si="67"/>
        <v>1298.4326000000001</v>
      </c>
      <c r="L440" s="8"/>
      <c r="M440" s="4">
        <f t="shared" si="64"/>
        <v>1298.4326000000001</v>
      </c>
      <c r="N440" s="4">
        <v>1208.7235000000001</v>
      </c>
      <c r="O440" s="8">
        <v>89.709100000000007</v>
      </c>
      <c r="P440" s="4">
        <f t="shared" si="68"/>
        <v>1298.4326000000001</v>
      </c>
      <c r="Q440" s="8"/>
      <c r="R440" s="4">
        <f t="shared" si="65"/>
        <v>1298.4326000000001</v>
      </c>
    </row>
    <row r="441" spans="1:18" ht="38.25">
      <c r="A441" s="5" t="s">
        <v>35</v>
      </c>
      <c r="B441" s="2" t="s">
        <v>33</v>
      </c>
      <c r="C441" s="2">
        <v>200</v>
      </c>
      <c r="D441" s="4">
        <v>468.31500000000005</v>
      </c>
      <c r="E441" s="8">
        <v>19.440000000000001</v>
      </c>
      <c r="F441" s="4">
        <f t="shared" si="66"/>
        <v>487.75500000000005</v>
      </c>
      <c r="G441" s="8">
        <v>84.398989999999998</v>
      </c>
      <c r="H441" s="4">
        <f t="shared" si="63"/>
        <v>572.15399000000002</v>
      </c>
      <c r="I441" s="4">
        <v>468.31500000000005</v>
      </c>
      <c r="J441" s="8">
        <v>19.440000000000001</v>
      </c>
      <c r="K441" s="4">
        <f t="shared" si="67"/>
        <v>487.75500000000005</v>
      </c>
      <c r="L441" s="8"/>
      <c r="M441" s="4">
        <f t="shared" si="64"/>
        <v>487.75500000000005</v>
      </c>
      <c r="N441" s="4">
        <v>468.31500000000005</v>
      </c>
      <c r="O441" s="8">
        <v>19.440000000000001</v>
      </c>
      <c r="P441" s="4">
        <f t="shared" si="68"/>
        <v>487.75500000000005</v>
      </c>
      <c r="Q441" s="8"/>
      <c r="R441" s="4">
        <f t="shared" si="65"/>
        <v>487.75500000000005</v>
      </c>
    </row>
    <row r="442" spans="1:18" ht="25.5">
      <c r="A442" s="5" t="s">
        <v>34</v>
      </c>
      <c r="B442" s="2" t="s">
        <v>33</v>
      </c>
      <c r="C442" s="2">
        <v>800</v>
      </c>
      <c r="D442" s="4">
        <v>0.10000000000000009</v>
      </c>
      <c r="E442" s="8"/>
      <c r="F442" s="4">
        <f t="shared" si="66"/>
        <v>0.10000000000000009</v>
      </c>
      <c r="G442" s="8"/>
      <c r="H442" s="4">
        <f t="shared" si="63"/>
        <v>0.10000000000000009</v>
      </c>
      <c r="I442" s="4">
        <v>0.10000000000000009</v>
      </c>
      <c r="J442" s="8"/>
      <c r="K442" s="4">
        <f t="shared" si="67"/>
        <v>0.10000000000000009</v>
      </c>
      <c r="L442" s="8"/>
      <c r="M442" s="4">
        <f t="shared" si="64"/>
        <v>0.10000000000000009</v>
      </c>
      <c r="N442" s="4">
        <v>0.10000000000000009</v>
      </c>
      <c r="O442" s="8"/>
      <c r="P442" s="4">
        <f t="shared" si="68"/>
        <v>0.10000000000000009</v>
      </c>
      <c r="Q442" s="8"/>
      <c r="R442" s="4">
        <f t="shared" si="65"/>
        <v>0.10000000000000009</v>
      </c>
    </row>
    <row r="443" spans="1:18" ht="51">
      <c r="A443" s="9" t="s">
        <v>590</v>
      </c>
      <c r="B443" s="7" t="s">
        <v>591</v>
      </c>
      <c r="C443" s="2"/>
      <c r="D443" s="4">
        <v>0</v>
      </c>
      <c r="E443" s="8">
        <f>E444</f>
        <v>0</v>
      </c>
      <c r="F443" s="4">
        <f t="shared" si="66"/>
        <v>0</v>
      </c>
      <c r="G443" s="8">
        <f>G444</f>
        <v>0</v>
      </c>
      <c r="H443" s="4">
        <f t="shared" si="63"/>
        <v>0</v>
      </c>
      <c r="I443" s="4">
        <v>0</v>
      </c>
      <c r="J443" s="8">
        <f>J444</f>
        <v>0</v>
      </c>
      <c r="K443" s="4">
        <f t="shared" si="67"/>
        <v>0</v>
      </c>
      <c r="L443" s="8">
        <f>L444</f>
        <v>0</v>
      </c>
      <c r="M443" s="4">
        <f t="shared" si="64"/>
        <v>0</v>
      </c>
      <c r="N443" s="4">
        <v>0</v>
      </c>
      <c r="O443" s="8">
        <f>O444</f>
        <v>0</v>
      </c>
      <c r="P443" s="4">
        <f t="shared" si="68"/>
        <v>0</v>
      </c>
      <c r="Q443" s="8">
        <f>Q444</f>
        <v>0</v>
      </c>
      <c r="R443" s="4">
        <f t="shared" si="65"/>
        <v>0</v>
      </c>
    </row>
    <row r="444" spans="1:18" ht="51">
      <c r="A444" s="5" t="s">
        <v>592</v>
      </c>
      <c r="B444" s="2" t="s">
        <v>593</v>
      </c>
      <c r="C444" s="2"/>
      <c r="D444" s="4">
        <v>0</v>
      </c>
      <c r="E444" s="8">
        <f>E445</f>
        <v>0</v>
      </c>
      <c r="F444" s="4">
        <f t="shared" si="66"/>
        <v>0</v>
      </c>
      <c r="G444" s="8">
        <f>G445</f>
        <v>0</v>
      </c>
      <c r="H444" s="4">
        <f t="shared" si="63"/>
        <v>0</v>
      </c>
      <c r="I444" s="4">
        <v>0</v>
      </c>
      <c r="J444" s="8">
        <f>J445</f>
        <v>0</v>
      </c>
      <c r="K444" s="4">
        <f t="shared" si="67"/>
        <v>0</v>
      </c>
      <c r="L444" s="8">
        <f>L445</f>
        <v>0</v>
      </c>
      <c r="M444" s="4">
        <f t="shared" si="64"/>
        <v>0</v>
      </c>
      <c r="N444" s="4">
        <v>0</v>
      </c>
      <c r="O444" s="8">
        <f>O445</f>
        <v>0</v>
      </c>
      <c r="P444" s="4">
        <f t="shared" si="68"/>
        <v>0</v>
      </c>
      <c r="Q444" s="8">
        <f>Q445</f>
        <v>0</v>
      </c>
      <c r="R444" s="4">
        <f t="shared" si="65"/>
        <v>0</v>
      </c>
    </row>
    <row r="445" spans="1:18" ht="38.25">
      <c r="A445" s="5" t="s">
        <v>355</v>
      </c>
      <c r="B445" s="2" t="s">
        <v>594</v>
      </c>
      <c r="C445" s="2"/>
      <c r="D445" s="4">
        <v>0</v>
      </c>
      <c r="E445" s="8">
        <f>E446</f>
        <v>0</v>
      </c>
      <c r="F445" s="4">
        <f t="shared" si="66"/>
        <v>0</v>
      </c>
      <c r="G445" s="8">
        <f>G446</f>
        <v>0</v>
      </c>
      <c r="H445" s="4">
        <f t="shared" si="63"/>
        <v>0</v>
      </c>
      <c r="I445" s="4">
        <v>0</v>
      </c>
      <c r="J445" s="8">
        <f>J446</f>
        <v>0</v>
      </c>
      <c r="K445" s="4">
        <f t="shared" si="67"/>
        <v>0</v>
      </c>
      <c r="L445" s="8">
        <f>L446</f>
        <v>0</v>
      </c>
      <c r="M445" s="4">
        <f t="shared" si="64"/>
        <v>0</v>
      </c>
      <c r="N445" s="4">
        <v>0</v>
      </c>
      <c r="O445" s="8">
        <f>O446</f>
        <v>0</v>
      </c>
      <c r="P445" s="4">
        <f t="shared" si="68"/>
        <v>0</v>
      </c>
      <c r="Q445" s="8">
        <f>Q446</f>
        <v>0</v>
      </c>
      <c r="R445" s="4">
        <f t="shared" si="65"/>
        <v>0</v>
      </c>
    </row>
    <row r="446" spans="1:18" ht="38.25">
      <c r="A446" s="5" t="s">
        <v>35</v>
      </c>
      <c r="B446" s="2" t="s">
        <v>594</v>
      </c>
      <c r="C446" s="2">
        <v>200</v>
      </c>
      <c r="D446" s="4">
        <v>0</v>
      </c>
      <c r="E446" s="8"/>
      <c r="F446" s="4">
        <f t="shared" si="66"/>
        <v>0</v>
      </c>
      <c r="G446" s="8"/>
      <c r="H446" s="4">
        <f t="shared" si="63"/>
        <v>0</v>
      </c>
      <c r="I446" s="4">
        <v>0</v>
      </c>
      <c r="J446" s="8"/>
      <c r="K446" s="4">
        <f t="shared" si="67"/>
        <v>0</v>
      </c>
      <c r="L446" s="8"/>
      <c r="M446" s="4">
        <f t="shared" si="64"/>
        <v>0</v>
      </c>
      <c r="N446" s="4">
        <v>0</v>
      </c>
      <c r="O446" s="8"/>
      <c r="P446" s="4">
        <f t="shared" si="68"/>
        <v>0</v>
      </c>
      <c r="Q446" s="8"/>
      <c r="R446" s="4">
        <f t="shared" si="65"/>
        <v>0</v>
      </c>
    </row>
    <row r="447" spans="1:18" ht="25.5">
      <c r="A447" s="9" t="s">
        <v>38</v>
      </c>
      <c r="B447" s="7" t="s">
        <v>39</v>
      </c>
      <c r="C447" s="2"/>
      <c r="D447" s="4">
        <v>500</v>
      </c>
      <c r="E447" s="8">
        <f t="shared" ref="E447:G449" si="72">E448</f>
        <v>0</v>
      </c>
      <c r="F447" s="4">
        <f t="shared" si="66"/>
        <v>500</v>
      </c>
      <c r="G447" s="8">
        <f t="shared" si="72"/>
        <v>0</v>
      </c>
      <c r="H447" s="4">
        <f t="shared" si="63"/>
        <v>500</v>
      </c>
      <c r="I447" s="4">
        <v>500</v>
      </c>
      <c r="J447" s="8">
        <f t="shared" ref="J447:L449" si="73">J448</f>
        <v>0</v>
      </c>
      <c r="K447" s="4">
        <f t="shared" si="67"/>
        <v>500</v>
      </c>
      <c r="L447" s="8">
        <f t="shared" si="73"/>
        <v>0</v>
      </c>
      <c r="M447" s="4">
        <f t="shared" si="64"/>
        <v>500</v>
      </c>
      <c r="N447" s="4">
        <v>500</v>
      </c>
      <c r="O447" s="8">
        <f t="shared" ref="O447:Q449" si="74">O448</f>
        <v>0</v>
      </c>
      <c r="P447" s="4">
        <f t="shared" si="68"/>
        <v>500</v>
      </c>
      <c r="Q447" s="8">
        <f t="shared" si="74"/>
        <v>0</v>
      </c>
      <c r="R447" s="4">
        <f t="shared" si="65"/>
        <v>500</v>
      </c>
    </row>
    <row r="448" spans="1:18" ht="25.5">
      <c r="A448" s="5" t="s">
        <v>36</v>
      </c>
      <c r="B448" s="2" t="s">
        <v>40</v>
      </c>
      <c r="C448" s="2"/>
      <c r="D448" s="4">
        <v>500</v>
      </c>
      <c r="E448" s="8">
        <f t="shared" si="72"/>
        <v>0</v>
      </c>
      <c r="F448" s="4">
        <f t="shared" si="66"/>
        <v>500</v>
      </c>
      <c r="G448" s="8">
        <f t="shared" si="72"/>
        <v>0</v>
      </c>
      <c r="H448" s="4">
        <f t="shared" si="63"/>
        <v>500</v>
      </c>
      <c r="I448" s="4">
        <v>500</v>
      </c>
      <c r="J448" s="8">
        <f t="shared" si="73"/>
        <v>0</v>
      </c>
      <c r="K448" s="4">
        <f t="shared" si="67"/>
        <v>500</v>
      </c>
      <c r="L448" s="8">
        <f t="shared" si="73"/>
        <v>0</v>
      </c>
      <c r="M448" s="4">
        <f t="shared" si="64"/>
        <v>500</v>
      </c>
      <c r="N448" s="4">
        <v>500</v>
      </c>
      <c r="O448" s="8">
        <f t="shared" si="74"/>
        <v>0</v>
      </c>
      <c r="P448" s="4">
        <f t="shared" si="68"/>
        <v>500</v>
      </c>
      <c r="Q448" s="8">
        <f t="shared" si="74"/>
        <v>0</v>
      </c>
      <c r="R448" s="4">
        <f t="shared" si="65"/>
        <v>500</v>
      </c>
    </row>
    <row r="449" spans="1:18" ht="25.5">
      <c r="A449" s="5" t="s">
        <v>37</v>
      </c>
      <c r="B449" s="2" t="s">
        <v>41</v>
      </c>
      <c r="C449" s="2"/>
      <c r="D449" s="4">
        <v>500</v>
      </c>
      <c r="E449" s="8">
        <f t="shared" si="72"/>
        <v>0</v>
      </c>
      <c r="F449" s="4">
        <f t="shared" si="66"/>
        <v>500</v>
      </c>
      <c r="G449" s="8">
        <f t="shared" si="72"/>
        <v>0</v>
      </c>
      <c r="H449" s="4">
        <f t="shared" si="63"/>
        <v>500</v>
      </c>
      <c r="I449" s="4">
        <v>500</v>
      </c>
      <c r="J449" s="8">
        <f t="shared" si="73"/>
        <v>0</v>
      </c>
      <c r="K449" s="4">
        <f t="shared" si="67"/>
        <v>500</v>
      </c>
      <c r="L449" s="8">
        <f t="shared" si="73"/>
        <v>0</v>
      </c>
      <c r="M449" s="4">
        <f t="shared" si="64"/>
        <v>500</v>
      </c>
      <c r="N449" s="4">
        <v>500</v>
      </c>
      <c r="O449" s="8">
        <f t="shared" si="74"/>
        <v>0</v>
      </c>
      <c r="P449" s="4">
        <f t="shared" si="68"/>
        <v>500</v>
      </c>
      <c r="Q449" s="8">
        <f t="shared" si="74"/>
        <v>0</v>
      </c>
      <c r="R449" s="4">
        <f t="shared" si="65"/>
        <v>500</v>
      </c>
    </row>
    <row r="450" spans="1:18" ht="25.5">
      <c r="A450" s="5" t="s">
        <v>34</v>
      </c>
      <c r="B450" s="2" t="s">
        <v>41</v>
      </c>
      <c r="C450" s="2">
        <v>800</v>
      </c>
      <c r="D450" s="4">
        <v>500</v>
      </c>
      <c r="E450" s="8"/>
      <c r="F450" s="4">
        <f t="shared" si="66"/>
        <v>500</v>
      </c>
      <c r="G450" s="8"/>
      <c r="H450" s="4">
        <f t="shared" si="63"/>
        <v>500</v>
      </c>
      <c r="I450" s="4">
        <v>500</v>
      </c>
      <c r="J450" s="8"/>
      <c r="K450" s="4">
        <f t="shared" si="67"/>
        <v>500</v>
      </c>
      <c r="L450" s="8"/>
      <c r="M450" s="4">
        <f t="shared" si="64"/>
        <v>500</v>
      </c>
      <c r="N450" s="4">
        <v>500</v>
      </c>
      <c r="O450" s="8"/>
      <c r="P450" s="4">
        <f t="shared" si="68"/>
        <v>500</v>
      </c>
      <c r="Q450" s="8"/>
      <c r="R450" s="4">
        <f t="shared" si="65"/>
        <v>500</v>
      </c>
    </row>
    <row r="451" spans="1:18" ht="82.5" customHeight="1">
      <c r="A451" s="6" t="s">
        <v>398</v>
      </c>
      <c r="B451" s="7" t="s">
        <v>77</v>
      </c>
      <c r="C451" s="2"/>
      <c r="D451" s="4">
        <v>42691.972929999996</v>
      </c>
      <c r="E451" s="8">
        <f>E452+E476+E481</f>
        <v>4710.66824</v>
      </c>
      <c r="F451" s="4">
        <f t="shared" si="66"/>
        <v>47402.641169999995</v>
      </c>
      <c r="G451" s="8">
        <f>G452+G476+G481</f>
        <v>516.42983000000004</v>
      </c>
      <c r="H451" s="4">
        <f t="shared" si="63"/>
        <v>47919.070999999996</v>
      </c>
      <c r="I451" s="4">
        <v>42691.972929999996</v>
      </c>
      <c r="J451" s="8">
        <f>J452+J476+J481</f>
        <v>3327.0061100000003</v>
      </c>
      <c r="K451" s="4">
        <f t="shared" si="67"/>
        <v>46018.979039999998</v>
      </c>
      <c r="L451" s="8">
        <f>L452+L476+L481</f>
        <v>0</v>
      </c>
      <c r="M451" s="4">
        <f t="shared" si="64"/>
        <v>46018.979039999998</v>
      </c>
      <c r="N451" s="4">
        <v>42691.972929999996</v>
      </c>
      <c r="O451" s="8">
        <f>O452+O476+O481</f>
        <v>3327.0061100000003</v>
      </c>
      <c r="P451" s="4">
        <f t="shared" si="68"/>
        <v>46018.979039999998</v>
      </c>
      <c r="Q451" s="8">
        <f>Q452+Q476+Q481</f>
        <v>0</v>
      </c>
      <c r="R451" s="4">
        <f t="shared" si="65"/>
        <v>46018.979039999998</v>
      </c>
    </row>
    <row r="452" spans="1:18" ht="51">
      <c r="A452" s="9" t="s">
        <v>460</v>
      </c>
      <c r="B452" s="7" t="s">
        <v>78</v>
      </c>
      <c r="C452" s="2"/>
      <c r="D452" s="4">
        <v>41541.192929999997</v>
      </c>
      <c r="E452" s="8">
        <f>E453+E461+E466+E469+E473</f>
        <v>5134.9262399999998</v>
      </c>
      <c r="F452" s="4">
        <f t="shared" si="66"/>
        <v>46676.119169999998</v>
      </c>
      <c r="G452" s="8">
        <f>G453+G461+G466+G469+G473</f>
        <v>516.42983000000004</v>
      </c>
      <c r="H452" s="4">
        <f t="shared" si="63"/>
        <v>47192.548999999999</v>
      </c>
      <c r="I452" s="4">
        <v>41541.192929999997</v>
      </c>
      <c r="J452" s="8">
        <f>J453+J461+J466+J469+J473</f>
        <v>3751.2641100000001</v>
      </c>
      <c r="K452" s="4">
        <f t="shared" si="67"/>
        <v>45292.457039999994</v>
      </c>
      <c r="L452" s="8">
        <f>L453+L461+L466+L469+L473</f>
        <v>0</v>
      </c>
      <c r="M452" s="4">
        <f t="shared" si="64"/>
        <v>45292.457039999994</v>
      </c>
      <c r="N452" s="4">
        <v>41541.192929999997</v>
      </c>
      <c r="O452" s="8">
        <f>O453+O461+O466+O469+O473</f>
        <v>3751.2641100000001</v>
      </c>
      <c r="P452" s="4">
        <f t="shared" si="68"/>
        <v>45292.457039999994</v>
      </c>
      <c r="Q452" s="8">
        <f>Q453+Q461+Q466+Q469+Q473</f>
        <v>0</v>
      </c>
      <c r="R452" s="4">
        <f t="shared" si="65"/>
        <v>45292.457039999994</v>
      </c>
    </row>
    <row r="453" spans="1:18" ht="38.25">
      <c r="A453" s="5" t="s">
        <v>75</v>
      </c>
      <c r="B453" s="2" t="s">
        <v>79</v>
      </c>
      <c r="C453" s="2"/>
      <c r="D453" s="4">
        <v>30097.684300000001</v>
      </c>
      <c r="E453" s="8">
        <f>E454+E459</f>
        <v>1783.4972599999999</v>
      </c>
      <c r="F453" s="4">
        <f t="shared" si="66"/>
        <v>31881.181560000001</v>
      </c>
      <c r="G453" s="8">
        <f>G454+G459</f>
        <v>191.81700000000001</v>
      </c>
      <c r="H453" s="4">
        <f t="shared" si="63"/>
        <v>32072.99856</v>
      </c>
      <c r="I453" s="4">
        <v>30097.684300000001</v>
      </c>
      <c r="J453" s="8">
        <f>J454+J459</f>
        <v>1812.3122000000001</v>
      </c>
      <c r="K453" s="4">
        <f t="shared" si="67"/>
        <v>31909.996500000001</v>
      </c>
      <c r="L453" s="8">
        <f>L454+L459</f>
        <v>0</v>
      </c>
      <c r="M453" s="4">
        <f t="shared" si="64"/>
        <v>31909.996500000001</v>
      </c>
      <c r="N453" s="4">
        <v>30097.684300000001</v>
      </c>
      <c r="O453" s="8">
        <f>O454+O459</f>
        <v>1812.3122000000001</v>
      </c>
      <c r="P453" s="4">
        <f t="shared" si="68"/>
        <v>31909.996500000001</v>
      </c>
      <c r="Q453" s="8">
        <f>Q454+Q459</f>
        <v>0</v>
      </c>
      <c r="R453" s="4">
        <f t="shared" si="65"/>
        <v>31909.996500000001</v>
      </c>
    </row>
    <row r="454" spans="1:18" ht="38.25">
      <c r="A454" s="5" t="s">
        <v>76</v>
      </c>
      <c r="B454" s="2" t="s">
        <v>80</v>
      </c>
      <c r="C454" s="2"/>
      <c r="D454" s="4">
        <v>30097.684300000001</v>
      </c>
      <c r="E454" s="8">
        <f>E455+E456+E458+E457</f>
        <v>1783.4972599999999</v>
      </c>
      <c r="F454" s="4">
        <f t="shared" si="66"/>
        <v>31881.181560000001</v>
      </c>
      <c r="G454" s="8">
        <f>G455+G456+G458+G457</f>
        <v>191.81700000000001</v>
      </c>
      <c r="H454" s="4">
        <f t="shared" si="63"/>
        <v>32072.99856</v>
      </c>
      <c r="I454" s="4">
        <v>30097.684300000001</v>
      </c>
      <c r="J454" s="8">
        <f>J455+J456+J458+J457</f>
        <v>1812.3122000000001</v>
      </c>
      <c r="K454" s="4">
        <f t="shared" si="67"/>
        <v>31909.996500000001</v>
      </c>
      <c r="L454" s="8">
        <f>L455+L456+L458+L457</f>
        <v>0</v>
      </c>
      <c r="M454" s="4">
        <f t="shared" si="64"/>
        <v>31909.996500000001</v>
      </c>
      <c r="N454" s="4">
        <v>30097.684300000001</v>
      </c>
      <c r="O454" s="8">
        <f>O455+O456+O458+O457</f>
        <v>1812.3122000000001</v>
      </c>
      <c r="P454" s="4">
        <f t="shared" si="68"/>
        <v>31909.996500000001</v>
      </c>
      <c r="Q454" s="8">
        <f>Q455+Q456+Q458+Q457</f>
        <v>0</v>
      </c>
      <c r="R454" s="4">
        <f t="shared" si="65"/>
        <v>31909.996500000001</v>
      </c>
    </row>
    <row r="455" spans="1:18" ht="76.5">
      <c r="A455" s="5" t="s">
        <v>108</v>
      </c>
      <c r="B455" s="2" t="s">
        <v>80</v>
      </c>
      <c r="C455" s="2">
        <v>100</v>
      </c>
      <c r="D455" s="4">
        <v>29734.373299999999</v>
      </c>
      <c r="E455" s="8">
        <f>1030.581+182.6808+263.736+217.833+163.48346-59.938+1.394+22.725-19.499-19.499</f>
        <v>1783.4972599999999</v>
      </c>
      <c r="F455" s="4">
        <f t="shared" si="66"/>
        <v>31517.870559999999</v>
      </c>
      <c r="G455" s="8">
        <f>126.971+26.274+26.256+12.316</f>
        <v>191.81700000000001</v>
      </c>
      <c r="H455" s="4">
        <f t="shared" si="63"/>
        <v>31709.687559999998</v>
      </c>
      <c r="I455" s="4">
        <v>29734.373299999999</v>
      </c>
      <c r="J455" s="8">
        <f>991.583+182.6808+263.736+217.833+163.48346+1.394-8.39806</f>
        <v>1812.3122000000001</v>
      </c>
      <c r="K455" s="4">
        <f t="shared" si="67"/>
        <v>31546.6855</v>
      </c>
      <c r="L455" s="8"/>
      <c r="M455" s="4">
        <f t="shared" si="64"/>
        <v>31546.6855</v>
      </c>
      <c r="N455" s="4">
        <v>29734.373299999999</v>
      </c>
      <c r="O455" s="8">
        <f>991.583+182.6808+263.736+217.833+163.48346+1.394-8.39806</f>
        <v>1812.3122000000001</v>
      </c>
      <c r="P455" s="4">
        <f t="shared" si="68"/>
        <v>31546.6855</v>
      </c>
      <c r="Q455" s="8"/>
      <c r="R455" s="4">
        <f t="shared" si="65"/>
        <v>31546.6855</v>
      </c>
    </row>
    <row r="456" spans="1:18" ht="38.25">
      <c r="A456" s="5" t="s">
        <v>35</v>
      </c>
      <c r="B456" s="2" t="s">
        <v>80</v>
      </c>
      <c r="C456" s="2">
        <v>200</v>
      </c>
      <c r="D456" s="4">
        <v>356.42599999999993</v>
      </c>
      <c r="E456" s="8"/>
      <c r="F456" s="4">
        <f t="shared" si="66"/>
        <v>356.42599999999993</v>
      </c>
      <c r="G456" s="8"/>
      <c r="H456" s="4">
        <f t="shared" si="63"/>
        <v>356.42599999999993</v>
      </c>
      <c r="I456" s="4">
        <v>356.42599999999993</v>
      </c>
      <c r="J456" s="8"/>
      <c r="K456" s="4">
        <f t="shared" si="67"/>
        <v>356.42599999999993</v>
      </c>
      <c r="L456" s="8"/>
      <c r="M456" s="4">
        <f t="shared" si="64"/>
        <v>356.42599999999993</v>
      </c>
      <c r="N456" s="4">
        <v>356.42599999999993</v>
      </c>
      <c r="O456" s="8"/>
      <c r="P456" s="4">
        <f t="shared" si="68"/>
        <v>356.42599999999993</v>
      </c>
      <c r="Q456" s="8"/>
      <c r="R456" s="4">
        <f t="shared" si="65"/>
        <v>356.42599999999993</v>
      </c>
    </row>
    <row r="457" spans="1:18" ht="25.5">
      <c r="A457" s="5" t="s">
        <v>316</v>
      </c>
      <c r="B457" s="2" t="s">
        <v>80</v>
      </c>
      <c r="C457" s="2">
        <v>300</v>
      </c>
      <c r="D457" s="4">
        <v>0</v>
      </c>
      <c r="E457" s="8"/>
      <c r="F457" s="4">
        <f t="shared" si="66"/>
        <v>0</v>
      </c>
      <c r="G457" s="8"/>
      <c r="H457" s="4">
        <f t="shared" si="63"/>
        <v>0</v>
      </c>
      <c r="I457" s="4">
        <v>0</v>
      </c>
      <c r="J457" s="8"/>
      <c r="K457" s="4">
        <f t="shared" si="67"/>
        <v>0</v>
      </c>
      <c r="L457" s="8"/>
      <c r="M457" s="4">
        <f t="shared" si="64"/>
        <v>0</v>
      </c>
      <c r="N457" s="4">
        <v>0</v>
      </c>
      <c r="O457" s="8"/>
      <c r="P457" s="4">
        <f t="shared" si="68"/>
        <v>0</v>
      </c>
      <c r="Q457" s="8"/>
      <c r="R457" s="4">
        <f t="shared" si="65"/>
        <v>0</v>
      </c>
    </row>
    <row r="458" spans="1:18" ht="25.5">
      <c r="A458" s="5" t="s">
        <v>34</v>
      </c>
      <c r="B458" s="2" t="s">
        <v>80</v>
      </c>
      <c r="C458" s="2">
        <v>800</v>
      </c>
      <c r="D458" s="4">
        <v>6.8849999999999998</v>
      </c>
      <c r="E458" s="8"/>
      <c r="F458" s="4">
        <f t="shared" si="66"/>
        <v>6.8849999999999998</v>
      </c>
      <c r="G458" s="8"/>
      <c r="H458" s="4">
        <f t="shared" si="63"/>
        <v>6.8849999999999998</v>
      </c>
      <c r="I458" s="4">
        <v>6.8849999999999998</v>
      </c>
      <c r="J458" s="8"/>
      <c r="K458" s="4">
        <f t="shared" si="67"/>
        <v>6.8849999999999998</v>
      </c>
      <c r="L458" s="8"/>
      <c r="M458" s="4">
        <f t="shared" si="64"/>
        <v>6.8849999999999998</v>
      </c>
      <c r="N458" s="4">
        <v>6.8849999999999998</v>
      </c>
      <c r="O458" s="8"/>
      <c r="P458" s="4">
        <f t="shared" si="68"/>
        <v>6.8849999999999998</v>
      </c>
      <c r="Q458" s="8"/>
      <c r="R458" s="4">
        <f t="shared" si="65"/>
        <v>6.8849999999999998</v>
      </c>
    </row>
    <row r="459" spans="1:18" ht="38.25">
      <c r="A459" s="5" t="s">
        <v>433</v>
      </c>
      <c r="B459" s="1" t="s">
        <v>434</v>
      </c>
      <c r="C459" s="2"/>
      <c r="D459" s="4">
        <v>0</v>
      </c>
      <c r="E459" s="8">
        <f>E460</f>
        <v>0</v>
      </c>
      <c r="F459" s="4">
        <f t="shared" si="66"/>
        <v>0</v>
      </c>
      <c r="G459" s="8">
        <f>G460</f>
        <v>0</v>
      </c>
      <c r="H459" s="4">
        <f t="shared" si="63"/>
        <v>0</v>
      </c>
      <c r="I459" s="4">
        <v>0</v>
      </c>
      <c r="J459" s="8">
        <f>J460</f>
        <v>0</v>
      </c>
      <c r="K459" s="4">
        <f t="shared" si="67"/>
        <v>0</v>
      </c>
      <c r="L459" s="8">
        <f>L460</f>
        <v>0</v>
      </c>
      <c r="M459" s="4">
        <f t="shared" si="64"/>
        <v>0</v>
      </c>
      <c r="N459" s="4">
        <v>0</v>
      </c>
      <c r="O459" s="8">
        <f>O460</f>
        <v>0</v>
      </c>
      <c r="P459" s="4">
        <f t="shared" si="68"/>
        <v>0</v>
      </c>
      <c r="Q459" s="8">
        <f>Q460</f>
        <v>0</v>
      </c>
      <c r="R459" s="4">
        <f t="shared" si="65"/>
        <v>0</v>
      </c>
    </row>
    <row r="460" spans="1:18" ht="38.25">
      <c r="A460" s="5" t="s">
        <v>35</v>
      </c>
      <c r="B460" s="2" t="s">
        <v>434</v>
      </c>
      <c r="C460" s="2">
        <v>200</v>
      </c>
      <c r="D460" s="4">
        <v>0</v>
      </c>
      <c r="E460" s="8"/>
      <c r="F460" s="4">
        <f t="shared" si="66"/>
        <v>0</v>
      </c>
      <c r="G460" s="8"/>
      <c r="H460" s="4">
        <f t="shared" ref="H460:H523" si="75">F460+G460</f>
        <v>0</v>
      </c>
      <c r="I460" s="4">
        <v>0</v>
      </c>
      <c r="J460" s="8"/>
      <c r="K460" s="4">
        <f t="shared" si="67"/>
        <v>0</v>
      </c>
      <c r="L460" s="8"/>
      <c r="M460" s="4">
        <f t="shared" ref="M460:M523" si="76">K460+L460</f>
        <v>0</v>
      </c>
      <c r="N460" s="4">
        <v>0</v>
      </c>
      <c r="O460" s="8"/>
      <c r="P460" s="4">
        <f t="shared" si="68"/>
        <v>0</v>
      </c>
      <c r="Q460" s="8"/>
      <c r="R460" s="4">
        <f t="shared" ref="R460:R523" si="77">P460+Q460</f>
        <v>0</v>
      </c>
    </row>
    <row r="461" spans="1:18" ht="51">
      <c r="A461" s="5" t="s">
        <v>338</v>
      </c>
      <c r="B461" s="2" t="s">
        <v>81</v>
      </c>
      <c r="C461" s="2"/>
      <c r="D461" s="4">
        <v>10430.31913</v>
      </c>
      <c r="E461" s="8">
        <f>E462</f>
        <v>3218.3914</v>
      </c>
      <c r="F461" s="4">
        <f t="shared" si="66"/>
        <v>13648.71053</v>
      </c>
      <c r="G461" s="8">
        <f>G462</f>
        <v>324.61282999999997</v>
      </c>
      <c r="H461" s="4">
        <f t="shared" si="75"/>
        <v>13973.32336</v>
      </c>
      <c r="I461" s="4">
        <v>10430.31913</v>
      </c>
      <c r="J461" s="8">
        <f>J462</f>
        <v>1938.95191</v>
      </c>
      <c r="K461" s="4">
        <f t="shared" si="67"/>
        <v>12369.27104</v>
      </c>
      <c r="L461" s="8">
        <f>L462</f>
        <v>0</v>
      </c>
      <c r="M461" s="4">
        <f t="shared" si="76"/>
        <v>12369.27104</v>
      </c>
      <c r="N461" s="4">
        <v>10430.31913</v>
      </c>
      <c r="O461" s="8">
        <f>O462</f>
        <v>1938.95191</v>
      </c>
      <c r="P461" s="4">
        <f t="shared" si="68"/>
        <v>12369.27104</v>
      </c>
      <c r="Q461" s="8">
        <f>Q462</f>
        <v>0</v>
      </c>
      <c r="R461" s="4">
        <f t="shared" si="77"/>
        <v>12369.27104</v>
      </c>
    </row>
    <row r="462" spans="1:18" ht="38.25">
      <c r="A462" s="5" t="s">
        <v>339</v>
      </c>
      <c r="B462" s="2" t="s">
        <v>82</v>
      </c>
      <c r="C462" s="2"/>
      <c r="D462" s="4">
        <v>10430.31913</v>
      </c>
      <c r="E462" s="8">
        <f>E463+E464+E465</f>
        <v>3218.3914</v>
      </c>
      <c r="F462" s="4">
        <f t="shared" si="66"/>
        <v>13648.71053</v>
      </c>
      <c r="G462" s="8">
        <f>G463+G464+G465</f>
        <v>324.61282999999997</v>
      </c>
      <c r="H462" s="4">
        <f t="shared" si="75"/>
        <v>13973.32336</v>
      </c>
      <c r="I462" s="4">
        <v>10430.31913</v>
      </c>
      <c r="J462" s="8">
        <f>J463+J464+J465</f>
        <v>1938.95191</v>
      </c>
      <c r="K462" s="4">
        <f t="shared" si="67"/>
        <v>12369.27104</v>
      </c>
      <c r="L462" s="8">
        <f>L463+L464+L465</f>
        <v>0</v>
      </c>
      <c r="M462" s="4">
        <f t="shared" si="76"/>
        <v>12369.27104</v>
      </c>
      <c r="N462" s="4">
        <v>10430.31913</v>
      </c>
      <c r="O462" s="8">
        <f>O463+O464+O465</f>
        <v>1938.95191</v>
      </c>
      <c r="P462" s="4">
        <f t="shared" si="68"/>
        <v>12369.27104</v>
      </c>
      <c r="Q462" s="8">
        <f>Q463+Q464+Q465</f>
        <v>0</v>
      </c>
      <c r="R462" s="4">
        <f t="shared" si="77"/>
        <v>12369.27104</v>
      </c>
    </row>
    <row r="463" spans="1:18" ht="76.5">
      <c r="A463" s="5" t="s">
        <v>108</v>
      </c>
      <c r="B463" s="2" t="s">
        <v>82</v>
      </c>
      <c r="C463" s="2">
        <v>100</v>
      </c>
      <c r="D463" s="4">
        <v>5842.021999999999</v>
      </c>
      <c r="E463" s="8">
        <f>2495.18037+408.982-350.978</f>
        <v>2553.1843699999999</v>
      </c>
      <c r="F463" s="4">
        <f t="shared" ref="F463:F522" si="78">D463+E463</f>
        <v>8395.2063699999999</v>
      </c>
      <c r="G463" s="8">
        <v>324.61282999999997</v>
      </c>
      <c r="H463" s="4">
        <f t="shared" si="75"/>
        <v>8719.8191999999999</v>
      </c>
      <c r="I463" s="4">
        <v>5842.021999999999</v>
      </c>
      <c r="J463" s="8">
        <v>1446.3358499999999</v>
      </c>
      <c r="K463" s="4">
        <f t="shared" ref="K463:K522" si="79">I463+J463</f>
        <v>7288.3578499999985</v>
      </c>
      <c r="L463" s="8"/>
      <c r="M463" s="4">
        <f t="shared" si="76"/>
        <v>7288.3578499999985</v>
      </c>
      <c r="N463" s="4">
        <v>5842.021999999999</v>
      </c>
      <c r="O463" s="8">
        <v>1446.3358499999999</v>
      </c>
      <c r="P463" s="4">
        <f t="shared" ref="P463:P522" si="80">N463+O463</f>
        <v>7288.3578499999985</v>
      </c>
      <c r="Q463" s="8"/>
      <c r="R463" s="4">
        <f t="shared" si="77"/>
        <v>7288.3578499999985</v>
      </c>
    </row>
    <row r="464" spans="1:18" ht="38.25">
      <c r="A464" s="5" t="s">
        <v>35</v>
      </c>
      <c r="B464" s="2" t="s">
        <v>82</v>
      </c>
      <c r="C464" s="2">
        <v>200</v>
      </c>
      <c r="D464" s="4">
        <v>4509.5001299999994</v>
      </c>
      <c r="E464" s="8">
        <f>240.94903+390.612+20.156+13.49</f>
        <v>665.20703000000003</v>
      </c>
      <c r="F464" s="4">
        <f t="shared" si="78"/>
        <v>5174.7071599999999</v>
      </c>
      <c r="G464" s="8"/>
      <c r="H464" s="4">
        <f t="shared" si="75"/>
        <v>5174.7071599999999</v>
      </c>
      <c r="I464" s="4">
        <v>4509.5001299999994</v>
      </c>
      <c r="J464" s="8">
        <f>68.35806+390.612+20.156+13.49</f>
        <v>492.61606</v>
      </c>
      <c r="K464" s="4">
        <f t="shared" si="79"/>
        <v>5002.1161899999997</v>
      </c>
      <c r="L464" s="8"/>
      <c r="M464" s="4">
        <f t="shared" si="76"/>
        <v>5002.1161899999997</v>
      </c>
      <c r="N464" s="4">
        <v>4509.5001299999994</v>
      </c>
      <c r="O464" s="8">
        <v>492.61606</v>
      </c>
      <c r="P464" s="4">
        <f t="shared" si="80"/>
        <v>5002.1161899999997</v>
      </c>
      <c r="Q464" s="8"/>
      <c r="R464" s="4">
        <f t="shared" si="77"/>
        <v>5002.1161899999997</v>
      </c>
    </row>
    <row r="465" spans="1:18" ht="25.5">
      <c r="A465" s="5" t="s">
        <v>34</v>
      </c>
      <c r="B465" s="2" t="s">
        <v>82</v>
      </c>
      <c r="C465" s="2">
        <v>800</v>
      </c>
      <c r="D465" s="4">
        <v>78.796999999999983</v>
      </c>
      <c r="E465" s="8"/>
      <c r="F465" s="4">
        <f t="shared" si="78"/>
        <v>78.796999999999983</v>
      </c>
      <c r="G465" s="8"/>
      <c r="H465" s="4">
        <f t="shared" si="75"/>
        <v>78.796999999999983</v>
      </c>
      <c r="I465" s="4">
        <v>78.796999999999983</v>
      </c>
      <c r="J465" s="8"/>
      <c r="K465" s="4">
        <f t="shared" si="79"/>
        <v>78.796999999999983</v>
      </c>
      <c r="L465" s="8"/>
      <c r="M465" s="4">
        <f t="shared" si="76"/>
        <v>78.796999999999983</v>
      </c>
      <c r="N465" s="4">
        <v>78.796999999999983</v>
      </c>
      <c r="O465" s="8"/>
      <c r="P465" s="4">
        <f t="shared" si="80"/>
        <v>78.796999999999983</v>
      </c>
      <c r="Q465" s="8"/>
      <c r="R465" s="4">
        <f t="shared" si="77"/>
        <v>78.796999999999983</v>
      </c>
    </row>
    <row r="466" spans="1:18" ht="38.25">
      <c r="A466" s="5" t="s">
        <v>83</v>
      </c>
      <c r="B466" s="2" t="s">
        <v>85</v>
      </c>
      <c r="C466" s="2"/>
      <c r="D466" s="4">
        <v>15.900499999999997</v>
      </c>
      <c r="E466" s="8">
        <f>E467</f>
        <v>-8.8999999999999996E-2</v>
      </c>
      <c r="F466" s="4">
        <f t="shared" si="78"/>
        <v>15.811499999999997</v>
      </c>
      <c r="G466" s="8">
        <f>G467</f>
        <v>0</v>
      </c>
      <c r="H466" s="4">
        <f t="shared" si="75"/>
        <v>15.811499999999997</v>
      </c>
      <c r="I466" s="4">
        <v>15.900499999999997</v>
      </c>
      <c r="J466" s="8">
        <f>J467</f>
        <v>0</v>
      </c>
      <c r="K466" s="4">
        <f t="shared" si="79"/>
        <v>15.900499999999997</v>
      </c>
      <c r="L466" s="8">
        <f>L467</f>
        <v>0</v>
      </c>
      <c r="M466" s="4">
        <f t="shared" si="76"/>
        <v>15.900499999999997</v>
      </c>
      <c r="N466" s="4">
        <v>15.900499999999997</v>
      </c>
      <c r="O466" s="8">
        <f>O467</f>
        <v>0</v>
      </c>
      <c r="P466" s="4">
        <f t="shared" si="80"/>
        <v>15.900499999999997</v>
      </c>
      <c r="Q466" s="8">
        <f>Q467</f>
        <v>0</v>
      </c>
      <c r="R466" s="4">
        <f t="shared" si="77"/>
        <v>15.900499999999997</v>
      </c>
    </row>
    <row r="467" spans="1:18" ht="38.25">
      <c r="A467" s="5" t="s">
        <v>84</v>
      </c>
      <c r="B467" s="2" t="s">
        <v>86</v>
      </c>
      <c r="C467" s="2"/>
      <c r="D467" s="4">
        <v>15.900499999999997</v>
      </c>
      <c r="E467" s="8">
        <f>E468</f>
        <v>-8.8999999999999996E-2</v>
      </c>
      <c r="F467" s="4">
        <f t="shared" si="78"/>
        <v>15.811499999999997</v>
      </c>
      <c r="G467" s="8">
        <f>G468</f>
        <v>0</v>
      </c>
      <c r="H467" s="4">
        <f t="shared" si="75"/>
        <v>15.811499999999997</v>
      </c>
      <c r="I467" s="4">
        <v>15.900499999999997</v>
      </c>
      <c r="J467" s="8">
        <f>J468</f>
        <v>0</v>
      </c>
      <c r="K467" s="4">
        <f t="shared" si="79"/>
        <v>15.900499999999997</v>
      </c>
      <c r="L467" s="8">
        <f>L468</f>
        <v>0</v>
      </c>
      <c r="M467" s="4">
        <f t="shared" si="76"/>
        <v>15.900499999999997</v>
      </c>
      <c r="N467" s="4">
        <v>15.900499999999997</v>
      </c>
      <c r="O467" s="8">
        <f>O468</f>
        <v>0</v>
      </c>
      <c r="P467" s="4">
        <f t="shared" si="80"/>
        <v>15.900499999999997</v>
      </c>
      <c r="Q467" s="8">
        <f>Q468</f>
        <v>0</v>
      </c>
      <c r="R467" s="4">
        <f t="shared" si="77"/>
        <v>15.900499999999997</v>
      </c>
    </row>
    <row r="468" spans="1:18" ht="38.25">
      <c r="A468" s="5" t="s">
        <v>35</v>
      </c>
      <c r="B468" s="2" t="s">
        <v>86</v>
      </c>
      <c r="C468" s="2">
        <v>200</v>
      </c>
      <c r="D468" s="4">
        <v>15.900499999999997</v>
      </c>
      <c r="E468" s="8">
        <v>-8.8999999999999996E-2</v>
      </c>
      <c r="F468" s="4">
        <f t="shared" si="78"/>
        <v>15.811499999999997</v>
      </c>
      <c r="G468" s="8"/>
      <c r="H468" s="4">
        <f t="shared" si="75"/>
        <v>15.811499999999997</v>
      </c>
      <c r="I468" s="4">
        <v>15.900499999999997</v>
      </c>
      <c r="J468" s="8"/>
      <c r="K468" s="4">
        <f t="shared" si="79"/>
        <v>15.900499999999997</v>
      </c>
      <c r="L468" s="8"/>
      <c r="M468" s="4">
        <f t="shared" si="76"/>
        <v>15.900499999999997</v>
      </c>
      <c r="N468" s="4">
        <v>15.900499999999997</v>
      </c>
      <c r="O468" s="8"/>
      <c r="P468" s="4">
        <f t="shared" si="80"/>
        <v>15.900499999999997</v>
      </c>
      <c r="Q468" s="8"/>
      <c r="R468" s="4">
        <f t="shared" si="77"/>
        <v>15.900499999999997</v>
      </c>
    </row>
    <row r="469" spans="1:18" ht="51">
      <c r="A469" s="5" t="s">
        <v>87</v>
      </c>
      <c r="B469" s="2" t="s">
        <v>89</v>
      </c>
      <c r="C469" s="2"/>
      <c r="D469" s="4">
        <v>827.28899999999999</v>
      </c>
      <c r="E469" s="8">
        <f>E470</f>
        <v>133.12657999999999</v>
      </c>
      <c r="F469" s="4">
        <f t="shared" si="78"/>
        <v>960.41557999999998</v>
      </c>
      <c r="G469" s="8">
        <f>G470</f>
        <v>0</v>
      </c>
      <c r="H469" s="4">
        <f t="shared" si="75"/>
        <v>960.41557999999998</v>
      </c>
      <c r="I469" s="4">
        <v>827.28899999999999</v>
      </c>
      <c r="J469" s="8">
        <f>J470</f>
        <v>0</v>
      </c>
      <c r="K469" s="4">
        <f t="shared" si="79"/>
        <v>827.28899999999999</v>
      </c>
      <c r="L469" s="8">
        <f>L470</f>
        <v>0</v>
      </c>
      <c r="M469" s="4">
        <f t="shared" si="76"/>
        <v>827.28899999999999</v>
      </c>
      <c r="N469" s="4">
        <v>827.28899999999999</v>
      </c>
      <c r="O469" s="8">
        <f>O470</f>
        <v>0</v>
      </c>
      <c r="P469" s="4">
        <f t="shared" si="80"/>
        <v>827.28899999999999</v>
      </c>
      <c r="Q469" s="8">
        <f>Q470</f>
        <v>0</v>
      </c>
      <c r="R469" s="4">
        <f t="shared" si="77"/>
        <v>827.28899999999999</v>
      </c>
    </row>
    <row r="470" spans="1:18" ht="38.25">
      <c r="A470" s="5" t="s">
        <v>88</v>
      </c>
      <c r="B470" s="2" t="s">
        <v>90</v>
      </c>
      <c r="C470" s="2"/>
      <c r="D470" s="4">
        <v>827.28899999999999</v>
      </c>
      <c r="E470" s="8">
        <f>E471+E472</f>
        <v>133.12657999999999</v>
      </c>
      <c r="F470" s="4">
        <f t="shared" si="78"/>
        <v>960.41557999999998</v>
      </c>
      <c r="G470" s="8">
        <f>G471+G472</f>
        <v>0</v>
      </c>
      <c r="H470" s="4">
        <f t="shared" si="75"/>
        <v>960.41557999999998</v>
      </c>
      <c r="I470" s="4">
        <v>827.28899999999999</v>
      </c>
      <c r="J470" s="8">
        <f>J471+J472</f>
        <v>0</v>
      </c>
      <c r="K470" s="4">
        <f t="shared" si="79"/>
        <v>827.28899999999999</v>
      </c>
      <c r="L470" s="8">
        <f>L471+L472</f>
        <v>0</v>
      </c>
      <c r="M470" s="4">
        <f t="shared" si="76"/>
        <v>827.28899999999999</v>
      </c>
      <c r="N470" s="4">
        <v>827.28899999999999</v>
      </c>
      <c r="O470" s="8">
        <f>O471+O472</f>
        <v>0</v>
      </c>
      <c r="P470" s="4">
        <f t="shared" si="80"/>
        <v>827.28899999999999</v>
      </c>
      <c r="Q470" s="8">
        <f>Q471+Q472</f>
        <v>0</v>
      </c>
      <c r="R470" s="4">
        <f t="shared" si="77"/>
        <v>827.28899999999999</v>
      </c>
    </row>
    <row r="471" spans="1:18" ht="76.5">
      <c r="A471" s="5" t="s">
        <v>108</v>
      </c>
      <c r="B471" s="2" t="s">
        <v>90</v>
      </c>
      <c r="C471" s="2">
        <v>100</v>
      </c>
      <c r="D471" s="4">
        <v>783.90499999999997</v>
      </c>
      <c r="E471" s="8">
        <v>111.857</v>
      </c>
      <c r="F471" s="4">
        <f t="shared" si="78"/>
        <v>895.76199999999994</v>
      </c>
      <c r="G471" s="8"/>
      <c r="H471" s="4">
        <f t="shared" si="75"/>
        <v>895.76199999999994</v>
      </c>
      <c r="I471" s="4">
        <v>783.90499999999997</v>
      </c>
      <c r="J471" s="8"/>
      <c r="K471" s="4">
        <f t="shared" si="79"/>
        <v>783.90499999999997</v>
      </c>
      <c r="L471" s="8"/>
      <c r="M471" s="4">
        <f t="shared" si="76"/>
        <v>783.90499999999997</v>
      </c>
      <c r="N471" s="4">
        <v>783.90499999999997</v>
      </c>
      <c r="O471" s="8"/>
      <c r="P471" s="4">
        <f t="shared" si="80"/>
        <v>783.90499999999997</v>
      </c>
      <c r="Q471" s="8"/>
      <c r="R471" s="4">
        <f t="shared" si="77"/>
        <v>783.90499999999997</v>
      </c>
    </row>
    <row r="472" spans="1:18" ht="38.25">
      <c r="A472" s="5" t="s">
        <v>35</v>
      </c>
      <c r="B472" s="2" t="s">
        <v>90</v>
      </c>
      <c r="C472" s="2">
        <v>200</v>
      </c>
      <c r="D472" s="4">
        <v>43.383999999999993</v>
      </c>
      <c r="E472" s="8">
        <v>21.269580000000001</v>
      </c>
      <c r="F472" s="4">
        <f t="shared" si="78"/>
        <v>64.653579999999991</v>
      </c>
      <c r="G472" s="8"/>
      <c r="H472" s="4">
        <f t="shared" si="75"/>
        <v>64.653579999999991</v>
      </c>
      <c r="I472" s="4">
        <v>43.383999999999993</v>
      </c>
      <c r="J472" s="8"/>
      <c r="K472" s="4">
        <f t="shared" si="79"/>
        <v>43.383999999999993</v>
      </c>
      <c r="L472" s="8"/>
      <c r="M472" s="4">
        <f t="shared" si="76"/>
        <v>43.383999999999993</v>
      </c>
      <c r="N472" s="4">
        <v>43.383999999999993</v>
      </c>
      <c r="O472" s="8"/>
      <c r="P472" s="4">
        <f t="shared" si="80"/>
        <v>43.383999999999993</v>
      </c>
      <c r="Q472" s="8"/>
      <c r="R472" s="4">
        <f t="shared" si="77"/>
        <v>43.383999999999993</v>
      </c>
    </row>
    <row r="473" spans="1:18" ht="63.75">
      <c r="A473" s="5" t="s">
        <v>91</v>
      </c>
      <c r="B473" s="2" t="s">
        <v>92</v>
      </c>
      <c r="C473" s="2"/>
      <c r="D473" s="4">
        <v>170</v>
      </c>
      <c r="E473" s="8">
        <f>E474</f>
        <v>0</v>
      </c>
      <c r="F473" s="4">
        <f t="shared" si="78"/>
        <v>170</v>
      </c>
      <c r="G473" s="8">
        <f>G474</f>
        <v>0</v>
      </c>
      <c r="H473" s="4">
        <f t="shared" si="75"/>
        <v>170</v>
      </c>
      <c r="I473" s="4">
        <v>170</v>
      </c>
      <c r="J473" s="8">
        <f>J474</f>
        <v>0</v>
      </c>
      <c r="K473" s="4">
        <f t="shared" si="79"/>
        <v>170</v>
      </c>
      <c r="L473" s="8">
        <f>L474</f>
        <v>0</v>
      </c>
      <c r="M473" s="4">
        <f t="shared" si="76"/>
        <v>170</v>
      </c>
      <c r="N473" s="4">
        <v>170</v>
      </c>
      <c r="O473" s="8">
        <f>O474</f>
        <v>0</v>
      </c>
      <c r="P473" s="4">
        <f t="shared" si="80"/>
        <v>170</v>
      </c>
      <c r="Q473" s="8">
        <f>Q474</f>
        <v>0</v>
      </c>
      <c r="R473" s="4">
        <f t="shared" si="77"/>
        <v>170</v>
      </c>
    </row>
    <row r="474" spans="1:18" ht="76.5">
      <c r="A474" s="5" t="s">
        <v>93</v>
      </c>
      <c r="B474" s="2" t="s">
        <v>574</v>
      </c>
      <c r="C474" s="2"/>
      <c r="D474" s="4">
        <v>170</v>
      </c>
      <c r="E474" s="8">
        <f>E475</f>
        <v>0</v>
      </c>
      <c r="F474" s="4">
        <f t="shared" si="78"/>
        <v>170</v>
      </c>
      <c r="G474" s="8">
        <f>G475</f>
        <v>0</v>
      </c>
      <c r="H474" s="4">
        <f t="shared" si="75"/>
        <v>170</v>
      </c>
      <c r="I474" s="4">
        <v>170</v>
      </c>
      <c r="J474" s="8">
        <f>J475</f>
        <v>0</v>
      </c>
      <c r="K474" s="4">
        <f t="shared" si="79"/>
        <v>170</v>
      </c>
      <c r="L474" s="8">
        <f>L475</f>
        <v>0</v>
      </c>
      <c r="M474" s="4">
        <f t="shared" si="76"/>
        <v>170</v>
      </c>
      <c r="N474" s="4">
        <v>170</v>
      </c>
      <c r="O474" s="8">
        <f>O475</f>
        <v>0</v>
      </c>
      <c r="P474" s="4">
        <f t="shared" si="80"/>
        <v>170</v>
      </c>
      <c r="Q474" s="8">
        <f>Q475</f>
        <v>0</v>
      </c>
      <c r="R474" s="4">
        <f t="shared" si="77"/>
        <v>170</v>
      </c>
    </row>
    <row r="475" spans="1:18" ht="38.25">
      <c r="A475" s="5" t="s">
        <v>35</v>
      </c>
      <c r="B475" s="2" t="s">
        <v>574</v>
      </c>
      <c r="C475" s="2">
        <v>200</v>
      </c>
      <c r="D475" s="4">
        <v>170</v>
      </c>
      <c r="E475" s="8"/>
      <c r="F475" s="4">
        <f t="shared" si="78"/>
        <v>170</v>
      </c>
      <c r="G475" s="8"/>
      <c r="H475" s="4">
        <f t="shared" si="75"/>
        <v>170</v>
      </c>
      <c r="I475" s="4">
        <v>170</v>
      </c>
      <c r="J475" s="8"/>
      <c r="K475" s="4">
        <f t="shared" si="79"/>
        <v>170</v>
      </c>
      <c r="L475" s="8"/>
      <c r="M475" s="4">
        <f t="shared" si="76"/>
        <v>170</v>
      </c>
      <c r="N475" s="4">
        <v>170</v>
      </c>
      <c r="O475" s="8"/>
      <c r="P475" s="4">
        <f t="shared" si="80"/>
        <v>170</v>
      </c>
      <c r="Q475" s="8"/>
      <c r="R475" s="4">
        <f t="shared" si="77"/>
        <v>170</v>
      </c>
    </row>
    <row r="476" spans="1:18" ht="25.5">
      <c r="A476" s="9" t="s">
        <v>470</v>
      </c>
      <c r="B476" s="7" t="s">
        <v>95</v>
      </c>
      <c r="C476" s="2"/>
      <c r="D476" s="4">
        <v>1150.78</v>
      </c>
      <c r="E476" s="8">
        <f>E477</f>
        <v>-424.25800000000004</v>
      </c>
      <c r="F476" s="4">
        <f t="shared" si="78"/>
        <v>726.52199999999993</v>
      </c>
      <c r="G476" s="8">
        <f>G477</f>
        <v>0</v>
      </c>
      <c r="H476" s="4">
        <f t="shared" si="75"/>
        <v>726.52199999999993</v>
      </c>
      <c r="I476" s="4">
        <v>1150.78</v>
      </c>
      <c r="J476" s="8">
        <f>J477</f>
        <v>-424.25799999999998</v>
      </c>
      <c r="K476" s="4">
        <f t="shared" si="79"/>
        <v>726.52199999999993</v>
      </c>
      <c r="L476" s="8">
        <f>L477</f>
        <v>0</v>
      </c>
      <c r="M476" s="4">
        <f t="shared" si="76"/>
        <v>726.52199999999993</v>
      </c>
      <c r="N476" s="4">
        <v>1150.78</v>
      </c>
      <c r="O476" s="8">
        <f>O477</f>
        <v>-424.25799999999998</v>
      </c>
      <c r="P476" s="4">
        <f t="shared" si="80"/>
        <v>726.52199999999993</v>
      </c>
      <c r="Q476" s="8">
        <f>Q477</f>
        <v>0</v>
      </c>
      <c r="R476" s="4">
        <f t="shared" si="77"/>
        <v>726.52199999999993</v>
      </c>
    </row>
    <row r="477" spans="1:18" ht="25.5">
      <c r="A477" s="5" t="s">
        <v>471</v>
      </c>
      <c r="B477" s="2" t="s">
        <v>96</v>
      </c>
      <c r="C477" s="2"/>
      <c r="D477" s="4">
        <v>1150.78</v>
      </c>
      <c r="E477" s="8">
        <f>E478</f>
        <v>-424.25800000000004</v>
      </c>
      <c r="F477" s="4">
        <f t="shared" si="78"/>
        <v>726.52199999999993</v>
      </c>
      <c r="G477" s="8">
        <f>G478</f>
        <v>0</v>
      </c>
      <c r="H477" s="4">
        <f t="shared" si="75"/>
        <v>726.52199999999993</v>
      </c>
      <c r="I477" s="4">
        <v>1150.78</v>
      </c>
      <c r="J477" s="8">
        <f>J478</f>
        <v>-424.25799999999998</v>
      </c>
      <c r="K477" s="4">
        <f t="shared" si="79"/>
        <v>726.52199999999993</v>
      </c>
      <c r="L477" s="8">
        <f>L478</f>
        <v>0</v>
      </c>
      <c r="M477" s="4">
        <f t="shared" si="76"/>
        <v>726.52199999999993</v>
      </c>
      <c r="N477" s="4">
        <v>1150.78</v>
      </c>
      <c r="O477" s="8">
        <f>O478</f>
        <v>-424.25799999999998</v>
      </c>
      <c r="P477" s="4">
        <f t="shared" si="80"/>
        <v>726.52199999999993</v>
      </c>
      <c r="Q477" s="8">
        <f>Q478</f>
        <v>0</v>
      </c>
      <c r="R477" s="4">
        <f t="shared" si="77"/>
        <v>726.52199999999993</v>
      </c>
    </row>
    <row r="478" spans="1:18" ht="15.75">
      <c r="A478" s="5" t="s">
        <v>94</v>
      </c>
      <c r="B478" s="2" t="s">
        <v>97</v>
      </c>
      <c r="C478" s="2"/>
      <c r="D478" s="4">
        <v>1150.78</v>
      </c>
      <c r="E478" s="8">
        <f>E479+E480</f>
        <v>-424.25800000000004</v>
      </c>
      <c r="F478" s="4">
        <f t="shared" si="78"/>
        <v>726.52199999999993</v>
      </c>
      <c r="G478" s="8">
        <f>G479+G480</f>
        <v>0</v>
      </c>
      <c r="H478" s="4">
        <f t="shared" si="75"/>
        <v>726.52199999999993</v>
      </c>
      <c r="I478" s="4">
        <v>1150.78</v>
      </c>
      <c r="J478" s="8">
        <f>J479+J480</f>
        <v>-424.25799999999998</v>
      </c>
      <c r="K478" s="4">
        <f t="shared" si="79"/>
        <v>726.52199999999993</v>
      </c>
      <c r="L478" s="8">
        <f>L479+L480</f>
        <v>0</v>
      </c>
      <c r="M478" s="4">
        <f t="shared" si="76"/>
        <v>726.52199999999993</v>
      </c>
      <c r="N478" s="4">
        <v>1150.78</v>
      </c>
      <c r="O478" s="8">
        <f>O479+O480</f>
        <v>-424.25799999999998</v>
      </c>
      <c r="P478" s="4">
        <f t="shared" si="80"/>
        <v>726.52199999999993</v>
      </c>
      <c r="Q478" s="8">
        <f>Q479+Q480</f>
        <v>0</v>
      </c>
      <c r="R478" s="4">
        <f t="shared" si="77"/>
        <v>726.52199999999993</v>
      </c>
    </row>
    <row r="479" spans="1:18" ht="76.5" hidden="1">
      <c r="A479" s="5" t="s">
        <v>108</v>
      </c>
      <c r="B479" s="2" t="s">
        <v>97</v>
      </c>
      <c r="C479" s="2">
        <v>100</v>
      </c>
      <c r="D479" s="4">
        <v>0</v>
      </c>
      <c r="E479" s="8"/>
      <c r="F479" s="4">
        <f t="shared" si="78"/>
        <v>0</v>
      </c>
      <c r="G479" s="8"/>
      <c r="H479" s="4">
        <f t="shared" si="75"/>
        <v>0</v>
      </c>
      <c r="I479" s="4">
        <v>0</v>
      </c>
      <c r="J479" s="8"/>
      <c r="K479" s="4">
        <f t="shared" si="79"/>
        <v>0</v>
      </c>
      <c r="L479" s="8"/>
      <c r="M479" s="4">
        <f t="shared" si="76"/>
        <v>0</v>
      </c>
      <c r="N479" s="4">
        <v>0</v>
      </c>
      <c r="O479" s="8"/>
      <c r="P479" s="4">
        <f t="shared" si="80"/>
        <v>0</v>
      </c>
      <c r="Q479" s="8"/>
      <c r="R479" s="4">
        <f t="shared" si="77"/>
        <v>0</v>
      </c>
    </row>
    <row r="480" spans="1:18" ht="38.25">
      <c r="A480" s="5" t="s">
        <v>35</v>
      </c>
      <c r="B480" s="2" t="s">
        <v>97</v>
      </c>
      <c r="C480" s="2">
        <v>200</v>
      </c>
      <c r="D480" s="4">
        <v>1150.78</v>
      </c>
      <c r="E480" s="8">
        <f>-390.612-13.49-20.156</f>
        <v>-424.25800000000004</v>
      </c>
      <c r="F480" s="4">
        <f t="shared" si="78"/>
        <v>726.52199999999993</v>
      </c>
      <c r="G480" s="8"/>
      <c r="H480" s="4">
        <f t="shared" si="75"/>
        <v>726.52199999999993</v>
      </c>
      <c r="I480" s="4">
        <v>1150.78</v>
      </c>
      <c r="J480" s="8">
        <v>-424.25799999999998</v>
      </c>
      <c r="K480" s="4">
        <f t="shared" si="79"/>
        <v>726.52199999999993</v>
      </c>
      <c r="L480" s="8"/>
      <c r="M480" s="4">
        <f t="shared" si="76"/>
        <v>726.52199999999993</v>
      </c>
      <c r="N480" s="4">
        <v>1150.78</v>
      </c>
      <c r="O480" s="8">
        <v>-424.25799999999998</v>
      </c>
      <c r="P480" s="4">
        <f t="shared" si="80"/>
        <v>726.52199999999993</v>
      </c>
      <c r="Q480" s="8"/>
      <c r="R480" s="4">
        <f t="shared" si="77"/>
        <v>726.52199999999993</v>
      </c>
    </row>
    <row r="481" spans="1:18" ht="51">
      <c r="A481" s="9" t="s">
        <v>542</v>
      </c>
      <c r="B481" s="7" t="s">
        <v>543</v>
      </c>
      <c r="C481" s="2"/>
      <c r="D481" s="4">
        <v>0</v>
      </c>
      <c r="E481" s="8">
        <f>E482</f>
        <v>0</v>
      </c>
      <c r="F481" s="4">
        <f t="shared" si="78"/>
        <v>0</v>
      </c>
      <c r="G481" s="8">
        <f>G482</f>
        <v>0</v>
      </c>
      <c r="H481" s="4">
        <f t="shared" si="75"/>
        <v>0</v>
      </c>
      <c r="I481" s="4">
        <v>0</v>
      </c>
      <c r="J481" s="8">
        <f>J482</f>
        <v>0</v>
      </c>
      <c r="K481" s="4">
        <f t="shared" si="79"/>
        <v>0</v>
      </c>
      <c r="L481" s="8">
        <f>L482</f>
        <v>0</v>
      </c>
      <c r="M481" s="4">
        <f t="shared" si="76"/>
        <v>0</v>
      </c>
      <c r="N481" s="4">
        <v>0</v>
      </c>
      <c r="O481" s="8">
        <f>O482</f>
        <v>0</v>
      </c>
      <c r="P481" s="4">
        <f t="shared" si="80"/>
        <v>0</v>
      </c>
      <c r="Q481" s="8">
        <f>Q482</f>
        <v>0</v>
      </c>
      <c r="R481" s="4">
        <f t="shared" si="77"/>
        <v>0</v>
      </c>
    </row>
    <row r="482" spans="1:18" ht="51">
      <c r="A482" s="5" t="s">
        <v>545</v>
      </c>
      <c r="B482" s="2" t="s">
        <v>544</v>
      </c>
      <c r="C482" s="2"/>
      <c r="D482" s="4">
        <v>0</v>
      </c>
      <c r="E482" s="8">
        <f>E483</f>
        <v>0</v>
      </c>
      <c r="F482" s="4">
        <f t="shared" si="78"/>
        <v>0</v>
      </c>
      <c r="G482" s="8">
        <f>G483</f>
        <v>0</v>
      </c>
      <c r="H482" s="4">
        <f t="shared" si="75"/>
        <v>0</v>
      </c>
      <c r="I482" s="4">
        <v>0</v>
      </c>
      <c r="J482" s="8">
        <f>J483</f>
        <v>0</v>
      </c>
      <c r="K482" s="4">
        <f t="shared" si="79"/>
        <v>0</v>
      </c>
      <c r="L482" s="8">
        <f>L483</f>
        <v>0</v>
      </c>
      <c r="M482" s="4">
        <f t="shared" si="76"/>
        <v>0</v>
      </c>
      <c r="N482" s="4">
        <v>0</v>
      </c>
      <c r="O482" s="8">
        <f>O483</f>
        <v>0</v>
      </c>
      <c r="P482" s="4">
        <f t="shared" si="80"/>
        <v>0</v>
      </c>
      <c r="Q482" s="8">
        <f>Q483</f>
        <v>0</v>
      </c>
      <c r="R482" s="4">
        <f t="shared" si="77"/>
        <v>0</v>
      </c>
    </row>
    <row r="483" spans="1:18" ht="38.25">
      <c r="A483" s="5" t="s">
        <v>546</v>
      </c>
      <c r="B483" s="2" t="s">
        <v>547</v>
      </c>
      <c r="C483" s="2"/>
      <c r="D483" s="4">
        <v>0</v>
      </c>
      <c r="E483" s="8">
        <f>E484</f>
        <v>0</v>
      </c>
      <c r="F483" s="4">
        <f t="shared" si="78"/>
        <v>0</v>
      </c>
      <c r="G483" s="8">
        <f>G484</f>
        <v>0</v>
      </c>
      <c r="H483" s="4">
        <f t="shared" si="75"/>
        <v>0</v>
      </c>
      <c r="I483" s="4">
        <v>0</v>
      </c>
      <c r="J483" s="8">
        <f>J484</f>
        <v>0</v>
      </c>
      <c r="K483" s="4">
        <f t="shared" si="79"/>
        <v>0</v>
      </c>
      <c r="L483" s="8">
        <f>L484</f>
        <v>0</v>
      </c>
      <c r="M483" s="4">
        <f t="shared" si="76"/>
        <v>0</v>
      </c>
      <c r="N483" s="4">
        <v>0</v>
      </c>
      <c r="O483" s="8">
        <f>O484</f>
        <v>0</v>
      </c>
      <c r="P483" s="4">
        <f t="shared" si="80"/>
        <v>0</v>
      </c>
      <c r="Q483" s="8">
        <f>Q484</f>
        <v>0</v>
      </c>
      <c r="R483" s="4">
        <f t="shared" si="77"/>
        <v>0</v>
      </c>
    </row>
    <row r="484" spans="1:18" ht="38.25">
      <c r="A484" s="5" t="s">
        <v>35</v>
      </c>
      <c r="B484" s="2" t="s">
        <v>547</v>
      </c>
      <c r="C484" s="2">
        <v>200</v>
      </c>
      <c r="D484" s="4">
        <v>0</v>
      </c>
      <c r="E484" s="8"/>
      <c r="F484" s="4">
        <f t="shared" si="78"/>
        <v>0</v>
      </c>
      <c r="G484" s="8"/>
      <c r="H484" s="4">
        <f t="shared" si="75"/>
        <v>0</v>
      </c>
      <c r="I484" s="4">
        <v>0</v>
      </c>
      <c r="J484" s="8"/>
      <c r="K484" s="4">
        <f t="shared" si="79"/>
        <v>0</v>
      </c>
      <c r="L484" s="8"/>
      <c r="M484" s="4">
        <f t="shared" si="76"/>
        <v>0</v>
      </c>
      <c r="N484" s="4">
        <v>0</v>
      </c>
      <c r="O484" s="8"/>
      <c r="P484" s="4">
        <f t="shared" si="80"/>
        <v>0</v>
      </c>
      <c r="Q484" s="8"/>
      <c r="R484" s="4">
        <f t="shared" si="77"/>
        <v>0</v>
      </c>
    </row>
    <row r="485" spans="1:18" ht="51">
      <c r="A485" s="9" t="s">
        <v>377</v>
      </c>
      <c r="B485" s="7" t="s">
        <v>374</v>
      </c>
      <c r="C485" s="2"/>
      <c r="D485" s="4">
        <v>0</v>
      </c>
      <c r="E485" s="8">
        <f t="shared" ref="E485:G488" si="81">E486</f>
        <v>0</v>
      </c>
      <c r="F485" s="4">
        <f t="shared" si="78"/>
        <v>0</v>
      </c>
      <c r="G485" s="8">
        <f t="shared" si="81"/>
        <v>0</v>
      </c>
      <c r="H485" s="4">
        <f t="shared" si="75"/>
        <v>0</v>
      </c>
      <c r="I485" s="4">
        <v>0</v>
      </c>
      <c r="J485" s="8">
        <f t="shared" ref="J485:L488" si="82">J486</f>
        <v>0</v>
      </c>
      <c r="K485" s="4">
        <f t="shared" si="79"/>
        <v>0</v>
      </c>
      <c r="L485" s="8">
        <f t="shared" si="82"/>
        <v>0</v>
      </c>
      <c r="M485" s="4">
        <f t="shared" si="76"/>
        <v>0</v>
      </c>
      <c r="N485" s="4">
        <v>0</v>
      </c>
      <c r="O485" s="8">
        <f t="shared" ref="O485:Q488" si="83">O486</f>
        <v>0</v>
      </c>
      <c r="P485" s="4">
        <f t="shared" si="80"/>
        <v>0</v>
      </c>
      <c r="Q485" s="8">
        <f t="shared" si="83"/>
        <v>0</v>
      </c>
      <c r="R485" s="4">
        <f t="shared" si="77"/>
        <v>0</v>
      </c>
    </row>
    <row r="486" spans="1:18" ht="38.25">
      <c r="A486" s="5" t="s">
        <v>402</v>
      </c>
      <c r="B486" s="2" t="s">
        <v>375</v>
      </c>
      <c r="C486" s="2"/>
      <c r="D486" s="4">
        <v>0</v>
      </c>
      <c r="E486" s="8">
        <f t="shared" si="81"/>
        <v>0</v>
      </c>
      <c r="F486" s="4">
        <f t="shared" si="78"/>
        <v>0</v>
      </c>
      <c r="G486" s="8">
        <f t="shared" si="81"/>
        <v>0</v>
      </c>
      <c r="H486" s="4">
        <f t="shared" si="75"/>
        <v>0</v>
      </c>
      <c r="I486" s="4">
        <v>0</v>
      </c>
      <c r="J486" s="8">
        <f t="shared" si="82"/>
        <v>0</v>
      </c>
      <c r="K486" s="4">
        <f t="shared" si="79"/>
        <v>0</v>
      </c>
      <c r="L486" s="8">
        <f t="shared" si="82"/>
        <v>0</v>
      </c>
      <c r="M486" s="4">
        <f t="shared" si="76"/>
        <v>0</v>
      </c>
      <c r="N486" s="4">
        <v>0</v>
      </c>
      <c r="O486" s="8">
        <f t="shared" si="83"/>
        <v>0</v>
      </c>
      <c r="P486" s="4">
        <f t="shared" si="80"/>
        <v>0</v>
      </c>
      <c r="Q486" s="8">
        <f t="shared" si="83"/>
        <v>0</v>
      </c>
      <c r="R486" s="4">
        <f t="shared" si="77"/>
        <v>0</v>
      </c>
    </row>
    <row r="487" spans="1:18" ht="51">
      <c r="A487" s="5" t="s">
        <v>403</v>
      </c>
      <c r="B487" s="2" t="s">
        <v>376</v>
      </c>
      <c r="C487" s="2"/>
      <c r="D487" s="4">
        <v>0</v>
      </c>
      <c r="E487" s="8">
        <f t="shared" si="81"/>
        <v>0</v>
      </c>
      <c r="F487" s="4">
        <f t="shared" si="78"/>
        <v>0</v>
      </c>
      <c r="G487" s="8">
        <f t="shared" si="81"/>
        <v>0</v>
      </c>
      <c r="H487" s="4">
        <f t="shared" si="75"/>
        <v>0</v>
      </c>
      <c r="I487" s="4">
        <v>0</v>
      </c>
      <c r="J487" s="8">
        <f t="shared" si="82"/>
        <v>0</v>
      </c>
      <c r="K487" s="4">
        <f t="shared" si="79"/>
        <v>0</v>
      </c>
      <c r="L487" s="8">
        <f t="shared" si="82"/>
        <v>0</v>
      </c>
      <c r="M487" s="4">
        <f t="shared" si="76"/>
        <v>0</v>
      </c>
      <c r="N487" s="4">
        <v>0</v>
      </c>
      <c r="O487" s="8">
        <f t="shared" si="83"/>
        <v>0</v>
      </c>
      <c r="P487" s="4">
        <f t="shared" si="80"/>
        <v>0</v>
      </c>
      <c r="Q487" s="8">
        <f t="shared" si="83"/>
        <v>0</v>
      </c>
      <c r="R487" s="4">
        <f t="shared" si="77"/>
        <v>0</v>
      </c>
    </row>
    <row r="488" spans="1:18" ht="38.25">
      <c r="A488" s="5" t="s">
        <v>404</v>
      </c>
      <c r="B488" s="2" t="s">
        <v>401</v>
      </c>
      <c r="C488" s="2"/>
      <c r="D488" s="4">
        <v>0</v>
      </c>
      <c r="E488" s="8">
        <f t="shared" si="81"/>
        <v>0</v>
      </c>
      <c r="F488" s="4">
        <f t="shared" si="78"/>
        <v>0</v>
      </c>
      <c r="G488" s="8">
        <f t="shared" si="81"/>
        <v>0</v>
      </c>
      <c r="H488" s="4">
        <f t="shared" si="75"/>
        <v>0</v>
      </c>
      <c r="I488" s="4">
        <v>0</v>
      </c>
      <c r="J488" s="8">
        <f t="shared" si="82"/>
        <v>0</v>
      </c>
      <c r="K488" s="4">
        <f t="shared" si="79"/>
        <v>0</v>
      </c>
      <c r="L488" s="8">
        <f t="shared" si="82"/>
        <v>0</v>
      </c>
      <c r="M488" s="4">
        <f t="shared" si="76"/>
        <v>0</v>
      </c>
      <c r="N488" s="4">
        <v>0</v>
      </c>
      <c r="O488" s="8">
        <f t="shared" si="83"/>
        <v>0</v>
      </c>
      <c r="P488" s="4">
        <f t="shared" si="80"/>
        <v>0</v>
      </c>
      <c r="Q488" s="8">
        <f t="shared" si="83"/>
        <v>0</v>
      </c>
      <c r="R488" s="4">
        <f t="shared" si="77"/>
        <v>0</v>
      </c>
    </row>
    <row r="489" spans="1:18" ht="38.25">
      <c r="A489" s="5" t="s">
        <v>35</v>
      </c>
      <c r="B489" s="2" t="s">
        <v>401</v>
      </c>
      <c r="C489" s="2">
        <v>200</v>
      </c>
      <c r="D489" s="4">
        <v>0</v>
      </c>
      <c r="E489" s="8"/>
      <c r="F489" s="4">
        <f t="shared" si="78"/>
        <v>0</v>
      </c>
      <c r="G489" s="8"/>
      <c r="H489" s="4">
        <f t="shared" si="75"/>
        <v>0</v>
      </c>
      <c r="I489" s="4">
        <v>0</v>
      </c>
      <c r="J489" s="8"/>
      <c r="K489" s="4">
        <f t="shared" si="79"/>
        <v>0</v>
      </c>
      <c r="L489" s="8"/>
      <c r="M489" s="4">
        <f t="shared" si="76"/>
        <v>0</v>
      </c>
      <c r="N489" s="4">
        <v>0</v>
      </c>
      <c r="O489" s="8"/>
      <c r="P489" s="4">
        <f t="shared" si="80"/>
        <v>0</v>
      </c>
      <c r="Q489" s="8"/>
      <c r="R489" s="4">
        <f t="shared" si="77"/>
        <v>0</v>
      </c>
    </row>
    <row r="490" spans="1:18" ht="63">
      <c r="A490" s="6" t="s">
        <v>8</v>
      </c>
      <c r="B490" s="7" t="s">
        <v>302</v>
      </c>
      <c r="C490" s="2"/>
      <c r="D490" s="4">
        <v>4499.6382900000008</v>
      </c>
      <c r="E490" s="8">
        <f>E491+E494</f>
        <v>144.25295999999997</v>
      </c>
      <c r="F490" s="4">
        <f t="shared" si="78"/>
        <v>4643.8912500000006</v>
      </c>
      <c r="G490" s="8">
        <f>G491+G494</f>
        <v>141.77100000000002</v>
      </c>
      <c r="H490" s="4">
        <f t="shared" si="75"/>
        <v>4785.6622500000003</v>
      </c>
      <c r="I490" s="4">
        <v>4499.6382900000008</v>
      </c>
      <c r="J490" s="8">
        <f>J491+J494</f>
        <v>144.25295999999997</v>
      </c>
      <c r="K490" s="4">
        <f t="shared" si="79"/>
        <v>4643.8912500000006</v>
      </c>
      <c r="L490" s="8">
        <f>L491+L494</f>
        <v>0</v>
      </c>
      <c r="M490" s="4">
        <f t="shared" si="76"/>
        <v>4643.8912500000006</v>
      </c>
      <c r="N490" s="4">
        <v>4499.6382900000008</v>
      </c>
      <c r="O490" s="8">
        <f>O491+O494</f>
        <v>144.25295999999997</v>
      </c>
      <c r="P490" s="4">
        <f t="shared" si="80"/>
        <v>4643.8912500000006</v>
      </c>
      <c r="Q490" s="8">
        <f>Q491+Q494</f>
        <v>0</v>
      </c>
      <c r="R490" s="4">
        <f t="shared" si="77"/>
        <v>4643.8912500000006</v>
      </c>
    </row>
    <row r="491" spans="1:18" ht="15.75">
      <c r="A491" s="5" t="s">
        <v>10</v>
      </c>
      <c r="B491" s="2" t="s">
        <v>303</v>
      </c>
      <c r="C491" s="2"/>
      <c r="D491" s="4">
        <v>0</v>
      </c>
      <c r="E491" s="8">
        <f>E492</f>
        <v>0</v>
      </c>
      <c r="F491" s="4">
        <f t="shared" si="78"/>
        <v>0</v>
      </c>
      <c r="G491" s="8">
        <f>G492</f>
        <v>0</v>
      </c>
      <c r="H491" s="4">
        <f t="shared" si="75"/>
        <v>0</v>
      </c>
      <c r="I491" s="4">
        <v>0</v>
      </c>
      <c r="J491" s="8">
        <f>J492</f>
        <v>0</v>
      </c>
      <c r="K491" s="4">
        <f t="shared" si="79"/>
        <v>0</v>
      </c>
      <c r="L491" s="8">
        <f>L492</f>
        <v>0</v>
      </c>
      <c r="M491" s="4">
        <f t="shared" si="76"/>
        <v>0</v>
      </c>
      <c r="N491" s="4">
        <v>0</v>
      </c>
      <c r="O491" s="8">
        <f>O492</f>
        <v>0</v>
      </c>
      <c r="P491" s="4">
        <f t="shared" si="80"/>
        <v>0</v>
      </c>
      <c r="Q491" s="8">
        <f>Q492</f>
        <v>0</v>
      </c>
      <c r="R491" s="4">
        <f t="shared" si="77"/>
        <v>0</v>
      </c>
    </row>
    <row r="492" spans="1:18" ht="38.25">
      <c r="A492" s="5" t="s">
        <v>301</v>
      </c>
      <c r="B492" s="2" t="s">
        <v>304</v>
      </c>
      <c r="C492" s="2"/>
      <c r="D492" s="4">
        <v>0</v>
      </c>
      <c r="E492" s="8">
        <f>E493</f>
        <v>0</v>
      </c>
      <c r="F492" s="4">
        <f t="shared" si="78"/>
        <v>0</v>
      </c>
      <c r="G492" s="8">
        <f>G493</f>
        <v>0</v>
      </c>
      <c r="H492" s="4">
        <f t="shared" si="75"/>
        <v>0</v>
      </c>
      <c r="I492" s="4">
        <v>0</v>
      </c>
      <c r="J492" s="8">
        <f>J493</f>
        <v>0</v>
      </c>
      <c r="K492" s="4">
        <f t="shared" si="79"/>
        <v>0</v>
      </c>
      <c r="L492" s="8">
        <f>L493</f>
        <v>0</v>
      </c>
      <c r="M492" s="4">
        <f t="shared" si="76"/>
        <v>0</v>
      </c>
      <c r="N492" s="4">
        <v>0</v>
      </c>
      <c r="O492" s="8">
        <f>O493</f>
        <v>0</v>
      </c>
      <c r="P492" s="4">
        <f t="shared" si="80"/>
        <v>0</v>
      </c>
      <c r="Q492" s="8">
        <f>Q493</f>
        <v>0</v>
      </c>
      <c r="R492" s="4">
        <f t="shared" si="77"/>
        <v>0</v>
      </c>
    </row>
    <row r="493" spans="1:18" ht="38.25">
      <c r="A493" s="5" t="s">
        <v>35</v>
      </c>
      <c r="B493" s="2" t="s">
        <v>304</v>
      </c>
      <c r="C493" s="2">
        <v>200</v>
      </c>
      <c r="D493" s="4">
        <v>0</v>
      </c>
      <c r="E493" s="8"/>
      <c r="F493" s="4">
        <f t="shared" si="78"/>
        <v>0</v>
      </c>
      <c r="G493" s="8"/>
      <c r="H493" s="4">
        <f t="shared" si="75"/>
        <v>0</v>
      </c>
      <c r="I493" s="4">
        <v>0</v>
      </c>
      <c r="J493" s="8"/>
      <c r="K493" s="4">
        <f t="shared" si="79"/>
        <v>0</v>
      </c>
      <c r="L493" s="8"/>
      <c r="M493" s="4">
        <f t="shared" si="76"/>
        <v>0</v>
      </c>
      <c r="N493" s="4">
        <v>0</v>
      </c>
      <c r="O493" s="8"/>
      <c r="P493" s="4">
        <f t="shared" si="80"/>
        <v>0</v>
      </c>
      <c r="Q493" s="8"/>
      <c r="R493" s="4">
        <f t="shared" si="77"/>
        <v>0</v>
      </c>
    </row>
    <row r="494" spans="1:18" ht="15.75">
      <c r="A494" s="6" t="s">
        <v>305</v>
      </c>
      <c r="B494" s="2" t="s">
        <v>306</v>
      </c>
      <c r="C494" s="2"/>
      <c r="D494" s="4">
        <v>4499.6382900000008</v>
      </c>
      <c r="E494" s="8">
        <f>E495+E497+E499+E503+E505</f>
        <v>144.25295999999997</v>
      </c>
      <c r="F494" s="4">
        <f t="shared" si="78"/>
        <v>4643.8912500000006</v>
      </c>
      <c r="G494" s="8">
        <f>G495+G497+G499+G503+G505</f>
        <v>141.77100000000002</v>
      </c>
      <c r="H494" s="4">
        <f t="shared" si="75"/>
        <v>4785.6622500000003</v>
      </c>
      <c r="I494" s="4">
        <v>4499.6382900000008</v>
      </c>
      <c r="J494" s="8">
        <f>J495+J497+J499+J503+J505</f>
        <v>144.25295999999997</v>
      </c>
      <c r="K494" s="4">
        <f t="shared" si="79"/>
        <v>4643.8912500000006</v>
      </c>
      <c r="L494" s="8">
        <f>L495+L497+L499+L503+L505</f>
        <v>0</v>
      </c>
      <c r="M494" s="4">
        <f t="shared" si="76"/>
        <v>4643.8912500000006</v>
      </c>
      <c r="N494" s="4">
        <v>4499.6382900000008</v>
      </c>
      <c r="O494" s="8">
        <f>O495+O497+O499+O503+O505</f>
        <v>144.25295999999997</v>
      </c>
      <c r="P494" s="4">
        <f t="shared" si="80"/>
        <v>4643.8912500000006</v>
      </c>
      <c r="Q494" s="8">
        <f>Q495+Q497+Q499+Q503+Q505</f>
        <v>0</v>
      </c>
      <c r="R494" s="4">
        <f t="shared" si="77"/>
        <v>4643.8912500000006</v>
      </c>
    </row>
    <row r="495" spans="1:18" ht="25.5">
      <c r="A495" s="5" t="s">
        <v>617</v>
      </c>
      <c r="B495" s="2" t="s">
        <v>307</v>
      </c>
      <c r="C495" s="2"/>
      <c r="D495" s="4">
        <v>1496.5169999999998</v>
      </c>
      <c r="E495" s="8">
        <f>E496</f>
        <v>-11.145</v>
      </c>
      <c r="F495" s="4">
        <f t="shared" si="78"/>
        <v>1485.3719999999998</v>
      </c>
      <c r="G495" s="8">
        <f>G496</f>
        <v>152.11500000000001</v>
      </c>
      <c r="H495" s="4">
        <f t="shared" si="75"/>
        <v>1637.4869999999999</v>
      </c>
      <c r="I495" s="4">
        <v>1496.5169999999998</v>
      </c>
      <c r="J495" s="8">
        <f>J496</f>
        <v>-11.145</v>
      </c>
      <c r="K495" s="4">
        <f t="shared" si="79"/>
        <v>1485.3719999999998</v>
      </c>
      <c r="L495" s="8">
        <f>L496</f>
        <v>0</v>
      </c>
      <c r="M495" s="4">
        <f t="shared" si="76"/>
        <v>1485.3719999999998</v>
      </c>
      <c r="N495" s="4">
        <v>1496.5169999999998</v>
      </c>
      <c r="O495" s="8">
        <f>O496</f>
        <v>-11.145</v>
      </c>
      <c r="P495" s="4">
        <f t="shared" si="80"/>
        <v>1485.3719999999998</v>
      </c>
      <c r="Q495" s="8">
        <f>Q496</f>
        <v>0</v>
      </c>
      <c r="R495" s="4">
        <f t="shared" si="77"/>
        <v>1485.3719999999998</v>
      </c>
    </row>
    <row r="496" spans="1:18" ht="76.5">
      <c r="A496" s="5" t="s">
        <v>108</v>
      </c>
      <c r="B496" s="2" t="s">
        <v>307</v>
      </c>
      <c r="C496" s="2">
        <v>100</v>
      </c>
      <c r="D496" s="4">
        <v>1496.5169999999998</v>
      </c>
      <c r="E496" s="8">
        <v>-11.145</v>
      </c>
      <c r="F496" s="4">
        <f t="shared" si="78"/>
        <v>1485.3719999999998</v>
      </c>
      <c r="G496" s="8">
        <v>152.11500000000001</v>
      </c>
      <c r="H496" s="4">
        <f t="shared" si="75"/>
        <v>1637.4869999999999</v>
      </c>
      <c r="I496" s="4">
        <v>1496.5169999999998</v>
      </c>
      <c r="J496" s="8">
        <v>-11.145</v>
      </c>
      <c r="K496" s="4">
        <f t="shared" si="79"/>
        <v>1485.3719999999998</v>
      </c>
      <c r="L496" s="8"/>
      <c r="M496" s="4">
        <f t="shared" si="76"/>
        <v>1485.3719999999998</v>
      </c>
      <c r="N496" s="4">
        <v>1496.5169999999998</v>
      </c>
      <c r="O496" s="8">
        <v>-11.145</v>
      </c>
      <c r="P496" s="4">
        <f t="shared" si="80"/>
        <v>1485.3719999999998</v>
      </c>
      <c r="Q496" s="8"/>
      <c r="R496" s="4">
        <f t="shared" si="77"/>
        <v>1485.3719999999998</v>
      </c>
    </row>
    <row r="497" spans="1:18" ht="38.25">
      <c r="A497" s="5" t="s">
        <v>308</v>
      </c>
      <c r="B497" s="2" t="s">
        <v>310</v>
      </c>
      <c r="C497" s="2"/>
      <c r="D497" s="4">
        <v>1139.1911299999997</v>
      </c>
      <c r="E497" s="8">
        <f>E498</f>
        <v>0</v>
      </c>
      <c r="F497" s="4">
        <f t="shared" si="78"/>
        <v>1139.1911299999997</v>
      </c>
      <c r="G497" s="8">
        <f>G498</f>
        <v>0</v>
      </c>
      <c r="H497" s="4">
        <f t="shared" si="75"/>
        <v>1139.1911299999997</v>
      </c>
      <c r="I497" s="4">
        <v>1139.1911299999997</v>
      </c>
      <c r="J497" s="8">
        <f>J498</f>
        <v>0</v>
      </c>
      <c r="K497" s="4">
        <f t="shared" si="79"/>
        <v>1139.1911299999997</v>
      </c>
      <c r="L497" s="8">
        <f>L498</f>
        <v>0</v>
      </c>
      <c r="M497" s="4">
        <f t="shared" si="76"/>
        <v>1139.1911299999997</v>
      </c>
      <c r="N497" s="4">
        <v>1139.1911299999997</v>
      </c>
      <c r="O497" s="8">
        <f>O498</f>
        <v>0</v>
      </c>
      <c r="P497" s="4">
        <f t="shared" si="80"/>
        <v>1139.1911299999997</v>
      </c>
      <c r="Q497" s="8">
        <f>Q498</f>
        <v>0</v>
      </c>
      <c r="R497" s="4">
        <f t="shared" si="77"/>
        <v>1139.1911299999997</v>
      </c>
    </row>
    <row r="498" spans="1:18" ht="76.5">
      <c r="A498" s="5" t="s">
        <v>108</v>
      </c>
      <c r="B498" s="2" t="s">
        <v>310</v>
      </c>
      <c r="C498" s="2">
        <v>100</v>
      </c>
      <c r="D498" s="4">
        <v>1139.1911299999997</v>
      </c>
      <c r="E498" s="8"/>
      <c r="F498" s="4">
        <f t="shared" si="78"/>
        <v>1139.1911299999997</v>
      </c>
      <c r="G498" s="8"/>
      <c r="H498" s="4">
        <f t="shared" si="75"/>
        <v>1139.1911299999997</v>
      </c>
      <c r="I498" s="4">
        <v>1139.1911299999997</v>
      </c>
      <c r="J498" s="8"/>
      <c r="K498" s="4">
        <f t="shared" si="79"/>
        <v>1139.1911299999997</v>
      </c>
      <c r="L498" s="8"/>
      <c r="M498" s="4">
        <f t="shared" si="76"/>
        <v>1139.1911299999997</v>
      </c>
      <c r="N498" s="4">
        <v>1139.1911299999997</v>
      </c>
      <c r="O498" s="8"/>
      <c r="P498" s="4">
        <f t="shared" si="80"/>
        <v>1139.1911299999997</v>
      </c>
      <c r="Q498" s="8"/>
      <c r="R498" s="4">
        <f t="shared" si="77"/>
        <v>1139.1911299999997</v>
      </c>
    </row>
    <row r="499" spans="1:18" ht="25.5">
      <c r="A499" s="5" t="s">
        <v>309</v>
      </c>
      <c r="B499" s="2" t="s">
        <v>311</v>
      </c>
      <c r="C499" s="2"/>
      <c r="D499" s="4">
        <v>689.92012</v>
      </c>
      <c r="E499" s="8">
        <f>E500+E501+E502</f>
        <v>135.78799999999998</v>
      </c>
      <c r="F499" s="4">
        <f t="shared" si="78"/>
        <v>825.70812000000001</v>
      </c>
      <c r="G499" s="8">
        <f>G500+G501+G502</f>
        <v>0</v>
      </c>
      <c r="H499" s="4">
        <f t="shared" si="75"/>
        <v>825.70812000000001</v>
      </c>
      <c r="I499" s="4">
        <v>689.92012</v>
      </c>
      <c r="J499" s="8">
        <f>J500+J501+J502</f>
        <v>135.78799999999998</v>
      </c>
      <c r="K499" s="4">
        <f t="shared" si="79"/>
        <v>825.70812000000001</v>
      </c>
      <c r="L499" s="8">
        <f>L500+L501+L502</f>
        <v>0</v>
      </c>
      <c r="M499" s="4">
        <f t="shared" si="76"/>
        <v>825.70812000000001</v>
      </c>
      <c r="N499" s="4">
        <v>689.92012</v>
      </c>
      <c r="O499" s="8">
        <f>O500+O501+O502</f>
        <v>135.78799999999998</v>
      </c>
      <c r="P499" s="4">
        <f t="shared" si="80"/>
        <v>825.70812000000001</v>
      </c>
      <c r="Q499" s="8">
        <f>Q500+Q501+Q502</f>
        <v>0</v>
      </c>
      <c r="R499" s="4">
        <f t="shared" si="77"/>
        <v>825.70812000000001</v>
      </c>
    </row>
    <row r="500" spans="1:18" ht="76.5">
      <c r="A500" s="5" t="s">
        <v>108</v>
      </c>
      <c r="B500" s="2" t="s">
        <v>311</v>
      </c>
      <c r="C500" s="2">
        <v>100</v>
      </c>
      <c r="D500" s="4">
        <v>441.44299999999998</v>
      </c>
      <c r="E500" s="8">
        <f>128.62445+7.16355</f>
        <v>135.78799999999998</v>
      </c>
      <c r="F500" s="4">
        <f t="shared" si="78"/>
        <v>577.23099999999999</v>
      </c>
      <c r="G500" s="8"/>
      <c r="H500" s="4">
        <f t="shared" si="75"/>
        <v>577.23099999999999</v>
      </c>
      <c r="I500" s="4">
        <v>441.44299999999998</v>
      </c>
      <c r="J500" s="8">
        <f>128.62445+7.16355</f>
        <v>135.78799999999998</v>
      </c>
      <c r="K500" s="4">
        <f t="shared" si="79"/>
        <v>577.23099999999999</v>
      </c>
      <c r="L500" s="8"/>
      <c r="M500" s="4">
        <f t="shared" si="76"/>
        <v>577.23099999999999</v>
      </c>
      <c r="N500" s="4">
        <v>441.44299999999998</v>
      </c>
      <c r="O500" s="8">
        <f>128.62445+7.16355</f>
        <v>135.78799999999998</v>
      </c>
      <c r="P500" s="4">
        <f t="shared" si="80"/>
        <v>577.23099999999999</v>
      </c>
      <c r="Q500" s="8"/>
      <c r="R500" s="4">
        <f t="shared" si="77"/>
        <v>577.23099999999999</v>
      </c>
    </row>
    <row r="501" spans="1:18" ht="38.25">
      <c r="A501" s="5" t="s">
        <v>35</v>
      </c>
      <c r="B501" s="2" t="s">
        <v>311</v>
      </c>
      <c r="C501" s="2">
        <v>200</v>
      </c>
      <c r="D501" s="4">
        <v>248.47712000000001</v>
      </c>
      <c r="E501" s="8"/>
      <c r="F501" s="4">
        <f t="shared" si="78"/>
        <v>248.47712000000001</v>
      </c>
      <c r="G501" s="8"/>
      <c r="H501" s="4">
        <f t="shared" si="75"/>
        <v>248.47712000000001</v>
      </c>
      <c r="I501" s="4">
        <v>248.47712000000001</v>
      </c>
      <c r="J501" s="8"/>
      <c r="K501" s="4">
        <f t="shared" si="79"/>
        <v>248.47712000000001</v>
      </c>
      <c r="L501" s="8"/>
      <c r="M501" s="4">
        <f t="shared" si="76"/>
        <v>248.47712000000001</v>
      </c>
      <c r="N501" s="4">
        <v>248.47712000000001</v>
      </c>
      <c r="O501" s="8"/>
      <c r="P501" s="4">
        <f t="shared" si="80"/>
        <v>248.47712000000001</v>
      </c>
      <c r="Q501" s="8"/>
      <c r="R501" s="4">
        <f t="shared" si="77"/>
        <v>248.47712000000001</v>
      </c>
    </row>
    <row r="502" spans="1:18" ht="25.5">
      <c r="A502" s="5" t="s">
        <v>34</v>
      </c>
      <c r="B502" s="2" t="s">
        <v>311</v>
      </c>
      <c r="C502" s="2">
        <v>800</v>
      </c>
      <c r="D502" s="4">
        <v>0</v>
      </c>
      <c r="E502" s="8"/>
      <c r="F502" s="4">
        <f t="shared" si="78"/>
        <v>0</v>
      </c>
      <c r="G502" s="8"/>
      <c r="H502" s="4">
        <f t="shared" si="75"/>
        <v>0</v>
      </c>
      <c r="I502" s="4">
        <v>0</v>
      </c>
      <c r="J502" s="8"/>
      <c r="K502" s="4">
        <f t="shared" si="79"/>
        <v>0</v>
      </c>
      <c r="L502" s="8"/>
      <c r="M502" s="4">
        <f t="shared" si="76"/>
        <v>0</v>
      </c>
      <c r="N502" s="4">
        <v>0</v>
      </c>
      <c r="O502" s="8"/>
      <c r="P502" s="4">
        <f t="shared" si="80"/>
        <v>0</v>
      </c>
      <c r="Q502" s="8"/>
      <c r="R502" s="4">
        <f t="shared" si="77"/>
        <v>0</v>
      </c>
    </row>
    <row r="503" spans="1:18" ht="38.25">
      <c r="A503" s="5" t="s">
        <v>636</v>
      </c>
      <c r="B503" s="2" t="s">
        <v>637</v>
      </c>
      <c r="C503" s="2"/>
      <c r="D503" s="4">
        <v>733.34199999999998</v>
      </c>
      <c r="E503" s="8">
        <f>E504</f>
        <v>0</v>
      </c>
      <c r="F503" s="4">
        <f t="shared" si="78"/>
        <v>733.34199999999998</v>
      </c>
      <c r="G503" s="8">
        <f>G504</f>
        <v>-10.343999999999999</v>
      </c>
      <c r="H503" s="4">
        <f t="shared" si="75"/>
        <v>722.99799999999993</v>
      </c>
      <c r="I503" s="4">
        <v>733.34199999999998</v>
      </c>
      <c r="J503" s="8">
        <f>J504</f>
        <v>0</v>
      </c>
      <c r="K503" s="4">
        <f t="shared" si="79"/>
        <v>733.34199999999998</v>
      </c>
      <c r="L503" s="8">
        <f>L504</f>
        <v>0</v>
      </c>
      <c r="M503" s="4">
        <f t="shared" si="76"/>
        <v>733.34199999999998</v>
      </c>
      <c r="N503" s="4">
        <v>733.34199999999998</v>
      </c>
      <c r="O503" s="8">
        <f>O504</f>
        <v>0</v>
      </c>
      <c r="P503" s="4">
        <f t="shared" si="80"/>
        <v>733.34199999999998</v>
      </c>
      <c r="Q503" s="8">
        <f>Q504</f>
        <v>0</v>
      </c>
      <c r="R503" s="4">
        <f t="shared" si="77"/>
        <v>733.34199999999998</v>
      </c>
    </row>
    <row r="504" spans="1:18" ht="76.5">
      <c r="A504" s="5" t="s">
        <v>108</v>
      </c>
      <c r="B504" s="2" t="s">
        <v>637</v>
      </c>
      <c r="C504" s="2">
        <v>100</v>
      </c>
      <c r="D504" s="4">
        <v>733.34199999999998</v>
      </c>
      <c r="E504" s="8"/>
      <c r="F504" s="4">
        <f t="shared" si="78"/>
        <v>733.34199999999998</v>
      </c>
      <c r="G504" s="8">
        <v>-10.343999999999999</v>
      </c>
      <c r="H504" s="4">
        <f t="shared" si="75"/>
        <v>722.99799999999993</v>
      </c>
      <c r="I504" s="4">
        <v>733.34199999999998</v>
      </c>
      <c r="J504" s="8"/>
      <c r="K504" s="4">
        <f t="shared" si="79"/>
        <v>733.34199999999998</v>
      </c>
      <c r="L504" s="8"/>
      <c r="M504" s="4">
        <f t="shared" si="76"/>
        <v>733.34199999999998</v>
      </c>
      <c r="N504" s="4">
        <v>733.34199999999998</v>
      </c>
      <c r="O504" s="8"/>
      <c r="P504" s="4">
        <f t="shared" si="80"/>
        <v>733.34199999999998</v>
      </c>
      <c r="Q504" s="8"/>
      <c r="R504" s="4">
        <f t="shared" si="77"/>
        <v>733.34199999999998</v>
      </c>
    </row>
    <row r="505" spans="1:18" ht="38.25">
      <c r="A505" s="5" t="s">
        <v>638</v>
      </c>
      <c r="B505" s="2" t="s">
        <v>639</v>
      </c>
      <c r="C505" s="2"/>
      <c r="D505" s="4">
        <v>440.66804000000002</v>
      </c>
      <c r="E505" s="8">
        <f>E506</f>
        <v>19.609960000000001</v>
      </c>
      <c r="F505" s="4">
        <f t="shared" si="78"/>
        <v>460.27800000000002</v>
      </c>
      <c r="G505" s="8">
        <f>G506</f>
        <v>0</v>
      </c>
      <c r="H505" s="4">
        <f t="shared" si="75"/>
        <v>460.27800000000002</v>
      </c>
      <c r="I505" s="4">
        <v>440.66804000000002</v>
      </c>
      <c r="J505" s="8">
        <f>J506</f>
        <v>19.609960000000001</v>
      </c>
      <c r="K505" s="4">
        <f t="shared" si="79"/>
        <v>460.27800000000002</v>
      </c>
      <c r="L505" s="8">
        <f>L506</f>
        <v>0</v>
      </c>
      <c r="M505" s="4">
        <f t="shared" si="76"/>
        <v>460.27800000000002</v>
      </c>
      <c r="N505" s="4">
        <v>440.66804000000002</v>
      </c>
      <c r="O505" s="8">
        <f>O506</f>
        <v>19.609960000000001</v>
      </c>
      <c r="P505" s="4">
        <f t="shared" si="80"/>
        <v>460.27800000000002</v>
      </c>
      <c r="Q505" s="8">
        <f>Q506</f>
        <v>0</v>
      </c>
      <c r="R505" s="4">
        <f t="shared" si="77"/>
        <v>460.27800000000002</v>
      </c>
    </row>
    <row r="506" spans="1:18" ht="76.5">
      <c r="A506" s="5" t="s">
        <v>108</v>
      </c>
      <c r="B506" s="2" t="s">
        <v>639</v>
      </c>
      <c r="C506" s="2">
        <v>100</v>
      </c>
      <c r="D506" s="4">
        <v>440.66804000000002</v>
      </c>
      <c r="E506" s="8">
        <f>8.62445+10.98551</f>
        <v>19.609960000000001</v>
      </c>
      <c r="F506" s="4">
        <f t="shared" si="78"/>
        <v>460.27800000000002</v>
      </c>
      <c r="G506" s="8"/>
      <c r="H506" s="4">
        <f t="shared" si="75"/>
        <v>460.27800000000002</v>
      </c>
      <c r="I506" s="4">
        <v>440.66804000000002</v>
      </c>
      <c r="J506" s="8">
        <f>8.62445+10.98551</f>
        <v>19.609960000000001</v>
      </c>
      <c r="K506" s="4">
        <f t="shared" si="79"/>
        <v>460.27800000000002</v>
      </c>
      <c r="L506" s="8"/>
      <c r="M506" s="4">
        <f t="shared" si="76"/>
        <v>460.27800000000002</v>
      </c>
      <c r="N506" s="4">
        <v>440.66804000000002</v>
      </c>
      <c r="O506" s="8">
        <f>8.62445+10.98551</f>
        <v>19.609960000000001</v>
      </c>
      <c r="P506" s="4">
        <f t="shared" si="80"/>
        <v>460.27800000000002</v>
      </c>
      <c r="Q506" s="8"/>
      <c r="R506" s="4">
        <f t="shared" si="77"/>
        <v>460.27800000000002</v>
      </c>
    </row>
    <row r="507" spans="1:18" ht="63">
      <c r="A507" s="6" t="s">
        <v>312</v>
      </c>
      <c r="B507" s="7" t="s">
        <v>313</v>
      </c>
      <c r="C507" s="2"/>
      <c r="D507" s="4">
        <v>2122.7628300000001</v>
      </c>
      <c r="E507" s="8">
        <f>E508</f>
        <v>3222.1444899999997</v>
      </c>
      <c r="F507" s="4">
        <f t="shared" si="78"/>
        <v>5344.9073200000003</v>
      </c>
      <c r="G507" s="8">
        <f>G508</f>
        <v>-25.156110000000002</v>
      </c>
      <c r="H507" s="4">
        <f t="shared" si="75"/>
        <v>5319.7512100000004</v>
      </c>
      <c r="I507" s="4">
        <v>2216.5169499999997</v>
      </c>
      <c r="J507" s="8">
        <f>J508</f>
        <v>1243.5969700000001</v>
      </c>
      <c r="K507" s="4">
        <f t="shared" si="79"/>
        <v>3460.1139199999998</v>
      </c>
      <c r="L507" s="8">
        <f>L508</f>
        <v>0</v>
      </c>
      <c r="M507" s="4">
        <f t="shared" si="76"/>
        <v>3460.1139199999998</v>
      </c>
      <c r="N507" s="4">
        <v>2216.5169499999997</v>
      </c>
      <c r="O507" s="8">
        <f>O508</f>
        <v>729.38553999999999</v>
      </c>
      <c r="P507" s="4">
        <f t="shared" si="80"/>
        <v>2945.9024899999995</v>
      </c>
      <c r="Q507" s="8">
        <f>Q508</f>
        <v>0</v>
      </c>
      <c r="R507" s="4">
        <f t="shared" si="77"/>
        <v>2945.9024899999995</v>
      </c>
    </row>
    <row r="508" spans="1:18" ht="15.75">
      <c r="A508" s="5" t="s">
        <v>305</v>
      </c>
      <c r="B508" s="2" t="s">
        <v>315</v>
      </c>
      <c r="C508" s="2"/>
      <c r="D508" s="4">
        <v>2122.7628300000001</v>
      </c>
      <c r="E508" s="8">
        <f>E509+E511+E514+E516+E518+E521+E523+E527+E529+E531+E525+E533</f>
        <v>3222.1444899999997</v>
      </c>
      <c r="F508" s="4">
        <f t="shared" si="78"/>
        <v>5344.9073200000003</v>
      </c>
      <c r="G508" s="8">
        <f>G509+G511+G514+G516+G518+G521+G523+G527+G529+G531+G525+G533</f>
        <v>-25.156110000000002</v>
      </c>
      <c r="H508" s="4">
        <f t="shared" si="75"/>
        <v>5319.7512100000004</v>
      </c>
      <c r="I508" s="4">
        <v>2216.5169499999997</v>
      </c>
      <c r="J508" s="8">
        <f>J509+J511+J514+J516+J518+J521+J523+J527+J529+J531+J525+J533</f>
        <v>1243.5969700000001</v>
      </c>
      <c r="K508" s="4">
        <f t="shared" si="79"/>
        <v>3460.1139199999998</v>
      </c>
      <c r="L508" s="8">
        <f>L509+L511+L514+L516+L518+L521+L523+L527+L529+L531+L525+L533</f>
        <v>0</v>
      </c>
      <c r="M508" s="4">
        <f t="shared" si="76"/>
        <v>3460.1139199999998</v>
      </c>
      <c r="N508" s="4">
        <v>2216.5169499999997</v>
      </c>
      <c r="O508" s="8">
        <f>O509+O511+O514+O516+O518+O521+O523+O527+O529+O531+O525+O533</f>
        <v>729.38553999999999</v>
      </c>
      <c r="P508" s="4">
        <f t="shared" si="80"/>
        <v>2945.9024899999995</v>
      </c>
      <c r="Q508" s="8">
        <f>Q509+Q511+Q514+Q516+Q518+Q521+Q523+Q527+Q529+Q531+Q525+Q533</f>
        <v>0</v>
      </c>
      <c r="R508" s="4">
        <f t="shared" si="77"/>
        <v>2945.9024899999995</v>
      </c>
    </row>
    <row r="509" spans="1:18" ht="38.25">
      <c r="A509" s="5" t="s">
        <v>314</v>
      </c>
      <c r="B509" s="2" t="s">
        <v>351</v>
      </c>
      <c r="C509" s="2"/>
      <c r="D509" s="4">
        <v>168.45840000000001</v>
      </c>
      <c r="E509" s="8">
        <f>E510</f>
        <v>39.999000000000002</v>
      </c>
      <c r="F509" s="4">
        <f t="shared" si="78"/>
        <v>208.45740000000001</v>
      </c>
      <c r="G509" s="8">
        <f>G510</f>
        <v>0</v>
      </c>
      <c r="H509" s="4">
        <f t="shared" si="75"/>
        <v>208.45740000000001</v>
      </c>
      <c r="I509" s="4">
        <v>168.45840000000001</v>
      </c>
      <c r="J509" s="8">
        <f>J510</f>
        <v>39.999000000000002</v>
      </c>
      <c r="K509" s="4">
        <f t="shared" si="79"/>
        <v>208.45740000000001</v>
      </c>
      <c r="L509" s="8">
        <f>L510</f>
        <v>0</v>
      </c>
      <c r="M509" s="4">
        <f t="shared" si="76"/>
        <v>208.45740000000001</v>
      </c>
      <c r="N509" s="4">
        <v>168.45840000000001</v>
      </c>
      <c r="O509" s="8">
        <f>O510</f>
        <v>39.999000000000002</v>
      </c>
      <c r="P509" s="4">
        <f t="shared" si="80"/>
        <v>208.45740000000001</v>
      </c>
      <c r="Q509" s="8">
        <f>Q510</f>
        <v>0</v>
      </c>
      <c r="R509" s="4">
        <f t="shared" si="77"/>
        <v>208.45740000000001</v>
      </c>
    </row>
    <row r="510" spans="1:18" ht="25.5">
      <c r="A510" s="5" t="s">
        <v>316</v>
      </c>
      <c r="B510" s="2" t="s">
        <v>351</v>
      </c>
      <c r="C510" s="2">
        <v>300</v>
      </c>
      <c r="D510" s="4">
        <v>168.45840000000001</v>
      </c>
      <c r="E510" s="8">
        <v>39.999000000000002</v>
      </c>
      <c r="F510" s="4">
        <f t="shared" si="78"/>
        <v>208.45740000000001</v>
      </c>
      <c r="G510" s="8"/>
      <c r="H510" s="4">
        <f t="shared" si="75"/>
        <v>208.45740000000001</v>
      </c>
      <c r="I510" s="4">
        <v>168.45840000000001</v>
      </c>
      <c r="J510" s="8">
        <v>39.999000000000002</v>
      </c>
      <c r="K510" s="4">
        <f t="shared" si="79"/>
        <v>208.45740000000001</v>
      </c>
      <c r="L510" s="8"/>
      <c r="M510" s="4">
        <f t="shared" si="76"/>
        <v>208.45740000000001</v>
      </c>
      <c r="N510" s="4">
        <v>168.45840000000001</v>
      </c>
      <c r="O510" s="8">
        <v>39.999000000000002</v>
      </c>
      <c r="P510" s="4">
        <f t="shared" si="80"/>
        <v>208.45740000000001</v>
      </c>
      <c r="Q510" s="8"/>
      <c r="R510" s="4">
        <f t="shared" si="77"/>
        <v>208.45740000000001</v>
      </c>
    </row>
    <row r="511" spans="1:18" ht="63.75">
      <c r="A511" s="5" t="s">
        <v>317</v>
      </c>
      <c r="B511" s="2" t="s">
        <v>352</v>
      </c>
      <c r="C511" s="2"/>
      <c r="D511" s="4">
        <v>859.12608</v>
      </c>
      <c r="E511" s="8">
        <f>E512+E513</f>
        <v>38.448999999999998</v>
      </c>
      <c r="F511" s="4">
        <f t="shared" si="78"/>
        <v>897.57507999999996</v>
      </c>
      <c r="G511" s="8">
        <f>G512+G513</f>
        <v>0</v>
      </c>
      <c r="H511" s="4">
        <f t="shared" si="75"/>
        <v>897.57507999999996</v>
      </c>
      <c r="I511" s="4">
        <v>859.12608</v>
      </c>
      <c r="J511" s="8">
        <f>J512+J513</f>
        <v>38.448999999999998</v>
      </c>
      <c r="K511" s="4">
        <f t="shared" si="79"/>
        <v>897.57507999999996</v>
      </c>
      <c r="L511" s="8">
        <f>L512+L513</f>
        <v>0</v>
      </c>
      <c r="M511" s="4">
        <f t="shared" si="76"/>
        <v>897.57507999999996</v>
      </c>
      <c r="N511" s="4">
        <v>859.12608</v>
      </c>
      <c r="O511" s="8">
        <f>O512+O513</f>
        <v>38.448999999999998</v>
      </c>
      <c r="P511" s="4">
        <f t="shared" si="80"/>
        <v>897.57507999999996</v>
      </c>
      <c r="Q511" s="8">
        <f>Q512+Q513</f>
        <v>0</v>
      </c>
      <c r="R511" s="4">
        <f t="shared" si="77"/>
        <v>897.57507999999996</v>
      </c>
    </row>
    <row r="512" spans="1:18" ht="38.25" hidden="1">
      <c r="A512" s="5" t="s">
        <v>35</v>
      </c>
      <c r="B512" s="2" t="s">
        <v>352</v>
      </c>
      <c r="C512" s="2">
        <v>200</v>
      </c>
      <c r="D512" s="4">
        <v>0</v>
      </c>
      <c r="E512" s="8"/>
      <c r="F512" s="4">
        <f t="shared" si="78"/>
        <v>0</v>
      </c>
      <c r="G512" s="8"/>
      <c r="H512" s="4">
        <f t="shared" si="75"/>
        <v>0</v>
      </c>
      <c r="I512" s="4">
        <v>0</v>
      </c>
      <c r="J512" s="8"/>
      <c r="K512" s="4">
        <f t="shared" si="79"/>
        <v>0</v>
      </c>
      <c r="L512" s="8"/>
      <c r="M512" s="4">
        <f t="shared" si="76"/>
        <v>0</v>
      </c>
      <c r="N512" s="4">
        <v>0</v>
      </c>
      <c r="O512" s="8"/>
      <c r="P512" s="4">
        <f t="shared" si="80"/>
        <v>0</v>
      </c>
      <c r="Q512" s="8"/>
      <c r="R512" s="4">
        <f t="shared" si="77"/>
        <v>0</v>
      </c>
    </row>
    <row r="513" spans="1:18" ht="25.5">
      <c r="A513" s="5" t="s">
        <v>316</v>
      </c>
      <c r="B513" s="2" t="s">
        <v>352</v>
      </c>
      <c r="C513" s="2">
        <v>300</v>
      </c>
      <c r="D513" s="4">
        <v>859.12608</v>
      </c>
      <c r="E513" s="8">
        <v>38.448999999999998</v>
      </c>
      <c r="F513" s="4">
        <f t="shared" si="78"/>
        <v>897.57507999999996</v>
      </c>
      <c r="G513" s="8"/>
      <c r="H513" s="4">
        <f t="shared" si="75"/>
        <v>897.57507999999996</v>
      </c>
      <c r="I513" s="4">
        <v>859.12608</v>
      </c>
      <c r="J513" s="8">
        <v>38.448999999999998</v>
      </c>
      <c r="K513" s="4">
        <f t="shared" si="79"/>
        <v>897.57507999999996</v>
      </c>
      <c r="L513" s="8"/>
      <c r="M513" s="4">
        <f t="shared" si="76"/>
        <v>897.57507999999996</v>
      </c>
      <c r="N513" s="4">
        <v>859.12608</v>
      </c>
      <c r="O513" s="8">
        <v>38.448999999999998</v>
      </c>
      <c r="P513" s="4">
        <f t="shared" si="80"/>
        <v>897.57507999999996</v>
      </c>
      <c r="Q513" s="8"/>
      <c r="R513" s="4">
        <f t="shared" si="77"/>
        <v>897.57507999999996</v>
      </c>
    </row>
    <row r="514" spans="1:18" ht="38.25">
      <c r="A514" s="5" t="s">
        <v>355</v>
      </c>
      <c r="B514" s="2" t="s">
        <v>356</v>
      </c>
      <c r="C514" s="2"/>
      <c r="D514" s="4">
        <v>0</v>
      </c>
      <c r="E514" s="8">
        <f>E515</f>
        <v>0</v>
      </c>
      <c r="F514" s="4">
        <f t="shared" si="78"/>
        <v>0</v>
      </c>
      <c r="G514" s="8">
        <f>G515</f>
        <v>0</v>
      </c>
      <c r="H514" s="4">
        <f t="shared" si="75"/>
        <v>0</v>
      </c>
      <c r="I514" s="4">
        <v>0</v>
      </c>
      <c r="J514" s="8">
        <f>J515</f>
        <v>0</v>
      </c>
      <c r="K514" s="4">
        <f t="shared" si="79"/>
        <v>0</v>
      </c>
      <c r="L514" s="8">
        <f>L515</f>
        <v>0</v>
      </c>
      <c r="M514" s="4">
        <f t="shared" si="76"/>
        <v>0</v>
      </c>
      <c r="N514" s="4">
        <v>0</v>
      </c>
      <c r="O514" s="8">
        <f>O515</f>
        <v>0</v>
      </c>
      <c r="P514" s="4">
        <f t="shared" si="80"/>
        <v>0</v>
      </c>
      <c r="Q514" s="8">
        <f>Q515</f>
        <v>0</v>
      </c>
      <c r="R514" s="4">
        <f t="shared" si="77"/>
        <v>0</v>
      </c>
    </row>
    <row r="515" spans="1:18" ht="38.25">
      <c r="A515" s="5" t="s">
        <v>35</v>
      </c>
      <c r="B515" s="2" t="s">
        <v>356</v>
      </c>
      <c r="C515" s="2">
        <v>200</v>
      </c>
      <c r="D515" s="4">
        <v>0</v>
      </c>
      <c r="E515" s="8"/>
      <c r="F515" s="4">
        <f t="shared" si="78"/>
        <v>0</v>
      </c>
      <c r="G515" s="8"/>
      <c r="H515" s="4">
        <f t="shared" si="75"/>
        <v>0</v>
      </c>
      <c r="I515" s="4">
        <v>0</v>
      </c>
      <c r="J515" s="8"/>
      <c r="K515" s="4">
        <f t="shared" si="79"/>
        <v>0</v>
      </c>
      <c r="L515" s="8"/>
      <c r="M515" s="4">
        <f t="shared" si="76"/>
        <v>0</v>
      </c>
      <c r="N515" s="4">
        <v>0</v>
      </c>
      <c r="O515" s="8"/>
      <c r="P515" s="4">
        <f t="shared" si="80"/>
        <v>0</v>
      </c>
      <c r="Q515" s="8"/>
      <c r="R515" s="4">
        <f t="shared" si="77"/>
        <v>0</v>
      </c>
    </row>
    <row r="516" spans="1:18" ht="51">
      <c r="A516" s="5" t="s">
        <v>318</v>
      </c>
      <c r="B516" s="11" t="s">
        <v>319</v>
      </c>
      <c r="C516" s="2"/>
      <c r="D516" s="4">
        <v>0</v>
      </c>
      <c r="E516" s="8">
        <f>E517</f>
        <v>0</v>
      </c>
      <c r="F516" s="4">
        <f t="shared" si="78"/>
        <v>0</v>
      </c>
      <c r="G516" s="8">
        <f>G517</f>
        <v>0</v>
      </c>
      <c r="H516" s="4">
        <f t="shared" si="75"/>
        <v>0</v>
      </c>
      <c r="I516" s="4">
        <v>0</v>
      </c>
      <c r="J516" s="8">
        <f>J517</f>
        <v>0</v>
      </c>
      <c r="K516" s="4">
        <f t="shared" si="79"/>
        <v>0</v>
      </c>
      <c r="L516" s="8">
        <f>L517</f>
        <v>0</v>
      </c>
      <c r="M516" s="4">
        <f t="shared" si="76"/>
        <v>0</v>
      </c>
      <c r="N516" s="4">
        <v>0</v>
      </c>
      <c r="O516" s="8">
        <f>O517</f>
        <v>0</v>
      </c>
      <c r="P516" s="4">
        <f t="shared" si="80"/>
        <v>0</v>
      </c>
      <c r="Q516" s="8">
        <f>Q517</f>
        <v>0</v>
      </c>
      <c r="R516" s="4">
        <f t="shared" si="77"/>
        <v>0</v>
      </c>
    </row>
    <row r="517" spans="1:18" ht="38.25">
      <c r="A517" s="5" t="s">
        <v>35</v>
      </c>
      <c r="B517" s="11" t="s">
        <v>319</v>
      </c>
      <c r="C517" s="2">
        <v>200</v>
      </c>
      <c r="D517" s="4">
        <v>0</v>
      </c>
      <c r="E517" s="8"/>
      <c r="F517" s="4">
        <f t="shared" si="78"/>
        <v>0</v>
      </c>
      <c r="G517" s="8"/>
      <c r="H517" s="4">
        <f t="shared" si="75"/>
        <v>0</v>
      </c>
      <c r="I517" s="4">
        <v>0</v>
      </c>
      <c r="J517" s="8"/>
      <c r="K517" s="4">
        <f t="shared" si="79"/>
        <v>0</v>
      </c>
      <c r="L517" s="8"/>
      <c r="M517" s="4">
        <f t="shared" si="76"/>
        <v>0</v>
      </c>
      <c r="N517" s="4">
        <v>0</v>
      </c>
      <c r="O517" s="8"/>
      <c r="P517" s="4">
        <f t="shared" si="80"/>
        <v>0</v>
      </c>
      <c r="Q517" s="8"/>
      <c r="R517" s="4">
        <f t="shared" si="77"/>
        <v>0</v>
      </c>
    </row>
    <row r="518" spans="1:18" ht="38.25">
      <c r="A518" s="5" t="s">
        <v>320</v>
      </c>
      <c r="B518" s="11" t="s">
        <v>321</v>
      </c>
      <c r="C518" s="2"/>
      <c r="D518" s="4">
        <v>608.57005000000004</v>
      </c>
      <c r="E518" s="8">
        <f>E519+E520</f>
        <v>350</v>
      </c>
      <c r="F518" s="4">
        <f t="shared" si="78"/>
        <v>958.57005000000004</v>
      </c>
      <c r="G518" s="8">
        <f>G519+G520</f>
        <v>0</v>
      </c>
      <c r="H518" s="4">
        <f t="shared" si="75"/>
        <v>958.57005000000004</v>
      </c>
      <c r="I518" s="4">
        <v>608.57005000000004</v>
      </c>
      <c r="J518" s="8">
        <f>J519+J520</f>
        <v>0</v>
      </c>
      <c r="K518" s="4">
        <f t="shared" si="79"/>
        <v>608.57005000000004</v>
      </c>
      <c r="L518" s="8">
        <f>L519+L520</f>
        <v>0</v>
      </c>
      <c r="M518" s="4">
        <f t="shared" si="76"/>
        <v>608.57005000000004</v>
      </c>
      <c r="N518" s="4">
        <v>608.57005000000004</v>
      </c>
      <c r="O518" s="8">
        <f>O519+O520</f>
        <v>0</v>
      </c>
      <c r="P518" s="4">
        <f t="shared" si="80"/>
        <v>608.57005000000004</v>
      </c>
      <c r="Q518" s="8">
        <f>Q519+Q520</f>
        <v>0</v>
      </c>
      <c r="R518" s="4">
        <f t="shared" si="77"/>
        <v>608.57005000000004</v>
      </c>
    </row>
    <row r="519" spans="1:18" ht="38.25">
      <c r="A519" s="5" t="s">
        <v>35</v>
      </c>
      <c r="B519" s="11" t="s">
        <v>321</v>
      </c>
      <c r="C519" s="2">
        <v>200</v>
      </c>
      <c r="D519" s="4">
        <v>608.57005000000004</v>
      </c>
      <c r="E519" s="8">
        <v>350</v>
      </c>
      <c r="F519" s="4">
        <f t="shared" si="78"/>
        <v>958.57005000000004</v>
      </c>
      <c r="G519" s="8"/>
      <c r="H519" s="4">
        <f t="shared" si="75"/>
        <v>958.57005000000004</v>
      </c>
      <c r="I519" s="4">
        <v>608.57005000000004</v>
      </c>
      <c r="J519" s="8"/>
      <c r="K519" s="4">
        <f t="shared" si="79"/>
        <v>608.57005000000004</v>
      </c>
      <c r="L519" s="8"/>
      <c r="M519" s="4">
        <f t="shared" si="76"/>
        <v>608.57005000000004</v>
      </c>
      <c r="N519" s="4">
        <v>608.57005000000004</v>
      </c>
      <c r="O519" s="8"/>
      <c r="P519" s="4">
        <f t="shared" si="80"/>
        <v>608.57005000000004</v>
      </c>
      <c r="Q519" s="8"/>
      <c r="R519" s="4">
        <f t="shared" si="77"/>
        <v>608.57005000000004</v>
      </c>
    </row>
    <row r="520" spans="1:18" ht="25.5">
      <c r="A520" s="5" t="s">
        <v>34</v>
      </c>
      <c r="B520" s="11" t="s">
        <v>321</v>
      </c>
      <c r="C520" s="2">
        <v>800</v>
      </c>
      <c r="D520" s="4">
        <v>0</v>
      </c>
      <c r="E520" s="8"/>
      <c r="F520" s="4">
        <f t="shared" si="78"/>
        <v>0</v>
      </c>
      <c r="G520" s="8"/>
      <c r="H520" s="4">
        <f t="shared" si="75"/>
        <v>0</v>
      </c>
      <c r="I520" s="4">
        <v>0</v>
      </c>
      <c r="J520" s="8"/>
      <c r="K520" s="4">
        <f t="shared" si="79"/>
        <v>0</v>
      </c>
      <c r="L520" s="8"/>
      <c r="M520" s="4">
        <f t="shared" si="76"/>
        <v>0</v>
      </c>
      <c r="N520" s="4">
        <v>0</v>
      </c>
      <c r="O520" s="8"/>
      <c r="P520" s="4">
        <f t="shared" si="80"/>
        <v>0</v>
      </c>
      <c r="Q520" s="8"/>
      <c r="R520" s="4">
        <f t="shared" si="77"/>
        <v>0</v>
      </c>
    </row>
    <row r="521" spans="1:18" ht="63.75">
      <c r="A521" s="5" t="s">
        <v>322</v>
      </c>
      <c r="B521" s="11" t="s">
        <v>323</v>
      </c>
      <c r="C521" s="2"/>
      <c r="D521" s="4">
        <v>200</v>
      </c>
      <c r="E521" s="8">
        <f>E522</f>
        <v>380</v>
      </c>
      <c r="F521" s="4">
        <f t="shared" si="78"/>
        <v>580</v>
      </c>
      <c r="G521" s="8">
        <f>G522</f>
        <v>0</v>
      </c>
      <c r="H521" s="4">
        <f t="shared" si="75"/>
        <v>580</v>
      </c>
      <c r="I521" s="4">
        <v>200</v>
      </c>
      <c r="J521" s="8">
        <f>J522</f>
        <v>0</v>
      </c>
      <c r="K521" s="4">
        <f t="shared" si="79"/>
        <v>200</v>
      </c>
      <c r="L521" s="8">
        <f>L522</f>
        <v>0</v>
      </c>
      <c r="M521" s="4">
        <f t="shared" si="76"/>
        <v>200</v>
      </c>
      <c r="N521" s="4">
        <v>200</v>
      </c>
      <c r="O521" s="8">
        <f>O522</f>
        <v>0</v>
      </c>
      <c r="P521" s="4">
        <f t="shared" si="80"/>
        <v>200</v>
      </c>
      <c r="Q521" s="8">
        <f>Q522</f>
        <v>0</v>
      </c>
      <c r="R521" s="4">
        <f t="shared" si="77"/>
        <v>200</v>
      </c>
    </row>
    <row r="522" spans="1:18" ht="38.25">
      <c r="A522" s="5" t="s">
        <v>35</v>
      </c>
      <c r="B522" s="11" t="s">
        <v>323</v>
      </c>
      <c r="C522" s="2">
        <v>200</v>
      </c>
      <c r="D522" s="4">
        <v>200</v>
      </c>
      <c r="E522" s="8">
        <v>380</v>
      </c>
      <c r="F522" s="4">
        <f t="shared" si="78"/>
        <v>580</v>
      </c>
      <c r="G522" s="8"/>
      <c r="H522" s="4">
        <f t="shared" si="75"/>
        <v>580</v>
      </c>
      <c r="I522" s="4">
        <v>200</v>
      </c>
      <c r="J522" s="8"/>
      <c r="K522" s="4">
        <f t="shared" si="79"/>
        <v>200</v>
      </c>
      <c r="L522" s="8"/>
      <c r="M522" s="4">
        <f t="shared" si="76"/>
        <v>200</v>
      </c>
      <c r="N522" s="4">
        <v>200</v>
      </c>
      <c r="O522" s="8"/>
      <c r="P522" s="4">
        <f t="shared" si="80"/>
        <v>200</v>
      </c>
      <c r="Q522" s="8"/>
      <c r="R522" s="4">
        <f t="shared" si="77"/>
        <v>200</v>
      </c>
    </row>
    <row r="523" spans="1:18" ht="89.25">
      <c r="A523" s="10" t="s">
        <v>640</v>
      </c>
      <c r="B523" s="11" t="s">
        <v>324</v>
      </c>
      <c r="C523" s="2"/>
      <c r="D523" s="4">
        <v>286.60830000000004</v>
      </c>
      <c r="E523" s="8">
        <f>E524</f>
        <v>2413.6964899999998</v>
      </c>
      <c r="F523" s="4">
        <f t="shared" ref="F523:F539" si="84">D523+E523</f>
        <v>2700.3047899999997</v>
      </c>
      <c r="G523" s="8">
        <f>G524</f>
        <v>-25.156110000000002</v>
      </c>
      <c r="H523" s="4">
        <f t="shared" si="75"/>
        <v>2675.1486799999998</v>
      </c>
      <c r="I523" s="4">
        <v>380.36242000000004</v>
      </c>
      <c r="J523" s="8">
        <f>J524</f>
        <v>1165.14897</v>
      </c>
      <c r="K523" s="4">
        <f t="shared" ref="K523:K539" si="85">I523+J523</f>
        <v>1545.5113900000001</v>
      </c>
      <c r="L523" s="8">
        <f>L524</f>
        <v>0</v>
      </c>
      <c r="M523" s="4">
        <f t="shared" si="76"/>
        <v>1545.5113900000001</v>
      </c>
      <c r="N523" s="4">
        <v>380.36242000000004</v>
      </c>
      <c r="O523" s="8">
        <f>O524</f>
        <v>650.93754000000001</v>
      </c>
      <c r="P523" s="4">
        <f t="shared" ref="P523:P539" si="86">N523+O523</f>
        <v>1031.2999600000001</v>
      </c>
      <c r="Q523" s="8">
        <f>Q524</f>
        <v>0</v>
      </c>
      <c r="R523" s="4">
        <f t="shared" si="77"/>
        <v>1031.2999600000001</v>
      </c>
    </row>
    <row r="524" spans="1:18" ht="25.5">
      <c r="A524" s="5" t="s">
        <v>34</v>
      </c>
      <c r="B524" s="11" t="s">
        <v>324</v>
      </c>
      <c r="C524" s="2">
        <v>800</v>
      </c>
      <c r="D524" s="4">
        <v>286.60830000000004</v>
      </c>
      <c r="E524" s="8">
        <f>2514.07298-100.37649</f>
        <v>2413.6964899999998</v>
      </c>
      <c r="F524" s="4">
        <f t="shared" si="84"/>
        <v>2700.3047899999997</v>
      </c>
      <c r="G524" s="8">
        <v>-25.156110000000002</v>
      </c>
      <c r="H524" s="4">
        <f t="shared" ref="H524:H539" si="87">F524+G524</f>
        <v>2675.1486799999998</v>
      </c>
      <c r="I524" s="4">
        <v>380.36242000000004</v>
      </c>
      <c r="J524" s="8">
        <v>1165.14897</v>
      </c>
      <c r="K524" s="4">
        <f t="shared" si="85"/>
        <v>1545.5113900000001</v>
      </c>
      <c r="L524" s="8"/>
      <c r="M524" s="4">
        <f t="shared" ref="M524:M539" si="88">K524+L524</f>
        <v>1545.5113900000001</v>
      </c>
      <c r="N524" s="4">
        <v>380.36242000000004</v>
      </c>
      <c r="O524" s="8">
        <v>650.93754000000001</v>
      </c>
      <c r="P524" s="4">
        <f t="shared" si="86"/>
        <v>1031.2999600000001</v>
      </c>
      <c r="Q524" s="8"/>
      <c r="R524" s="4">
        <f t="shared" ref="R524:R539" si="89">P524+Q524</f>
        <v>1031.2999600000001</v>
      </c>
    </row>
    <row r="525" spans="1:18" ht="140.25" hidden="1">
      <c r="A525" s="5" t="s">
        <v>492</v>
      </c>
      <c r="B525" s="11" t="s">
        <v>490</v>
      </c>
      <c r="C525" s="2"/>
      <c r="D525" s="4">
        <v>0</v>
      </c>
      <c r="E525" s="8">
        <f>E526</f>
        <v>0</v>
      </c>
      <c r="F525" s="4">
        <f t="shared" si="84"/>
        <v>0</v>
      </c>
      <c r="G525" s="8">
        <f>G526</f>
        <v>0</v>
      </c>
      <c r="H525" s="4">
        <f t="shared" si="87"/>
        <v>0</v>
      </c>
      <c r="I525" s="4">
        <v>0</v>
      </c>
      <c r="J525" s="8">
        <f>J526</f>
        <v>0</v>
      </c>
      <c r="K525" s="4">
        <f t="shared" si="85"/>
        <v>0</v>
      </c>
      <c r="L525" s="8">
        <f>L526</f>
        <v>0</v>
      </c>
      <c r="M525" s="4">
        <f t="shared" si="88"/>
        <v>0</v>
      </c>
      <c r="N525" s="4">
        <v>0</v>
      </c>
      <c r="O525" s="8">
        <f>O526</f>
        <v>0</v>
      </c>
      <c r="P525" s="4">
        <f t="shared" si="86"/>
        <v>0</v>
      </c>
      <c r="Q525" s="8">
        <f>Q526</f>
        <v>0</v>
      </c>
      <c r="R525" s="4">
        <f t="shared" si="89"/>
        <v>0</v>
      </c>
    </row>
    <row r="526" spans="1:18" ht="15.75" hidden="1">
      <c r="A526" s="14" t="s">
        <v>212</v>
      </c>
      <c r="B526" s="11" t="s">
        <v>491</v>
      </c>
      <c r="C526" s="2">
        <v>800</v>
      </c>
      <c r="D526" s="4">
        <v>0</v>
      </c>
      <c r="E526" s="8"/>
      <c r="F526" s="4">
        <f t="shared" si="84"/>
        <v>0</v>
      </c>
      <c r="G526" s="8"/>
      <c r="H526" s="4">
        <f t="shared" si="87"/>
        <v>0</v>
      </c>
      <c r="I526" s="4">
        <v>0</v>
      </c>
      <c r="J526" s="8"/>
      <c r="K526" s="4">
        <f t="shared" si="85"/>
        <v>0</v>
      </c>
      <c r="L526" s="8"/>
      <c r="M526" s="4">
        <f t="shared" si="88"/>
        <v>0</v>
      </c>
      <c r="N526" s="4">
        <v>0</v>
      </c>
      <c r="O526" s="8"/>
      <c r="P526" s="4">
        <f t="shared" si="86"/>
        <v>0</v>
      </c>
      <c r="Q526" s="8"/>
      <c r="R526" s="4">
        <f t="shared" si="89"/>
        <v>0</v>
      </c>
    </row>
    <row r="527" spans="1:18" ht="25.5">
      <c r="A527" s="5" t="s">
        <v>372</v>
      </c>
      <c r="B527" s="11" t="s">
        <v>373</v>
      </c>
      <c r="C527" s="2"/>
      <c r="D527" s="4">
        <v>0</v>
      </c>
      <c r="E527" s="8">
        <f>E528</f>
        <v>0</v>
      </c>
      <c r="F527" s="4">
        <f t="shared" si="84"/>
        <v>0</v>
      </c>
      <c r="G527" s="8">
        <f>G528</f>
        <v>0</v>
      </c>
      <c r="H527" s="4">
        <f t="shared" si="87"/>
        <v>0</v>
      </c>
      <c r="I527" s="4">
        <v>0</v>
      </c>
      <c r="J527" s="8">
        <f>J528</f>
        <v>0</v>
      </c>
      <c r="K527" s="4">
        <f t="shared" si="85"/>
        <v>0</v>
      </c>
      <c r="L527" s="8">
        <f>L528</f>
        <v>0</v>
      </c>
      <c r="M527" s="4">
        <f t="shared" si="88"/>
        <v>0</v>
      </c>
      <c r="N527" s="4">
        <v>0</v>
      </c>
      <c r="O527" s="8">
        <f>O528</f>
        <v>0</v>
      </c>
      <c r="P527" s="4">
        <f t="shared" si="86"/>
        <v>0</v>
      </c>
      <c r="Q527" s="8">
        <f>Q528</f>
        <v>0</v>
      </c>
      <c r="R527" s="4">
        <f t="shared" si="89"/>
        <v>0</v>
      </c>
    </row>
    <row r="528" spans="1:18" ht="38.25">
      <c r="A528" s="5" t="s">
        <v>35</v>
      </c>
      <c r="B528" s="11" t="s">
        <v>373</v>
      </c>
      <c r="C528" s="2">
        <v>200</v>
      </c>
      <c r="D528" s="4">
        <v>0</v>
      </c>
      <c r="E528" s="8"/>
      <c r="F528" s="4">
        <f t="shared" si="84"/>
        <v>0</v>
      </c>
      <c r="G528" s="8"/>
      <c r="H528" s="4">
        <f t="shared" si="87"/>
        <v>0</v>
      </c>
      <c r="I528" s="4">
        <v>0</v>
      </c>
      <c r="J528" s="8"/>
      <c r="K528" s="4">
        <f t="shared" si="85"/>
        <v>0</v>
      </c>
      <c r="L528" s="8"/>
      <c r="M528" s="4">
        <f t="shared" si="88"/>
        <v>0</v>
      </c>
      <c r="N528" s="4">
        <v>0</v>
      </c>
      <c r="O528" s="8"/>
      <c r="P528" s="4">
        <f t="shared" si="86"/>
        <v>0</v>
      </c>
      <c r="Q528" s="8"/>
      <c r="R528" s="4">
        <f t="shared" si="89"/>
        <v>0</v>
      </c>
    </row>
    <row r="529" spans="1:18" ht="38.25">
      <c r="A529" s="5" t="s">
        <v>427</v>
      </c>
      <c r="B529" s="2" t="s">
        <v>428</v>
      </c>
      <c r="C529" s="2"/>
      <c r="D529" s="4">
        <v>0</v>
      </c>
      <c r="E529" s="8">
        <f>E530</f>
        <v>0</v>
      </c>
      <c r="F529" s="4">
        <f t="shared" si="84"/>
        <v>0</v>
      </c>
      <c r="G529" s="8">
        <f>G530</f>
        <v>0</v>
      </c>
      <c r="H529" s="4">
        <f t="shared" si="87"/>
        <v>0</v>
      </c>
      <c r="I529" s="4">
        <v>0</v>
      </c>
      <c r="J529" s="8">
        <f>J530</f>
        <v>0</v>
      </c>
      <c r="K529" s="4">
        <f t="shared" si="85"/>
        <v>0</v>
      </c>
      <c r="L529" s="8">
        <f>L530</f>
        <v>0</v>
      </c>
      <c r="M529" s="4">
        <f t="shared" si="88"/>
        <v>0</v>
      </c>
      <c r="N529" s="4">
        <v>0</v>
      </c>
      <c r="O529" s="8">
        <f>O530</f>
        <v>0</v>
      </c>
      <c r="P529" s="4">
        <f t="shared" si="86"/>
        <v>0</v>
      </c>
      <c r="Q529" s="8">
        <f>Q530</f>
        <v>0</v>
      </c>
      <c r="R529" s="4">
        <f t="shared" si="89"/>
        <v>0</v>
      </c>
    </row>
    <row r="530" spans="1:18" ht="38.25">
      <c r="A530" s="5" t="s">
        <v>35</v>
      </c>
      <c r="B530" s="2" t="s">
        <v>428</v>
      </c>
      <c r="C530" s="2">
        <v>200</v>
      </c>
      <c r="D530" s="4">
        <v>0</v>
      </c>
      <c r="E530" s="8"/>
      <c r="F530" s="4">
        <f t="shared" si="84"/>
        <v>0</v>
      </c>
      <c r="G530" s="8"/>
      <c r="H530" s="4">
        <f t="shared" si="87"/>
        <v>0</v>
      </c>
      <c r="I530" s="4">
        <v>0</v>
      </c>
      <c r="J530" s="8"/>
      <c r="K530" s="4">
        <f t="shared" si="85"/>
        <v>0</v>
      </c>
      <c r="L530" s="8"/>
      <c r="M530" s="4">
        <f t="shared" si="88"/>
        <v>0</v>
      </c>
      <c r="N530" s="4">
        <v>0</v>
      </c>
      <c r="O530" s="8"/>
      <c r="P530" s="4">
        <f t="shared" si="86"/>
        <v>0</v>
      </c>
      <c r="Q530" s="8"/>
      <c r="R530" s="4">
        <f t="shared" si="89"/>
        <v>0</v>
      </c>
    </row>
    <row r="531" spans="1:18" ht="63.75">
      <c r="A531" s="5" t="s">
        <v>450</v>
      </c>
      <c r="B531" s="2" t="s">
        <v>451</v>
      </c>
      <c r="C531" s="2"/>
      <c r="D531" s="4">
        <v>0</v>
      </c>
      <c r="E531" s="8">
        <f>E532</f>
        <v>0</v>
      </c>
      <c r="F531" s="4">
        <f t="shared" si="84"/>
        <v>0</v>
      </c>
      <c r="G531" s="8">
        <f>G532</f>
        <v>0</v>
      </c>
      <c r="H531" s="4">
        <f t="shared" si="87"/>
        <v>0</v>
      </c>
      <c r="I531" s="4">
        <v>0</v>
      </c>
      <c r="J531" s="8">
        <f>J532</f>
        <v>0</v>
      </c>
      <c r="K531" s="4">
        <f t="shared" si="85"/>
        <v>0</v>
      </c>
      <c r="L531" s="8">
        <f>L532</f>
        <v>0</v>
      </c>
      <c r="M531" s="4">
        <f t="shared" si="88"/>
        <v>0</v>
      </c>
      <c r="N531" s="4">
        <v>0</v>
      </c>
      <c r="O531" s="8">
        <f>O532</f>
        <v>0</v>
      </c>
      <c r="P531" s="4">
        <f t="shared" si="86"/>
        <v>0</v>
      </c>
      <c r="Q531" s="8">
        <f>Q532</f>
        <v>0</v>
      </c>
      <c r="R531" s="4">
        <f t="shared" si="89"/>
        <v>0</v>
      </c>
    </row>
    <row r="532" spans="1:18" ht="25.5">
      <c r="A532" s="5" t="s">
        <v>34</v>
      </c>
      <c r="B532" s="2" t="s">
        <v>451</v>
      </c>
      <c r="C532" s="2">
        <v>800</v>
      </c>
      <c r="D532" s="4">
        <v>0</v>
      </c>
      <c r="E532" s="8"/>
      <c r="F532" s="4">
        <f t="shared" si="84"/>
        <v>0</v>
      </c>
      <c r="G532" s="8"/>
      <c r="H532" s="4">
        <f t="shared" si="87"/>
        <v>0</v>
      </c>
      <c r="I532" s="4">
        <v>0</v>
      </c>
      <c r="J532" s="8"/>
      <c r="K532" s="4">
        <f t="shared" si="85"/>
        <v>0</v>
      </c>
      <c r="L532" s="8"/>
      <c r="M532" s="4">
        <f t="shared" si="88"/>
        <v>0</v>
      </c>
      <c r="N532" s="4">
        <v>0</v>
      </c>
      <c r="O532" s="8"/>
      <c r="P532" s="4">
        <f t="shared" si="86"/>
        <v>0</v>
      </c>
      <c r="Q532" s="8"/>
      <c r="R532" s="4">
        <f t="shared" si="89"/>
        <v>0</v>
      </c>
    </row>
    <row r="533" spans="1:18" ht="51">
      <c r="A533" s="5" t="s">
        <v>493</v>
      </c>
      <c r="B533" s="2" t="s">
        <v>494</v>
      </c>
      <c r="C533" s="2"/>
      <c r="D533" s="4">
        <v>0</v>
      </c>
      <c r="E533" s="8">
        <f>E534</f>
        <v>0</v>
      </c>
      <c r="F533" s="4">
        <f t="shared" si="84"/>
        <v>0</v>
      </c>
      <c r="G533" s="8">
        <f>G534</f>
        <v>0</v>
      </c>
      <c r="H533" s="4">
        <f t="shared" si="87"/>
        <v>0</v>
      </c>
      <c r="I533" s="4">
        <v>0</v>
      </c>
      <c r="J533" s="8">
        <f>J534</f>
        <v>0</v>
      </c>
      <c r="K533" s="4">
        <f t="shared" si="85"/>
        <v>0</v>
      </c>
      <c r="L533" s="8">
        <f>L534</f>
        <v>0</v>
      </c>
      <c r="M533" s="4">
        <f t="shared" si="88"/>
        <v>0</v>
      </c>
      <c r="N533" s="4">
        <v>0</v>
      </c>
      <c r="O533" s="8">
        <f>O534</f>
        <v>0</v>
      </c>
      <c r="P533" s="4">
        <f t="shared" si="86"/>
        <v>0</v>
      </c>
      <c r="Q533" s="8">
        <f>Q534</f>
        <v>0</v>
      </c>
      <c r="R533" s="4">
        <f t="shared" si="89"/>
        <v>0</v>
      </c>
    </row>
    <row r="534" spans="1:18" ht="38.25">
      <c r="A534" s="5" t="s">
        <v>35</v>
      </c>
      <c r="B534" s="2" t="s">
        <v>494</v>
      </c>
      <c r="C534" s="2">
        <v>200</v>
      </c>
      <c r="D534" s="4">
        <v>0</v>
      </c>
      <c r="E534" s="8"/>
      <c r="F534" s="4">
        <f t="shared" si="84"/>
        <v>0</v>
      </c>
      <c r="G534" s="8"/>
      <c r="H534" s="4">
        <f t="shared" si="87"/>
        <v>0</v>
      </c>
      <c r="I534" s="4">
        <v>0</v>
      </c>
      <c r="J534" s="8"/>
      <c r="K534" s="4">
        <f t="shared" si="85"/>
        <v>0</v>
      </c>
      <c r="L534" s="8"/>
      <c r="M534" s="4">
        <f t="shared" si="88"/>
        <v>0</v>
      </c>
      <c r="N534" s="4">
        <v>0</v>
      </c>
      <c r="O534" s="8"/>
      <c r="P534" s="4">
        <f t="shared" si="86"/>
        <v>0</v>
      </c>
      <c r="Q534" s="8"/>
      <c r="R534" s="4">
        <f t="shared" si="89"/>
        <v>0</v>
      </c>
    </row>
    <row r="535" spans="1:18" ht="79.5" customHeight="1">
      <c r="A535" s="21" t="s">
        <v>11</v>
      </c>
      <c r="B535" s="7" t="s">
        <v>325</v>
      </c>
      <c r="C535" s="11"/>
      <c r="D535" s="4">
        <v>28.758840000000003</v>
      </c>
      <c r="E535" s="8">
        <f t="shared" ref="E535:G537" si="90">E536</f>
        <v>0</v>
      </c>
      <c r="F535" s="4">
        <f t="shared" si="84"/>
        <v>28.758840000000003</v>
      </c>
      <c r="G535" s="8">
        <f t="shared" si="90"/>
        <v>0</v>
      </c>
      <c r="H535" s="4">
        <f t="shared" si="87"/>
        <v>28.758840000000003</v>
      </c>
      <c r="I535" s="4">
        <v>3.4992800000000002</v>
      </c>
      <c r="J535" s="8">
        <f t="shared" ref="J535:L537" si="91">J536</f>
        <v>0</v>
      </c>
      <c r="K535" s="4">
        <f t="shared" si="85"/>
        <v>3.4992800000000002</v>
      </c>
      <c r="L535" s="8">
        <f t="shared" si="91"/>
        <v>0</v>
      </c>
      <c r="M535" s="4">
        <f t="shared" si="88"/>
        <v>3.4992800000000002</v>
      </c>
      <c r="N535" s="4">
        <v>3.4992800000000002</v>
      </c>
      <c r="O535" s="8">
        <f t="shared" ref="O535:Q537" si="92">O536</f>
        <v>-3.4992800000000002</v>
      </c>
      <c r="P535" s="4">
        <f t="shared" si="86"/>
        <v>0</v>
      </c>
      <c r="Q535" s="8">
        <f t="shared" si="92"/>
        <v>0</v>
      </c>
      <c r="R535" s="4">
        <f t="shared" si="89"/>
        <v>0</v>
      </c>
    </row>
    <row r="536" spans="1:18" ht="15.75">
      <c r="A536" s="5" t="s">
        <v>305</v>
      </c>
      <c r="B536" s="2" t="s">
        <v>327</v>
      </c>
      <c r="C536" s="11"/>
      <c r="D536" s="4">
        <v>28.758840000000003</v>
      </c>
      <c r="E536" s="8">
        <f t="shared" si="90"/>
        <v>0</v>
      </c>
      <c r="F536" s="4">
        <f t="shared" si="84"/>
        <v>28.758840000000003</v>
      </c>
      <c r="G536" s="8">
        <f t="shared" si="90"/>
        <v>0</v>
      </c>
      <c r="H536" s="4">
        <f t="shared" si="87"/>
        <v>28.758840000000003</v>
      </c>
      <c r="I536" s="4">
        <v>3.4992800000000002</v>
      </c>
      <c r="J536" s="8">
        <f t="shared" si="91"/>
        <v>0</v>
      </c>
      <c r="K536" s="4">
        <f t="shared" si="85"/>
        <v>3.4992800000000002</v>
      </c>
      <c r="L536" s="8">
        <f t="shared" si="91"/>
        <v>0</v>
      </c>
      <c r="M536" s="4">
        <f t="shared" si="88"/>
        <v>3.4992800000000002</v>
      </c>
      <c r="N536" s="4">
        <v>3.4992800000000002</v>
      </c>
      <c r="O536" s="8">
        <f t="shared" si="92"/>
        <v>-3.4992800000000002</v>
      </c>
      <c r="P536" s="4">
        <f t="shared" si="86"/>
        <v>0</v>
      </c>
      <c r="Q536" s="8">
        <f t="shared" si="92"/>
        <v>0</v>
      </c>
      <c r="R536" s="4">
        <f t="shared" si="89"/>
        <v>0</v>
      </c>
    </row>
    <row r="537" spans="1:18" ht="38.25">
      <c r="A537" s="5" t="s">
        <v>326</v>
      </c>
      <c r="B537" s="2" t="s">
        <v>328</v>
      </c>
      <c r="C537" s="11"/>
      <c r="D537" s="4">
        <v>28.758840000000003</v>
      </c>
      <c r="E537" s="8">
        <f t="shared" si="90"/>
        <v>0</v>
      </c>
      <c r="F537" s="4">
        <f t="shared" si="84"/>
        <v>28.758840000000003</v>
      </c>
      <c r="G537" s="8">
        <f t="shared" si="90"/>
        <v>0</v>
      </c>
      <c r="H537" s="4">
        <f t="shared" si="87"/>
        <v>28.758840000000003</v>
      </c>
      <c r="I537" s="4">
        <v>3.4992800000000002</v>
      </c>
      <c r="J537" s="8">
        <f t="shared" si="91"/>
        <v>0</v>
      </c>
      <c r="K537" s="4">
        <f t="shared" si="85"/>
        <v>3.4992800000000002</v>
      </c>
      <c r="L537" s="8">
        <f t="shared" si="91"/>
        <v>0</v>
      </c>
      <c r="M537" s="4">
        <f t="shared" si="88"/>
        <v>3.4992800000000002</v>
      </c>
      <c r="N537" s="4">
        <v>3.4992800000000002</v>
      </c>
      <c r="O537" s="8">
        <f t="shared" si="92"/>
        <v>-3.4992800000000002</v>
      </c>
      <c r="P537" s="4">
        <f t="shared" si="86"/>
        <v>0</v>
      </c>
      <c r="Q537" s="8">
        <f t="shared" si="92"/>
        <v>0</v>
      </c>
      <c r="R537" s="4">
        <f t="shared" si="89"/>
        <v>0</v>
      </c>
    </row>
    <row r="538" spans="1:18" ht="38.25">
      <c r="A538" s="5" t="s">
        <v>35</v>
      </c>
      <c r="B538" s="2" t="s">
        <v>328</v>
      </c>
      <c r="C538" s="2">
        <v>200</v>
      </c>
      <c r="D538" s="4">
        <v>28.758840000000003</v>
      </c>
      <c r="E538" s="8"/>
      <c r="F538" s="4">
        <f t="shared" si="84"/>
        <v>28.758840000000003</v>
      </c>
      <c r="G538" s="8"/>
      <c r="H538" s="4">
        <f t="shared" si="87"/>
        <v>28.758840000000003</v>
      </c>
      <c r="I538" s="4">
        <v>3.4992800000000002</v>
      </c>
      <c r="J538" s="8"/>
      <c r="K538" s="4">
        <f t="shared" si="85"/>
        <v>3.4992800000000002</v>
      </c>
      <c r="L538" s="8"/>
      <c r="M538" s="4">
        <f t="shared" si="88"/>
        <v>3.4992800000000002</v>
      </c>
      <c r="N538" s="4">
        <v>3.4992800000000002</v>
      </c>
      <c r="O538" s="8">
        <v>-3.4992800000000002</v>
      </c>
      <c r="P538" s="4">
        <f t="shared" si="86"/>
        <v>0</v>
      </c>
      <c r="Q538" s="8"/>
      <c r="R538" s="4">
        <f t="shared" si="89"/>
        <v>0</v>
      </c>
    </row>
    <row r="539" spans="1:18" ht="37.5">
      <c r="A539" s="22" t="s">
        <v>9</v>
      </c>
      <c r="B539" s="7"/>
      <c r="C539" s="7"/>
      <c r="D539" s="4">
        <v>361866.25817000004</v>
      </c>
      <c r="E539" s="8">
        <f>E535+E507+E490+E485+E451+E436+E426+E285+E263+E184+E149+E11</f>
        <v>235335.96090999999</v>
      </c>
      <c r="F539" s="4">
        <f t="shared" si="84"/>
        <v>597202.21908000007</v>
      </c>
      <c r="G539" s="8">
        <f>G535+G507+G490+G485+G451+G436+G426+G285+G263+G184+G149+G11</f>
        <v>0</v>
      </c>
      <c r="H539" s="4">
        <f t="shared" si="87"/>
        <v>597202.21908000007</v>
      </c>
      <c r="I539" s="4">
        <v>344129.21033999999</v>
      </c>
      <c r="J539" s="8">
        <f>J535+J507+J490+J485+J451+J436+J426+J285+J263+J184+J149+J11</f>
        <v>104111.28358000002</v>
      </c>
      <c r="K539" s="4">
        <f t="shared" si="85"/>
        <v>448240.49392000004</v>
      </c>
      <c r="L539" s="8">
        <f>L535+L507+L490+L485+L451+L436+L426+L285+L263+L184+L149+L11</f>
        <v>0</v>
      </c>
      <c r="M539" s="4">
        <f t="shared" si="88"/>
        <v>448240.49392000004</v>
      </c>
      <c r="N539" s="4">
        <v>344129.21033999999</v>
      </c>
      <c r="O539" s="8">
        <f>O535+O507+O490+O485+O451+O436+O426+O285+O263+O184+O149+O11</f>
        <v>72058.875370000009</v>
      </c>
      <c r="P539" s="4">
        <f t="shared" si="86"/>
        <v>416188.08571000001</v>
      </c>
      <c r="Q539" s="8">
        <f>Q535+Q507+Q490+Q485+Q451+Q436+Q426+Q285+Q263+Q184+Q149+Q11</f>
        <v>0</v>
      </c>
      <c r="R539" s="4">
        <f t="shared" si="89"/>
        <v>416188.08571000001</v>
      </c>
    </row>
  </sheetData>
  <mergeCells count="26">
    <mergeCell ref="A6:H6"/>
    <mergeCell ref="N9:N10"/>
    <mergeCell ref="B9:B10"/>
    <mergeCell ref="A9:A10"/>
    <mergeCell ref="C9:C10"/>
    <mergeCell ref="D9:D10"/>
    <mergeCell ref="E9:E10"/>
    <mergeCell ref="F9:F10"/>
    <mergeCell ref="G9:G10"/>
    <mergeCell ref="H9:H10"/>
    <mergeCell ref="L9:L10"/>
    <mergeCell ref="M9:M10"/>
    <mergeCell ref="A7:H7"/>
    <mergeCell ref="A8:H8"/>
    <mergeCell ref="A1:C1"/>
    <mergeCell ref="A2:H2"/>
    <mergeCell ref="A3:H3"/>
    <mergeCell ref="A4:H4"/>
    <mergeCell ref="A5:H5"/>
    <mergeCell ref="P9:P10"/>
    <mergeCell ref="Q9:Q10"/>
    <mergeCell ref="R9:R10"/>
    <mergeCell ref="I9:I10"/>
    <mergeCell ref="J9:J10"/>
    <mergeCell ref="K9:K10"/>
    <mergeCell ref="O9:O10"/>
  </mergeCells>
  <phoneticPr fontId="0" type="noConversion"/>
  <pageMargins left="0.59055118110236227" right="0" top="0.39370078740157483" bottom="0" header="0" footer="0"/>
  <pageSetup paperSize="9" scale="113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2021-11-11T11:37:48Z</cp:lastPrinted>
  <dcterms:created xsi:type="dcterms:W3CDTF">2003-11-25T12:37:58Z</dcterms:created>
  <dcterms:modified xsi:type="dcterms:W3CDTF">2021-11-11T11:37:54Z</dcterms:modified>
</cp:coreProperties>
</file>