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Лист1!$S$1:$S$3082</definedName>
    <definedName name="_xlnm.Print_Area" localSheetId="0">Лист1!$A$2:$X$561</definedName>
  </definedNames>
  <calcPr calcId="125725"/>
</workbook>
</file>

<file path=xl/calcChain.xml><?xml version="1.0" encoding="utf-8"?>
<calcChain xmlns="http://schemas.openxmlformats.org/spreadsheetml/2006/main">
  <c r="W498" i="1"/>
  <c r="W478"/>
  <c r="W491"/>
  <c r="W469"/>
  <c r="V207"/>
  <c r="V208"/>
  <c r="X208" s="1"/>
  <c r="W207" l="1"/>
  <c r="X207" l="1"/>
  <c r="W262" l="1"/>
  <c r="X262" s="1"/>
  <c r="V261"/>
  <c r="V262"/>
  <c r="V263"/>
  <c r="X263" s="1"/>
  <c r="W261" l="1"/>
  <c r="X261" l="1"/>
  <c r="W559" l="1"/>
  <c r="W558" s="1"/>
  <c r="W555"/>
  <c r="W553"/>
  <c r="W551"/>
  <c r="W549"/>
  <c r="W547"/>
  <c r="W545"/>
  <c r="W543"/>
  <c r="W541"/>
  <c r="W538"/>
  <c r="W536"/>
  <c r="W534"/>
  <c r="W531"/>
  <c r="W529"/>
  <c r="W525"/>
  <c r="W523"/>
  <c r="W521"/>
  <c r="W517"/>
  <c r="W515"/>
  <c r="W513"/>
  <c r="W512" s="1"/>
  <c r="W510"/>
  <c r="W509" s="1"/>
  <c r="W506"/>
  <c r="W505" s="1"/>
  <c r="W501"/>
  <c r="W500" s="1"/>
  <c r="W496"/>
  <c r="W495" s="1"/>
  <c r="W492"/>
  <c r="W490"/>
  <c r="W488"/>
  <c r="W487" s="1"/>
  <c r="W484"/>
  <c r="W483" s="1"/>
  <c r="W481"/>
  <c r="W480" s="1"/>
  <c r="W476"/>
  <c r="W475" s="1"/>
  <c r="W473"/>
  <c r="W468"/>
  <c r="W463"/>
  <c r="W462" s="1"/>
  <c r="W459"/>
  <c r="W458" s="1"/>
  <c r="W453"/>
  <c r="W452" s="1"/>
  <c r="W448"/>
  <c r="W447" s="1"/>
  <c r="W445"/>
  <c r="W443"/>
  <c r="W442"/>
  <c r="W438"/>
  <c r="W437"/>
  <c r="W435"/>
  <c r="W434" s="1"/>
  <c r="W431"/>
  <c r="W430" s="1"/>
  <c r="W427"/>
  <c r="W426"/>
  <c r="W424"/>
  <c r="W423" s="1"/>
  <c r="W421"/>
  <c r="W420" s="1"/>
  <c r="W419" s="1"/>
  <c r="W417"/>
  <c r="W416" s="1"/>
  <c r="W414"/>
  <c r="W412"/>
  <c r="W409"/>
  <c r="W406"/>
  <c r="W405" s="1"/>
  <c r="W403"/>
  <c r="W402" s="1"/>
  <c r="W400"/>
  <c r="W399" s="1"/>
  <c r="W396"/>
  <c r="W395"/>
  <c r="W393"/>
  <c r="W392" s="1"/>
  <c r="W389"/>
  <c r="W385"/>
  <c r="W383"/>
  <c r="W381"/>
  <c r="W378"/>
  <c r="W376"/>
  <c r="W374"/>
  <c r="W370"/>
  <c r="W369"/>
  <c r="W367"/>
  <c r="W366" s="1"/>
  <c r="W364"/>
  <c r="W362"/>
  <c r="W361" s="1"/>
  <c r="W358"/>
  <c r="W356"/>
  <c r="W354"/>
  <c r="W347"/>
  <c r="W346" s="1"/>
  <c r="W343"/>
  <c r="W342" s="1"/>
  <c r="W338"/>
  <c r="W337" s="1"/>
  <c r="W334"/>
  <c r="W332"/>
  <c r="W330"/>
  <c r="W328"/>
  <c r="W326"/>
  <c r="W322"/>
  <c r="W321" s="1"/>
  <c r="W319"/>
  <c r="W318" s="1"/>
  <c r="W316"/>
  <c r="W315" s="1"/>
  <c r="W313"/>
  <c r="W312" s="1"/>
  <c r="W310"/>
  <c r="W308"/>
  <c r="W307" s="1"/>
  <c r="W303"/>
  <c r="W302" s="1"/>
  <c r="W300"/>
  <c r="W299"/>
  <c r="W295"/>
  <c r="W294" s="1"/>
  <c r="W290"/>
  <c r="W289" s="1"/>
  <c r="W286"/>
  <c r="W285" s="1"/>
  <c r="W281"/>
  <c r="W280" s="1"/>
  <c r="W277"/>
  <c r="W276" s="1"/>
  <c r="W274"/>
  <c r="W272"/>
  <c r="W270"/>
  <c r="W268"/>
  <c r="W266"/>
  <c r="W259"/>
  <c r="W258" s="1"/>
  <c r="W256"/>
  <c r="W255" s="1"/>
  <c r="W254" s="1"/>
  <c r="W251"/>
  <c r="W250" s="1"/>
  <c r="W247"/>
  <c r="W245"/>
  <c r="W244"/>
  <c r="W242"/>
  <c r="W241" s="1"/>
  <c r="W239"/>
  <c r="W238" s="1"/>
  <c r="W236"/>
  <c r="W234"/>
  <c r="W232"/>
  <c r="W230"/>
  <c r="W228"/>
  <c r="W224"/>
  <c r="W223" s="1"/>
  <c r="W221"/>
  <c r="W219"/>
  <c r="W218"/>
  <c r="W215"/>
  <c r="W214" s="1"/>
  <c r="W212"/>
  <c r="W211" s="1"/>
  <c r="W209"/>
  <c r="W204"/>
  <c r="W202"/>
  <c r="W200"/>
  <c r="W195"/>
  <c r="W194" s="1"/>
  <c r="W191"/>
  <c r="W190" s="1"/>
  <c r="W187"/>
  <c r="W186" s="1"/>
  <c r="W184"/>
  <c r="W183" s="1"/>
  <c r="W180"/>
  <c r="W179" s="1"/>
  <c r="W176"/>
  <c r="W171"/>
  <c r="W170" s="1"/>
  <c r="W168"/>
  <c r="W167" s="1"/>
  <c r="W164"/>
  <c r="W163"/>
  <c r="W162" s="1"/>
  <c r="W159"/>
  <c r="W158"/>
  <c r="W157" s="1"/>
  <c r="W154"/>
  <c r="W153" s="1"/>
  <c r="W151"/>
  <c r="W150" s="1"/>
  <c r="W148"/>
  <c r="W147"/>
  <c r="W142"/>
  <c r="W141" s="1"/>
  <c r="W138"/>
  <c r="W137" s="1"/>
  <c r="W134"/>
  <c r="W133" s="1"/>
  <c r="W130"/>
  <c r="W129" s="1"/>
  <c r="W126"/>
  <c r="W125" s="1"/>
  <c r="W122"/>
  <c r="W120"/>
  <c r="W117"/>
  <c r="W115"/>
  <c r="W113"/>
  <c r="W111"/>
  <c r="W109"/>
  <c r="W107"/>
  <c r="W103"/>
  <c r="W102" s="1"/>
  <c r="W100"/>
  <c r="W99" s="1"/>
  <c r="W97"/>
  <c r="W96" s="1"/>
  <c r="W94"/>
  <c r="W92"/>
  <c r="W90"/>
  <c r="W88"/>
  <c r="W86"/>
  <c r="W84"/>
  <c r="W82"/>
  <c r="W80"/>
  <c r="W76"/>
  <c r="W75" s="1"/>
  <c r="W73"/>
  <c r="W72" s="1"/>
  <c r="W70"/>
  <c r="W69" s="1"/>
  <c r="W67"/>
  <c r="W66"/>
  <c r="W64"/>
  <c r="W63" s="1"/>
  <c r="W61"/>
  <c r="W60"/>
  <c r="W58"/>
  <c r="W56"/>
  <c r="W54"/>
  <c r="W52"/>
  <c r="W50"/>
  <c r="W48"/>
  <c r="W46"/>
  <c r="W44"/>
  <c r="W40"/>
  <c r="W39" s="1"/>
  <c r="W37"/>
  <c r="W36" s="1"/>
  <c r="W34"/>
  <c r="W33"/>
  <c r="W31"/>
  <c r="W29"/>
  <c r="W27"/>
  <c r="W25"/>
  <c r="W23"/>
  <c r="W21"/>
  <c r="W19"/>
  <c r="U81"/>
  <c r="U20"/>
  <c r="U159"/>
  <c r="T157"/>
  <c r="T158"/>
  <c r="T159"/>
  <c r="T160"/>
  <c r="V160" s="1"/>
  <c r="X160" s="1"/>
  <c r="W265" l="1"/>
  <c r="W373"/>
  <c r="W408"/>
  <c r="W467"/>
  <c r="W466" s="1"/>
  <c r="W206"/>
  <c r="W325"/>
  <c r="W353"/>
  <c r="V159"/>
  <c r="X159" s="1"/>
  <c r="W43"/>
  <c r="W217"/>
  <c r="W227"/>
  <c r="W175"/>
  <c r="W249"/>
  <c r="W199"/>
  <c r="W341"/>
  <c r="W372"/>
  <c r="W528"/>
  <c r="W527" s="1"/>
  <c r="W388"/>
  <c r="W360"/>
  <c r="W264"/>
  <c r="W106"/>
  <c r="W189"/>
  <c r="W226"/>
  <c r="W336"/>
  <c r="W504"/>
  <c r="W124"/>
  <c r="W140"/>
  <c r="W182"/>
  <c r="W198"/>
  <c r="W279"/>
  <c r="W391"/>
  <c r="W398"/>
  <c r="W433"/>
  <c r="W457"/>
  <c r="W494"/>
  <c r="W79"/>
  <c r="W146"/>
  <c r="W178"/>
  <c r="W193"/>
  <c r="W306"/>
  <c r="W429"/>
  <c r="W451"/>
  <c r="W508"/>
  <c r="W557"/>
  <c r="W441"/>
  <c r="W42"/>
  <c r="W166"/>
  <c r="W298"/>
  <c r="W352"/>
  <c r="W284"/>
  <c r="W324"/>
  <c r="W345"/>
  <c r="W461"/>
  <c r="W499"/>
  <c r="W18"/>
  <c r="U158"/>
  <c r="V158" s="1"/>
  <c r="X158" s="1"/>
  <c r="W174" l="1"/>
  <c r="W387"/>
  <c r="W105"/>
  <c r="W450"/>
  <c r="W161"/>
  <c r="W465"/>
  <c r="W17"/>
  <c r="W197"/>
  <c r="W283"/>
  <c r="W440"/>
  <c r="W78"/>
  <c r="W503"/>
  <c r="U157"/>
  <c r="V157" s="1"/>
  <c r="X157" s="1"/>
  <c r="W305" l="1"/>
  <c r="W16"/>
  <c r="U232"/>
  <c r="T232"/>
  <c r="T233"/>
  <c r="V233" s="1"/>
  <c r="X233" s="1"/>
  <c r="V232" l="1"/>
  <c r="X232" s="1"/>
  <c r="W561"/>
  <c r="U559"/>
  <c r="U558" s="1"/>
  <c r="U557" s="1"/>
  <c r="U555"/>
  <c r="U553"/>
  <c r="U551"/>
  <c r="U549"/>
  <c r="U547"/>
  <c r="U545"/>
  <c r="U543"/>
  <c r="U541"/>
  <c r="U538"/>
  <c r="U536"/>
  <c r="U534"/>
  <c r="U531"/>
  <c r="U529"/>
  <c r="U525"/>
  <c r="U523"/>
  <c r="U521"/>
  <c r="U517"/>
  <c r="U515"/>
  <c r="U513"/>
  <c r="U510"/>
  <c r="U509"/>
  <c r="U506"/>
  <c r="U505" s="1"/>
  <c r="U504" s="1"/>
  <c r="U503" s="1"/>
  <c r="U501"/>
  <c r="U500" s="1"/>
  <c r="U499" s="1"/>
  <c r="U496"/>
  <c r="U495" s="1"/>
  <c r="U494" s="1"/>
  <c r="U492"/>
  <c r="U490"/>
  <c r="U488"/>
  <c r="U484"/>
  <c r="U483" s="1"/>
  <c r="U481"/>
  <c r="U480" s="1"/>
  <c r="U476"/>
  <c r="U475" s="1"/>
  <c r="U473"/>
  <c r="U468"/>
  <c r="U463"/>
  <c r="U462" s="1"/>
  <c r="U461" s="1"/>
  <c r="U459"/>
  <c r="U458" s="1"/>
  <c r="U457" s="1"/>
  <c r="U453"/>
  <c r="U452" s="1"/>
  <c r="U451" s="1"/>
  <c r="U448"/>
  <c r="U447" s="1"/>
  <c r="U445"/>
  <c r="U443"/>
  <c r="U438"/>
  <c r="U437" s="1"/>
  <c r="U435"/>
  <c r="U431"/>
  <c r="U430" s="1"/>
  <c r="U429" s="1"/>
  <c r="U427"/>
  <c r="U426" s="1"/>
  <c r="U424"/>
  <c r="U423" s="1"/>
  <c r="U421"/>
  <c r="U420" s="1"/>
  <c r="U417"/>
  <c r="U416" s="1"/>
  <c r="U414"/>
  <c r="U412"/>
  <c r="U409"/>
  <c r="U406"/>
  <c r="U405" s="1"/>
  <c r="U403"/>
  <c r="U402" s="1"/>
  <c r="U400"/>
  <c r="U399" s="1"/>
  <c r="U396"/>
  <c r="U395" s="1"/>
  <c r="U393"/>
  <c r="U392" s="1"/>
  <c r="U391" s="1"/>
  <c r="U389"/>
  <c r="U388" s="1"/>
  <c r="U387" s="1"/>
  <c r="U385"/>
  <c r="U383"/>
  <c r="U381"/>
  <c r="U378"/>
  <c r="U376"/>
  <c r="U374"/>
  <c r="U370"/>
  <c r="U369" s="1"/>
  <c r="U367"/>
  <c r="U366" s="1"/>
  <c r="U364"/>
  <c r="U362"/>
  <c r="U358"/>
  <c r="U356"/>
  <c r="U354"/>
  <c r="U347"/>
  <c r="U346" s="1"/>
  <c r="U345" s="1"/>
  <c r="U343"/>
  <c r="U342" s="1"/>
  <c r="U341" s="1"/>
  <c r="U338"/>
  <c r="U337" s="1"/>
  <c r="U336" s="1"/>
  <c r="U334"/>
  <c r="U332"/>
  <c r="U330"/>
  <c r="U328"/>
  <c r="U326"/>
  <c r="U322"/>
  <c r="U321" s="1"/>
  <c r="U319"/>
  <c r="U318" s="1"/>
  <c r="U316"/>
  <c r="U315" s="1"/>
  <c r="U313"/>
  <c r="U312" s="1"/>
  <c r="U310"/>
  <c r="U308"/>
  <c r="U303"/>
  <c r="U302" s="1"/>
  <c r="U300"/>
  <c r="U299" s="1"/>
  <c r="U295"/>
  <c r="U294" s="1"/>
  <c r="U290"/>
  <c r="U286"/>
  <c r="U285" s="1"/>
  <c r="U281"/>
  <c r="U280" s="1"/>
  <c r="U279" s="1"/>
  <c r="U277"/>
  <c r="U276" s="1"/>
  <c r="U274"/>
  <c r="U272"/>
  <c r="U270"/>
  <c r="U268"/>
  <c r="U266"/>
  <c r="U259"/>
  <c r="U258" s="1"/>
  <c r="U256"/>
  <c r="U255" s="1"/>
  <c r="U251"/>
  <c r="U250"/>
  <c r="U249" s="1"/>
  <c r="U247"/>
  <c r="U244" s="1"/>
  <c r="U245"/>
  <c r="U242"/>
  <c r="U241" s="1"/>
  <c r="U239"/>
  <c r="U238" s="1"/>
  <c r="U236"/>
  <c r="U234"/>
  <c r="U230"/>
  <c r="U228"/>
  <c r="U227" s="1"/>
  <c r="U224"/>
  <c r="U223" s="1"/>
  <c r="U221"/>
  <c r="U219"/>
  <c r="U215"/>
  <c r="U214" s="1"/>
  <c r="U212"/>
  <c r="U209"/>
  <c r="U206" s="1"/>
  <c r="U204"/>
  <c r="U202"/>
  <c r="U200"/>
  <c r="U195"/>
  <c r="U194" s="1"/>
  <c r="U193" s="1"/>
  <c r="U191"/>
  <c r="U190" s="1"/>
  <c r="U189" s="1"/>
  <c r="U187"/>
  <c r="U186" s="1"/>
  <c r="U184"/>
  <c r="U183" s="1"/>
  <c r="U180"/>
  <c r="U179" s="1"/>
  <c r="U178" s="1"/>
  <c r="U176"/>
  <c r="U171"/>
  <c r="U170" s="1"/>
  <c r="U168"/>
  <c r="U167" s="1"/>
  <c r="U164"/>
  <c r="U154"/>
  <c r="U153" s="1"/>
  <c r="U151"/>
  <c r="U150" s="1"/>
  <c r="U148"/>
  <c r="U147" s="1"/>
  <c r="U142"/>
  <c r="U141" s="1"/>
  <c r="U140" s="1"/>
  <c r="U138"/>
  <c r="U137" s="1"/>
  <c r="U134"/>
  <c r="U133" s="1"/>
  <c r="U130"/>
  <c r="U129" s="1"/>
  <c r="U126"/>
  <c r="U125" s="1"/>
  <c r="U122"/>
  <c r="U120"/>
  <c r="U117"/>
  <c r="U115"/>
  <c r="U113"/>
  <c r="U111"/>
  <c r="U109"/>
  <c r="U107"/>
  <c r="U103"/>
  <c r="U102" s="1"/>
  <c r="U100"/>
  <c r="U99" s="1"/>
  <c r="U97"/>
  <c r="U96" s="1"/>
  <c r="U94"/>
  <c r="U92"/>
  <c r="U90"/>
  <c r="U88"/>
  <c r="U86"/>
  <c r="U84"/>
  <c r="U82"/>
  <c r="U80"/>
  <c r="U76"/>
  <c r="U75" s="1"/>
  <c r="U73"/>
  <c r="U72" s="1"/>
  <c r="U70"/>
  <c r="U69" s="1"/>
  <c r="U67"/>
  <c r="U66" s="1"/>
  <c r="U64"/>
  <c r="U63" s="1"/>
  <c r="U61"/>
  <c r="U60" s="1"/>
  <c r="U58"/>
  <c r="U56"/>
  <c r="U54"/>
  <c r="U52"/>
  <c r="U50"/>
  <c r="U48"/>
  <c r="U46"/>
  <c r="U44"/>
  <c r="U40"/>
  <c r="U39" s="1"/>
  <c r="U37"/>
  <c r="U36" s="1"/>
  <c r="U34"/>
  <c r="U33" s="1"/>
  <c r="U31"/>
  <c r="U29"/>
  <c r="U27"/>
  <c r="U25"/>
  <c r="U23"/>
  <c r="U21"/>
  <c r="U19"/>
  <c r="S287"/>
  <c r="S320"/>
  <c r="S155"/>
  <c r="S469"/>
  <c r="S518"/>
  <c r="S523"/>
  <c r="S521"/>
  <c r="T521" s="1"/>
  <c r="R521"/>
  <c r="R522"/>
  <c r="T522" s="1"/>
  <c r="V522" s="1"/>
  <c r="X522" s="1"/>
  <c r="R523"/>
  <c r="R524"/>
  <c r="T524" s="1"/>
  <c r="V524" s="1"/>
  <c r="X524" s="1"/>
  <c r="S438"/>
  <c r="S437" s="1"/>
  <c r="S435"/>
  <c r="R433"/>
  <c r="R434"/>
  <c r="R435"/>
  <c r="R436"/>
  <c r="T436" s="1"/>
  <c r="V436" s="1"/>
  <c r="X436" s="1"/>
  <c r="R437"/>
  <c r="R438"/>
  <c r="R439"/>
  <c r="T439" s="1"/>
  <c r="V439" s="1"/>
  <c r="X439" s="1"/>
  <c r="S525"/>
  <c r="R525"/>
  <c r="R526"/>
  <c r="T526" s="1"/>
  <c r="V526" s="1"/>
  <c r="X526" s="1"/>
  <c r="U442" l="1"/>
  <c r="U441" s="1"/>
  <c r="U440" s="1"/>
  <c r="T435"/>
  <c r="U325"/>
  <c r="U324" s="1"/>
  <c r="U353"/>
  <c r="U352" s="1"/>
  <c r="U373"/>
  <c r="U372" s="1"/>
  <c r="U528"/>
  <c r="U527" s="1"/>
  <c r="U199"/>
  <c r="U361"/>
  <c r="U360" s="1"/>
  <c r="U450"/>
  <c r="T525"/>
  <c r="U166"/>
  <c r="U182"/>
  <c r="U218"/>
  <c r="U217" s="1"/>
  <c r="U226"/>
  <c r="U254"/>
  <c r="U289"/>
  <c r="V435"/>
  <c r="X435" s="1"/>
  <c r="U211"/>
  <c r="U467"/>
  <c r="V525"/>
  <c r="X525" s="1"/>
  <c r="T437"/>
  <c r="V437" s="1"/>
  <c r="X437" s="1"/>
  <c r="T523"/>
  <c r="V523" s="1"/>
  <c r="X523" s="1"/>
  <c r="U408"/>
  <c r="U398" s="1"/>
  <c r="V521"/>
  <c r="X521" s="1"/>
  <c r="U106"/>
  <c r="U105" s="1"/>
  <c r="U512"/>
  <c r="U487"/>
  <c r="U434"/>
  <c r="U307"/>
  <c r="U265"/>
  <c r="U175"/>
  <c r="U163"/>
  <c r="U79"/>
  <c r="U43"/>
  <c r="U18"/>
  <c r="U124"/>
  <c r="U146"/>
  <c r="U198"/>
  <c r="U284"/>
  <c r="U298"/>
  <c r="U419"/>
  <c r="T438"/>
  <c r="V438" s="1"/>
  <c r="X438" s="1"/>
  <c r="S434"/>
  <c r="T434" s="1"/>
  <c r="S559"/>
  <c r="S558" s="1"/>
  <c r="S555"/>
  <c r="S553"/>
  <c r="S551"/>
  <c r="S549"/>
  <c r="S547"/>
  <c r="S545"/>
  <c r="S543"/>
  <c r="S541"/>
  <c r="S538"/>
  <c r="S536"/>
  <c r="S534"/>
  <c r="S531"/>
  <c r="S529"/>
  <c r="S517"/>
  <c r="S515"/>
  <c r="S513"/>
  <c r="S510"/>
  <c r="S509" s="1"/>
  <c r="S506"/>
  <c r="S505" s="1"/>
  <c r="S504" s="1"/>
  <c r="S501"/>
  <c r="S500" s="1"/>
  <c r="S496"/>
  <c r="S495"/>
  <c r="S494" s="1"/>
  <c r="S492"/>
  <c r="S490"/>
  <c r="S488"/>
  <c r="S484"/>
  <c r="S483" s="1"/>
  <c r="S481"/>
  <c r="S480" s="1"/>
  <c r="S476"/>
  <c r="S475" s="1"/>
  <c r="S473"/>
  <c r="S468"/>
  <c r="S467" s="1"/>
  <c r="S463"/>
  <c r="S462" s="1"/>
  <c r="S461" s="1"/>
  <c r="S459"/>
  <c r="S458" s="1"/>
  <c r="S453"/>
  <c r="S448"/>
  <c r="S447" s="1"/>
  <c r="S445"/>
  <c r="S443"/>
  <c r="S442"/>
  <c r="S441" s="1"/>
  <c r="S431"/>
  <c r="S430" s="1"/>
  <c r="S427"/>
  <c r="S426" s="1"/>
  <c r="S424"/>
  <c r="S423" s="1"/>
  <c r="S421"/>
  <c r="S420" s="1"/>
  <c r="S417"/>
  <c r="S416" s="1"/>
  <c r="S414"/>
  <c r="S412"/>
  <c r="S409"/>
  <c r="S408" s="1"/>
  <c r="S406"/>
  <c r="S405"/>
  <c r="S403"/>
  <c r="S402" s="1"/>
  <c r="S400"/>
  <c r="S396"/>
  <c r="S395" s="1"/>
  <c r="S393"/>
  <c r="S392" s="1"/>
  <c r="S389"/>
  <c r="S388"/>
  <c r="S387" s="1"/>
  <c r="S385"/>
  <c r="S383"/>
  <c r="S381"/>
  <c r="S378"/>
  <c r="S376"/>
  <c r="S374"/>
  <c r="S370"/>
  <c r="S369" s="1"/>
  <c r="S367"/>
  <c r="S366" s="1"/>
  <c r="S364"/>
  <c r="S362"/>
  <c r="S361" s="1"/>
  <c r="S358"/>
  <c r="S356"/>
  <c r="S354"/>
  <c r="S347"/>
  <c r="S346" s="1"/>
  <c r="S343"/>
  <c r="S342" s="1"/>
  <c r="S338"/>
  <c r="S337" s="1"/>
  <c r="S336" s="1"/>
  <c r="S334"/>
  <c r="S332"/>
  <c r="S330"/>
  <c r="S328"/>
  <c r="S326"/>
  <c r="S322"/>
  <c r="S321" s="1"/>
  <c r="S319"/>
  <c r="S318" s="1"/>
  <c r="S316"/>
  <c r="S315" s="1"/>
  <c r="S313"/>
  <c r="S312"/>
  <c r="S310"/>
  <c r="S308"/>
  <c r="S303"/>
  <c r="S302" s="1"/>
  <c r="S300"/>
  <c r="S299" s="1"/>
  <c r="S295"/>
  <c r="S294" s="1"/>
  <c r="S290"/>
  <c r="S289" s="1"/>
  <c r="S286"/>
  <c r="S285" s="1"/>
  <c r="S281"/>
  <c r="S280" s="1"/>
  <c r="S279" s="1"/>
  <c r="S277"/>
  <c r="S276" s="1"/>
  <c r="S274"/>
  <c r="S272"/>
  <c r="S270"/>
  <c r="S268"/>
  <c r="S266"/>
  <c r="S259"/>
  <c r="S258" s="1"/>
  <c r="S256"/>
  <c r="S255" s="1"/>
  <c r="S251"/>
  <c r="S250" s="1"/>
  <c r="S247"/>
  <c r="S245"/>
  <c r="S242"/>
  <c r="S241" s="1"/>
  <c r="S239"/>
  <c r="S238" s="1"/>
  <c r="S236"/>
  <c r="S234"/>
  <c r="S230"/>
  <c r="S228"/>
  <c r="S227" s="1"/>
  <c r="S224"/>
  <c r="S223" s="1"/>
  <c r="S221"/>
  <c r="S219"/>
  <c r="S215"/>
  <c r="S214" s="1"/>
  <c r="S212"/>
  <c r="S211" s="1"/>
  <c r="S209"/>
  <c r="S204"/>
  <c r="S202"/>
  <c r="S200"/>
  <c r="S195"/>
  <c r="S191"/>
  <c r="S190" s="1"/>
  <c r="S189" s="1"/>
  <c r="S187"/>
  <c r="S186" s="1"/>
  <c r="S184"/>
  <c r="S183" s="1"/>
  <c r="S180"/>
  <c r="S179" s="1"/>
  <c r="S176"/>
  <c r="S175" s="1"/>
  <c r="S171"/>
  <c r="S170" s="1"/>
  <c r="S168"/>
  <c r="S167"/>
  <c r="S164"/>
  <c r="S163" s="1"/>
  <c r="S154"/>
  <c r="S153" s="1"/>
  <c r="S151"/>
  <c r="S148"/>
  <c r="S147" s="1"/>
  <c r="S142"/>
  <c r="S141" s="1"/>
  <c r="S140" s="1"/>
  <c r="S138"/>
  <c r="S137" s="1"/>
  <c r="S134"/>
  <c r="S133" s="1"/>
  <c r="S130"/>
  <c r="S129" s="1"/>
  <c r="S126"/>
  <c r="S125" s="1"/>
  <c r="S122"/>
  <c r="S120"/>
  <c r="S117"/>
  <c r="S115"/>
  <c r="S113"/>
  <c r="S111"/>
  <c r="S109"/>
  <c r="S107"/>
  <c r="S103"/>
  <c r="S102" s="1"/>
  <c r="S100"/>
  <c r="S99"/>
  <c r="S97"/>
  <c r="S96" s="1"/>
  <c r="S94"/>
  <c r="S92"/>
  <c r="S90"/>
  <c r="S88"/>
  <c r="S86"/>
  <c r="S84"/>
  <c r="S82"/>
  <c r="S80"/>
  <c r="S76"/>
  <c r="S75" s="1"/>
  <c r="S73"/>
  <c r="S72" s="1"/>
  <c r="S70"/>
  <c r="S69"/>
  <c r="S67"/>
  <c r="S66" s="1"/>
  <c r="S64"/>
  <c r="S63" s="1"/>
  <c r="S61"/>
  <c r="S60" s="1"/>
  <c r="S58"/>
  <c r="S56"/>
  <c r="S54"/>
  <c r="S52"/>
  <c r="S50"/>
  <c r="S48"/>
  <c r="S46"/>
  <c r="S44"/>
  <c r="S40"/>
  <c r="S39" s="1"/>
  <c r="S37"/>
  <c r="S36" s="1"/>
  <c r="S34"/>
  <c r="S33"/>
  <c r="S31"/>
  <c r="S29"/>
  <c r="S27"/>
  <c r="S25"/>
  <c r="S23"/>
  <c r="S21"/>
  <c r="S19"/>
  <c r="Q40"/>
  <c r="P39"/>
  <c r="P40"/>
  <c r="P41"/>
  <c r="R41" s="1"/>
  <c r="T41" s="1"/>
  <c r="V41" s="1"/>
  <c r="X41" s="1"/>
  <c r="Q455"/>
  <c r="Q502"/>
  <c r="Q370"/>
  <c r="R371"/>
  <c r="T371" s="1"/>
  <c r="V371" s="1"/>
  <c r="X371" s="1"/>
  <c r="P369"/>
  <c r="P370"/>
  <c r="P371"/>
  <c r="Q322"/>
  <c r="P321"/>
  <c r="P322"/>
  <c r="P323"/>
  <c r="R323" s="1"/>
  <c r="T323" s="1"/>
  <c r="V323" s="1"/>
  <c r="X323" s="1"/>
  <c r="S218" l="1"/>
  <c r="S217" s="1"/>
  <c r="S79"/>
  <c r="S244"/>
  <c r="V434"/>
  <c r="X434" s="1"/>
  <c r="S373"/>
  <c r="S372" s="1"/>
  <c r="S18"/>
  <c r="S528"/>
  <c r="R370"/>
  <c r="R40"/>
  <c r="T40" s="1"/>
  <c r="V40" s="1"/>
  <c r="X40" s="1"/>
  <c r="S199"/>
  <c r="S512"/>
  <c r="U508"/>
  <c r="U466"/>
  <c r="U433"/>
  <c r="U306"/>
  <c r="U283"/>
  <c r="U264"/>
  <c r="U174"/>
  <c r="U162"/>
  <c r="U78"/>
  <c r="U42"/>
  <c r="U17"/>
  <c r="S226"/>
  <c r="S265"/>
  <c r="S43"/>
  <c r="S42" s="1"/>
  <c r="S487"/>
  <c r="S307"/>
  <c r="S433"/>
  <c r="S284"/>
  <c r="S399"/>
  <c r="S124"/>
  <c r="S298"/>
  <c r="S457"/>
  <c r="S503"/>
  <c r="S341"/>
  <c r="S391"/>
  <c r="S527"/>
  <c r="S557"/>
  <c r="S17"/>
  <c r="S78"/>
  <c r="S174"/>
  <c r="S264"/>
  <c r="S306"/>
  <c r="S440"/>
  <c r="S499"/>
  <c r="S508"/>
  <c r="S162"/>
  <c r="S182"/>
  <c r="S249"/>
  <c r="S419"/>
  <c r="S360"/>
  <c r="S106"/>
  <c r="S150"/>
  <c r="S166"/>
  <c r="S178"/>
  <c r="S194"/>
  <c r="S206"/>
  <c r="S254"/>
  <c r="S325"/>
  <c r="S345"/>
  <c r="S353"/>
  <c r="S429"/>
  <c r="S452"/>
  <c r="T370"/>
  <c r="V370" s="1"/>
  <c r="X370" s="1"/>
  <c r="Q39"/>
  <c r="Q369"/>
  <c r="R369" s="1"/>
  <c r="T369" s="1"/>
  <c r="V369" s="1"/>
  <c r="X369" s="1"/>
  <c r="R322"/>
  <c r="T322" s="1"/>
  <c r="V322" s="1"/>
  <c r="X322" s="1"/>
  <c r="Q321"/>
  <c r="U16" l="1"/>
  <c r="S466"/>
  <c r="U465"/>
  <c r="U305"/>
  <c r="U197"/>
  <c r="U161"/>
  <c r="S398"/>
  <c r="T433"/>
  <c r="V433" s="1"/>
  <c r="X433" s="1"/>
  <c r="S283"/>
  <c r="S451"/>
  <c r="S193"/>
  <c r="S105"/>
  <c r="S352"/>
  <c r="S465"/>
  <c r="S198"/>
  <c r="S146"/>
  <c r="S324"/>
  <c r="S161"/>
  <c r="R39"/>
  <c r="T39" s="1"/>
  <c r="V39" s="1"/>
  <c r="X39" s="1"/>
  <c r="R321"/>
  <c r="T321" s="1"/>
  <c r="V321" s="1"/>
  <c r="X321" s="1"/>
  <c r="Q224"/>
  <c r="P223"/>
  <c r="P224"/>
  <c r="P225"/>
  <c r="R225" s="1"/>
  <c r="T225" s="1"/>
  <c r="V225" s="1"/>
  <c r="X225" s="1"/>
  <c r="Q559"/>
  <c r="Q558" s="1"/>
  <c r="Q555"/>
  <c r="Q553"/>
  <c r="Q551"/>
  <c r="Q549"/>
  <c r="Q547"/>
  <c r="Q545"/>
  <c r="Q543"/>
  <c r="Q541"/>
  <c r="Q538"/>
  <c r="Q536"/>
  <c r="Q534"/>
  <c r="Q531"/>
  <c r="Q529"/>
  <c r="Q517"/>
  <c r="Q515"/>
  <c r="Q513"/>
  <c r="Q510"/>
  <c r="Q509" s="1"/>
  <c r="Q506"/>
  <c r="Q505" s="1"/>
  <c r="Q501"/>
  <c r="Q496"/>
  <c r="Q495" s="1"/>
  <c r="Q492"/>
  <c r="Q490"/>
  <c r="Q488"/>
  <c r="Q484"/>
  <c r="Q483" s="1"/>
  <c r="Q481"/>
  <c r="Q480" s="1"/>
  <c r="Q476"/>
  <c r="Q475" s="1"/>
  <c r="Q473"/>
  <c r="Q463"/>
  <c r="Q462" s="1"/>
  <c r="Q459"/>
  <c r="Q453"/>
  <c r="Q452" s="1"/>
  <c r="Q448"/>
  <c r="Q447" s="1"/>
  <c r="Q445"/>
  <c r="Q443"/>
  <c r="Q431"/>
  <c r="Q430" s="1"/>
  <c r="Q429" s="1"/>
  <c r="Q427"/>
  <c r="Q426" s="1"/>
  <c r="Q424"/>
  <c r="Q423" s="1"/>
  <c r="Q421"/>
  <c r="Q420" s="1"/>
  <c r="Q417"/>
  <c r="Q414"/>
  <c r="Q412"/>
  <c r="Q409"/>
  <c r="Q406"/>
  <c r="Q405" s="1"/>
  <c r="Q403"/>
  <c r="Q402" s="1"/>
  <c r="Q400"/>
  <c r="Q399" s="1"/>
  <c r="Q396"/>
  <c r="Q395" s="1"/>
  <c r="Q393"/>
  <c r="Q392" s="1"/>
  <c r="Q389"/>
  <c r="Q388" s="1"/>
  <c r="Q385"/>
  <c r="Q383"/>
  <c r="Q381"/>
  <c r="Q378"/>
  <c r="Q376"/>
  <c r="Q374"/>
  <c r="Q367"/>
  <c r="Q364"/>
  <c r="Q362"/>
  <c r="Q358"/>
  <c r="Q356"/>
  <c r="Q354"/>
  <c r="Q347"/>
  <c r="Q343"/>
  <c r="Q342" s="1"/>
  <c r="Q338"/>
  <c r="Q337" s="1"/>
  <c r="Q334"/>
  <c r="Q332"/>
  <c r="Q330"/>
  <c r="Q328"/>
  <c r="Q326"/>
  <c r="Q319"/>
  <c r="Q316"/>
  <c r="Q315" s="1"/>
  <c r="Q313"/>
  <c r="Q312" s="1"/>
  <c r="Q310"/>
  <c r="Q308"/>
  <c r="Q303"/>
  <c r="Q300"/>
  <c r="Q299" s="1"/>
  <c r="Q295"/>
  <c r="Q294" s="1"/>
  <c r="Q290"/>
  <c r="Q289" s="1"/>
  <c r="Q286"/>
  <c r="Q285" s="1"/>
  <c r="Q281"/>
  <c r="Q280" s="1"/>
  <c r="Q277"/>
  <c r="Q276" s="1"/>
  <c r="Q274"/>
  <c r="Q272"/>
  <c r="Q270"/>
  <c r="Q268"/>
  <c r="Q266"/>
  <c r="Q259"/>
  <c r="Q258" s="1"/>
  <c r="Q256"/>
  <c r="Q255"/>
  <c r="Q251"/>
  <c r="Q250" s="1"/>
  <c r="Q249" s="1"/>
  <c r="Q247"/>
  <c r="Q245"/>
  <c r="Q242"/>
  <c r="Q241" s="1"/>
  <c r="Q239"/>
  <c r="Q238" s="1"/>
  <c r="Q236"/>
  <c r="Q234"/>
  <c r="Q230"/>
  <c r="Q228"/>
  <c r="Q221"/>
  <c r="Q219"/>
  <c r="Q218" s="1"/>
  <c r="Q215"/>
  <c r="Q214" s="1"/>
  <c r="Q212"/>
  <c r="Q209"/>
  <c r="Q206" s="1"/>
  <c r="Q204"/>
  <c r="Q202"/>
  <c r="Q200"/>
  <c r="Q195"/>
  <c r="Q194" s="1"/>
  <c r="Q193" s="1"/>
  <c r="Q191"/>
  <c r="Q190" s="1"/>
  <c r="Q187"/>
  <c r="Q186" s="1"/>
  <c r="Q184"/>
  <c r="Q183" s="1"/>
  <c r="Q180"/>
  <c r="Q179" s="1"/>
  <c r="Q176"/>
  <c r="Q171"/>
  <c r="Q170" s="1"/>
  <c r="Q168"/>
  <c r="Q167" s="1"/>
  <c r="Q164"/>
  <c r="Q154"/>
  <c r="Q151"/>
  <c r="Q150" s="1"/>
  <c r="Q148"/>
  <c r="Q147" s="1"/>
  <c r="Q142"/>
  <c r="Q141" s="1"/>
  <c r="Q138"/>
  <c r="Q137" s="1"/>
  <c r="Q134"/>
  <c r="Q130"/>
  <c r="Q129" s="1"/>
  <c r="Q126"/>
  <c r="Q122"/>
  <c r="Q120"/>
  <c r="Q117"/>
  <c r="Q115"/>
  <c r="Q113"/>
  <c r="Q111"/>
  <c r="Q109"/>
  <c r="Q107"/>
  <c r="Q103"/>
  <c r="Q102" s="1"/>
  <c r="Q100"/>
  <c r="Q99"/>
  <c r="Q97"/>
  <c r="Q96" s="1"/>
  <c r="Q94"/>
  <c r="Q92"/>
  <c r="Q90"/>
  <c r="Q88"/>
  <c r="Q86"/>
  <c r="Q84"/>
  <c r="Q82"/>
  <c r="Q80"/>
  <c r="Q76"/>
  <c r="Q75" s="1"/>
  <c r="Q73"/>
  <c r="Q70"/>
  <c r="Q67"/>
  <c r="Q66" s="1"/>
  <c r="Q64"/>
  <c r="Q63" s="1"/>
  <c r="Q61"/>
  <c r="Q60"/>
  <c r="Q58"/>
  <c r="Q56"/>
  <c r="Q54"/>
  <c r="Q52"/>
  <c r="Q50"/>
  <c r="Q48"/>
  <c r="Q46"/>
  <c r="Q44"/>
  <c r="Q37"/>
  <c r="Q36" s="1"/>
  <c r="Q34"/>
  <c r="Q33" s="1"/>
  <c r="Q31"/>
  <c r="Q29"/>
  <c r="Q27"/>
  <c r="Q25"/>
  <c r="Q23"/>
  <c r="Q21"/>
  <c r="Q19"/>
  <c r="Q43" l="1"/>
  <c r="Q373"/>
  <c r="Q325"/>
  <c r="Q227"/>
  <c r="Q244"/>
  <c r="Q254"/>
  <c r="Q265"/>
  <c r="Q264" s="1"/>
  <c r="U561"/>
  <c r="S16"/>
  <c r="S305"/>
  <c r="Q512"/>
  <c r="Q508" s="1"/>
  <c r="S450"/>
  <c r="S197"/>
  <c r="Q307"/>
  <c r="R224"/>
  <c r="T224" s="1"/>
  <c r="V224" s="1"/>
  <c r="X224" s="1"/>
  <c r="Q72"/>
  <c r="Q79"/>
  <c r="Q78" s="1"/>
  <c r="Q106"/>
  <c r="Q442"/>
  <c r="Q441" s="1"/>
  <c r="Q500"/>
  <c r="Q223"/>
  <c r="Q487"/>
  <c r="Q353"/>
  <c r="Q352" s="1"/>
  <c r="Q199"/>
  <c r="Q105"/>
  <c r="Q166"/>
  <c r="Q178"/>
  <c r="Q189"/>
  <c r="Q324"/>
  <c r="Q419"/>
  <c r="Q557"/>
  <c r="Q182"/>
  <c r="Q372"/>
  <c r="Q284"/>
  <c r="Q461"/>
  <c r="Q391"/>
  <c r="Q279"/>
  <c r="Q336"/>
  <c r="Q387"/>
  <c r="Q494"/>
  <c r="Q125"/>
  <c r="Q133"/>
  <c r="Q140"/>
  <c r="Q153"/>
  <c r="Q163"/>
  <c r="Q175"/>
  <c r="Q211"/>
  <c r="Q226"/>
  <c r="Q302"/>
  <c r="Q318"/>
  <c r="Q341"/>
  <c r="Q346"/>
  <c r="Q361"/>
  <c r="Q408"/>
  <c r="Q416"/>
  <c r="Q451"/>
  <c r="Q458"/>
  <c r="Q468"/>
  <c r="Q504"/>
  <c r="Q528"/>
  <c r="Q18"/>
  <c r="Q17" s="1"/>
  <c r="Q69"/>
  <c r="Q366"/>
  <c r="O469"/>
  <c r="O495"/>
  <c r="O494" s="1"/>
  <c r="O496"/>
  <c r="O221"/>
  <c r="N221"/>
  <c r="N222"/>
  <c r="P222" s="1"/>
  <c r="R222" s="1"/>
  <c r="T222" s="1"/>
  <c r="V222" s="1"/>
  <c r="X222" s="1"/>
  <c r="O304"/>
  <c r="O303" s="1"/>
  <c r="O319"/>
  <c r="P320"/>
  <c r="R320" s="1"/>
  <c r="T320" s="1"/>
  <c r="V320" s="1"/>
  <c r="X320" s="1"/>
  <c r="N318"/>
  <c r="N319"/>
  <c r="N320"/>
  <c r="P304"/>
  <c r="R304" s="1"/>
  <c r="T304" s="1"/>
  <c r="V304" s="1"/>
  <c r="X304" s="1"/>
  <c r="N302"/>
  <c r="N303"/>
  <c r="N304"/>
  <c r="P299"/>
  <c r="R299" s="1"/>
  <c r="T299" s="1"/>
  <c r="V299" s="1"/>
  <c r="X299" s="1"/>
  <c r="N298"/>
  <c r="N299"/>
  <c r="N300"/>
  <c r="N301"/>
  <c r="P301" s="1"/>
  <c r="R301" s="1"/>
  <c r="T301" s="1"/>
  <c r="V301" s="1"/>
  <c r="X301" s="1"/>
  <c r="O300"/>
  <c r="O299" s="1"/>
  <c r="Q360" l="1"/>
  <c r="P300"/>
  <c r="R300" s="1"/>
  <c r="T300" s="1"/>
  <c r="V300" s="1"/>
  <c r="X300" s="1"/>
  <c r="S561"/>
  <c r="P303"/>
  <c r="R303" s="1"/>
  <c r="T303" s="1"/>
  <c r="V303" s="1"/>
  <c r="X303" s="1"/>
  <c r="P221"/>
  <c r="R221" s="1"/>
  <c r="T221" s="1"/>
  <c r="V221" s="1"/>
  <c r="X221" s="1"/>
  <c r="P319"/>
  <c r="R319" s="1"/>
  <c r="T319" s="1"/>
  <c r="V319" s="1"/>
  <c r="X319" s="1"/>
  <c r="Q306"/>
  <c r="Q499"/>
  <c r="R223"/>
  <c r="T223" s="1"/>
  <c r="V223" s="1"/>
  <c r="X223" s="1"/>
  <c r="Q217"/>
  <c r="Q467"/>
  <c r="Q440"/>
  <c r="Q162"/>
  <c r="Q124"/>
  <c r="Q198"/>
  <c r="Q146"/>
  <c r="Q503"/>
  <c r="Q345"/>
  <c r="Q298"/>
  <c r="Q174"/>
  <c r="Q42"/>
  <c r="Q527"/>
  <c r="Q457"/>
  <c r="Q398"/>
  <c r="O318"/>
  <c r="O302"/>
  <c r="Q197" l="1"/>
  <c r="Q161"/>
  <c r="Q466"/>
  <c r="Q450"/>
  <c r="Q305"/>
  <c r="Q16"/>
  <c r="Q283"/>
  <c r="P318"/>
  <c r="R318" s="1"/>
  <c r="T318" s="1"/>
  <c r="V318" s="1"/>
  <c r="X318" s="1"/>
  <c r="P302"/>
  <c r="R302" s="1"/>
  <c r="T302" s="1"/>
  <c r="V302" s="1"/>
  <c r="X302" s="1"/>
  <c r="O298"/>
  <c r="Q465" l="1"/>
  <c r="P298"/>
  <c r="R298" s="1"/>
  <c r="T298" s="1"/>
  <c r="V298" s="1"/>
  <c r="X298" s="1"/>
  <c r="Q561" l="1"/>
  <c r="O559"/>
  <c r="O555"/>
  <c r="O553"/>
  <c r="O551"/>
  <c r="O549"/>
  <c r="O547"/>
  <c r="O545"/>
  <c r="O543"/>
  <c r="O541"/>
  <c r="O538"/>
  <c r="O536"/>
  <c r="O534"/>
  <c r="O531"/>
  <c r="O529"/>
  <c r="O517"/>
  <c r="O515"/>
  <c r="O512" s="1"/>
  <c r="O513"/>
  <c r="O510"/>
  <c r="O506"/>
  <c r="O505"/>
  <c r="O504" s="1"/>
  <c r="O501"/>
  <c r="O500" s="1"/>
  <c r="O499" s="1"/>
  <c r="O492"/>
  <c r="O490"/>
  <c r="O488"/>
  <c r="O484"/>
  <c r="O483" s="1"/>
  <c r="O481"/>
  <c r="O480" s="1"/>
  <c r="O476"/>
  <c r="O475" s="1"/>
  <c r="O473"/>
  <c r="O468"/>
  <c r="O463"/>
  <c r="O459"/>
  <c r="O458" s="1"/>
  <c r="O457" s="1"/>
  <c r="O453"/>
  <c r="O452" s="1"/>
  <c r="O448"/>
  <c r="O447" s="1"/>
  <c r="O445"/>
  <c r="O443"/>
  <c r="O431"/>
  <c r="O430" s="1"/>
  <c r="O427"/>
  <c r="O426" s="1"/>
  <c r="O424"/>
  <c r="O423" s="1"/>
  <c r="O421"/>
  <c r="O420" s="1"/>
  <c r="O417"/>
  <c r="O416" s="1"/>
  <c r="O414"/>
  <c r="O412"/>
  <c r="O409"/>
  <c r="O406"/>
  <c r="O405" s="1"/>
  <c r="O403"/>
  <c r="O402" s="1"/>
  <c r="O400"/>
  <c r="O396"/>
  <c r="O393"/>
  <c r="O392" s="1"/>
  <c r="O389"/>
  <c r="O388" s="1"/>
  <c r="O385"/>
  <c r="O383"/>
  <c r="O381"/>
  <c r="O378"/>
  <c r="O376"/>
  <c r="O374"/>
  <c r="O367"/>
  <c r="O366" s="1"/>
  <c r="O364"/>
  <c r="O362"/>
  <c r="O358"/>
  <c r="O356"/>
  <c r="O354"/>
  <c r="O347"/>
  <c r="O346" s="1"/>
  <c r="O345" s="1"/>
  <c r="O343"/>
  <c r="O342" s="1"/>
  <c r="O338"/>
  <c r="O337" s="1"/>
  <c r="O334"/>
  <c r="O332"/>
  <c r="O330"/>
  <c r="O328"/>
  <c r="O326"/>
  <c r="O316"/>
  <c r="O313"/>
  <c r="O312" s="1"/>
  <c r="O310"/>
  <c r="O308"/>
  <c r="O295"/>
  <c r="O290"/>
  <c r="O289" s="1"/>
  <c r="O286"/>
  <c r="O285" s="1"/>
  <c r="O281"/>
  <c r="O280" s="1"/>
  <c r="O277"/>
  <c r="O276" s="1"/>
  <c r="O274"/>
  <c r="O272"/>
  <c r="O270"/>
  <c r="O268"/>
  <c r="O266"/>
  <c r="O259"/>
  <c r="O256"/>
  <c r="O255" s="1"/>
  <c r="O251"/>
  <c r="O250" s="1"/>
  <c r="O247"/>
  <c r="O245"/>
  <c r="O242"/>
  <c r="O241" s="1"/>
  <c r="O239"/>
  <c r="O238" s="1"/>
  <c r="O236"/>
  <c r="O234"/>
  <c r="O230"/>
  <c r="O228"/>
  <c r="O219"/>
  <c r="O218" s="1"/>
  <c r="O215"/>
  <c r="O214" s="1"/>
  <c r="O212"/>
  <c r="O211" s="1"/>
  <c r="O209"/>
  <c r="O204"/>
  <c r="O202"/>
  <c r="O200"/>
  <c r="O195"/>
  <c r="O191"/>
  <c r="O190" s="1"/>
  <c r="O189" s="1"/>
  <c r="O187"/>
  <c r="O186" s="1"/>
  <c r="O184"/>
  <c r="O180"/>
  <c r="O179" s="1"/>
  <c r="O176"/>
  <c r="O175" s="1"/>
  <c r="O171"/>
  <c r="O170" s="1"/>
  <c r="O168"/>
  <c r="O167" s="1"/>
  <c r="O164"/>
  <c r="O163" s="1"/>
  <c r="O154"/>
  <c r="O153" s="1"/>
  <c r="O151"/>
  <c r="O148"/>
  <c r="O147" s="1"/>
  <c r="O142"/>
  <c r="O141" s="1"/>
  <c r="O138"/>
  <c r="O134"/>
  <c r="O133" s="1"/>
  <c r="O130"/>
  <c r="O126"/>
  <c r="O125" s="1"/>
  <c r="O122"/>
  <c r="O120"/>
  <c r="O117"/>
  <c r="O115"/>
  <c r="O113"/>
  <c r="O111"/>
  <c r="O109"/>
  <c r="O107"/>
  <c r="O103"/>
  <c r="O102"/>
  <c r="O100"/>
  <c r="O97"/>
  <c r="O96" s="1"/>
  <c r="O94"/>
  <c r="O92"/>
  <c r="O90"/>
  <c r="O88"/>
  <c r="O86"/>
  <c r="O84"/>
  <c r="O82"/>
  <c r="O80"/>
  <c r="O76"/>
  <c r="O75" s="1"/>
  <c r="O73"/>
  <c r="O72" s="1"/>
  <c r="O70"/>
  <c r="O69" s="1"/>
  <c r="O67"/>
  <c r="O66" s="1"/>
  <c r="O64"/>
  <c r="O63" s="1"/>
  <c r="O61"/>
  <c r="O60" s="1"/>
  <c r="O58"/>
  <c r="O56"/>
  <c r="O54"/>
  <c r="O52"/>
  <c r="O50"/>
  <c r="O48"/>
  <c r="O46"/>
  <c r="O44"/>
  <c r="O37"/>
  <c r="O34"/>
  <c r="O33" s="1"/>
  <c r="O31"/>
  <c r="O29"/>
  <c r="O27"/>
  <c r="O25"/>
  <c r="O23"/>
  <c r="O21"/>
  <c r="O19"/>
  <c r="O408" l="1"/>
  <c r="O361"/>
  <c r="O360" s="1"/>
  <c r="O18"/>
  <c r="O43"/>
  <c r="O106"/>
  <c r="O105" s="1"/>
  <c r="O227"/>
  <c r="O265"/>
  <c r="O264" s="1"/>
  <c r="O307"/>
  <c r="O373"/>
  <c r="O372" s="1"/>
  <c r="O467"/>
  <c r="O487"/>
  <c r="O353"/>
  <c r="O315"/>
  <c r="O325"/>
  <c r="O324" s="1"/>
  <c r="O42"/>
  <c r="O336"/>
  <c r="O503"/>
  <c r="O249"/>
  <c r="O419"/>
  <c r="O451"/>
  <c r="O140"/>
  <c r="O162"/>
  <c r="O174"/>
  <c r="O279"/>
  <c r="O352"/>
  <c r="O429"/>
  <c r="O217"/>
  <c r="O341"/>
  <c r="O387"/>
  <c r="O79"/>
  <c r="O129"/>
  <c r="O137"/>
  <c r="O150"/>
  <c r="O166"/>
  <c r="O178"/>
  <c r="O183"/>
  <c r="O194"/>
  <c r="O199"/>
  <c r="O206"/>
  <c r="O258"/>
  <c r="O294"/>
  <c r="O395"/>
  <c r="O462"/>
  <c r="O509"/>
  <c r="O528"/>
  <c r="O36"/>
  <c r="O99"/>
  <c r="O244"/>
  <c r="O399"/>
  <c r="O442"/>
  <c r="O558"/>
  <c r="M459"/>
  <c r="L457"/>
  <c r="L458"/>
  <c r="L459"/>
  <c r="L460"/>
  <c r="N460" s="1"/>
  <c r="P460" s="1"/>
  <c r="R460" s="1"/>
  <c r="T460" s="1"/>
  <c r="V460" s="1"/>
  <c r="X460" s="1"/>
  <c r="M559"/>
  <c r="M558" s="1"/>
  <c r="M555"/>
  <c r="M553"/>
  <c r="M551"/>
  <c r="M549"/>
  <c r="M547"/>
  <c r="M545"/>
  <c r="M543"/>
  <c r="M541"/>
  <c r="M538"/>
  <c r="M536"/>
  <c r="M534"/>
  <c r="M531"/>
  <c r="M529"/>
  <c r="M517"/>
  <c r="M515"/>
  <c r="M513"/>
  <c r="M510"/>
  <c r="M509" s="1"/>
  <c r="M506"/>
  <c r="M505" s="1"/>
  <c r="M501"/>
  <c r="M500" s="1"/>
  <c r="M496"/>
  <c r="M495" s="1"/>
  <c r="M494" s="1"/>
  <c r="M492"/>
  <c r="M490"/>
  <c r="M488"/>
  <c r="M484"/>
  <c r="M483" s="1"/>
  <c r="M481"/>
  <c r="M480" s="1"/>
  <c r="M476"/>
  <c r="M475" s="1"/>
  <c r="M473"/>
  <c r="M468"/>
  <c r="M463"/>
  <c r="M462" s="1"/>
  <c r="M461" s="1"/>
  <c r="M453"/>
  <c r="M452" s="1"/>
  <c r="M448"/>
  <c r="M445"/>
  <c r="M443"/>
  <c r="M431"/>
  <c r="M430" s="1"/>
  <c r="M429" s="1"/>
  <c r="M427"/>
  <c r="M426" s="1"/>
  <c r="M424"/>
  <c r="M423" s="1"/>
  <c r="M421"/>
  <c r="M420" s="1"/>
  <c r="M417"/>
  <c r="M416" s="1"/>
  <c r="M414"/>
  <c r="M412"/>
  <c r="M409"/>
  <c r="M406"/>
  <c r="M405" s="1"/>
  <c r="M403"/>
  <c r="M402" s="1"/>
  <c r="M400"/>
  <c r="M399" s="1"/>
  <c r="M396"/>
  <c r="M395" s="1"/>
  <c r="M393"/>
  <c r="M392" s="1"/>
  <c r="M389"/>
  <c r="M385"/>
  <c r="M383"/>
  <c r="M381"/>
  <c r="M378"/>
  <c r="M376"/>
  <c r="M374"/>
  <c r="M367"/>
  <c r="M366" s="1"/>
  <c r="M364"/>
  <c r="M362"/>
  <c r="M358"/>
  <c r="M356"/>
  <c r="M354"/>
  <c r="M347"/>
  <c r="M346" s="1"/>
  <c r="M343"/>
  <c r="M342" s="1"/>
  <c r="M341" s="1"/>
  <c r="M338"/>
  <c r="M334"/>
  <c r="M332"/>
  <c r="M330"/>
  <c r="M328"/>
  <c r="M326"/>
  <c r="M316"/>
  <c r="M315" s="1"/>
  <c r="M313"/>
  <c r="M312" s="1"/>
  <c r="M310"/>
  <c r="M308"/>
  <c r="M295"/>
  <c r="M294" s="1"/>
  <c r="M290"/>
  <c r="M289" s="1"/>
  <c r="M286"/>
  <c r="M285" s="1"/>
  <c r="M281"/>
  <c r="M280" s="1"/>
  <c r="M279" s="1"/>
  <c r="M277"/>
  <c r="M276" s="1"/>
  <c r="M274"/>
  <c r="M272"/>
  <c r="M270"/>
  <c r="M268"/>
  <c r="M266"/>
  <c r="M259"/>
  <c r="M258" s="1"/>
  <c r="M256"/>
  <c r="M255" s="1"/>
  <c r="M251"/>
  <c r="M250" s="1"/>
  <c r="M247"/>
  <c r="M245"/>
  <c r="M242"/>
  <c r="M241" s="1"/>
  <c r="M239"/>
  <c r="M238" s="1"/>
  <c r="M236"/>
  <c r="M234"/>
  <c r="M230"/>
  <c r="M228"/>
  <c r="M227" s="1"/>
  <c r="M219"/>
  <c r="M215"/>
  <c r="M214"/>
  <c r="M212"/>
  <c r="M211" s="1"/>
  <c r="M209"/>
  <c r="M206" s="1"/>
  <c r="M204"/>
  <c r="M202"/>
  <c r="M200"/>
  <c r="M195"/>
  <c r="M194"/>
  <c r="M193" s="1"/>
  <c r="M191"/>
  <c r="M190" s="1"/>
  <c r="M187"/>
  <c r="M186" s="1"/>
  <c r="M184"/>
  <c r="M183" s="1"/>
  <c r="M180"/>
  <c r="M179" s="1"/>
  <c r="M176"/>
  <c r="M175" s="1"/>
  <c r="M174" s="1"/>
  <c r="M171"/>
  <c r="M170" s="1"/>
  <c r="M168"/>
  <c r="M167" s="1"/>
  <c r="M164"/>
  <c r="M163" s="1"/>
  <c r="M162" s="1"/>
  <c r="M154"/>
  <c r="M153" s="1"/>
  <c r="M151"/>
  <c r="M150" s="1"/>
  <c r="M148"/>
  <c r="M147" s="1"/>
  <c r="M142"/>
  <c r="M141" s="1"/>
  <c r="M138"/>
  <c r="M137" s="1"/>
  <c r="M134"/>
  <c r="M133" s="1"/>
  <c r="M130"/>
  <c r="M129" s="1"/>
  <c r="M126"/>
  <c r="M125" s="1"/>
  <c r="M122"/>
  <c r="M120"/>
  <c r="M117"/>
  <c r="M115"/>
  <c r="M113"/>
  <c r="M111"/>
  <c r="M109"/>
  <c r="M107"/>
  <c r="M103"/>
  <c r="M102" s="1"/>
  <c r="M100"/>
  <c r="M99" s="1"/>
  <c r="M97"/>
  <c r="M96" s="1"/>
  <c r="M94"/>
  <c r="M92"/>
  <c r="M90"/>
  <c r="M88"/>
  <c r="M86"/>
  <c r="M84"/>
  <c r="M82"/>
  <c r="M80"/>
  <c r="M76"/>
  <c r="M75" s="1"/>
  <c r="M73"/>
  <c r="M70"/>
  <c r="M69" s="1"/>
  <c r="M67"/>
  <c r="M66" s="1"/>
  <c r="M64"/>
  <c r="M63" s="1"/>
  <c r="M61"/>
  <c r="M58"/>
  <c r="M56"/>
  <c r="M54"/>
  <c r="M52"/>
  <c r="M50"/>
  <c r="M48"/>
  <c r="M46"/>
  <c r="M44"/>
  <c r="M37"/>
  <c r="M36" s="1"/>
  <c r="M34"/>
  <c r="M33" s="1"/>
  <c r="M31"/>
  <c r="M29"/>
  <c r="M27"/>
  <c r="M25"/>
  <c r="M23"/>
  <c r="M21"/>
  <c r="M19"/>
  <c r="K415"/>
  <c r="K381"/>
  <c r="J381"/>
  <c r="J382"/>
  <c r="L382" s="1"/>
  <c r="N382" s="1"/>
  <c r="P382" s="1"/>
  <c r="R382" s="1"/>
  <c r="T382" s="1"/>
  <c r="V382" s="1"/>
  <c r="X382" s="1"/>
  <c r="M43" l="1"/>
  <c r="M182"/>
  <c r="O306"/>
  <c r="M391"/>
  <c r="M467"/>
  <c r="O466"/>
  <c r="M442"/>
  <c r="M79"/>
  <c r="M78" s="1"/>
  <c r="M146"/>
  <c r="M254"/>
  <c r="M512"/>
  <c r="M508" s="1"/>
  <c r="M18"/>
  <c r="M17" s="1"/>
  <c r="M199"/>
  <c r="M244"/>
  <c r="M361"/>
  <c r="M373"/>
  <c r="M372" s="1"/>
  <c r="O226"/>
  <c r="L381"/>
  <c r="N381" s="1"/>
  <c r="P381" s="1"/>
  <c r="R381" s="1"/>
  <c r="T381" s="1"/>
  <c r="V381" s="1"/>
  <c r="X381" s="1"/>
  <c r="M265"/>
  <c r="M264" s="1"/>
  <c r="M528"/>
  <c r="M527" s="1"/>
  <c r="N459"/>
  <c r="P459" s="1"/>
  <c r="R459" s="1"/>
  <c r="T459" s="1"/>
  <c r="V459" s="1"/>
  <c r="X459" s="1"/>
  <c r="M124"/>
  <c r="O124"/>
  <c r="O508"/>
  <c r="O193"/>
  <c r="O465"/>
  <c r="O557"/>
  <c r="O78"/>
  <c r="O391"/>
  <c r="O17"/>
  <c r="O398"/>
  <c r="O441"/>
  <c r="O527"/>
  <c r="O198"/>
  <c r="O461"/>
  <c r="O254"/>
  <c r="O182"/>
  <c r="O284"/>
  <c r="O283" s="1"/>
  <c r="O146"/>
  <c r="M458"/>
  <c r="N458" s="1"/>
  <c r="P458" s="1"/>
  <c r="R458" s="1"/>
  <c r="T458" s="1"/>
  <c r="V458" s="1"/>
  <c r="X458" s="1"/>
  <c r="M408"/>
  <c r="M140"/>
  <c r="M249"/>
  <c r="M451"/>
  <c r="M557"/>
  <c r="M166"/>
  <c r="M345"/>
  <c r="M360"/>
  <c r="M419"/>
  <c r="M504"/>
  <c r="M226"/>
  <c r="M189"/>
  <c r="M198"/>
  <c r="M499"/>
  <c r="M178"/>
  <c r="M106"/>
  <c r="M307"/>
  <c r="M325"/>
  <c r="M353"/>
  <c r="M60"/>
  <c r="M72"/>
  <c r="M218"/>
  <c r="M284"/>
  <c r="M337"/>
  <c r="M388"/>
  <c r="M447"/>
  <c r="M487"/>
  <c r="K417"/>
  <c r="J416"/>
  <c r="J417"/>
  <c r="J418"/>
  <c r="L418" s="1"/>
  <c r="N418" s="1"/>
  <c r="P418" s="1"/>
  <c r="R418" s="1"/>
  <c r="T418" s="1"/>
  <c r="V418" s="1"/>
  <c r="X418" s="1"/>
  <c r="K559"/>
  <c r="K558" s="1"/>
  <c r="K555"/>
  <c r="K553"/>
  <c r="K551"/>
  <c r="K549"/>
  <c r="K547"/>
  <c r="K545"/>
  <c r="K543"/>
  <c r="K541"/>
  <c r="K538"/>
  <c r="K536"/>
  <c r="K534"/>
  <c r="K531"/>
  <c r="K529"/>
  <c r="K517"/>
  <c r="K515"/>
  <c r="K513"/>
  <c r="K510"/>
  <c r="K509" s="1"/>
  <c r="K506"/>
  <c r="K505" s="1"/>
  <c r="K504" s="1"/>
  <c r="K501"/>
  <c r="K500" s="1"/>
  <c r="K496"/>
  <c r="K495" s="1"/>
  <c r="K492"/>
  <c r="K490"/>
  <c r="K488"/>
  <c r="K484"/>
  <c r="K483" s="1"/>
  <c r="K481"/>
  <c r="K480" s="1"/>
  <c r="K476"/>
  <c r="K475" s="1"/>
  <c r="K473"/>
  <c r="K468"/>
  <c r="K463"/>
  <c r="K453"/>
  <c r="K452" s="1"/>
  <c r="K448"/>
  <c r="K447" s="1"/>
  <c r="K445"/>
  <c r="K443"/>
  <c r="K431"/>
  <c r="K430" s="1"/>
  <c r="K427"/>
  <c r="K426" s="1"/>
  <c r="K424"/>
  <c r="K423" s="1"/>
  <c r="K421"/>
  <c r="K420" s="1"/>
  <c r="K414"/>
  <c r="K412"/>
  <c r="K409"/>
  <c r="K406"/>
  <c r="K403"/>
  <c r="K402" s="1"/>
  <c r="K400"/>
  <c r="K399" s="1"/>
  <c r="K396"/>
  <c r="K395" s="1"/>
  <c r="K393"/>
  <c r="K392" s="1"/>
  <c r="K389"/>
  <c r="K385"/>
  <c r="K383"/>
  <c r="K378"/>
  <c r="K376"/>
  <c r="K374"/>
  <c r="K367"/>
  <c r="K366" s="1"/>
  <c r="K364"/>
  <c r="K362"/>
  <c r="K358"/>
  <c r="K356"/>
  <c r="K354"/>
  <c r="K347"/>
  <c r="K346" s="1"/>
  <c r="K345" s="1"/>
  <c r="K343"/>
  <c r="K342" s="1"/>
  <c r="K338"/>
  <c r="K337" s="1"/>
  <c r="K334"/>
  <c r="K332"/>
  <c r="K330"/>
  <c r="K328"/>
  <c r="K326"/>
  <c r="K316"/>
  <c r="K315" s="1"/>
  <c r="K313"/>
  <c r="K312" s="1"/>
  <c r="K310"/>
  <c r="K308"/>
  <c r="K295"/>
  <c r="K294" s="1"/>
  <c r="K290"/>
  <c r="K289" s="1"/>
  <c r="K286"/>
  <c r="K285" s="1"/>
  <c r="K281"/>
  <c r="K280" s="1"/>
  <c r="K277"/>
  <c r="K276" s="1"/>
  <c r="K274"/>
  <c r="K272"/>
  <c r="K270"/>
  <c r="K268"/>
  <c r="K266"/>
  <c r="K259"/>
  <c r="K258" s="1"/>
  <c r="K256"/>
  <c r="K251"/>
  <c r="K250" s="1"/>
  <c r="K249" s="1"/>
  <c r="K247"/>
  <c r="K245"/>
  <c r="K242"/>
  <c r="K241" s="1"/>
  <c r="K239"/>
  <c r="K238" s="1"/>
  <c r="K236"/>
  <c r="K234"/>
  <c r="K230"/>
  <c r="K228"/>
  <c r="K219"/>
  <c r="K218" s="1"/>
  <c r="K215"/>
  <c r="K214" s="1"/>
  <c r="K212"/>
  <c r="K211" s="1"/>
  <c r="K209"/>
  <c r="K206" s="1"/>
  <c r="K204"/>
  <c r="K202"/>
  <c r="K200"/>
  <c r="K195"/>
  <c r="K194" s="1"/>
  <c r="K191"/>
  <c r="K190" s="1"/>
  <c r="K187"/>
  <c r="K184"/>
  <c r="K183" s="1"/>
  <c r="K180"/>
  <c r="K179" s="1"/>
  <c r="K178" s="1"/>
  <c r="K176"/>
  <c r="K171"/>
  <c r="K170" s="1"/>
  <c r="K168"/>
  <c r="K167" s="1"/>
  <c r="K164"/>
  <c r="K154"/>
  <c r="K153" s="1"/>
  <c r="K151"/>
  <c r="K150" s="1"/>
  <c r="K148"/>
  <c r="K142"/>
  <c r="K141" s="1"/>
  <c r="K140" s="1"/>
  <c r="K138"/>
  <c r="K137" s="1"/>
  <c r="K134"/>
  <c r="K133" s="1"/>
  <c r="K130"/>
  <c r="K129" s="1"/>
  <c r="K126"/>
  <c r="K125" s="1"/>
  <c r="K122"/>
  <c r="K120"/>
  <c r="K117"/>
  <c r="K115"/>
  <c r="K113"/>
  <c r="K111"/>
  <c r="K109"/>
  <c r="K107"/>
  <c r="K103"/>
  <c r="K102" s="1"/>
  <c r="K100"/>
  <c r="K99" s="1"/>
  <c r="K97"/>
  <c r="K96" s="1"/>
  <c r="K94"/>
  <c r="K92"/>
  <c r="K90"/>
  <c r="K88"/>
  <c r="K86"/>
  <c r="K84"/>
  <c r="K82"/>
  <c r="K80"/>
  <c r="K76"/>
  <c r="K75" s="1"/>
  <c r="K73"/>
  <c r="K72" s="1"/>
  <c r="K70"/>
  <c r="K69" s="1"/>
  <c r="K67"/>
  <c r="K66" s="1"/>
  <c r="K64"/>
  <c r="K63" s="1"/>
  <c r="K61"/>
  <c r="K60" s="1"/>
  <c r="K58"/>
  <c r="K56"/>
  <c r="K54"/>
  <c r="K52"/>
  <c r="K50"/>
  <c r="K48"/>
  <c r="K46"/>
  <c r="K44"/>
  <c r="K37"/>
  <c r="K34"/>
  <c r="K33" s="1"/>
  <c r="K31"/>
  <c r="K29"/>
  <c r="K27"/>
  <c r="K25"/>
  <c r="K23"/>
  <c r="K21"/>
  <c r="K19"/>
  <c r="I316"/>
  <c r="H315"/>
  <c r="H316"/>
  <c r="H317"/>
  <c r="J317" s="1"/>
  <c r="L317" s="1"/>
  <c r="N317" s="1"/>
  <c r="P317" s="1"/>
  <c r="R317" s="1"/>
  <c r="T317" s="1"/>
  <c r="V317" s="1"/>
  <c r="X317" s="1"/>
  <c r="I51"/>
  <c r="I50" s="1"/>
  <c r="I28"/>
  <c r="I27" s="1"/>
  <c r="I37"/>
  <c r="H36"/>
  <c r="H37"/>
  <c r="H38"/>
  <c r="J38" s="1"/>
  <c r="L38" s="1"/>
  <c r="N38" s="1"/>
  <c r="P38" s="1"/>
  <c r="R38" s="1"/>
  <c r="T38" s="1"/>
  <c r="V38" s="1"/>
  <c r="X38" s="1"/>
  <c r="I559"/>
  <c r="I558" s="1"/>
  <c r="I555"/>
  <c r="I553"/>
  <c r="I551"/>
  <c r="I549"/>
  <c r="I547"/>
  <c r="I545"/>
  <c r="I543"/>
  <c r="I541"/>
  <c r="I538"/>
  <c r="I536"/>
  <c r="I534"/>
  <c r="I531"/>
  <c r="I529"/>
  <c r="I517"/>
  <c r="I515"/>
  <c r="I513"/>
  <c r="I510"/>
  <c r="I509" s="1"/>
  <c r="I506"/>
  <c r="I505" s="1"/>
  <c r="I504" s="1"/>
  <c r="I501"/>
  <c r="I500" s="1"/>
  <c r="I499" s="1"/>
  <c r="I496"/>
  <c r="I495" s="1"/>
  <c r="I492"/>
  <c r="I490"/>
  <c r="I488"/>
  <c r="I484"/>
  <c r="I483" s="1"/>
  <c r="I481"/>
  <c r="I480"/>
  <c r="I476"/>
  <c r="I475" s="1"/>
  <c r="I473"/>
  <c r="I468"/>
  <c r="I463"/>
  <c r="I462" s="1"/>
  <c r="I453"/>
  <c r="I452" s="1"/>
  <c r="I448"/>
  <c r="I447" s="1"/>
  <c r="I445"/>
  <c r="I443"/>
  <c r="I431"/>
  <c r="I430" s="1"/>
  <c r="I429" s="1"/>
  <c r="I427"/>
  <c r="I424"/>
  <c r="I423" s="1"/>
  <c r="I421"/>
  <c r="I420" s="1"/>
  <c r="I414"/>
  <c r="I412"/>
  <c r="I409"/>
  <c r="I406"/>
  <c r="I405" s="1"/>
  <c r="I403"/>
  <c r="I402" s="1"/>
  <c r="I400"/>
  <c r="I399" s="1"/>
  <c r="I396"/>
  <c r="I395" s="1"/>
  <c r="I393"/>
  <c r="I392" s="1"/>
  <c r="I389"/>
  <c r="I388" s="1"/>
  <c r="I385"/>
  <c r="I383"/>
  <c r="I378"/>
  <c r="I376"/>
  <c r="I374"/>
  <c r="I367"/>
  <c r="I366"/>
  <c r="I364"/>
  <c r="I362"/>
  <c r="I358"/>
  <c r="I356"/>
  <c r="I354"/>
  <c r="I347"/>
  <c r="I343"/>
  <c r="I342" s="1"/>
  <c r="I341" s="1"/>
  <c r="I338"/>
  <c r="I337" s="1"/>
  <c r="I334"/>
  <c r="I332"/>
  <c r="I330"/>
  <c r="I328"/>
  <c r="I326"/>
  <c r="I313"/>
  <c r="I312" s="1"/>
  <c r="I310"/>
  <c r="I308"/>
  <c r="I295"/>
  <c r="I294" s="1"/>
  <c r="I290"/>
  <c r="I289" s="1"/>
  <c r="I286"/>
  <c r="I285" s="1"/>
  <c r="I281"/>
  <c r="I280" s="1"/>
  <c r="I279" s="1"/>
  <c r="I277"/>
  <c r="I276" s="1"/>
  <c r="I274"/>
  <c r="I272"/>
  <c r="I270"/>
  <c r="I268"/>
  <c r="I266"/>
  <c r="I259"/>
  <c r="I258" s="1"/>
  <c r="I256"/>
  <c r="I255" s="1"/>
  <c r="I251"/>
  <c r="I250" s="1"/>
  <c r="I247"/>
  <c r="I245"/>
  <c r="I242"/>
  <c r="I241" s="1"/>
  <c r="I239"/>
  <c r="I238" s="1"/>
  <c r="I236"/>
  <c r="I234"/>
  <c r="I230"/>
  <c r="I228"/>
  <c r="I219"/>
  <c r="I218" s="1"/>
  <c r="I215"/>
  <c r="I214" s="1"/>
  <c r="I212"/>
  <c r="I211" s="1"/>
  <c r="I209"/>
  <c r="I206" s="1"/>
  <c r="I204"/>
  <c r="I202"/>
  <c r="I200"/>
  <c r="I195"/>
  <c r="I194" s="1"/>
  <c r="I193" s="1"/>
  <c r="I191"/>
  <c r="I190" s="1"/>
  <c r="I187"/>
  <c r="I186" s="1"/>
  <c r="I184"/>
  <c r="I183" s="1"/>
  <c r="I180"/>
  <c r="I179" s="1"/>
  <c r="I176"/>
  <c r="I175" s="1"/>
  <c r="I174" s="1"/>
  <c r="I171"/>
  <c r="I168"/>
  <c r="I167" s="1"/>
  <c r="I164"/>
  <c r="I163" s="1"/>
  <c r="I162" s="1"/>
  <c r="I154"/>
  <c r="I153" s="1"/>
  <c r="I151"/>
  <c r="I150" s="1"/>
  <c r="I148"/>
  <c r="I147" s="1"/>
  <c r="I142"/>
  <c r="I141" s="1"/>
  <c r="I138"/>
  <c r="I137" s="1"/>
  <c r="I134"/>
  <c r="I133" s="1"/>
  <c r="I130"/>
  <c r="I129" s="1"/>
  <c r="I126"/>
  <c r="I125" s="1"/>
  <c r="I122"/>
  <c r="I120"/>
  <c r="I117"/>
  <c r="I115"/>
  <c r="I113"/>
  <c r="I111"/>
  <c r="I109"/>
  <c r="I107"/>
  <c r="I103"/>
  <c r="I102" s="1"/>
  <c r="I100"/>
  <c r="I99" s="1"/>
  <c r="I97"/>
  <c r="I96" s="1"/>
  <c r="I94"/>
  <c r="I92"/>
  <c r="I90"/>
  <c r="I88"/>
  <c r="I86"/>
  <c r="I84"/>
  <c r="I82"/>
  <c r="I80"/>
  <c r="I76"/>
  <c r="I73"/>
  <c r="I72" s="1"/>
  <c r="I67"/>
  <c r="I66" s="1"/>
  <c r="I64"/>
  <c r="I63" s="1"/>
  <c r="I61"/>
  <c r="I60" s="1"/>
  <c r="I58"/>
  <c r="I56"/>
  <c r="I54"/>
  <c r="I52"/>
  <c r="I48"/>
  <c r="I46"/>
  <c r="I44"/>
  <c r="I34"/>
  <c r="I33" s="1"/>
  <c r="I31"/>
  <c r="I29"/>
  <c r="I25"/>
  <c r="I23"/>
  <c r="I21"/>
  <c r="I19"/>
  <c r="G469"/>
  <c r="G490"/>
  <c r="F490"/>
  <c r="F491"/>
  <c r="H491" s="1"/>
  <c r="J491" s="1"/>
  <c r="L491" s="1"/>
  <c r="N491" s="1"/>
  <c r="P491" s="1"/>
  <c r="R491" s="1"/>
  <c r="T491" s="1"/>
  <c r="V491" s="1"/>
  <c r="X491" s="1"/>
  <c r="G77"/>
  <c r="G74"/>
  <c r="G71"/>
  <c r="G70" s="1"/>
  <c r="G69" s="1"/>
  <c r="G552"/>
  <c r="G551" s="1"/>
  <c r="G103"/>
  <c r="F102"/>
  <c r="F103"/>
  <c r="F104"/>
  <c r="H104" s="1"/>
  <c r="J104" s="1"/>
  <c r="L104" s="1"/>
  <c r="N104" s="1"/>
  <c r="P104" s="1"/>
  <c r="R104" s="1"/>
  <c r="T104" s="1"/>
  <c r="V104" s="1"/>
  <c r="X104" s="1"/>
  <c r="G277"/>
  <c r="F276"/>
  <c r="F277"/>
  <c r="F278"/>
  <c r="H278" s="1"/>
  <c r="J278" s="1"/>
  <c r="L278" s="1"/>
  <c r="N278" s="1"/>
  <c r="P278" s="1"/>
  <c r="R278" s="1"/>
  <c r="T278" s="1"/>
  <c r="V278" s="1"/>
  <c r="X278" s="1"/>
  <c r="G559"/>
  <c r="G558" s="1"/>
  <c r="G555"/>
  <c r="G553"/>
  <c r="G549"/>
  <c r="G547"/>
  <c r="G545"/>
  <c r="G543"/>
  <c r="G541"/>
  <c r="G538"/>
  <c r="G536"/>
  <c r="G534"/>
  <c r="G531"/>
  <c r="G529"/>
  <c r="G517"/>
  <c r="G515"/>
  <c r="G513"/>
  <c r="G510"/>
  <c r="G509" s="1"/>
  <c r="G506"/>
  <c r="G505" s="1"/>
  <c r="G501"/>
  <c r="G500" s="1"/>
  <c r="G496"/>
  <c r="G495" s="1"/>
  <c r="G492"/>
  <c r="G488"/>
  <c r="G487" s="1"/>
  <c r="G484"/>
  <c r="G483" s="1"/>
  <c r="G481"/>
  <c r="G480" s="1"/>
  <c r="G476"/>
  <c r="G475" s="1"/>
  <c r="G473"/>
  <c r="G463"/>
  <c r="G462" s="1"/>
  <c r="G453"/>
  <c r="G452" s="1"/>
  <c r="G448"/>
  <c r="G447" s="1"/>
  <c r="G445"/>
  <c r="G443"/>
  <c r="G431"/>
  <c r="G430" s="1"/>
  <c r="G427"/>
  <c r="G426" s="1"/>
  <c r="G424"/>
  <c r="G423" s="1"/>
  <c r="G421"/>
  <c r="G420" s="1"/>
  <c r="G414"/>
  <c r="G412"/>
  <c r="G409"/>
  <c r="G406"/>
  <c r="G405" s="1"/>
  <c r="G403"/>
  <c r="G402" s="1"/>
  <c r="G400"/>
  <c r="G399" s="1"/>
  <c r="G396"/>
  <c r="G395" s="1"/>
  <c r="G393"/>
  <c r="G392" s="1"/>
  <c r="G389"/>
  <c r="G388" s="1"/>
  <c r="G385"/>
  <c r="G383"/>
  <c r="G378"/>
  <c r="G376"/>
  <c r="G374"/>
  <c r="G367"/>
  <c r="G366" s="1"/>
  <c r="G364"/>
  <c r="G362"/>
  <c r="G358"/>
  <c r="G356"/>
  <c r="G354"/>
  <c r="G347"/>
  <c r="G346" s="1"/>
  <c r="G345" s="1"/>
  <c r="G343"/>
  <c r="G342" s="1"/>
  <c r="G341" s="1"/>
  <c r="G338"/>
  <c r="G337" s="1"/>
  <c r="G334"/>
  <c r="G332"/>
  <c r="G330"/>
  <c r="G328"/>
  <c r="G326"/>
  <c r="G313"/>
  <c r="G312" s="1"/>
  <c r="G310"/>
  <c r="G308"/>
  <c r="G295"/>
  <c r="G294" s="1"/>
  <c r="G290"/>
  <c r="G289" s="1"/>
  <c r="G286"/>
  <c r="G285" s="1"/>
  <c r="G281"/>
  <c r="G280" s="1"/>
  <c r="G274"/>
  <c r="G272"/>
  <c r="G270"/>
  <c r="G268"/>
  <c r="G266"/>
  <c r="G259"/>
  <c r="G258" s="1"/>
  <c r="G256"/>
  <c r="G255" s="1"/>
  <c r="G251"/>
  <c r="G250" s="1"/>
  <c r="G247"/>
  <c r="G245"/>
  <c r="G242"/>
  <c r="G241" s="1"/>
  <c r="G239"/>
  <c r="G238" s="1"/>
  <c r="G236"/>
  <c r="G234"/>
  <c r="G230"/>
  <c r="G228"/>
  <c r="G219"/>
  <c r="G218" s="1"/>
  <c r="G215"/>
  <c r="G214" s="1"/>
  <c r="G212"/>
  <c r="G211" s="1"/>
  <c r="G209"/>
  <c r="G206" s="1"/>
  <c r="G204"/>
  <c r="G202"/>
  <c r="G200"/>
  <c r="G195"/>
  <c r="G194" s="1"/>
  <c r="G191"/>
  <c r="G190" s="1"/>
  <c r="G189" s="1"/>
  <c r="G187"/>
  <c r="G186" s="1"/>
  <c r="G184"/>
  <c r="G183" s="1"/>
  <c r="G180"/>
  <c r="G179" s="1"/>
  <c r="G178" s="1"/>
  <c r="G176"/>
  <c r="G175" s="1"/>
  <c r="G171"/>
  <c r="G170" s="1"/>
  <c r="G168"/>
  <c r="G167" s="1"/>
  <c r="G164"/>
  <c r="G163" s="1"/>
  <c r="G162" s="1"/>
  <c r="G154"/>
  <c r="G153" s="1"/>
  <c r="G151"/>
  <c r="G150" s="1"/>
  <c r="G148"/>
  <c r="G147" s="1"/>
  <c r="G142"/>
  <c r="G141" s="1"/>
  <c r="G138"/>
  <c r="G137" s="1"/>
  <c r="G134"/>
  <c r="G133" s="1"/>
  <c r="G130"/>
  <c r="G129" s="1"/>
  <c r="G126"/>
  <c r="G125" s="1"/>
  <c r="G122"/>
  <c r="G120"/>
  <c r="G117"/>
  <c r="G115"/>
  <c r="G113"/>
  <c r="G111"/>
  <c r="G109"/>
  <c r="G107"/>
  <c r="G100"/>
  <c r="G99" s="1"/>
  <c r="G97"/>
  <c r="G96" s="1"/>
  <c r="G94"/>
  <c r="G92"/>
  <c r="G90"/>
  <c r="G88"/>
  <c r="G86"/>
  <c r="G84"/>
  <c r="G82"/>
  <c r="G80"/>
  <c r="G67"/>
  <c r="G66" s="1"/>
  <c r="G64"/>
  <c r="G63" s="1"/>
  <c r="G61"/>
  <c r="G60" s="1"/>
  <c r="G58"/>
  <c r="G56"/>
  <c r="G54"/>
  <c r="G52"/>
  <c r="G50"/>
  <c r="G48"/>
  <c r="G46"/>
  <c r="G44"/>
  <c r="G34"/>
  <c r="G33" s="1"/>
  <c r="G31"/>
  <c r="G29"/>
  <c r="G27"/>
  <c r="G25"/>
  <c r="G23"/>
  <c r="G21"/>
  <c r="G19"/>
  <c r="E281"/>
  <c r="F281" s="1"/>
  <c r="F282"/>
  <c r="H282" s="1"/>
  <c r="J282" s="1"/>
  <c r="L282" s="1"/>
  <c r="N282" s="1"/>
  <c r="P282" s="1"/>
  <c r="R282" s="1"/>
  <c r="T282" s="1"/>
  <c r="V282" s="1"/>
  <c r="X282" s="1"/>
  <c r="F173"/>
  <c r="H173" s="1"/>
  <c r="J173" s="1"/>
  <c r="L173" s="1"/>
  <c r="N173" s="1"/>
  <c r="P173" s="1"/>
  <c r="R173" s="1"/>
  <c r="T173" s="1"/>
  <c r="V173" s="1"/>
  <c r="X173" s="1"/>
  <c r="E171"/>
  <c r="E170" s="1"/>
  <c r="F170" s="1"/>
  <c r="F556"/>
  <c r="H556" s="1"/>
  <c r="J556" s="1"/>
  <c r="L556" s="1"/>
  <c r="N556" s="1"/>
  <c r="P556" s="1"/>
  <c r="R556" s="1"/>
  <c r="T556" s="1"/>
  <c r="V556" s="1"/>
  <c r="X556" s="1"/>
  <c r="E555"/>
  <c r="F555" s="1"/>
  <c r="F20"/>
  <c r="H20" s="1"/>
  <c r="J20" s="1"/>
  <c r="L20" s="1"/>
  <c r="N20" s="1"/>
  <c r="P20" s="1"/>
  <c r="R20" s="1"/>
  <c r="T20" s="1"/>
  <c r="V20" s="1"/>
  <c r="X20" s="1"/>
  <c r="F22"/>
  <c r="H22" s="1"/>
  <c r="J22" s="1"/>
  <c r="L22" s="1"/>
  <c r="N22" s="1"/>
  <c r="P22" s="1"/>
  <c r="R22" s="1"/>
  <c r="T22" s="1"/>
  <c r="V22" s="1"/>
  <c r="X22" s="1"/>
  <c r="F24"/>
  <c r="H24" s="1"/>
  <c r="J24" s="1"/>
  <c r="L24" s="1"/>
  <c r="N24" s="1"/>
  <c r="P24" s="1"/>
  <c r="R24" s="1"/>
  <c r="T24" s="1"/>
  <c r="V24" s="1"/>
  <c r="X24" s="1"/>
  <c r="F26"/>
  <c r="H26" s="1"/>
  <c r="J26" s="1"/>
  <c r="L26" s="1"/>
  <c r="N26" s="1"/>
  <c r="P26" s="1"/>
  <c r="R26" s="1"/>
  <c r="T26" s="1"/>
  <c r="V26" s="1"/>
  <c r="X26" s="1"/>
  <c r="F28"/>
  <c r="H28" s="1"/>
  <c r="F30"/>
  <c r="H30" s="1"/>
  <c r="J30" s="1"/>
  <c r="L30" s="1"/>
  <c r="N30" s="1"/>
  <c r="P30" s="1"/>
  <c r="R30" s="1"/>
  <c r="T30" s="1"/>
  <c r="V30" s="1"/>
  <c r="X30" s="1"/>
  <c r="F32"/>
  <c r="H32" s="1"/>
  <c r="J32" s="1"/>
  <c r="L32" s="1"/>
  <c r="N32" s="1"/>
  <c r="P32" s="1"/>
  <c r="R32" s="1"/>
  <c r="T32" s="1"/>
  <c r="V32" s="1"/>
  <c r="X32" s="1"/>
  <c r="F35"/>
  <c r="H35" s="1"/>
  <c r="J35" s="1"/>
  <c r="L35" s="1"/>
  <c r="N35" s="1"/>
  <c r="P35" s="1"/>
  <c r="R35" s="1"/>
  <c r="T35" s="1"/>
  <c r="V35" s="1"/>
  <c r="X35" s="1"/>
  <c r="F45"/>
  <c r="H45" s="1"/>
  <c r="J45" s="1"/>
  <c r="L45" s="1"/>
  <c r="N45" s="1"/>
  <c r="P45" s="1"/>
  <c r="R45" s="1"/>
  <c r="T45" s="1"/>
  <c r="V45" s="1"/>
  <c r="X45" s="1"/>
  <c r="F47"/>
  <c r="H47" s="1"/>
  <c r="J47" s="1"/>
  <c r="L47" s="1"/>
  <c r="N47" s="1"/>
  <c r="P47" s="1"/>
  <c r="R47" s="1"/>
  <c r="T47" s="1"/>
  <c r="V47" s="1"/>
  <c r="X47" s="1"/>
  <c r="F49"/>
  <c r="H49" s="1"/>
  <c r="J49" s="1"/>
  <c r="L49" s="1"/>
  <c r="N49" s="1"/>
  <c r="P49" s="1"/>
  <c r="R49" s="1"/>
  <c r="T49" s="1"/>
  <c r="V49" s="1"/>
  <c r="X49" s="1"/>
  <c r="F51"/>
  <c r="H51" s="1"/>
  <c r="F53"/>
  <c r="H53" s="1"/>
  <c r="J53" s="1"/>
  <c r="L53" s="1"/>
  <c r="N53" s="1"/>
  <c r="P53" s="1"/>
  <c r="R53" s="1"/>
  <c r="T53" s="1"/>
  <c r="V53" s="1"/>
  <c r="X53" s="1"/>
  <c r="F55"/>
  <c r="H55" s="1"/>
  <c r="J55" s="1"/>
  <c r="L55" s="1"/>
  <c r="N55" s="1"/>
  <c r="P55" s="1"/>
  <c r="R55" s="1"/>
  <c r="T55" s="1"/>
  <c r="V55" s="1"/>
  <c r="X55" s="1"/>
  <c r="F57"/>
  <c r="H57" s="1"/>
  <c r="J57" s="1"/>
  <c r="L57" s="1"/>
  <c r="N57" s="1"/>
  <c r="P57" s="1"/>
  <c r="R57" s="1"/>
  <c r="T57" s="1"/>
  <c r="V57" s="1"/>
  <c r="X57" s="1"/>
  <c r="F59"/>
  <c r="H59" s="1"/>
  <c r="J59" s="1"/>
  <c r="L59" s="1"/>
  <c r="N59" s="1"/>
  <c r="P59" s="1"/>
  <c r="R59" s="1"/>
  <c r="T59" s="1"/>
  <c r="V59" s="1"/>
  <c r="X59" s="1"/>
  <c r="F62"/>
  <c r="H62" s="1"/>
  <c r="J62" s="1"/>
  <c r="L62" s="1"/>
  <c r="N62" s="1"/>
  <c r="P62" s="1"/>
  <c r="R62" s="1"/>
  <c r="T62" s="1"/>
  <c r="V62" s="1"/>
  <c r="X62" s="1"/>
  <c r="F65"/>
  <c r="H65" s="1"/>
  <c r="J65" s="1"/>
  <c r="L65" s="1"/>
  <c r="N65" s="1"/>
  <c r="P65" s="1"/>
  <c r="R65" s="1"/>
  <c r="T65" s="1"/>
  <c r="V65" s="1"/>
  <c r="X65" s="1"/>
  <c r="F68"/>
  <c r="H68" s="1"/>
  <c r="J68" s="1"/>
  <c r="L68" s="1"/>
  <c r="N68" s="1"/>
  <c r="P68" s="1"/>
  <c r="R68" s="1"/>
  <c r="T68" s="1"/>
  <c r="V68" s="1"/>
  <c r="X68" s="1"/>
  <c r="F71"/>
  <c r="F74"/>
  <c r="F77"/>
  <c r="F83"/>
  <c r="H83" s="1"/>
  <c r="J83" s="1"/>
  <c r="L83" s="1"/>
  <c r="N83" s="1"/>
  <c r="P83" s="1"/>
  <c r="R83" s="1"/>
  <c r="T83" s="1"/>
  <c r="V83" s="1"/>
  <c r="X83" s="1"/>
  <c r="F85"/>
  <c r="H85" s="1"/>
  <c r="J85" s="1"/>
  <c r="L85" s="1"/>
  <c r="N85" s="1"/>
  <c r="P85" s="1"/>
  <c r="R85" s="1"/>
  <c r="T85" s="1"/>
  <c r="V85" s="1"/>
  <c r="X85" s="1"/>
  <c r="F87"/>
  <c r="H87" s="1"/>
  <c r="J87" s="1"/>
  <c r="L87" s="1"/>
  <c r="N87" s="1"/>
  <c r="P87" s="1"/>
  <c r="R87" s="1"/>
  <c r="T87" s="1"/>
  <c r="V87" s="1"/>
  <c r="X87" s="1"/>
  <c r="F89"/>
  <c r="H89" s="1"/>
  <c r="J89" s="1"/>
  <c r="L89" s="1"/>
  <c r="N89" s="1"/>
  <c r="P89" s="1"/>
  <c r="R89" s="1"/>
  <c r="T89" s="1"/>
  <c r="V89" s="1"/>
  <c r="X89" s="1"/>
  <c r="F91"/>
  <c r="H91" s="1"/>
  <c r="J91" s="1"/>
  <c r="L91" s="1"/>
  <c r="N91" s="1"/>
  <c r="P91" s="1"/>
  <c r="R91" s="1"/>
  <c r="T91" s="1"/>
  <c r="V91" s="1"/>
  <c r="X91" s="1"/>
  <c r="F93"/>
  <c r="H93" s="1"/>
  <c r="J93" s="1"/>
  <c r="L93" s="1"/>
  <c r="N93" s="1"/>
  <c r="P93" s="1"/>
  <c r="R93" s="1"/>
  <c r="T93" s="1"/>
  <c r="V93" s="1"/>
  <c r="X93" s="1"/>
  <c r="F95"/>
  <c r="H95" s="1"/>
  <c r="J95" s="1"/>
  <c r="L95" s="1"/>
  <c r="N95" s="1"/>
  <c r="P95" s="1"/>
  <c r="R95" s="1"/>
  <c r="T95" s="1"/>
  <c r="V95" s="1"/>
  <c r="X95" s="1"/>
  <c r="F98"/>
  <c r="H98" s="1"/>
  <c r="J98" s="1"/>
  <c r="L98" s="1"/>
  <c r="N98" s="1"/>
  <c r="P98" s="1"/>
  <c r="R98" s="1"/>
  <c r="T98" s="1"/>
  <c r="V98" s="1"/>
  <c r="X98" s="1"/>
  <c r="F101"/>
  <c r="H101" s="1"/>
  <c r="J101" s="1"/>
  <c r="L101" s="1"/>
  <c r="N101" s="1"/>
  <c r="P101" s="1"/>
  <c r="R101" s="1"/>
  <c r="T101" s="1"/>
  <c r="V101" s="1"/>
  <c r="X101" s="1"/>
  <c r="F108"/>
  <c r="H108" s="1"/>
  <c r="J108" s="1"/>
  <c r="L108" s="1"/>
  <c r="N108" s="1"/>
  <c r="P108" s="1"/>
  <c r="R108" s="1"/>
  <c r="T108" s="1"/>
  <c r="V108" s="1"/>
  <c r="X108" s="1"/>
  <c r="F110"/>
  <c r="H110" s="1"/>
  <c r="J110" s="1"/>
  <c r="L110" s="1"/>
  <c r="N110" s="1"/>
  <c r="P110" s="1"/>
  <c r="R110" s="1"/>
  <c r="T110" s="1"/>
  <c r="V110" s="1"/>
  <c r="X110" s="1"/>
  <c r="F112"/>
  <c r="H112" s="1"/>
  <c r="J112" s="1"/>
  <c r="L112" s="1"/>
  <c r="N112" s="1"/>
  <c r="P112" s="1"/>
  <c r="R112" s="1"/>
  <c r="T112" s="1"/>
  <c r="V112" s="1"/>
  <c r="X112" s="1"/>
  <c r="F114"/>
  <c r="H114" s="1"/>
  <c r="J114" s="1"/>
  <c r="L114" s="1"/>
  <c r="N114" s="1"/>
  <c r="P114" s="1"/>
  <c r="R114" s="1"/>
  <c r="T114" s="1"/>
  <c r="V114" s="1"/>
  <c r="X114" s="1"/>
  <c r="F116"/>
  <c r="H116" s="1"/>
  <c r="J116" s="1"/>
  <c r="L116" s="1"/>
  <c r="N116" s="1"/>
  <c r="P116" s="1"/>
  <c r="R116" s="1"/>
  <c r="T116" s="1"/>
  <c r="V116" s="1"/>
  <c r="X116" s="1"/>
  <c r="F118"/>
  <c r="H118" s="1"/>
  <c r="J118" s="1"/>
  <c r="L118" s="1"/>
  <c r="N118" s="1"/>
  <c r="P118" s="1"/>
  <c r="R118" s="1"/>
  <c r="T118" s="1"/>
  <c r="V118" s="1"/>
  <c r="X118" s="1"/>
  <c r="F119"/>
  <c r="H119" s="1"/>
  <c r="J119" s="1"/>
  <c r="L119" s="1"/>
  <c r="N119" s="1"/>
  <c r="P119" s="1"/>
  <c r="R119" s="1"/>
  <c r="T119" s="1"/>
  <c r="V119" s="1"/>
  <c r="X119" s="1"/>
  <c r="F121"/>
  <c r="H121" s="1"/>
  <c r="J121" s="1"/>
  <c r="L121" s="1"/>
  <c r="N121" s="1"/>
  <c r="P121" s="1"/>
  <c r="R121" s="1"/>
  <c r="T121" s="1"/>
  <c r="V121" s="1"/>
  <c r="X121" s="1"/>
  <c r="F123"/>
  <c r="H123" s="1"/>
  <c r="J123" s="1"/>
  <c r="L123" s="1"/>
  <c r="N123" s="1"/>
  <c r="P123" s="1"/>
  <c r="R123" s="1"/>
  <c r="T123" s="1"/>
  <c r="V123" s="1"/>
  <c r="X123" s="1"/>
  <c r="F127"/>
  <c r="H127" s="1"/>
  <c r="J127" s="1"/>
  <c r="L127" s="1"/>
  <c r="N127" s="1"/>
  <c r="P127" s="1"/>
  <c r="R127" s="1"/>
  <c r="T127" s="1"/>
  <c r="V127" s="1"/>
  <c r="X127" s="1"/>
  <c r="F128"/>
  <c r="H128" s="1"/>
  <c r="J128" s="1"/>
  <c r="L128" s="1"/>
  <c r="N128" s="1"/>
  <c r="P128" s="1"/>
  <c r="R128" s="1"/>
  <c r="T128" s="1"/>
  <c r="V128" s="1"/>
  <c r="X128" s="1"/>
  <c r="F131"/>
  <c r="H131" s="1"/>
  <c r="J131" s="1"/>
  <c r="L131" s="1"/>
  <c r="N131" s="1"/>
  <c r="P131" s="1"/>
  <c r="R131" s="1"/>
  <c r="T131" s="1"/>
  <c r="V131" s="1"/>
  <c r="X131" s="1"/>
  <c r="F132"/>
  <c r="H132" s="1"/>
  <c r="J132" s="1"/>
  <c r="L132" s="1"/>
  <c r="N132" s="1"/>
  <c r="P132" s="1"/>
  <c r="R132" s="1"/>
  <c r="T132" s="1"/>
  <c r="V132" s="1"/>
  <c r="X132" s="1"/>
  <c r="F135"/>
  <c r="H135" s="1"/>
  <c r="J135" s="1"/>
  <c r="L135" s="1"/>
  <c r="N135" s="1"/>
  <c r="P135" s="1"/>
  <c r="R135" s="1"/>
  <c r="T135" s="1"/>
  <c r="V135" s="1"/>
  <c r="X135" s="1"/>
  <c r="F136"/>
  <c r="H136" s="1"/>
  <c r="J136" s="1"/>
  <c r="L136" s="1"/>
  <c r="N136" s="1"/>
  <c r="P136" s="1"/>
  <c r="R136" s="1"/>
  <c r="T136" s="1"/>
  <c r="V136" s="1"/>
  <c r="X136" s="1"/>
  <c r="F139"/>
  <c r="H139" s="1"/>
  <c r="J139" s="1"/>
  <c r="L139" s="1"/>
  <c r="N139" s="1"/>
  <c r="P139" s="1"/>
  <c r="R139" s="1"/>
  <c r="T139" s="1"/>
  <c r="V139" s="1"/>
  <c r="X139" s="1"/>
  <c r="F143"/>
  <c r="H143" s="1"/>
  <c r="J143" s="1"/>
  <c r="L143" s="1"/>
  <c r="N143" s="1"/>
  <c r="P143" s="1"/>
  <c r="R143" s="1"/>
  <c r="T143" s="1"/>
  <c r="V143" s="1"/>
  <c r="X143" s="1"/>
  <c r="F144"/>
  <c r="H144" s="1"/>
  <c r="J144" s="1"/>
  <c r="L144" s="1"/>
  <c r="N144" s="1"/>
  <c r="P144" s="1"/>
  <c r="R144" s="1"/>
  <c r="T144" s="1"/>
  <c r="V144" s="1"/>
  <c r="X144" s="1"/>
  <c r="F145"/>
  <c r="H145" s="1"/>
  <c r="J145" s="1"/>
  <c r="L145" s="1"/>
  <c r="N145" s="1"/>
  <c r="P145" s="1"/>
  <c r="R145" s="1"/>
  <c r="T145" s="1"/>
  <c r="V145" s="1"/>
  <c r="X145" s="1"/>
  <c r="F149"/>
  <c r="H149" s="1"/>
  <c r="J149" s="1"/>
  <c r="L149" s="1"/>
  <c r="N149" s="1"/>
  <c r="P149" s="1"/>
  <c r="R149" s="1"/>
  <c r="T149" s="1"/>
  <c r="V149" s="1"/>
  <c r="X149" s="1"/>
  <c r="F152"/>
  <c r="H152" s="1"/>
  <c r="J152" s="1"/>
  <c r="L152" s="1"/>
  <c r="N152" s="1"/>
  <c r="P152" s="1"/>
  <c r="R152" s="1"/>
  <c r="T152" s="1"/>
  <c r="V152" s="1"/>
  <c r="X152" s="1"/>
  <c r="F155"/>
  <c r="H155" s="1"/>
  <c r="J155" s="1"/>
  <c r="L155" s="1"/>
  <c r="N155" s="1"/>
  <c r="P155" s="1"/>
  <c r="R155" s="1"/>
  <c r="T155" s="1"/>
  <c r="V155" s="1"/>
  <c r="X155" s="1"/>
  <c r="F156"/>
  <c r="H156" s="1"/>
  <c r="J156" s="1"/>
  <c r="L156" s="1"/>
  <c r="N156" s="1"/>
  <c r="P156" s="1"/>
  <c r="R156" s="1"/>
  <c r="T156" s="1"/>
  <c r="V156" s="1"/>
  <c r="X156" s="1"/>
  <c r="F165"/>
  <c r="H165" s="1"/>
  <c r="J165" s="1"/>
  <c r="L165" s="1"/>
  <c r="N165" s="1"/>
  <c r="P165" s="1"/>
  <c r="R165" s="1"/>
  <c r="T165" s="1"/>
  <c r="V165" s="1"/>
  <c r="X165" s="1"/>
  <c r="F169"/>
  <c r="H169" s="1"/>
  <c r="J169" s="1"/>
  <c r="L169" s="1"/>
  <c r="N169" s="1"/>
  <c r="P169" s="1"/>
  <c r="R169" s="1"/>
  <c r="T169" s="1"/>
  <c r="V169" s="1"/>
  <c r="X169" s="1"/>
  <c r="F172"/>
  <c r="H172" s="1"/>
  <c r="J172" s="1"/>
  <c r="L172" s="1"/>
  <c r="N172" s="1"/>
  <c r="P172" s="1"/>
  <c r="R172" s="1"/>
  <c r="T172" s="1"/>
  <c r="V172" s="1"/>
  <c r="X172" s="1"/>
  <c r="F177"/>
  <c r="H177" s="1"/>
  <c r="J177" s="1"/>
  <c r="L177" s="1"/>
  <c r="N177" s="1"/>
  <c r="P177" s="1"/>
  <c r="R177" s="1"/>
  <c r="T177" s="1"/>
  <c r="V177" s="1"/>
  <c r="X177" s="1"/>
  <c r="F181"/>
  <c r="H181" s="1"/>
  <c r="J181" s="1"/>
  <c r="L181" s="1"/>
  <c r="N181" s="1"/>
  <c r="P181" s="1"/>
  <c r="R181" s="1"/>
  <c r="T181" s="1"/>
  <c r="V181" s="1"/>
  <c r="X181" s="1"/>
  <c r="F185"/>
  <c r="H185" s="1"/>
  <c r="J185" s="1"/>
  <c r="L185" s="1"/>
  <c r="N185" s="1"/>
  <c r="P185" s="1"/>
  <c r="R185" s="1"/>
  <c r="T185" s="1"/>
  <c r="V185" s="1"/>
  <c r="X185" s="1"/>
  <c r="F188"/>
  <c r="H188" s="1"/>
  <c r="J188" s="1"/>
  <c r="L188" s="1"/>
  <c r="N188" s="1"/>
  <c r="P188" s="1"/>
  <c r="R188" s="1"/>
  <c r="T188" s="1"/>
  <c r="V188" s="1"/>
  <c r="X188" s="1"/>
  <c r="F192"/>
  <c r="H192" s="1"/>
  <c r="J192" s="1"/>
  <c r="L192" s="1"/>
  <c r="N192" s="1"/>
  <c r="P192" s="1"/>
  <c r="R192" s="1"/>
  <c r="T192" s="1"/>
  <c r="V192" s="1"/>
  <c r="X192" s="1"/>
  <c r="F196"/>
  <c r="H196" s="1"/>
  <c r="J196" s="1"/>
  <c r="L196" s="1"/>
  <c r="N196" s="1"/>
  <c r="P196" s="1"/>
  <c r="R196" s="1"/>
  <c r="T196" s="1"/>
  <c r="V196" s="1"/>
  <c r="X196" s="1"/>
  <c r="F201"/>
  <c r="H201" s="1"/>
  <c r="J201" s="1"/>
  <c r="L201" s="1"/>
  <c r="N201" s="1"/>
  <c r="P201" s="1"/>
  <c r="R201" s="1"/>
  <c r="T201" s="1"/>
  <c r="V201" s="1"/>
  <c r="X201" s="1"/>
  <c r="F203"/>
  <c r="H203" s="1"/>
  <c r="J203" s="1"/>
  <c r="L203" s="1"/>
  <c r="N203" s="1"/>
  <c r="P203" s="1"/>
  <c r="R203" s="1"/>
  <c r="T203" s="1"/>
  <c r="V203" s="1"/>
  <c r="X203" s="1"/>
  <c r="F205"/>
  <c r="H205" s="1"/>
  <c r="J205" s="1"/>
  <c r="L205" s="1"/>
  <c r="N205" s="1"/>
  <c r="P205" s="1"/>
  <c r="R205" s="1"/>
  <c r="T205" s="1"/>
  <c r="V205" s="1"/>
  <c r="X205" s="1"/>
  <c r="F210"/>
  <c r="H210" s="1"/>
  <c r="J210" s="1"/>
  <c r="L210" s="1"/>
  <c r="N210" s="1"/>
  <c r="P210" s="1"/>
  <c r="R210" s="1"/>
  <c r="T210" s="1"/>
  <c r="V210" s="1"/>
  <c r="X210" s="1"/>
  <c r="F213"/>
  <c r="H213" s="1"/>
  <c r="J213" s="1"/>
  <c r="L213" s="1"/>
  <c r="N213" s="1"/>
  <c r="P213" s="1"/>
  <c r="R213" s="1"/>
  <c r="T213" s="1"/>
  <c r="V213" s="1"/>
  <c r="X213" s="1"/>
  <c r="F216"/>
  <c r="H216" s="1"/>
  <c r="J216" s="1"/>
  <c r="L216" s="1"/>
  <c r="N216" s="1"/>
  <c r="P216" s="1"/>
  <c r="R216" s="1"/>
  <c r="T216" s="1"/>
  <c r="V216" s="1"/>
  <c r="X216" s="1"/>
  <c r="F220"/>
  <c r="H220" s="1"/>
  <c r="J220" s="1"/>
  <c r="L220" s="1"/>
  <c r="N220" s="1"/>
  <c r="P220" s="1"/>
  <c r="R220" s="1"/>
  <c r="T220" s="1"/>
  <c r="V220" s="1"/>
  <c r="X220" s="1"/>
  <c r="F229"/>
  <c r="H229" s="1"/>
  <c r="J229" s="1"/>
  <c r="L229" s="1"/>
  <c r="N229" s="1"/>
  <c r="P229" s="1"/>
  <c r="R229" s="1"/>
  <c r="T229" s="1"/>
  <c r="V229" s="1"/>
  <c r="X229" s="1"/>
  <c r="F231"/>
  <c r="H231" s="1"/>
  <c r="J231" s="1"/>
  <c r="L231" s="1"/>
  <c r="N231" s="1"/>
  <c r="P231" s="1"/>
  <c r="R231" s="1"/>
  <c r="T231" s="1"/>
  <c r="V231" s="1"/>
  <c r="X231" s="1"/>
  <c r="F235"/>
  <c r="H235" s="1"/>
  <c r="J235" s="1"/>
  <c r="L235" s="1"/>
  <c r="N235" s="1"/>
  <c r="P235" s="1"/>
  <c r="R235" s="1"/>
  <c r="T235" s="1"/>
  <c r="V235" s="1"/>
  <c r="X235" s="1"/>
  <c r="F237"/>
  <c r="H237" s="1"/>
  <c r="J237" s="1"/>
  <c r="L237" s="1"/>
  <c r="N237" s="1"/>
  <c r="P237" s="1"/>
  <c r="R237" s="1"/>
  <c r="T237" s="1"/>
  <c r="V237" s="1"/>
  <c r="X237" s="1"/>
  <c r="F240"/>
  <c r="H240" s="1"/>
  <c r="J240" s="1"/>
  <c r="L240" s="1"/>
  <c r="N240" s="1"/>
  <c r="P240" s="1"/>
  <c r="R240" s="1"/>
  <c r="T240" s="1"/>
  <c r="V240" s="1"/>
  <c r="X240" s="1"/>
  <c r="F243"/>
  <c r="H243" s="1"/>
  <c r="J243" s="1"/>
  <c r="L243" s="1"/>
  <c r="N243" s="1"/>
  <c r="P243" s="1"/>
  <c r="R243" s="1"/>
  <c r="T243" s="1"/>
  <c r="V243" s="1"/>
  <c r="X243" s="1"/>
  <c r="F246"/>
  <c r="H246" s="1"/>
  <c r="J246" s="1"/>
  <c r="L246" s="1"/>
  <c r="N246" s="1"/>
  <c r="P246" s="1"/>
  <c r="R246" s="1"/>
  <c r="T246" s="1"/>
  <c r="V246" s="1"/>
  <c r="X246" s="1"/>
  <c r="F248"/>
  <c r="H248" s="1"/>
  <c r="J248" s="1"/>
  <c r="L248" s="1"/>
  <c r="N248" s="1"/>
  <c r="P248" s="1"/>
  <c r="R248" s="1"/>
  <c r="T248" s="1"/>
  <c r="V248" s="1"/>
  <c r="X248" s="1"/>
  <c r="F252"/>
  <c r="H252" s="1"/>
  <c r="J252" s="1"/>
  <c r="L252" s="1"/>
  <c r="N252" s="1"/>
  <c r="P252" s="1"/>
  <c r="R252" s="1"/>
  <c r="T252" s="1"/>
  <c r="V252" s="1"/>
  <c r="X252" s="1"/>
  <c r="F253"/>
  <c r="H253" s="1"/>
  <c r="J253" s="1"/>
  <c r="L253" s="1"/>
  <c r="N253" s="1"/>
  <c r="P253" s="1"/>
  <c r="R253" s="1"/>
  <c r="T253" s="1"/>
  <c r="V253" s="1"/>
  <c r="X253" s="1"/>
  <c r="F257"/>
  <c r="H257" s="1"/>
  <c r="J257" s="1"/>
  <c r="L257" s="1"/>
  <c r="N257" s="1"/>
  <c r="P257" s="1"/>
  <c r="R257" s="1"/>
  <c r="T257" s="1"/>
  <c r="V257" s="1"/>
  <c r="X257" s="1"/>
  <c r="F260"/>
  <c r="H260" s="1"/>
  <c r="J260" s="1"/>
  <c r="L260" s="1"/>
  <c r="N260" s="1"/>
  <c r="P260" s="1"/>
  <c r="R260" s="1"/>
  <c r="T260" s="1"/>
  <c r="V260" s="1"/>
  <c r="X260" s="1"/>
  <c r="F267"/>
  <c r="H267" s="1"/>
  <c r="J267" s="1"/>
  <c r="L267" s="1"/>
  <c r="N267" s="1"/>
  <c r="P267" s="1"/>
  <c r="R267" s="1"/>
  <c r="T267" s="1"/>
  <c r="V267" s="1"/>
  <c r="X267" s="1"/>
  <c r="F269"/>
  <c r="H269" s="1"/>
  <c r="J269" s="1"/>
  <c r="L269" s="1"/>
  <c r="N269" s="1"/>
  <c r="P269" s="1"/>
  <c r="R269" s="1"/>
  <c r="T269" s="1"/>
  <c r="V269" s="1"/>
  <c r="X269" s="1"/>
  <c r="F271"/>
  <c r="H271" s="1"/>
  <c r="J271" s="1"/>
  <c r="L271" s="1"/>
  <c r="N271" s="1"/>
  <c r="P271" s="1"/>
  <c r="R271" s="1"/>
  <c r="T271" s="1"/>
  <c r="V271" s="1"/>
  <c r="X271" s="1"/>
  <c r="F273"/>
  <c r="H273" s="1"/>
  <c r="J273" s="1"/>
  <c r="L273" s="1"/>
  <c r="N273" s="1"/>
  <c r="P273" s="1"/>
  <c r="R273" s="1"/>
  <c r="T273" s="1"/>
  <c r="V273" s="1"/>
  <c r="X273" s="1"/>
  <c r="F275"/>
  <c r="H275" s="1"/>
  <c r="J275" s="1"/>
  <c r="L275" s="1"/>
  <c r="N275" s="1"/>
  <c r="P275" s="1"/>
  <c r="R275" s="1"/>
  <c r="T275" s="1"/>
  <c r="V275" s="1"/>
  <c r="X275" s="1"/>
  <c r="F287"/>
  <c r="H287" s="1"/>
  <c r="J287" s="1"/>
  <c r="L287" s="1"/>
  <c r="N287" s="1"/>
  <c r="P287" s="1"/>
  <c r="R287" s="1"/>
  <c r="T287" s="1"/>
  <c r="V287" s="1"/>
  <c r="X287" s="1"/>
  <c r="F288"/>
  <c r="H288" s="1"/>
  <c r="J288" s="1"/>
  <c r="L288" s="1"/>
  <c r="N288" s="1"/>
  <c r="P288" s="1"/>
  <c r="R288" s="1"/>
  <c r="T288" s="1"/>
  <c r="V288" s="1"/>
  <c r="X288" s="1"/>
  <c r="F291"/>
  <c r="H291" s="1"/>
  <c r="J291" s="1"/>
  <c r="L291" s="1"/>
  <c r="N291" s="1"/>
  <c r="P291" s="1"/>
  <c r="R291" s="1"/>
  <c r="T291" s="1"/>
  <c r="V291" s="1"/>
  <c r="X291" s="1"/>
  <c r="F292"/>
  <c r="H292" s="1"/>
  <c r="J292" s="1"/>
  <c r="L292" s="1"/>
  <c r="N292" s="1"/>
  <c r="P292" s="1"/>
  <c r="R292" s="1"/>
  <c r="T292" s="1"/>
  <c r="V292" s="1"/>
  <c r="X292" s="1"/>
  <c r="F293"/>
  <c r="H293" s="1"/>
  <c r="J293" s="1"/>
  <c r="L293" s="1"/>
  <c r="N293" s="1"/>
  <c r="P293" s="1"/>
  <c r="R293" s="1"/>
  <c r="T293" s="1"/>
  <c r="V293" s="1"/>
  <c r="X293" s="1"/>
  <c r="F296"/>
  <c r="H296" s="1"/>
  <c r="J296" s="1"/>
  <c r="L296" s="1"/>
  <c r="N296" s="1"/>
  <c r="P296" s="1"/>
  <c r="R296" s="1"/>
  <c r="T296" s="1"/>
  <c r="V296" s="1"/>
  <c r="X296" s="1"/>
  <c r="F297"/>
  <c r="H297" s="1"/>
  <c r="J297" s="1"/>
  <c r="L297" s="1"/>
  <c r="N297" s="1"/>
  <c r="P297" s="1"/>
  <c r="R297" s="1"/>
  <c r="T297" s="1"/>
  <c r="V297" s="1"/>
  <c r="X297" s="1"/>
  <c r="F309"/>
  <c r="H309" s="1"/>
  <c r="J309" s="1"/>
  <c r="L309" s="1"/>
  <c r="N309" s="1"/>
  <c r="P309" s="1"/>
  <c r="R309" s="1"/>
  <c r="T309" s="1"/>
  <c r="V309" s="1"/>
  <c r="X309" s="1"/>
  <c r="F311"/>
  <c r="H311" s="1"/>
  <c r="J311" s="1"/>
  <c r="L311" s="1"/>
  <c r="N311" s="1"/>
  <c r="P311" s="1"/>
  <c r="R311" s="1"/>
  <c r="T311" s="1"/>
  <c r="V311" s="1"/>
  <c r="X311" s="1"/>
  <c r="F314"/>
  <c r="H314" s="1"/>
  <c r="J314" s="1"/>
  <c r="L314" s="1"/>
  <c r="N314" s="1"/>
  <c r="P314" s="1"/>
  <c r="R314" s="1"/>
  <c r="T314" s="1"/>
  <c r="V314" s="1"/>
  <c r="X314" s="1"/>
  <c r="F327"/>
  <c r="H327" s="1"/>
  <c r="J327" s="1"/>
  <c r="L327" s="1"/>
  <c r="N327" s="1"/>
  <c r="P327" s="1"/>
  <c r="R327" s="1"/>
  <c r="T327" s="1"/>
  <c r="V327" s="1"/>
  <c r="X327" s="1"/>
  <c r="F329"/>
  <c r="H329" s="1"/>
  <c r="J329" s="1"/>
  <c r="L329" s="1"/>
  <c r="N329" s="1"/>
  <c r="P329" s="1"/>
  <c r="R329" s="1"/>
  <c r="T329" s="1"/>
  <c r="V329" s="1"/>
  <c r="X329" s="1"/>
  <c r="F331"/>
  <c r="H331" s="1"/>
  <c r="J331" s="1"/>
  <c r="L331" s="1"/>
  <c r="N331" s="1"/>
  <c r="P331" s="1"/>
  <c r="R331" s="1"/>
  <c r="T331" s="1"/>
  <c r="V331" s="1"/>
  <c r="X331" s="1"/>
  <c r="F333"/>
  <c r="H333" s="1"/>
  <c r="J333" s="1"/>
  <c r="L333" s="1"/>
  <c r="N333" s="1"/>
  <c r="P333" s="1"/>
  <c r="R333" s="1"/>
  <c r="T333" s="1"/>
  <c r="V333" s="1"/>
  <c r="X333" s="1"/>
  <c r="F335"/>
  <c r="H335" s="1"/>
  <c r="J335" s="1"/>
  <c r="L335" s="1"/>
  <c r="N335" s="1"/>
  <c r="P335" s="1"/>
  <c r="R335" s="1"/>
  <c r="T335" s="1"/>
  <c r="V335" s="1"/>
  <c r="X335" s="1"/>
  <c r="F339"/>
  <c r="H339" s="1"/>
  <c r="J339" s="1"/>
  <c r="L339" s="1"/>
  <c r="N339" s="1"/>
  <c r="P339" s="1"/>
  <c r="R339" s="1"/>
  <c r="T339" s="1"/>
  <c r="V339" s="1"/>
  <c r="X339" s="1"/>
  <c r="F340"/>
  <c r="H340" s="1"/>
  <c r="J340" s="1"/>
  <c r="L340" s="1"/>
  <c r="N340" s="1"/>
  <c r="P340" s="1"/>
  <c r="R340" s="1"/>
  <c r="T340" s="1"/>
  <c r="V340" s="1"/>
  <c r="X340" s="1"/>
  <c r="F344"/>
  <c r="H344" s="1"/>
  <c r="J344" s="1"/>
  <c r="L344" s="1"/>
  <c r="N344" s="1"/>
  <c r="P344" s="1"/>
  <c r="R344" s="1"/>
  <c r="T344" s="1"/>
  <c r="V344" s="1"/>
  <c r="X344" s="1"/>
  <c r="F348"/>
  <c r="H348" s="1"/>
  <c r="J348" s="1"/>
  <c r="L348" s="1"/>
  <c r="N348" s="1"/>
  <c r="P348" s="1"/>
  <c r="R348" s="1"/>
  <c r="T348" s="1"/>
  <c r="V348" s="1"/>
  <c r="X348" s="1"/>
  <c r="F349"/>
  <c r="H349" s="1"/>
  <c r="J349" s="1"/>
  <c r="L349" s="1"/>
  <c r="N349" s="1"/>
  <c r="P349" s="1"/>
  <c r="R349" s="1"/>
  <c r="T349" s="1"/>
  <c r="V349" s="1"/>
  <c r="X349" s="1"/>
  <c r="F350"/>
  <c r="H350" s="1"/>
  <c r="J350" s="1"/>
  <c r="L350" s="1"/>
  <c r="N350" s="1"/>
  <c r="P350" s="1"/>
  <c r="R350" s="1"/>
  <c r="T350" s="1"/>
  <c r="V350" s="1"/>
  <c r="X350" s="1"/>
  <c r="F351"/>
  <c r="H351" s="1"/>
  <c r="J351" s="1"/>
  <c r="L351" s="1"/>
  <c r="N351" s="1"/>
  <c r="P351" s="1"/>
  <c r="R351" s="1"/>
  <c r="T351" s="1"/>
  <c r="V351" s="1"/>
  <c r="X351" s="1"/>
  <c r="F355"/>
  <c r="H355" s="1"/>
  <c r="J355" s="1"/>
  <c r="L355" s="1"/>
  <c r="N355" s="1"/>
  <c r="P355" s="1"/>
  <c r="R355" s="1"/>
  <c r="T355" s="1"/>
  <c r="V355" s="1"/>
  <c r="X355" s="1"/>
  <c r="F357"/>
  <c r="H357" s="1"/>
  <c r="J357" s="1"/>
  <c r="L357" s="1"/>
  <c r="N357" s="1"/>
  <c r="P357" s="1"/>
  <c r="R357" s="1"/>
  <c r="T357" s="1"/>
  <c r="V357" s="1"/>
  <c r="X357" s="1"/>
  <c r="F359"/>
  <c r="H359" s="1"/>
  <c r="J359" s="1"/>
  <c r="L359" s="1"/>
  <c r="N359" s="1"/>
  <c r="P359" s="1"/>
  <c r="R359" s="1"/>
  <c r="T359" s="1"/>
  <c r="V359" s="1"/>
  <c r="X359" s="1"/>
  <c r="F363"/>
  <c r="H363" s="1"/>
  <c r="J363" s="1"/>
  <c r="L363" s="1"/>
  <c r="N363" s="1"/>
  <c r="P363" s="1"/>
  <c r="R363" s="1"/>
  <c r="T363" s="1"/>
  <c r="V363" s="1"/>
  <c r="X363" s="1"/>
  <c r="F365"/>
  <c r="H365" s="1"/>
  <c r="J365" s="1"/>
  <c r="L365" s="1"/>
  <c r="N365" s="1"/>
  <c r="P365" s="1"/>
  <c r="R365" s="1"/>
  <c r="T365" s="1"/>
  <c r="V365" s="1"/>
  <c r="X365" s="1"/>
  <c r="F368"/>
  <c r="H368" s="1"/>
  <c r="J368" s="1"/>
  <c r="L368" s="1"/>
  <c r="N368" s="1"/>
  <c r="P368" s="1"/>
  <c r="R368" s="1"/>
  <c r="T368" s="1"/>
  <c r="V368" s="1"/>
  <c r="X368" s="1"/>
  <c r="F375"/>
  <c r="H375" s="1"/>
  <c r="J375" s="1"/>
  <c r="L375" s="1"/>
  <c r="N375" s="1"/>
  <c r="P375" s="1"/>
  <c r="R375" s="1"/>
  <c r="T375" s="1"/>
  <c r="V375" s="1"/>
  <c r="X375" s="1"/>
  <c r="F377"/>
  <c r="H377" s="1"/>
  <c r="J377" s="1"/>
  <c r="L377" s="1"/>
  <c r="N377" s="1"/>
  <c r="P377" s="1"/>
  <c r="R377" s="1"/>
  <c r="T377" s="1"/>
  <c r="V377" s="1"/>
  <c r="X377" s="1"/>
  <c r="F379"/>
  <c r="H379" s="1"/>
  <c r="J379" s="1"/>
  <c r="L379" s="1"/>
  <c r="N379" s="1"/>
  <c r="P379" s="1"/>
  <c r="R379" s="1"/>
  <c r="T379" s="1"/>
  <c r="V379" s="1"/>
  <c r="X379" s="1"/>
  <c r="F380"/>
  <c r="H380" s="1"/>
  <c r="J380" s="1"/>
  <c r="L380" s="1"/>
  <c r="N380" s="1"/>
  <c r="P380" s="1"/>
  <c r="R380" s="1"/>
  <c r="T380" s="1"/>
  <c r="V380" s="1"/>
  <c r="X380" s="1"/>
  <c r="F384"/>
  <c r="H384" s="1"/>
  <c r="J384" s="1"/>
  <c r="L384" s="1"/>
  <c r="N384" s="1"/>
  <c r="P384" s="1"/>
  <c r="R384" s="1"/>
  <c r="T384" s="1"/>
  <c r="V384" s="1"/>
  <c r="X384" s="1"/>
  <c r="F386"/>
  <c r="H386" s="1"/>
  <c r="J386" s="1"/>
  <c r="L386" s="1"/>
  <c r="N386" s="1"/>
  <c r="P386" s="1"/>
  <c r="R386" s="1"/>
  <c r="T386" s="1"/>
  <c r="V386" s="1"/>
  <c r="X386" s="1"/>
  <c r="F390"/>
  <c r="H390" s="1"/>
  <c r="J390" s="1"/>
  <c r="L390" s="1"/>
  <c r="N390" s="1"/>
  <c r="P390" s="1"/>
  <c r="R390" s="1"/>
  <c r="T390" s="1"/>
  <c r="V390" s="1"/>
  <c r="X390" s="1"/>
  <c r="F394"/>
  <c r="H394" s="1"/>
  <c r="J394" s="1"/>
  <c r="L394" s="1"/>
  <c r="N394" s="1"/>
  <c r="P394" s="1"/>
  <c r="R394" s="1"/>
  <c r="T394" s="1"/>
  <c r="V394" s="1"/>
  <c r="X394" s="1"/>
  <c r="F397"/>
  <c r="H397" s="1"/>
  <c r="J397" s="1"/>
  <c r="L397" s="1"/>
  <c r="N397" s="1"/>
  <c r="P397" s="1"/>
  <c r="R397" s="1"/>
  <c r="T397" s="1"/>
  <c r="V397" s="1"/>
  <c r="X397" s="1"/>
  <c r="F401"/>
  <c r="H401" s="1"/>
  <c r="J401" s="1"/>
  <c r="L401" s="1"/>
  <c r="N401" s="1"/>
  <c r="P401" s="1"/>
  <c r="R401" s="1"/>
  <c r="T401" s="1"/>
  <c r="V401" s="1"/>
  <c r="X401" s="1"/>
  <c r="F404"/>
  <c r="H404" s="1"/>
  <c r="J404" s="1"/>
  <c r="L404" s="1"/>
  <c r="N404" s="1"/>
  <c r="P404" s="1"/>
  <c r="R404" s="1"/>
  <c r="T404" s="1"/>
  <c r="V404" s="1"/>
  <c r="X404" s="1"/>
  <c r="F407"/>
  <c r="H407" s="1"/>
  <c r="J407" s="1"/>
  <c r="L407" s="1"/>
  <c r="N407" s="1"/>
  <c r="P407" s="1"/>
  <c r="R407" s="1"/>
  <c r="T407" s="1"/>
  <c r="V407" s="1"/>
  <c r="X407" s="1"/>
  <c r="F410"/>
  <c r="H410" s="1"/>
  <c r="J410" s="1"/>
  <c r="L410" s="1"/>
  <c r="N410" s="1"/>
  <c r="P410" s="1"/>
  <c r="R410" s="1"/>
  <c r="T410" s="1"/>
  <c r="V410" s="1"/>
  <c r="X410" s="1"/>
  <c r="F411"/>
  <c r="H411" s="1"/>
  <c r="J411" s="1"/>
  <c r="L411" s="1"/>
  <c r="N411" s="1"/>
  <c r="P411" s="1"/>
  <c r="R411" s="1"/>
  <c r="T411" s="1"/>
  <c r="V411" s="1"/>
  <c r="X411" s="1"/>
  <c r="F413"/>
  <c r="H413" s="1"/>
  <c r="J413" s="1"/>
  <c r="L413" s="1"/>
  <c r="N413" s="1"/>
  <c r="P413" s="1"/>
  <c r="R413" s="1"/>
  <c r="T413" s="1"/>
  <c r="V413" s="1"/>
  <c r="X413" s="1"/>
  <c r="F415"/>
  <c r="H415" s="1"/>
  <c r="J415" s="1"/>
  <c r="L415" s="1"/>
  <c r="N415" s="1"/>
  <c r="P415" s="1"/>
  <c r="R415" s="1"/>
  <c r="T415" s="1"/>
  <c r="V415" s="1"/>
  <c r="X415" s="1"/>
  <c r="F422"/>
  <c r="H422" s="1"/>
  <c r="J422" s="1"/>
  <c r="L422" s="1"/>
  <c r="N422" s="1"/>
  <c r="P422" s="1"/>
  <c r="R422" s="1"/>
  <c r="T422" s="1"/>
  <c r="V422" s="1"/>
  <c r="X422" s="1"/>
  <c r="F425"/>
  <c r="H425" s="1"/>
  <c r="J425" s="1"/>
  <c r="L425" s="1"/>
  <c r="N425" s="1"/>
  <c r="P425" s="1"/>
  <c r="R425" s="1"/>
  <c r="T425" s="1"/>
  <c r="V425" s="1"/>
  <c r="X425" s="1"/>
  <c r="F428"/>
  <c r="H428" s="1"/>
  <c r="J428" s="1"/>
  <c r="L428" s="1"/>
  <c r="N428" s="1"/>
  <c r="P428" s="1"/>
  <c r="R428" s="1"/>
  <c r="T428" s="1"/>
  <c r="V428" s="1"/>
  <c r="X428" s="1"/>
  <c r="F432"/>
  <c r="H432" s="1"/>
  <c r="J432" s="1"/>
  <c r="L432" s="1"/>
  <c r="N432" s="1"/>
  <c r="P432" s="1"/>
  <c r="R432" s="1"/>
  <c r="T432" s="1"/>
  <c r="V432" s="1"/>
  <c r="X432" s="1"/>
  <c r="F444"/>
  <c r="H444" s="1"/>
  <c r="J444" s="1"/>
  <c r="L444" s="1"/>
  <c r="N444" s="1"/>
  <c r="P444" s="1"/>
  <c r="R444" s="1"/>
  <c r="T444" s="1"/>
  <c r="V444" s="1"/>
  <c r="X444" s="1"/>
  <c r="F446"/>
  <c r="H446" s="1"/>
  <c r="J446" s="1"/>
  <c r="L446" s="1"/>
  <c r="N446" s="1"/>
  <c r="P446" s="1"/>
  <c r="R446" s="1"/>
  <c r="T446" s="1"/>
  <c r="V446" s="1"/>
  <c r="X446" s="1"/>
  <c r="F449"/>
  <c r="H449" s="1"/>
  <c r="J449" s="1"/>
  <c r="L449" s="1"/>
  <c r="N449" s="1"/>
  <c r="P449" s="1"/>
  <c r="R449" s="1"/>
  <c r="T449" s="1"/>
  <c r="V449" s="1"/>
  <c r="X449" s="1"/>
  <c r="F454"/>
  <c r="H454" s="1"/>
  <c r="J454" s="1"/>
  <c r="L454" s="1"/>
  <c r="N454" s="1"/>
  <c r="P454" s="1"/>
  <c r="R454" s="1"/>
  <c r="T454" s="1"/>
  <c r="V454" s="1"/>
  <c r="X454" s="1"/>
  <c r="F455"/>
  <c r="H455" s="1"/>
  <c r="J455" s="1"/>
  <c r="L455" s="1"/>
  <c r="N455" s="1"/>
  <c r="P455" s="1"/>
  <c r="R455" s="1"/>
  <c r="T455" s="1"/>
  <c r="V455" s="1"/>
  <c r="X455" s="1"/>
  <c r="F456"/>
  <c r="H456" s="1"/>
  <c r="J456" s="1"/>
  <c r="L456" s="1"/>
  <c r="N456" s="1"/>
  <c r="P456" s="1"/>
  <c r="R456" s="1"/>
  <c r="T456" s="1"/>
  <c r="V456" s="1"/>
  <c r="X456" s="1"/>
  <c r="F464"/>
  <c r="H464" s="1"/>
  <c r="J464" s="1"/>
  <c r="L464" s="1"/>
  <c r="N464" s="1"/>
  <c r="P464" s="1"/>
  <c r="R464" s="1"/>
  <c r="T464" s="1"/>
  <c r="V464" s="1"/>
  <c r="X464" s="1"/>
  <c r="F469"/>
  <c r="F470"/>
  <c r="H470" s="1"/>
  <c r="J470" s="1"/>
  <c r="L470" s="1"/>
  <c r="N470" s="1"/>
  <c r="P470" s="1"/>
  <c r="R470" s="1"/>
  <c r="T470" s="1"/>
  <c r="V470" s="1"/>
  <c r="X470" s="1"/>
  <c r="F471"/>
  <c r="H471" s="1"/>
  <c r="J471" s="1"/>
  <c r="L471" s="1"/>
  <c r="N471" s="1"/>
  <c r="P471" s="1"/>
  <c r="R471" s="1"/>
  <c r="T471" s="1"/>
  <c r="V471" s="1"/>
  <c r="X471" s="1"/>
  <c r="F472"/>
  <c r="H472" s="1"/>
  <c r="J472" s="1"/>
  <c r="L472" s="1"/>
  <c r="N472" s="1"/>
  <c r="P472" s="1"/>
  <c r="R472" s="1"/>
  <c r="T472" s="1"/>
  <c r="V472" s="1"/>
  <c r="X472" s="1"/>
  <c r="F474"/>
  <c r="H474" s="1"/>
  <c r="J474" s="1"/>
  <c r="L474" s="1"/>
  <c r="N474" s="1"/>
  <c r="P474" s="1"/>
  <c r="R474" s="1"/>
  <c r="T474" s="1"/>
  <c r="V474" s="1"/>
  <c r="X474" s="1"/>
  <c r="F477"/>
  <c r="H477" s="1"/>
  <c r="J477" s="1"/>
  <c r="L477" s="1"/>
  <c r="N477" s="1"/>
  <c r="P477" s="1"/>
  <c r="R477" s="1"/>
  <c r="T477" s="1"/>
  <c r="V477" s="1"/>
  <c r="X477" s="1"/>
  <c r="F478"/>
  <c r="H478" s="1"/>
  <c r="J478" s="1"/>
  <c r="L478" s="1"/>
  <c r="N478" s="1"/>
  <c r="P478" s="1"/>
  <c r="R478" s="1"/>
  <c r="T478" s="1"/>
  <c r="V478" s="1"/>
  <c r="X478" s="1"/>
  <c r="F479"/>
  <c r="H479" s="1"/>
  <c r="J479" s="1"/>
  <c r="L479" s="1"/>
  <c r="N479" s="1"/>
  <c r="P479" s="1"/>
  <c r="R479" s="1"/>
  <c r="T479" s="1"/>
  <c r="V479" s="1"/>
  <c r="X479" s="1"/>
  <c r="F482"/>
  <c r="H482" s="1"/>
  <c r="J482" s="1"/>
  <c r="L482" s="1"/>
  <c r="N482" s="1"/>
  <c r="P482" s="1"/>
  <c r="R482" s="1"/>
  <c r="T482" s="1"/>
  <c r="V482" s="1"/>
  <c r="X482" s="1"/>
  <c r="F485"/>
  <c r="H485" s="1"/>
  <c r="J485" s="1"/>
  <c r="L485" s="1"/>
  <c r="N485" s="1"/>
  <c r="P485" s="1"/>
  <c r="R485" s="1"/>
  <c r="T485" s="1"/>
  <c r="V485" s="1"/>
  <c r="X485" s="1"/>
  <c r="F486"/>
  <c r="H486" s="1"/>
  <c r="J486" s="1"/>
  <c r="L486" s="1"/>
  <c r="N486" s="1"/>
  <c r="P486" s="1"/>
  <c r="R486" s="1"/>
  <c r="T486" s="1"/>
  <c r="V486" s="1"/>
  <c r="X486" s="1"/>
  <c r="F493"/>
  <c r="H493" s="1"/>
  <c r="J493" s="1"/>
  <c r="L493" s="1"/>
  <c r="N493" s="1"/>
  <c r="P493" s="1"/>
  <c r="R493" s="1"/>
  <c r="T493" s="1"/>
  <c r="V493" s="1"/>
  <c r="X493" s="1"/>
  <c r="F497"/>
  <c r="H497" s="1"/>
  <c r="J497" s="1"/>
  <c r="L497" s="1"/>
  <c r="N497" s="1"/>
  <c r="P497" s="1"/>
  <c r="R497" s="1"/>
  <c r="T497" s="1"/>
  <c r="V497" s="1"/>
  <c r="X497" s="1"/>
  <c r="F498"/>
  <c r="H498" s="1"/>
  <c r="J498" s="1"/>
  <c r="L498" s="1"/>
  <c r="N498" s="1"/>
  <c r="P498" s="1"/>
  <c r="R498" s="1"/>
  <c r="T498" s="1"/>
  <c r="V498" s="1"/>
  <c r="X498" s="1"/>
  <c r="F507"/>
  <c r="H507" s="1"/>
  <c r="J507" s="1"/>
  <c r="L507" s="1"/>
  <c r="N507" s="1"/>
  <c r="P507" s="1"/>
  <c r="R507" s="1"/>
  <c r="T507" s="1"/>
  <c r="V507" s="1"/>
  <c r="X507" s="1"/>
  <c r="F511"/>
  <c r="H511" s="1"/>
  <c r="J511" s="1"/>
  <c r="L511" s="1"/>
  <c r="N511" s="1"/>
  <c r="P511" s="1"/>
  <c r="R511" s="1"/>
  <c r="T511" s="1"/>
  <c r="V511" s="1"/>
  <c r="X511" s="1"/>
  <c r="F514"/>
  <c r="H514" s="1"/>
  <c r="J514" s="1"/>
  <c r="L514" s="1"/>
  <c r="N514" s="1"/>
  <c r="P514" s="1"/>
  <c r="R514" s="1"/>
  <c r="T514" s="1"/>
  <c r="V514" s="1"/>
  <c r="X514" s="1"/>
  <c r="F516"/>
  <c r="H516" s="1"/>
  <c r="J516" s="1"/>
  <c r="L516" s="1"/>
  <c r="N516" s="1"/>
  <c r="P516" s="1"/>
  <c r="R516" s="1"/>
  <c r="T516" s="1"/>
  <c r="V516" s="1"/>
  <c r="X516" s="1"/>
  <c r="F518"/>
  <c r="H518" s="1"/>
  <c r="J518" s="1"/>
  <c r="L518" s="1"/>
  <c r="N518" s="1"/>
  <c r="P518" s="1"/>
  <c r="R518" s="1"/>
  <c r="T518" s="1"/>
  <c r="V518" s="1"/>
  <c r="X518" s="1"/>
  <c r="F519"/>
  <c r="H519" s="1"/>
  <c r="J519" s="1"/>
  <c r="L519" s="1"/>
  <c r="N519" s="1"/>
  <c r="P519" s="1"/>
  <c r="R519" s="1"/>
  <c r="T519" s="1"/>
  <c r="V519" s="1"/>
  <c r="X519" s="1"/>
  <c r="F520"/>
  <c r="H520" s="1"/>
  <c r="J520" s="1"/>
  <c r="L520" s="1"/>
  <c r="N520" s="1"/>
  <c r="P520" s="1"/>
  <c r="R520" s="1"/>
  <c r="T520" s="1"/>
  <c r="V520" s="1"/>
  <c r="X520" s="1"/>
  <c r="F530"/>
  <c r="H530" s="1"/>
  <c r="J530" s="1"/>
  <c r="L530" s="1"/>
  <c r="N530" s="1"/>
  <c r="P530" s="1"/>
  <c r="R530" s="1"/>
  <c r="T530" s="1"/>
  <c r="V530" s="1"/>
  <c r="X530" s="1"/>
  <c r="F532"/>
  <c r="H532" s="1"/>
  <c r="J532" s="1"/>
  <c r="L532" s="1"/>
  <c r="N532" s="1"/>
  <c r="P532" s="1"/>
  <c r="R532" s="1"/>
  <c r="T532" s="1"/>
  <c r="V532" s="1"/>
  <c r="X532" s="1"/>
  <c r="F533"/>
  <c r="H533" s="1"/>
  <c r="J533" s="1"/>
  <c r="L533" s="1"/>
  <c r="N533" s="1"/>
  <c r="P533" s="1"/>
  <c r="R533" s="1"/>
  <c r="T533" s="1"/>
  <c r="V533" s="1"/>
  <c r="X533" s="1"/>
  <c r="F535"/>
  <c r="H535" s="1"/>
  <c r="J535" s="1"/>
  <c r="L535" s="1"/>
  <c r="N535" s="1"/>
  <c r="P535" s="1"/>
  <c r="R535" s="1"/>
  <c r="T535" s="1"/>
  <c r="V535" s="1"/>
  <c r="X535" s="1"/>
  <c r="F537"/>
  <c r="H537" s="1"/>
  <c r="J537" s="1"/>
  <c r="L537" s="1"/>
  <c r="N537" s="1"/>
  <c r="P537" s="1"/>
  <c r="R537" s="1"/>
  <c r="T537" s="1"/>
  <c r="V537" s="1"/>
  <c r="X537" s="1"/>
  <c r="F539"/>
  <c r="H539" s="1"/>
  <c r="J539" s="1"/>
  <c r="L539" s="1"/>
  <c r="N539" s="1"/>
  <c r="P539" s="1"/>
  <c r="R539" s="1"/>
  <c r="T539" s="1"/>
  <c r="V539" s="1"/>
  <c r="X539" s="1"/>
  <c r="F540"/>
  <c r="H540" s="1"/>
  <c r="J540" s="1"/>
  <c r="L540" s="1"/>
  <c r="N540" s="1"/>
  <c r="P540" s="1"/>
  <c r="R540" s="1"/>
  <c r="T540" s="1"/>
  <c r="V540" s="1"/>
  <c r="X540" s="1"/>
  <c r="F542"/>
  <c r="H542" s="1"/>
  <c r="J542" s="1"/>
  <c r="L542" s="1"/>
  <c r="N542" s="1"/>
  <c r="P542" s="1"/>
  <c r="R542" s="1"/>
  <c r="T542" s="1"/>
  <c r="V542" s="1"/>
  <c r="X542" s="1"/>
  <c r="F544"/>
  <c r="H544" s="1"/>
  <c r="J544" s="1"/>
  <c r="L544" s="1"/>
  <c r="N544" s="1"/>
  <c r="P544" s="1"/>
  <c r="R544" s="1"/>
  <c r="T544" s="1"/>
  <c r="V544" s="1"/>
  <c r="X544" s="1"/>
  <c r="F546"/>
  <c r="H546" s="1"/>
  <c r="J546" s="1"/>
  <c r="L546" s="1"/>
  <c r="N546" s="1"/>
  <c r="P546" s="1"/>
  <c r="R546" s="1"/>
  <c r="T546" s="1"/>
  <c r="V546" s="1"/>
  <c r="X546" s="1"/>
  <c r="F548"/>
  <c r="H548" s="1"/>
  <c r="J548" s="1"/>
  <c r="L548" s="1"/>
  <c r="N548" s="1"/>
  <c r="P548" s="1"/>
  <c r="R548" s="1"/>
  <c r="T548" s="1"/>
  <c r="V548" s="1"/>
  <c r="X548" s="1"/>
  <c r="F550"/>
  <c r="H550" s="1"/>
  <c r="J550" s="1"/>
  <c r="L550" s="1"/>
  <c r="N550" s="1"/>
  <c r="P550" s="1"/>
  <c r="R550" s="1"/>
  <c r="T550" s="1"/>
  <c r="V550" s="1"/>
  <c r="X550" s="1"/>
  <c r="F552"/>
  <c r="F554"/>
  <c r="H554" s="1"/>
  <c r="J554" s="1"/>
  <c r="L554" s="1"/>
  <c r="N554" s="1"/>
  <c r="P554" s="1"/>
  <c r="R554" s="1"/>
  <c r="T554" s="1"/>
  <c r="V554" s="1"/>
  <c r="X554" s="1"/>
  <c r="F560"/>
  <c r="H560" s="1"/>
  <c r="J560" s="1"/>
  <c r="L560" s="1"/>
  <c r="N560" s="1"/>
  <c r="P560" s="1"/>
  <c r="R560" s="1"/>
  <c r="T560" s="1"/>
  <c r="V560" s="1"/>
  <c r="X560" s="1"/>
  <c r="E559"/>
  <c r="E558" s="1"/>
  <c r="E553"/>
  <c r="F553" s="1"/>
  <c r="E551"/>
  <c r="F551" s="1"/>
  <c r="E549"/>
  <c r="F549" s="1"/>
  <c r="H549" s="1"/>
  <c r="J549" s="1"/>
  <c r="L549" s="1"/>
  <c r="N549" s="1"/>
  <c r="P549" s="1"/>
  <c r="R549" s="1"/>
  <c r="T549" s="1"/>
  <c r="V549" s="1"/>
  <c r="X549" s="1"/>
  <c r="E547"/>
  <c r="F547" s="1"/>
  <c r="H547" s="1"/>
  <c r="J547" s="1"/>
  <c r="E545"/>
  <c r="F545" s="1"/>
  <c r="E543"/>
  <c r="F543" s="1"/>
  <c r="E541"/>
  <c r="F541" s="1"/>
  <c r="H541" s="1"/>
  <c r="J541" s="1"/>
  <c r="L541" s="1"/>
  <c r="N541" s="1"/>
  <c r="P541" s="1"/>
  <c r="R541" s="1"/>
  <c r="T541" s="1"/>
  <c r="V541" s="1"/>
  <c r="X541" s="1"/>
  <c r="E538"/>
  <c r="F538" s="1"/>
  <c r="H538" s="1"/>
  <c r="J538" s="1"/>
  <c r="E536"/>
  <c r="F536" s="1"/>
  <c r="E534"/>
  <c r="F534" s="1"/>
  <c r="E531"/>
  <c r="E529"/>
  <c r="F529" s="1"/>
  <c r="H529" s="1"/>
  <c r="J529" s="1"/>
  <c r="E517"/>
  <c r="F517" s="1"/>
  <c r="E515"/>
  <c r="E513"/>
  <c r="F513" s="1"/>
  <c r="H513" s="1"/>
  <c r="J513" s="1"/>
  <c r="L513" s="1"/>
  <c r="N513" s="1"/>
  <c r="P513" s="1"/>
  <c r="R513" s="1"/>
  <c r="T513" s="1"/>
  <c r="V513" s="1"/>
  <c r="X513" s="1"/>
  <c r="E510"/>
  <c r="F510" s="1"/>
  <c r="H510" s="1"/>
  <c r="J510" s="1"/>
  <c r="E506"/>
  <c r="E505" s="1"/>
  <c r="E504" s="1"/>
  <c r="E503" s="1"/>
  <c r="F503" s="1"/>
  <c r="E501"/>
  <c r="E500" s="1"/>
  <c r="E499" s="1"/>
  <c r="F499" s="1"/>
  <c r="E496"/>
  <c r="E495" s="1"/>
  <c r="E494" s="1"/>
  <c r="F494" s="1"/>
  <c r="E492"/>
  <c r="F492" s="1"/>
  <c r="H492" s="1"/>
  <c r="J492" s="1"/>
  <c r="E488"/>
  <c r="E484"/>
  <c r="F484" s="1"/>
  <c r="E481"/>
  <c r="E480" s="1"/>
  <c r="F480" s="1"/>
  <c r="E476"/>
  <c r="F476" s="1"/>
  <c r="H476" s="1"/>
  <c r="J476" s="1"/>
  <c r="E473"/>
  <c r="F473" s="1"/>
  <c r="H473" s="1"/>
  <c r="J473" s="1"/>
  <c r="E468"/>
  <c r="E463"/>
  <c r="E462" s="1"/>
  <c r="E461" s="1"/>
  <c r="F461" s="1"/>
  <c r="E453"/>
  <c r="F453" s="1"/>
  <c r="H453" s="1"/>
  <c r="J453" s="1"/>
  <c r="L453" s="1"/>
  <c r="N453" s="1"/>
  <c r="P453" s="1"/>
  <c r="R453" s="1"/>
  <c r="T453" s="1"/>
  <c r="V453" s="1"/>
  <c r="X453" s="1"/>
  <c r="E448"/>
  <c r="F448" s="1"/>
  <c r="E445"/>
  <c r="F445" s="1"/>
  <c r="E443"/>
  <c r="E431"/>
  <c r="E430" s="1"/>
  <c r="E429" s="1"/>
  <c r="F429" s="1"/>
  <c r="E427"/>
  <c r="F427" s="1"/>
  <c r="E424"/>
  <c r="E423" s="1"/>
  <c r="F423" s="1"/>
  <c r="E421"/>
  <c r="F421" s="1"/>
  <c r="H421" s="1"/>
  <c r="E414"/>
  <c r="F414" s="1"/>
  <c r="H414" s="1"/>
  <c r="J414" s="1"/>
  <c r="E412"/>
  <c r="F412" s="1"/>
  <c r="E409"/>
  <c r="E406"/>
  <c r="E405" s="1"/>
  <c r="F405" s="1"/>
  <c r="E403"/>
  <c r="E402" s="1"/>
  <c r="E400"/>
  <c r="E399" s="1"/>
  <c r="F399" s="1"/>
  <c r="E396"/>
  <c r="F396" s="1"/>
  <c r="H396" s="1"/>
  <c r="E393"/>
  <c r="E392" s="1"/>
  <c r="E389"/>
  <c r="E388" s="1"/>
  <c r="E387" s="1"/>
  <c r="F387" s="1"/>
  <c r="E385"/>
  <c r="F385" s="1"/>
  <c r="E383"/>
  <c r="F383" s="1"/>
  <c r="H383" s="1"/>
  <c r="J383" s="1"/>
  <c r="L383" s="1"/>
  <c r="N383" s="1"/>
  <c r="P383" s="1"/>
  <c r="R383" s="1"/>
  <c r="T383" s="1"/>
  <c r="V383" s="1"/>
  <c r="X383" s="1"/>
  <c r="E378"/>
  <c r="F378" s="1"/>
  <c r="H378" s="1"/>
  <c r="E376"/>
  <c r="E374"/>
  <c r="F374" s="1"/>
  <c r="H374" s="1"/>
  <c r="E367"/>
  <c r="E366" s="1"/>
  <c r="F366" s="1"/>
  <c r="E364"/>
  <c r="F364" s="1"/>
  <c r="H364" s="1"/>
  <c r="E362"/>
  <c r="F362" s="1"/>
  <c r="H362" s="1"/>
  <c r="J362" s="1"/>
  <c r="L362" s="1"/>
  <c r="N362" s="1"/>
  <c r="P362" s="1"/>
  <c r="R362" s="1"/>
  <c r="T362" s="1"/>
  <c r="V362" s="1"/>
  <c r="X362" s="1"/>
  <c r="E358"/>
  <c r="F358" s="1"/>
  <c r="H358" s="1"/>
  <c r="J358" s="1"/>
  <c r="L358" s="1"/>
  <c r="N358" s="1"/>
  <c r="P358" s="1"/>
  <c r="R358" s="1"/>
  <c r="T358" s="1"/>
  <c r="V358" s="1"/>
  <c r="X358" s="1"/>
  <c r="E356"/>
  <c r="F356" s="1"/>
  <c r="H356" s="1"/>
  <c r="E354"/>
  <c r="E347"/>
  <c r="F347" s="1"/>
  <c r="H347" s="1"/>
  <c r="E343"/>
  <c r="E342" s="1"/>
  <c r="E341" s="1"/>
  <c r="F341" s="1"/>
  <c r="E338"/>
  <c r="F338" s="1"/>
  <c r="H338" s="1"/>
  <c r="E334"/>
  <c r="F334" s="1"/>
  <c r="H334" s="1"/>
  <c r="E332"/>
  <c r="F332" s="1"/>
  <c r="H332" s="1"/>
  <c r="J332" s="1"/>
  <c r="L332" s="1"/>
  <c r="N332" s="1"/>
  <c r="P332" s="1"/>
  <c r="R332" s="1"/>
  <c r="T332" s="1"/>
  <c r="V332" s="1"/>
  <c r="X332" s="1"/>
  <c r="E330"/>
  <c r="F330" s="1"/>
  <c r="H330" s="1"/>
  <c r="J330" s="1"/>
  <c r="L330" s="1"/>
  <c r="N330" s="1"/>
  <c r="P330" s="1"/>
  <c r="R330" s="1"/>
  <c r="T330" s="1"/>
  <c r="V330" s="1"/>
  <c r="X330" s="1"/>
  <c r="E328"/>
  <c r="F328" s="1"/>
  <c r="H328" s="1"/>
  <c r="E326"/>
  <c r="E313"/>
  <c r="F313" s="1"/>
  <c r="H313" s="1"/>
  <c r="J313" s="1"/>
  <c r="E310"/>
  <c r="F310" s="1"/>
  <c r="H310" s="1"/>
  <c r="E308"/>
  <c r="E295"/>
  <c r="E294" s="1"/>
  <c r="F294" s="1"/>
  <c r="E290"/>
  <c r="E289" s="1"/>
  <c r="F289" s="1"/>
  <c r="E286"/>
  <c r="E285" s="1"/>
  <c r="F285" s="1"/>
  <c r="E274"/>
  <c r="F274" s="1"/>
  <c r="E272"/>
  <c r="F272" s="1"/>
  <c r="E270"/>
  <c r="F270" s="1"/>
  <c r="H270" s="1"/>
  <c r="E268"/>
  <c r="F268" s="1"/>
  <c r="H268" s="1"/>
  <c r="J268" s="1"/>
  <c r="L268" s="1"/>
  <c r="N268" s="1"/>
  <c r="P268" s="1"/>
  <c r="R268" s="1"/>
  <c r="T268" s="1"/>
  <c r="V268" s="1"/>
  <c r="X268" s="1"/>
  <c r="E266"/>
  <c r="E259"/>
  <c r="F259" s="1"/>
  <c r="E256"/>
  <c r="F256" s="1"/>
  <c r="H256" s="1"/>
  <c r="E251"/>
  <c r="E250" s="1"/>
  <c r="E249" s="1"/>
  <c r="F249" s="1"/>
  <c r="E247"/>
  <c r="F247" s="1"/>
  <c r="E245"/>
  <c r="E242"/>
  <c r="E241" s="1"/>
  <c r="F241" s="1"/>
  <c r="E239"/>
  <c r="E238" s="1"/>
  <c r="F238" s="1"/>
  <c r="E236"/>
  <c r="F236" s="1"/>
  <c r="E234"/>
  <c r="F234" s="1"/>
  <c r="H234" s="1"/>
  <c r="J234" s="1"/>
  <c r="L234" s="1"/>
  <c r="N234" s="1"/>
  <c r="P234" s="1"/>
  <c r="R234" s="1"/>
  <c r="T234" s="1"/>
  <c r="V234" s="1"/>
  <c r="X234" s="1"/>
  <c r="E230"/>
  <c r="F230" s="1"/>
  <c r="H230" s="1"/>
  <c r="E228"/>
  <c r="F228" s="1"/>
  <c r="E219"/>
  <c r="E218" s="1"/>
  <c r="E217" s="1"/>
  <c r="F217" s="1"/>
  <c r="E215"/>
  <c r="E214" s="1"/>
  <c r="F214" s="1"/>
  <c r="E212"/>
  <c r="F212" s="1"/>
  <c r="H212" s="1"/>
  <c r="E209"/>
  <c r="E206" s="1"/>
  <c r="F206" s="1"/>
  <c r="E204"/>
  <c r="F204" s="1"/>
  <c r="E202"/>
  <c r="E200"/>
  <c r="F200" s="1"/>
  <c r="H200" s="1"/>
  <c r="E195"/>
  <c r="F195" s="1"/>
  <c r="H195" s="1"/>
  <c r="J195" s="1"/>
  <c r="L195" s="1"/>
  <c r="N195" s="1"/>
  <c r="P195" s="1"/>
  <c r="R195" s="1"/>
  <c r="T195" s="1"/>
  <c r="V195" s="1"/>
  <c r="X195" s="1"/>
  <c r="E191"/>
  <c r="E190" s="1"/>
  <c r="E189" s="1"/>
  <c r="F189" s="1"/>
  <c r="E187"/>
  <c r="E186" s="1"/>
  <c r="F186" s="1"/>
  <c r="E184"/>
  <c r="F184" s="1"/>
  <c r="H184" s="1"/>
  <c r="E180"/>
  <c r="E179" s="1"/>
  <c r="E178" s="1"/>
  <c r="F178" s="1"/>
  <c r="E176"/>
  <c r="F176" s="1"/>
  <c r="H176" s="1"/>
  <c r="J176" s="1"/>
  <c r="E168"/>
  <c r="E167" s="1"/>
  <c r="E164"/>
  <c r="F164" s="1"/>
  <c r="H164" s="1"/>
  <c r="J164" s="1"/>
  <c r="E154"/>
  <c r="F154" s="1"/>
  <c r="E151"/>
  <c r="F151" s="1"/>
  <c r="E148"/>
  <c r="F148" s="1"/>
  <c r="E142"/>
  <c r="E141" s="1"/>
  <c r="E140" s="1"/>
  <c r="F140" s="1"/>
  <c r="E138"/>
  <c r="E137" s="1"/>
  <c r="F137" s="1"/>
  <c r="H137" s="1"/>
  <c r="E134"/>
  <c r="E133" s="1"/>
  <c r="F133" s="1"/>
  <c r="E130"/>
  <c r="E129" s="1"/>
  <c r="F129" s="1"/>
  <c r="E126"/>
  <c r="E125" s="1"/>
  <c r="E122"/>
  <c r="F122" s="1"/>
  <c r="H122" s="1"/>
  <c r="E120"/>
  <c r="F120" s="1"/>
  <c r="E117"/>
  <c r="E115"/>
  <c r="F115" s="1"/>
  <c r="H115" s="1"/>
  <c r="E113"/>
  <c r="F113" s="1"/>
  <c r="E111"/>
  <c r="F111" s="1"/>
  <c r="E109"/>
  <c r="F109" s="1"/>
  <c r="H109" s="1"/>
  <c r="E107"/>
  <c r="F107" s="1"/>
  <c r="H107" s="1"/>
  <c r="E100"/>
  <c r="E99" s="1"/>
  <c r="F99" s="1"/>
  <c r="E97"/>
  <c r="E96" s="1"/>
  <c r="F96" s="1"/>
  <c r="E94"/>
  <c r="F94" s="1"/>
  <c r="H94" s="1"/>
  <c r="J94" s="1"/>
  <c r="L94" s="1"/>
  <c r="N94" s="1"/>
  <c r="P94" s="1"/>
  <c r="R94" s="1"/>
  <c r="T94" s="1"/>
  <c r="V94" s="1"/>
  <c r="X94" s="1"/>
  <c r="E92"/>
  <c r="F92" s="1"/>
  <c r="H92" s="1"/>
  <c r="E90"/>
  <c r="F90" s="1"/>
  <c r="H90" s="1"/>
  <c r="J90" s="1"/>
  <c r="L90" s="1"/>
  <c r="N90" s="1"/>
  <c r="P90" s="1"/>
  <c r="R90" s="1"/>
  <c r="T90" s="1"/>
  <c r="V90" s="1"/>
  <c r="X90" s="1"/>
  <c r="E88"/>
  <c r="F88" s="1"/>
  <c r="E86"/>
  <c r="F86" s="1"/>
  <c r="H86" s="1"/>
  <c r="J86" s="1"/>
  <c r="L86" s="1"/>
  <c r="N86" s="1"/>
  <c r="P86" s="1"/>
  <c r="R86" s="1"/>
  <c r="T86" s="1"/>
  <c r="V86" s="1"/>
  <c r="X86" s="1"/>
  <c r="E84"/>
  <c r="F84" s="1"/>
  <c r="H84" s="1"/>
  <c r="E82"/>
  <c r="F82" s="1"/>
  <c r="H82" s="1"/>
  <c r="J82" s="1"/>
  <c r="L82" s="1"/>
  <c r="N82" s="1"/>
  <c r="P82" s="1"/>
  <c r="R82" s="1"/>
  <c r="T82" s="1"/>
  <c r="V82" s="1"/>
  <c r="X82" s="1"/>
  <c r="F81"/>
  <c r="H81" s="1"/>
  <c r="J81" s="1"/>
  <c r="L81" s="1"/>
  <c r="N81" s="1"/>
  <c r="P81" s="1"/>
  <c r="R81" s="1"/>
  <c r="T81" s="1"/>
  <c r="V81" s="1"/>
  <c r="X81" s="1"/>
  <c r="E80"/>
  <c r="F80" s="1"/>
  <c r="H80" s="1"/>
  <c r="J80" s="1"/>
  <c r="E76"/>
  <c r="F76" s="1"/>
  <c r="E73"/>
  <c r="F73" s="1"/>
  <c r="E70"/>
  <c r="F70" s="1"/>
  <c r="E67"/>
  <c r="F67" s="1"/>
  <c r="H67" s="1"/>
  <c r="J67" s="1"/>
  <c r="E64"/>
  <c r="F64" s="1"/>
  <c r="E61"/>
  <c r="F61" s="1"/>
  <c r="H61" s="1"/>
  <c r="E58"/>
  <c r="F58" s="1"/>
  <c r="E56"/>
  <c r="F56" s="1"/>
  <c r="H56" s="1"/>
  <c r="J56" s="1"/>
  <c r="E54"/>
  <c r="F54" s="1"/>
  <c r="H54" s="1"/>
  <c r="J54" s="1"/>
  <c r="L54" s="1"/>
  <c r="N54" s="1"/>
  <c r="P54" s="1"/>
  <c r="R54" s="1"/>
  <c r="T54" s="1"/>
  <c r="V54" s="1"/>
  <c r="X54" s="1"/>
  <c r="E52"/>
  <c r="F52" s="1"/>
  <c r="H52" s="1"/>
  <c r="E50"/>
  <c r="F50" s="1"/>
  <c r="E48"/>
  <c r="F48" s="1"/>
  <c r="H48" s="1"/>
  <c r="E46"/>
  <c r="F46" s="1"/>
  <c r="H46" s="1"/>
  <c r="J46" s="1"/>
  <c r="E44"/>
  <c r="F44" s="1"/>
  <c r="H44" s="1"/>
  <c r="J44" s="1"/>
  <c r="L44" s="1"/>
  <c r="N44" s="1"/>
  <c r="P44" s="1"/>
  <c r="R44" s="1"/>
  <c r="T44" s="1"/>
  <c r="V44" s="1"/>
  <c r="X44" s="1"/>
  <c r="E34"/>
  <c r="F34" s="1"/>
  <c r="E31"/>
  <c r="F31" s="1"/>
  <c r="H31" s="1"/>
  <c r="E29"/>
  <c r="F29" s="1"/>
  <c r="H29" s="1"/>
  <c r="E27"/>
  <c r="F27" s="1"/>
  <c r="H27" s="1"/>
  <c r="E25"/>
  <c r="F25" s="1"/>
  <c r="E23"/>
  <c r="F23" s="1"/>
  <c r="H23" s="1"/>
  <c r="J23" s="1"/>
  <c r="L23" s="1"/>
  <c r="N23" s="1"/>
  <c r="P23" s="1"/>
  <c r="R23" s="1"/>
  <c r="T23" s="1"/>
  <c r="V23" s="1"/>
  <c r="X23" s="1"/>
  <c r="E21"/>
  <c r="F21" s="1"/>
  <c r="H21" s="1"/>
  <c r="E19"/>
  <c r="F19" s="1"/>
  <c r="H19" s="1"/>
  <c r="J19" s="1"/>
  <c r="L19" s="1"/>
  <c r="N19" s="1"/>
  <c r="P19" s="1"/>
  <c r="R19" s="1"/>
  <c r="T19" s="1"/>
  <c r="V19" s="1"/>
  <c r="X19" s="1"/>
  <c r="J31" l="1"/>
  <c r="E147"/>
  <c r="F147" s="1"/>
  <c r="H147" s="1"/>
  <c r="J184"/>
  <c r="L184" s="1"/>
  <c r="N184" s="1"/>
  <c r="P184" s="1"/>
  <c r="R184" s="1"/>
  <c r="T184" s="1"/>
  <c r="V184" s="1"/>
  <c r="X184" s="1"/>
  <c r="J200"/>
  <c r="L200" s="1"/>
  <c r="N200" s="1"/>
  <c r="P200" s="1"/>
  <c r="R200" s="1"/>
  <c r="T200" s="1"/>
  <c r="V200" s="1"/>
  <c r="X200" s="1"/>
  <c r="J212"/>
  <c r="L212" s="1"/>
  <c r="N212" s="1"/>
  <c r="P212" s="1"/>
  <c r="R212" s="1"/>
  <c r="T212" s="1"/>
  <c r="V212" s="1"/>
  <c r="X212" s="1"/>
  <c r="J256"/>
  <c r="J270"/>
  <c r="L270" s="1"/>
  <c r="N270" s="1"/>
  <c r="P270" s="1"/>
  <c r="R270" s="1"/>
  <c r="T270" s="1"/>
  <c r="V270" s="1"/>
  <c r="X270" s="1"/>
  <c r="L492"/>
  <c r="N492" s="1"/>
  <c r="P492" s="1"/>
  <c r="R492" s="1"/>
  <c r="T492" s="1"/>
  <c r="V492" s="1"/>
  <c r="X492" s="1"/>
  <c r="L529"/>
  <c r="N529" s="1"/>
  <c r="P529" s="1"/>
  <c r="R529" s="1"/>
  <c r="T529" s="1"/>
  <c r="V529" s="1"/>
  <c r="X529" s="1"/>
  <c r="G361"/>
  <c r="G360" s="1"/>
  <c r="I227"/>
  <c r="J48"/>
  <c r="L48" s="1"/>
  <c r="N48" s="1"/>
  <c r="P48" s="1"/>
  <c r="R48" s="1"/>
  <c r="T48" s="1"/>
  <c r="V48" s="1"/>
  <c r="X48" s="1"/>
  <c r="L67"/>
  <c r="N67" s="1"/>
  <c r="P67" s="1"/>
  <c r="R67" s="1"/>
  <c r="T67" s="1"/>
  <c r="V67" s="1"/>
  <c r="X67" s="1"/>
  <c r="J84"/>
  <c r="J92"/>
  <c r="H154"/>
  <c r="J154" s="1"/>
  <c r="H553"/>
  <c r="J107"/>
  <c r="L107" s="1"/>
  <c r="N107" s="1"/>
  <c r="P107" s="1"/>
  <c r="R107" s="1"/>
  <c r="T107" s="1"/>
  <c r="V107" s="1"/>
  <c r="X107" s="1"/>
  <c r="H427"/>
  <c r="J427" s="1"/>
  <c r="L427" s="1"/>
  <c r="N427" s="1"/>
  <c r="P427" s="1"/>
  <c r="R427" s="1"/>
  <c r="T427" s="1"/>
  <c r="V427" s="1"/>
  <c r="X427" s="1"/>
  <c r="L473"/>
  <c r="N473" s="1"/>
  <c r="P473" s="1"/>
  <c r="R473" s="1"/>
  <c r="T473" s="1"/>
  <c r="V473" s="1"/>
  <c r="X473" s="1"/>
  <c r="H517"/>
  <c r="J517" s="1"/>
  <c r="L517" s="1"/>
  <c r="N517" s="1"/>
  <c r="P517" s="1"/>
  <c r="R517" s="1"/>
  <c r="T517" s="1"/>
  <c r="V517" s="1"/>
  <c r="X517" s="1"/>
  <c r="H545"/>
  <c r="J545" s="1"/>
  <c r="L545" s="1"/>
  <c r="N545" s="1"/>
  <c r="P545" s="1"/>
  <c r="R545" s="1"/>
  <c r="T545" s="1"/>
  <c r="V545" s="1"/>
  <c r="X545" s="1"/>
  <c r="G512"/>
  <c r="G508" s="1"/>
  <c r="I512"/>
  <c r="J52"/>
  <c r="L52" s="1"/>
  <c r="N52" s="1"/>
  <c r="P52" s="1"/>
  <c r="R52" s="1"/>
  <c r="T52" s="1"/>
  <c r="V52" s="1"/>
  <c r="X52" s="1"/>
  <c r="H151"/>
  <c r="J151" s="1"/>
  <c r="L151" s="1"/>
  <c r="N151" s="1"/>
  <c r="P151" s="1"/>
  <c r="R151" s="1"/>
  <c r="T151" s="1"/>
  <c r="V151" s="1"/>
  <c r="X151" s="1"/>
  <c r="H236"/>
  <c r="H247"/>
  <c r="J247" s="1"/>
  <c r="L247" s="1"/>
  <c r="N247" s="1"/>
  <c r="P247" s="1"/>
  <c r="R247" s="1"/>
  <c r="T247" s="1"/>
  <c r="V247" s="1"/>
  <c r="X247" s="1"/>
  <c r="H274"/>
  <c r="J274" s="1"/>
  <c r="L274" s="1"/>
  <c r="N274" s="1"/>
  <c r="P274" s="1"/>
  <c r="R274" s="1"/>
  <c r="T274" s="1"/>
  <c r="V274" s="1"/>
  <c r="X274" s="1"/>
  <c r="J328"/>
  <c r="L328" s="1"/>
  <c r="N328" s="1"/>
  <c r="P328" s="1"/>
  <c r="R328" s="1"/>
  <c r="T328" s="1"/>
  <c r="V328" s="1"/>
  <c r="X328" s="1"/>
  <c r="J338"/>
  <c r="L338" s="1"/>
  <c r="N338" s="1"/>
  <c r="P338" s="1"/>
  <c r="R338" s="1"/>
  <c r="T338" s="1"/>
  <c r="V338" s="1"/>
  <c r="X338" s="1"/>
  <c r="H445"/>
  <c r="J445" s="1"/>
  <c r="L445" s="1"/>
  <c r="N445" s="1"/>
  <c r="P445" s="1"/>
  <c r="R445" s="1"/>
  <c r="T445" s="1"/>
  <c r="V445" s="1"/>
  <c r="X445" s="1"/>
  <c r="H484"/>
  <c r="J484" s="1"/>
  <c r="L484" s="1"/>
  <c r="N484" s="1"/>
  <c r="P484" s="1"/>
  <c r="R484" s="1"/>
  <c r="T484" s="1"/>
  <c r="V484" s="1"/>
  <c r="X484" s="1"/>
  <c r="H534"/>
  <c r="J534" s="1"/>
  <c r="L534" s="1"/>
  <c r="N534" s="1"/>
  <c r="P534" s="1"/>
  <c r="R534" s="1"/>
  <c r="T534" s="1"/>
  <c r="V534" s="1"/>
  <c r="X534" s="1"/>
  <c r="H543"/>
  <c r="J543" s="1"/>
  <c r="L543" s="1"/>
  <c r="N543" s="1"/>
  <c r="P543" s="1"/>
  <c r="R543" s="1"/>
  <c r="T543" s="1"/>
  <c r="V543" s="1"/>
  <c r="X543" s="1"/>
  <c r="K265"/>
  <c r="K442"/>
  <c r="K512"/>
  <c r="H241"/>
  <c r="J241" s="1"/>
  <c r="L241" s="1"/>
  <c r="N241" s="1"/>
  <c r="P241" s="1"/>
  <c r="R241" s="1"/>
  <c r="T241" s="1"/>
  <c r="V241" s="1"/>
  <c r="X241" s="1"/>
  <c r="J115"/>
  <c r="L115" s="1"/>
  <c r="N115" s="1"/>
  <c r="P115" s="1"/>
  <c r="R115" s="1"/>
  <c r="T115" s="1"/>
  <c r="V115" s="1"/>
  <c r="X115" s="1"/>
  <c r="H228"/>
  <c r="J228" s="1"/>
  <c r="L228" s="1"/>
  <c r="N228" s="1"/>
  <c r="P228" s="1"/>
  <c r="R228" s="1"/>
  <c r="T228" s="1"/>
  <c r="V228" s="1"/>
  <c r="X228" s="1"/>
  <c r="H412"/>
  <c r="J412" s="1"/>
  <c r="L412" s="1"/>
  <c r="N412" s="1"/>
  <c r="P412" s="1"/>
  <c r="R412" s="1"/>
  <c r="T412" s="1"/>
  <c r="V412" s="1"/>
  <c r="X412" s="1"/>
  <c r="H448"/>
  <c r="H536"/>
  <c r="J536" s="1"/>
  <c r="L536" s="1"/>
  <c r="N536" s="1"/>
  <c r="P536" s="1"/>
  <c r="R536" s="1"/>
  <c r="T536" s="1"/>
  <c r="V536" s="1"/>
  <c r="X536" s="1"/>
  <c r="J553"/>
  <c r="L553" s="1"/>
  <c r="N553" s="1"/>
  <c r="P553" s="1"/>
  <c r="R553" s="1"/>
  <c r="T553" s="1"/>
  <c r="V553" s="1"/>
  <c r="X553" s="1"/>
  <c r="I487"/>
  <c r="J61"/>
  <c r="L61" s="1"/>
  <c r="N61" s="1"/>
  <c r="P61" s="1"/>
  <c r="R61" s="1"/>
  <c r="T61" s="1"/>
  <c r="V61" s="1"/>
  <c r="X61" s="1"/>
  <c r="J122"/>
  <c r="L122" s="1"/>
  <c r="N122" s="1"/>
  <c r="P122" s="1"/>
  <c r="R122" s="1"/>
  <c r="T122" s="1"/>
  <c r="V122" s="1"/>
  <c r="X122" s="1"/>
  <c r="H34"/>
  <c r="J34" s="1"/>
  <c r="L34" s="1"/>
  <c r="N34" s="1"/>
  <c r="P34" s="1"/>
  <c r="R34" s="1"/>
  <c r="T34" s="1"/>
  <c r="V34" s="1"/>
  <c r="X34" s="1"/>
  <c r="H50"/>
  <c r="J50" s="1"/>
  <c r="L50" s="1"/>
  <c r="N50" s="1"/>
  <c r="P50" s="1"/>
  <c r="R50" s="1"/>
  <c r="T50" s="1"/>
  <c r="V50" s="1"/>
  <c r="X50" s="1"/>
  <c r="H58"/>
  <c r="J58" s="1"/>
  <c r="L58" s="1"/>
  <c r="N58" s="1"/>
  <c r="P58" s="1"/>
  <c r="R58" s="1"/>
  <c r="T58" s="1"/>
  <c r="V58" s="1"/>
  <c r="X58" s="1"/>
  <c r="H88"/>
  <c r="J88" s="1"/>
  <c r="H111"/>
  <c r="J111" s="1"/>
  <c r="L111" s="1"/>
  <c r="N111" s="1"/>
  <c r="P111" s="1"/>
  <c r="R111" s="1"/>
  <c r="T111" s="1"/>
  <c r="V111" s="1"/>
  <c r="X111" s="1"/>
  <c r="H120"/>
  <c r="J120" s="1"/>
  <c r="L120" s="1"/>
  <c r="N120" s="1"/>
  <c r="P120" s="1"/>
  <c r="R120" s="1"/>
  <c r="T120" s="1"/>
  <c r="V120" s="1"/>
  <c r="X120" s="1"/>
  <c r="H148"/>
  <c r="J148" s="1"/>
  <c r="L148" s="1"/>
  <c r="N148" s="1"/>
  <c r="P148" s="1"/>
  <c r="R148" s="1"/>
  <c r="T148" s="1"/>
  <c r="V148" s="1"/>
  <c r="X148" s="1"/>
  <c r="H214"/>
  <c r="J214" s="1"/>
  <c r="H259"/>
  <c r="J259" s="1"/>
  <c r="L259" s="1"/>
  <c r="N259" s="1"/>
  <c r="P259" s="1"/>
  <c r="R259" s="1"/>
  <c r="T259" s="1"/>
  <c r="V259" s="1"/>
  <c r="X259" s="1"/>
  <c r="H272"/>
  <c r="J272" s="1"/>
  <c r="L272" s="1"/>
  <c r="N272" s="1"/>
  <c r="P272" s="1"/>
  <c r="R272" s="1"/>
  <c r="T272" s="1"/>
  <c r="V272" s="1"/>
  <c r="X272" s="1"/>
  <c r="J334"/>
  <c r="L334" s="1"/>
  <c r="N334" s="1"/>
  <c r="P334" s="1"/>
  <c r="R334" s="1"/>
  <c r="T334" s="1"/>
  <c r="V334" s="1"/>
  <c r="X334" s="1"/>
  <c r="J364"/>
  <c r="H405"/>
  <c r="J405" s="1"/>
  <c r="G18"/>
  <c r="G17" s="1"/>
  <c r="I408"/>
  <c r="K361"/>
  <c r="F515"/>
  <c r="H515" s="1"/>
  <c r="J515" s="1"/>
  <c r="L515" s="1"/>
  <c r="N515" s="1"/>
  <c r="P515" s="1"/>
  <c r="R515" s="1"/>
  <c r="T515" s="1"/>
  <c r="V515" s="1"/>
  <c r="X515" s="1"/>
  <c r="E512"/>
  <c r="F512" s="1"/>
  <c r="H206"/>
  <c r="J206" s="1"/>
  <c r="H341"/>
  <c r="H399"/>
  <c r="J399" s="1"/>
  <c r="L399" s="1"/>
  <c r="N399" s="1"/>
  <c r="P399" s="1"/>
  <c r="R399" s="1"/>
  <c r="T399" s="1"/>
  <c r="V399" s="1"/>
  <c r="X399" s="1"/>
  <c r="E153"/>
  <c r="F153" s="1"/>
  <c r="H153" s="1"/>
  <c r="J153" s="1"/>
  <c r="L153" s="1"/>
  <c r="N153" s="1"/>
  <c r="P153" s="1"/>
  <c r="R153" s="1"/>
  <c r="T153" s="1"/>
  <c r="V153" s="1"/>
  <c r="X153" s="1"/>
  <c r="G265"/>
  <c r="I244"/>
  <c r="I226" s="1"/>
  <c r="I442"/>
  <c r="I441" s="1"/>
  <c r="J37"/>
  <c r="L37" s="1"/>
  <c r="N37" s="1"/>
  <c r="P37" s="1"/>
  <c r="R37" s="1"/>
  <c r="T37" s="1"/>
  <c r="V37" s="1"/>
  <c r="X37" s="1"/>
  <c r="K419"/>
  <c r="K487"/>
  <c r="H99"/>
  <c r="J99" s="1"/>
  <c r="L99" s="1"/>
  <c r="N99" s="1"/>
  <c r="P99" s="1"/>
  <c r="R99" s="1"/>
  <c r="T99" s="1"/>
  <c r="V99" s="1"/>
  <c r="X99" s="1"/>
  <c r="H281"/>
  <c r="J281" s="1"/>
  <c r="L281" s="1"/>
  <c r="N281" s="1"/>
  <c r="P281" s="1"/>
  <c r="R281" s="1"/>
  <c r="T281" s="1"/>
  <c r="V281" s="1"/>
  <c r="X281" s="1"/>
  <c r="I79"/>
  <c r="I254"/>
  <c r="I361"/>
  <c r="I360" s="1"/>
  <c r="I373"/>
  <c r="K307"/>
  <c r="O161"/>
  <c r="E60"/>
  <c r="F60" s="1"/>
  <c r="H60" s="1"/>
  <c r="J60" s="1"/>
  <c r="L60" s="1"/>
  <c r="N60" s="1"/>
  <c r="P60" s="1"/>
  <c r="R60" s="1"/>
  <c r="T60" s="1"/>
  <c r="V60" s="1"/>
  <c r="X60" s="1"/>
  <c r="E452"/>
  <c r="E451" s="1"/>
  <c r="F451" s="1"/>
  <c r="G146"/>
  <c r="G307"/>
  <c r="G306" s="1"/>
  <c r="G373"/>
  <c r="G372" s="1"/>
  <c r="K373"/>
  <c r="K372" s="1"/>
  <c r="I124"/>
  <c r="H294"/>
  <c r="J294" s="1"/>
  <c r="L294" s="1"/>
  <c r="N294" s="1"/>
  <c r="P294" s="1"/>
  <c r="R294" s="1"/>
  <c r="T294" s="1"/>
  <c r="V294" s="1"/>
  <c r="X294" s="1"/>
  <c r="O440"/>
  <c r="O16"/>
  <c r="O305"/>
  <c r="O197"/>
  <c r="O450"/>
  <c r="H113"/>
  <c r="J113" s="1"/>
  <c r="L113" s="1"/>
  <c r="N113" s="1"/>
  <c r="P113" s="1"/>
  <c r="R113" s="1"/>
  <c r="T113" s="1"/>
  <c r="V113" s="1"/>
  <c r="X113" s="1"/>
  <c r="H64"/>
  <c r="J64" s="1"/>
  <c r="L64" s="1"/>
  <c r="N64" s="1"/>
  <c r="P64" s="1"/>
  <c r="R64" s="1"/>
  <c r="T64" s="1"/>
  <c r="V64" s="1"/>
  <c r="X64" s="1"/>
  <c r="M457"/>
  <c r="N457" s="1"/>
  <c r="P457" s="1"/>
  <c r="R457" s="1"/>
  <c r="T457" s="1"/>
  <c r="V457" s="1"/>
  <c r="X457" s="1"/>
  <c r="M398"/>
  <c r="M217"/>
  <c r="M105"/>
  <c r="M283"/>
  <c r="M306"/>
  <c r="M466"/>
  <c r="M336"/>
  <c r="M324"/>
  <c r="M503"/>
  <c r="M42"/>
  <c r="M161"/>
  <c r="M441"/>
  <c r="M387"/>
  <c r="M352"/>
  <c r="E72"/>
  <c r="F72" s="1"/>
  <c r="E183"/>
  <c r="F183" s="1"/>
  <c r="H183" s="1"/>
  <c r="J183" s="1"/>
  <c r="L183" s="1"/>
  <c r="N183" s="1"/>
  <c r="P183" s="1"/>
  <c r="R183" s="1"/>
  <c r="T183" s="1"/>
  <c r="V183" s="1"/>
  <c r="X183" s="1"/>
  <c r="E265"/>
  <c r="E264" s="1"/>
  <c r="F264" s="1"/>
  <c r="E307"/>
  <c r="F307" s="1"/>
  <c r="E337"/>
  <c r="E336" s="1"/>
  <c r="F336" s="1"/>
  <c r="E509"/>
  <c r="F509" s="1"/>
  <c r="H509" s="1"/>
  <c r="J509" s="1"/>
  <c r="L509" s="1"/>
  <c r="N509" s="1"/>
  <c r="P509" s="1"/>
  <c r="R509" s="1"/>
  <c r="T509" s="1"/>
  <c r="V509" s="1"/>
  <c r="X509" s="1"/>
  <c r="H189"/>
  <c r="H204"/>
  <c r="J204" s="1"/>
  <c r="G227"/>
  <c r="J341"/>
  <c r="I398"/>
  <c r="E66"/>
  <c r="F66" s="1"/>
  <c r="H66" s="1"/>
  <c r="J66" s="1"/>
  <c r="L66" s="1"/>
  <c r="N66" s="1"/>
  <c r="P66" s="1"/>
  <c r="R66" s="1"/>
  <c r="T66" s="1"/>
  <c r="V66" s="1"/>
  <c r="X66" s="1"/>
  <c r="E211"/>
  <c r="F211" s="1"/>
  <c r="H211" s="1"/>
  <c r="E450"/>
  <c r="F450" s="1"/>
  <c r="G79"/>
  <c r="H133"/>
  <c r="J133" s="1"/>
  <c r="L133" s="1"/>
  <c r="N133" s="1"/>
  <c r="P133" s="1"/>
  <c r="R133" s="1"/>
  <c r="T133" s="1"/>
  <c r="V133" s="1"/>
  <c r="X133" s="1"/>
  <c r="H238"/>
  <c r="J238" s="1"/>
  <c r="L238" s="1"/>
  <c r="N238" s="1"/>
  <c r="P238" s="1"/>
  <c r="R238" s="1"/>
  <c r="T238" s="1"/>
  <c r="V238" s="1"/>
  <c r="X238" s="1"/>
  <c r="H551"/>
  <c r="J551" s="1"/>
  <c r="L551" s="1"/>
  <c r="N551" s="1"/>
  <c r="P551" s="1"/>
  <c r="R551" s="1"/>
  <c r="T551" s="1"/>
  <c r="V551" s="1"/>
  <c r="X551" s="1"/>
  <c r="H469"/>
  <c r="J469" s="1"/>
  <c r="L469" s="1"/>
  <c r="N469" s="1"/>
  <c r="P469" s="1"/>
  <c r="R469" s="1"/>
  <c r="T469" s="1"/>
  <c r="V469" s="1"/>
  <c r="X469" s="1"/>
  <c r="I146"/>
  <c r="J211"/>
  <c r="L211" s="1"/>
  <c r="N211" s="1"/>
  <c r="P211" s="1"/>
  <c r="R211" s="1"/>
  <c r="T211" s="1"/>
  <c r="V211" s="1"/>
  <c r="X211" s="1"/>
  <c r="I284"/>
  <c r="I283" s="1"/>
  <c r="H96"/>
  <c r="H129"/>
  <c r="J129" s="1"/>
  <c r="L129" s="1"/>
  <c r="N129" s="1"/>
  <c r="P129" s="1"/>
  <c r="R129" s="1"/>
  <c r="T129" s="1"/>
  <c r="V129" s="1"/>
  <c r="X129" s="1"/>
  <c r="H385"/>
  <c r="J385" s="1"/>
  <c r="L385" s="1"/>
  <c r="N385" s="1"/>
  <c r="P385" s="1"/>
  <c r="R385" s="1"/>
  <c r="T385" s="1"/>
  <c r="V385" s="1"/>
  <c r="X385" s="1"/>
  <c r="E528"/>
  <c r="E527" s="1"/>
  <c r="F527" s="1"/>
  <c r="H25"/>
  <c r="H178"/>
  <c r="J137"/>
  <c r="L137" s="1"/>
  <c r="N137" s="1"/>
  <c r="P137" s="1"/>
  <c r="R137" s="1"/>
  <c r="T137" s="1"/>
  <c r="V137" s="1"/>
  <c r="X137" s="1"/>
  <c r="G43"/>
  <c r="G106"/>
  <c r="G244"/>
  <c r="G226" s="1"/>
  <c r="H289"/>
  <c r="J289" s="1"/>
  <c r="L289" s="1"/>
  <c r="N289" s="1"/>
  <c r="P289" s="1"/>
  <c r="R289" s="1"/>
  <c r="T289" s="1"/>
  <c r="V289" s="1"/>
  <c r="X289" s="1"/>
  <c r="H366"/>
  <c r="J366" s="1"/>
  <c r="L366" s="1"/>
  <c r="N366" s="1"/>
  <c r="P366" s="1"/>
  <c r="R366" s="1"/>
  <c r="T366" s="1"/>
  <c r="V366" s="1"/>
  <c r="X366" s="1"/>
  <c r="H423"/>
  <c r="G442"/>
  <c r="G441" s="1"/>
  <c r="H480"/>
  <c r="H103"/>
  <c r="J103" s="1"/>
  <c r="L103" s="1"/>
  <c r="N103" s="1"/>
  <c r="P103" s="1"/>
  <c r="R103" s="1"/>
  <c r="T103" s="1"/>
  <c r="V103" s="1"/>
  <c r="X103" s="1"/>
  <c r="H77"/>
  <c r="H490"/>
  <c r="J490" s="1"/>
  <c r="L490" s="1"/>
  <c r="N490" s="1"/>
  <c r="P490" s="1"/>
  <c r="R490" s="1"/>
  <c r="T490" s="1"/>
  <c r="V490" s="1"/>
  <c r="X490" s="1"/>
  <c r="J29"/>
  <c r="L29" s="1"/>
  <c r="N29" s="1"/>
  <c r="P29" s="1"/>
  <c r="R29" s="1"/>
  <c r="T29" s="1"/>
  <c r="V29" s="1"/>
  <c r="X29" s="1"/>
  <c r="J96"/>
  <c r="L96" s="1"/>
  <c r="N96" s="1"/>
  <c r="P96" s="1"/>
  <c r="R96" s="1"/>
  <c r="T96" s="1"/>
  <c r="V96" s="1"/>
  <c r="X96" s="1"/>
  <c r="J109"/>
  <c r="L109" s="1"/>
  <c r="N109" s="1"/>
  <c r="P109" s="1"/>
  <c r="R109" s="1"/>
  <c r="T109" s="1"/>
  <c r="V109" s="1"/>
  <c r="X109" s="1"/>
  <c r="I106"/>
  <c r="I105" s="1"/>
  <c r="J230"/>
  <c r="L230" s="1"/>
  <c r="N230" s="1"/>
  <c r="P230" s="1"/>
  <c r="R230" s="1"/>
  <c r="T230" s="1"/>
  <c r="V230" s="1"/>
  <c r="X230" s="1"/>
  <c r="I265"/>
  <c r="I264" s="1"/>
  <c r="I508"/>
  <c r="I528"/>
  <c r="I527" s="1"/>
  <c r="L164"/>
  <c r="N164" s="1"/>
  <c r="P164" s="1"/>
  <c r="R164" s="1"/>
  <c r="T164" s="1"/>
  <c r="V164" s="1"/>
  <c r="X164" s="1"/>
  <c r="K199"/>
  <c r="K198" s="1"/>
  <c r="K227"/>
  <c r="K244"/>
  <c r="L256"/>
  <c r="N256" s="1"/>
  <c r="P256" s="1"/>
  <c r="R256" s="1"/>
  <c r="T256" s="1"/>
  <c r="V256" s="1"/>
  <c r="X256" s="1"/>
  <c r="L417"/>
  <c r="N417" s="1"/>
  <c r="P417" s="1"/>
  <c r="R417" s="1"/>
  <c r="T417" s="1"/>
  <c r="V417" s="1"/>
  <c r="X417" s="1"/>
  <c r="H186"/>
  <c r="J186" s="1"/>
  <c r="G325"/>
  <c r="G324" s="1"/>
  <c r="G408"/>
  <c r="G398" s="1"/>
  <c r="H277"/>
  <c r="J277" s="1"/>
  <c r="L277" s="1"/>
  <c r="N277" s="1"/>
  <c r="P277" s="1"/>
  <c r="R277" s="1"/>
  <c r="T277" s="1"/>
  <c r="V277" s="1"/>
  <c r="X277" s="1"/>
  <c r="H74"/>
  <c r="J74" s="1"/>
  <c r="L74" s="1"/>
  <c r="N74" s="1"/>
  <c r="P74" s="1"/>
  <c r="R74" s="1"/>
  <c r="T74" s="1"/>
  <c r="V74" s="1"/>
  <c r="X74" s="1"/>
  <c r="J25"/>
  <c r="L25" s="1"/>
  <c r="N25" s="1"/>
  <c r="P25" s="1"/>
  <c r="R25" s="1"/>
  <c r="T25" s="1"/>
  <c r="V25" s="1"/>
  <c r="X25" s="1"/>
  <c r="I307"/>
  <c r="I353"/>
  <c r="I352" s="1"/>
  <c r="J378"/>
  <c r="L378" s="1"/>
  <c r="N378" s="1"/>
  <c r="P378" s="1"/>
  <c r="R378" s="1"/>
  <c r="T378" s="1"/>
  <c r="V378" s="1"/>
  <c r="X378" s="1"/>
  <c r="J27"/>
  <c r="L27" s="1"/>
  <c r="N27" s="1"/>
  <c r="P27" s="1"/>
  <c r="R27" s="1"/>
  <c r="T27" s="1"/>
  <c r="V27" s="1"/>
  <c r="X27" s="1"/>
  <c r="L56"/>
  <c r="N56" s="1"/>
  <c r="P56" s="1"/>
  <c r="R56" s="1"/>
  <c r="T56" s="1"/>
  <c r="V56" s="1"/>
  <c r="X56" s="1"/>
  <c r="L84"/>
  <c r="N84" s="1"/>
  <c r="P84" s="1"/>
  <c r="R84" s="1"/>
  <c r="T84" s="1"/>
  <c r="V84" s="1"/>
  <c r="X84" s="1"/>
  <c r="L92"/>
  <c r="N92" s="1"/>
  <c r="P92" s="1"/>
  <c r="R92" s="1"/>
  <c r="T92" s="1"/>
  <c r="V92" s="1"/>
  <c r="X92" s="1"/>
  <c r="K106"/>
  <c r="K105" s="1"/>
  <c r="L206"/>
  <c r="N206" s="1"/>
  <c r="P206" s="1"/>
  <c r="R206" s="1"/>
  <c r="T206" s="1"/>
  <c r="V206" s="1"/>
  <c r="X206" s="1"/>
  <c r="L414"/>
  <c r="N414" s="1"/>
  <c r="P414" s="1"/>
  <c r="R414" s="1"/>
  <c r="T414" s="1"/>
  <c r="V414" s="1"/>
  <c r="X414" s="1"/>
  <c r="K508"/>
  <c r="J236"/>
  <c r="L236" s="1"/>
  <c r="N236" s="1"/>
  <c r="P236" s="1"/>
  <c r="R236" s="1"/>
  <c r="T236" s="1"/>
  <c r="V236" s="1"/>
  <c r="X236" s="1"/>
  <c r="J480"/>
  <c r="L480" s="1"/>
  <c r="N480" s="1"/>
  <c r="P480" s="1"/>
  <c r="R480" s="1"/>
  <c r="T480" s="1"/>
  <c r="V480" s="1"/>
  <c r="X480" s="1"/>
  <c r="L31"/>
  <c r="N31" s="1"/>
  <c r="P31" s="1"/>
  <c r="R31" s="1"/>
  <c r="T31" s="1"/>
  <c r="V31" s="1"/>
  <c r="X31" s="1"/>
  <c r="L204"/>
  <c r="N204" s="1"/>
  <c r="P204" s="1"/>
  <c r="R204" s="1"/>
  <c r="T204" s="1"/>
  <c r="V204" s="1"/>
  <c r="X204" s="1"/>
  <c r="K264"/>
  <c r="L538"/>
  <c r="N538" s="1"/>
  <c r="P538" s="1"/>
  <c r="R538" s="1"/>
  <c r="T538" s="1"/>
  <c r="V538" s="1"/>
  <c r="X538" s="1"/>
  <c r="L547"/>
  <c r="N547" s="1"/>
  <c r="P547" s="1"/>
  <c r="R547" s="1"/>
  <c r="T547" s="1"/>
  <c r="V547" s="1"/>
  <c r="X547" s="1"/>
  <c r="I199"/>
  <c r="J347"/>
  <c r="L347" s="1"/>
  <c r="N347" s="1"/>
  <c r="P347" s="1"/>
  <c r="R347" s="1"/>
  <c r="T347" s="1"/>
  <c r="V347" s="1"/>
  <c r="X347" s="1"/>
  <c r="J423"/>
  <c r="L423" s="1"/>
  <c r="N423" s="1"/>
  <c r="P423" s="1"/>
  <c r="R423" s="1"/>
  <c r="T423" s="1"/>
  <c r="V423" s="1"/>
  <c r="X423" s="1"/>
  <c r="J316"/>
  <c r="L316" s="1"/>
  <c r="N316" s="1"/>
  <c r="P316" s="1"/>
  <c r="R316" s="1"/>
  <c r="T316" s="1"/>
  <c r="V316" s="1"/>
  <c r="X316" s="1"/>
  <c r="K79"/>
  <c r="K78" s="1"/>
  <c r="L88"/>
  <c r="N88" s="1"/>
  <c r="P88" s="1"/>
  <c r="R88" s="1"/>
  <c r="T88" s="1"/>
  <c r="V88" s="1"/>
  <c r="X88" s="1"/>
  <c r="L176"/>
  <c r="N176" s="1"/>
  <c r="P176" s="1"/>
  <c r="R176" s="1"/>
  <c r="T176" s="1"/>
  <c r="V176" s="1"/>
  <c r="X176" s="1"/>
  <c r="L214"/>
  <c r="N214" s="1"/>
  <c r="P214" s="1"/>
  <c r="R214" s="1"/>
  <c r="T214" s="1"/>
  <c r="V214" s="1"/>
  <c r="X214" s="1"/>
  <c r="L313"/>
  <c r="N313" s="1"/>
  <c r="P313" s="1"/>
  <c r="R313" s="1"/>
  <c r="T313" s="1"/>
  <c r="V313" s="1"/>
  <c r="X313" s="1"/>
  <c r="K325"/>
  <c r="K324" s="1"/>
  <c r="K408"/>
  <c r="L476"/>
  <c r="N476" s="1"/>
  <c r="P476" s="1"/>
  <c r="R476" s="1"/>
  <c r="T476" s="1"/>
  <c r="V476" s="1"/>
  <c r="X476" s="1"/>
  <c r="K528"/>
  <c r="K527" s="1"/>
  <c r="K416"/>
  <c r="L416" s="1"/>
  <c r="N416" s="1"/>
  <c r="P416" s="1"/>
  <c r="R416" s="1"/>
  <c r="T416" s="1"/>
  <c r="V416" s="1"/>
  <c r="X416" s="1"/>
  <c r="K391"/>
  <c r="K189"/>
  <c r="K166"/>
  <c r="K557"/>
  <c r="K353"/>
  <c r="K352" s="1"/>
  <c r="K43"/>
  <c r="K42" s="1"/>
  <c r="K284"/>
  <c r="K341"/>
  <c r="K429"/>
  <c r="K494"/>
  <c r="K193"/>
  <c r="K279"/>
  <c r="K306"/>
  <c r="K360"/>
  <c r="K503"/>
  <c r="K18"/>
  <c r="K124"/>
  <c r="K441"/>
  <c r="L510"/>
  <c r="N510" s="1"/>
  <c r="P510" s="1"/>
  <c r="R510" s="1"/>
  <c r="T510" s="1"/>
  <c r="V510" s="1"/>
  <c r="X510" s="1"/>
  <c r="L154"/>
  <c r="N154" s="1"/>
  <c r="P154" s="1"/>
  <c r="R154" s="1"/>
  <c r="T154" s="1"/>
  <c r="V154" s="1"/>
  <c r="X154" s="1"/>
  <c r="L46"/>
  <c r="N46" s="1"/>
  <c r="P46" s="1"/>
  <c r="R46" s="1"/>
  <c r="T46" s="1"/>
  <c r="V46" s="1"/>
  <c r="X46" s="1"/>
  <c r="K36"/>
  <c r="K147"/>
  <c r="K163"/>
  <c r="K175"/>
  <c r="K186"/>
  <c r="L186" s="1"/>
  <c r="N186" s="1"/>
  <c r="P186" s="1"/>
  <c r="R186" s="1"/>
  <c r="T186" s="1"/>
  <c r="V186" s="1"/>
  <c r="X186" s="1"/>
  <c r="K217"/>
  <c r="K255"/>
  <c r="K336"/>
  <c r="K388"/>
  <c r="K405"/>
  <c r="K451"/>
  <c r="K462"/>
  <c r="K467"/>
  <c r="K499"/>
  <c r="L364"/>
  <c r="N364" s="1"/>
  <c r="P364" s="1"/>
  <c r="R364" s="1"/>
  <c r="T364" s="1"/>
  <c r="V364" s="1"/>
  <c r="X364" s="1"/>
  <c r="L80"/>
  <c r="N80" s="1"/>
  <c r="P80" s="1"/>
  <c r="R80" s="1"/>
  <c r="T80" s="1"/>
  <c r="V80" s="1"/>
  <c r="X80" s="1"/>
  <c r="I315"/>
  <c r="J51"/>
  <c r="L51" s="1"/>
  <c r="N51" s="1"/>
  <c r="P51" s="1"/>
  <c r="R51" s="1"/>
  <c r="T51" s="1"/>
  <c r="V51" s="1"/>
  <c r="X51" s="1"/>
  <c r="I43"/>
  <c r="I18"/>
  <c r="J28"/>
  <c r="L28" s="1"/>
  <c r="N28" s="1"/>
  <c r="P28" s="1"/>
  <c r="R28" s="1"/>
  <c r="T28" s="1"/>
  <c r="V28" s="1"/>
  <c r="X28" s="1"/>
  <c r="I36"/>
  <c r="J356"/>
  <c r="L356" s="1"/>
  <c r="N356" s="1"/>
  <c r="P356" s="1"/>
  <c r="R356" s="1"/>
  <c r="T356" s="1"/>
  <c r="V356" s="1"/>
  <c r="X356" s="1"/>
  <c r="I325"/>
  <c r="I324" s="1"/>
  <c r="I391"/>
  <c r="I467"/>
  <c r="I494"/>
  <c r="I557"/>
  <c r="I78"/>
  <c r="I189"/>
  <c r="J189" s="1"/>
  <c r="I198"/>
  <c r="I217"/>
  <c r="I503"/>
  <c r="I178"/>
  <c r="I75"/>
  <c r="I140"/>
  <c r="I249"/>
  <c r="I336"/>
  <c r="J361"/>
  <c r="L361" s="1"/>
  <c r="N361" s="1"/>
  <c r="P361" s="1"/>
  <c r="R361" s="1"/>
  <c r="T361" s="1"/>
  <c r="V361" s="1"/>
  <c r="X361" s="1"/>
  <c r="I372"/>
  <c r="I451"/>
  <c r="J448"/>
  <c r="L448" s="1"/>
  <c r="N448" s="1"/>
  <c r="P448" s="1"/>
  <c r="R448" s="1"/>
  <c r="T448" s="1"/>
  <c r="V448" s="1"/>
  <c r="X448" s="1"/>
  <c r="J421"/>
  <c r="L421" s="1"/>
  <c r="N421" s="1"/>
  <c r="P421" s="1"/>
  <c r="R421" s="1"/>
  <c r="T421" s="1"/>
  <c r="V421" s="1"/>
  <c r="X421" s="1"/>
  <c r="J77"/>
  <c r="L77" s="1"/>
  <c r="N77" s="1"/>
  <c r="P77" s="1"/>
  <c r="R77" s="1"/>
  <c r="T77" s="1"/>
  <c r="V77" s="1"/>
  <c r="X77" s="1"/>
  <c r="I70"/>
  <c r="I170"/>
  <c r="I182"/>
  <c r="I346"/>
  <c r="I387"/>
  <c r="I426"/>
  <c r="I461"/>
  <c r="J396"/>
  <c r="L396" s="1"/>
  <c r="N396" s="1"/>
  <c r="P396" s="1"/>
  <c r="R396" s="1"/>
  <c r="T396" s="1"/>
  <c r="V396" s="1"/>
  <c r="X396" s="1"/>
  <c r="J374"/>
  <c r="L374" s="1"/>
  <c r="N374" s="1"/>
  <c r="P374" s="1"/>
  <c r="R374" s="1"/>
  <c r="T374" s="1"/>
  <c r="V374" s="1"/>
  <c r="X374" s="1"/>
  <c r="J310"/>
  <c r="L310" s="1"/>
  <c r="N310" s="1"/>
  <c r="P310" s="1"/>
  <c r="R310" s="1"/>
  <c r="T310" s="1"/>
  <c r="V310" s="1"/>
  <c r="X310" s="1"/>
  <c r="J147"/>
  <c r="J21"/>
  <c r="L21" s="1"/>
  <c r="N21" s="1"/>
  <c r="P21" s="1"/>
  <c r="R21" s="1"/>
  <c r="T21" s="1"/>
  <c r="V21" s="1"/>
  <c r="X21" s="1"/>
  <c r="G468"/>
  <c r="G76"/>
  <c r="G73"/>
  <c r="H71"/>
  <c r="J71" s="1"/>
  <c r="L71" s="1"/>
  <c r="N71" s="1"/>
  <c r="P71" s="1"/>
  <c r="R71" s="1"/>
  <c r="T71" s="1"/>
  <c r="V71" s="1"/>
  <c r="X71" s="1"/>
  <c r="H552"/>
  <c r="J552" s="1"/>
  <c r="L552" s="1"/>
  <c r="N552" s="1"/>
  <c r="P552" s="1"/>
  <c r="R552" s="1"/>
  <c r="T552" s="1"/>
  <c r="V552" s="1"/>
  <c r="X552" s="1"/>
  <c r="G528"/>
  <c r="G527" s="1"/>
  <c r="H70"/>
  <c r="G102"/>
  <c r="G276"/>
  <c r="H555"/>
  <c r="J555" s="1"/>
  <c r="L555" s="1"/>
  <c r="N555" s="1"/>
  <c r="P555" s="1"/>
  <c r="R555" s="1"/>
  <c r="T555" s="1"/>
  <c r="V555" s="1"/>
  <c r="X555" s="1"/>
  <c r="G353"/>
  <c r="G352" s="1"/>
  <c r="G199"/>
  <c r="G140"/>
  <c r="H140" s="1"/>
  <c r="G391"/>
  <c r="G557"/>
  <c r="G105"/>
  <c r="G124"/>
  <c r="G217"/>
  <c r="H217" s="1"/>
  <c r="G336"/>
  <c r="H336" s="1"/>
  <c r="G461"/>
  <c r="H461" s="1"/>
  <c r="G504"/>
  <c r="G174"/>
  <c r="G198"/>
  <c r="G254"/>
  <c r="G284"/>
  <c r="H285"/>
  <c r="J285" s="1"/>
  <c r="L285" s="1"/>
  <c r="N285" s="1"/>
  <c r="P285" s="1"/>
  <c r="R285" s="1"/>
  <c r="T285" s="1"/>
  <c r="V285" s="1"/>
  <c r="X285" s="1"/>
  <c r="G429"/>
  <c r="H429" s="1"/>
  <c r="J429" s="1"/>
  <c r="G451"/>
  <c r="G499"/>
  <c r="H499" s="1"/>
  <c r="J499" s="1"/>
  <c r="G166"/>
  <c r="H170"/>
  <c r="G182"/>
  <c r="G193"/>
  <c r="G249"/>
  <c r="H249" s="1"/>
  <c r="G279"/>
  <c r="G387"/>
  <c r="H387" s="1"/>
  <c r="G494"/>
  <c r="H494" s="1"/>
  <c r="G419"/>
  <c r="E280"/>
  <c r="F280" s="1"/>
  <c r="H280" s="1"/>
  <c r="J280" s="1"/>
  <c r="L280" s="1"/>
  <c r="N280" s="1"/>
  <c r="P280" s="1"/>
  <c r="R280" s="1"/>
  <c r="T280" s="1"/>
  <c r="V280" s="1"/>
  <c r="X280" s="1"/>
  <c r="E166"/>
  <c r="F166" s="1"/>
  <c r="E33"/>
  <c r="F33" s="1"/>
  <c r="H33" s="1"/>
  <c r="J33" s="1"/>
  <c r="L33" s="1"/>
  <c r="N33" s="1"/>
  <c r="P33" s="1"/>
  <c r="R33" s="1"/>
  <c r="T33" s="1"/>
  <c r="V33" s="1"/>
  <c r="X33" s="1"/>
  <c r="E63"/>
  <c r="F63" s="1"/>
  <c r="H63" s="1"/>
  <c r="J63" s="1"/>
  <c r="L63" s="1"/>
  <c r="N63" s="1"/>
  <c r="P63" s="1"/>
  <c r="R63" s="1"/>
  <c r="T63" s="1"/>
  <c r="V63" s="1"/>
  <c r="X63" s="1"/>
  <c r="E69"/>
  <c r="F69" s="1"/>
  <c r="H69" s="1"/>
  <c r="E75"/>
  <c r="F75" s="1"/>
  <c r="E150"/>
  <c r="F150" s="1"/>
  <c r="H150" s="1"/>
  <c r="J150" s="1"/>
  <c r="L150" s="1"/>
  <c r="N150" s="1"/>
  <c r="P150" s="1"/>
  <c r="R150" s="1"/>
  <c r="T150" s="1"/>
  <c r="V150" s="1"/>
  <c r="X150" s="1"/>
  <c r="E163"/>
  <c r="E162" s="1"/>
  <c r="F162" s="1"/>
  <c r="H162" s="1"/>
  <c r="J162" s="1"/>
  <c r="E395"/>
  <c r="F395" s="1"/>
  <c r="H395" s="1"/>
  <c r="J395" s="1"/>
  <c r="L395" s="1"/>
  <c r="N395" s="1"/>
  <c r="P395" s="1"/>
  <c r="R395" s="1"/>
  <c r="T395" s="1"/>
  <c r="V395" s="1"/>
  <c r="X395" s="1"/>
  <c r="E420"/>
  <c r="F420" s="1"/>
  <c r="H420" s="1"/>
  <c r="J420" s="1"/>
  <c r="L420" s="1"/>
  <c r="N420" s="1"/>
  <c r="P420" s="1"/>
  <c r="R420" s="1"/>
  <c r="T420" s="1"/>
  <c r="V420" s="1"/>
  <c r="X420" s="1"/>
  <c r="E447"/>
  <c r="F447" s="1"/>
  <c r="H447" s="1"/>
  <c r="J447" s="1"/>
  <c r="L447" s="1"/>
  <c r="N447" s="1"/>
  <c r="P447" s="1"/>
  <c r="R447" s="1"/>
  <c r="T447" s="1"/>
  <c r="V447" s="1"/>
  <c r="X447" s="1"/>
  <c r="E244"/>
  <c r="F244" s="1"/>
  <c r="E325"/>
  <c r="E324" s="1"/>
  <c r="F324" s="1"/>
  <c r="E346"/>
  <c r="E345" s="1"/>
  <c r="F345" s="1"/>
  <c r="H345" s="1"/>
  <c r="E426"/>
  <c r="F426" s="1"/>
  <c r="H426" s="1"/>
  <c r="E483"/>
  <c r="F483" s="1"/>
  <c r="H483" s="1"/>
  <c r="J483" s="1"/>
  <c r="L483" s="1"/>
  <c r="N483" s="1"/>
  <c r="P483" s="1"/>
  <c r="R483" s="1"/>
  <c r="T483" s="1"/>
  <c r="V483" s="1"/>
  <c r="X483" s="1"/>
  <c r="E475"/>
  <c r="F475" s="1"/>
  <c r="H475" s="1"/>
  <c r="J475" s="1"/>
  <c r="L475" s="1"/>
  <c r="N475" s="1"/>
  <c r="P475" s="1"/>
  <c r="R475" s="1"/>
  <c r="T475" s="1"/>
  <c r="V475" s="1"/>
  <c r="X475" s="1"/>
  <c r="E442"/>
  <c r="E361"/>
  <c r="F361" s="1"/>
  <c r="H361" s="1"/>
  <c r="E255"/>
  <c r="E124"/>
  <c r="F124" s="1"/>
  <c r="F125"/>
  <c r="H125" s="1"/>
  <c r="J125" s="1"/>
  <c r="L125" s="1"/>
  <c r="N125" s="1"/>
  <c r="P125" s="1"/>
  <c r="R125" s="1"/>
  <c r="T125" s="1"/>
  <c r="V125" s="1"/>
  <c r="X125" s="1"/>
  <c r="F392"/>
  <c r="H392" s="1"/>
  <c r="J392" s="1"/>
  <c r="L392" s="1"/>
  <c r="N392" s="1"/>
  <c r="P392" s="1"/>
  <c r="R392" s="1"/>
  <c r="T392" s="1"/>
  <c r="V392" s="1"/>
  <c r="X392" s="1"/>
  <c r="E557"/>
  <c r="F557" s="1"/>
  <c r="F558"/>
  <c r="H558" s="1"/>
  <c r="J558" s="1"/>
  <c r="L558" s="1"/>
  <c r="N558" s="1"/>
  <c r="P558" s="1"/>
  <c r="R558" s="1"/>
  <c r="T558" s="1"/>
  <c r="V558" s="1"/>
  <c r="X558" s="1"/>
  <c r="E175"/>
  <c r="E194"/>
  <c r="E227"/>
  <c r="F227" s="1"/>
  <c r="H227" s="1"/>
  <c r="J227" s="1"/>
  <c r="L227" s="1"/>
  <c r="N227" s="1"/>
  <c r="P227" s="1"/>
  <c r="R227" s="1"/>
  <c r="T227" s="1"/>
  <c r="V227" s="1"/>
  <c r="X227" s="1"/>
  <c r="E258"/>
  <c r="F258" s="1"/>
  <c r="H258" s="1"/>
  <c r="J258" s="1"/>
  <c r="L258" s="1"/>
  <c r="N258" s="1"/>
  <c r="P258" s="1"/>
  <c r="R258" s="1"/>
  <c r="T258" s="1"/>
  <c r="V258" s="1"/>
  <c r="X258" s="1"/>
  <c r="E312"/>
  <c r="F312" s="1"/>
  <c r="H312" s="1"/>
  <c r="J312" s="1"/>
  <c r="L312" s="1"/>
  <c r="N312" s="1"/>
  <c r="P312" s="1"/>
  <c r="R312" s="1"/>
  <c r="T312" s="1"/>
  <c r="V312" s="1"/>
  <c r="X312" s="1"/>
  <c r="E353"/>
  <c r="E373"/>
  <c r="E408"/>
  <c r="F408" s="1"/>
  <c r="F531"/>
  <c r="H531" s="1"/>
  <c r="J531" s="1"/>
  <c r="L531" s="1"/>
  <c r="N531" s="1"/>
  <c r="P531" s="1"/>
  <c r="R531" s="1"/>
  <c r="T531" s="1"/>
  <c r="V531" s="1"/>
  <c r="X531" s="1"/>
  <c r="F495"/>
  <c r="H495" s="1"/>
  <c r="J495" s="1"/>
  <c r="L495" s="1"/>
  <c r="N495" s="1"/>
  <c r="P495" s="1"/>
  <c r="R495" s="1"/>
  <c r="T495" s="1"/>
  <c r="V495" s="1"/>
  <c r="X495" s="1"/>
  <c r="F489"/>
  <c r="H489" s="1"/>
  <c r="J489" s="1"/>
  <c r="L489" s="1"/>
  <c r="N489" s="1"/>
  <c r="P489" s="1"/>
  <c r="R489" s="1"/>
  <c r="T489" s="1"/>
  <c r="V489" s="1"/>
  <c r="X489" s="1"/>
  <c r="F481"/>
  <c r="H481" s="1"/>
  <c r="J481" s="1"/>
  <c r="L481" s="1"/>
  <c r="N481" s="1"/>
  <c r="P481" s="1"/>
  <c r="R481" s="1"/>
  <c r="T481" s="1"/>
  <c r="V481" s="1"/>
  <c r="X481" s="1"/>
  <c r="F430"/>
  <c r="H430" s="1"/>
  <c r="J430" s="1"/>
  <c r="L430" s="1"/>
  <c r="N430" s="1"/>
  <c r="P430" s="1"/>
  <c r="R430" s="1"/>
  <c r="T430" s="1"/>
  <c r="V430" s="1"/>
  <c r="X430" s="1"/>
  <c r="F403"/>
  <c r="H403" s="1"/>
  <c r="J403" s="1"/>
  <c r="L403" s="1"/>
  <c r="N403" s="1"/>
  <c r="P403" s="1"/>
  <c r="R403" s="1"/>
  <c r="T403" s="1"/>
  <c r="V403" s="1"/>
  <c r="X403" s="1"/>
  <c r="F354"/>
  <c r="H354" s="1"/>
  <c r="J354" s="1"/>
  <c r="L354" s="1"/>
  <c r="N354" s="1"/>
  <c r="P354" s="1"/>
  <c r="R354" s="1"/>
  <c r="T354" s="1"/>
  <c r="V354" s="1"/>
  <c r="X354" s="1"/>
  <c r="F342"/>
  <c r="H342" s="1"/>
  <c r="J342" s="1"/>
  <c r="L342" s="1"/>
  <c r="N342" s="1"/>
  <c r="P342" s="1"/>
  <c r="R342" s="1"/>
  <c r="T342" s="1"/>
  <c r="V342" s="1"/>
  <c r="X342" s="1"/>
  <c r="F326"/>
  <c r="H326" s="1"/>
  <c r="J326" s="1"/>
  <c r="L326" s="1"/>
  <c r="N326" s="1"/>
  <c r="P326" s="1"/>
  <c r="R326" s="1"/>
  <c r="T326" s="1"/>
  <c r="V326" s="1"/>
  <c r="X326" s="1"/>
  <c r="F290"/>
  <c r="H290" s="1"/>
  <c r="J290" s="1"/>
  <c r="L290" s="1"/>
  <c r="N290" s="1"/>
  <c r="P290" s="1"/>
  <c r="R290" s="1"/>
  <c r="T290" s="1"/>
  <c r="V290" s="1"/>
  <c r="X290" s="1"/>
  <c r="F286"/>
  <c r="H286" s="1"/>
  <c r="J286" s="1"/>
  <c r="L286" s="1"/>
  <c r="N286" s="1"/>
  <c r="P286" s="1"/>
  <c r="R286" s="1"/>
  <c r="T286" s="1"/>
  <c r="V286" s="1"/>
  <c r="X286" s="1"/>
  <c r="F209"/>
  <c r="H209" s="1"/>
  <c r="J209" s="1"/>
  <c r="L209" s="1"/>
  <c r="N209" s="1"/>
  <c r="P209" s="1"/>
  <c r="R209" s="1"/>
  <c r="T209" s="1"/>
  <c r="V209" s="1"/>
  <c r="X209" s="1"/>
  <c r="F191"/>
  <c r="H191" s="1"/>
  <c r="J191" s="1"/>
  <c r="L191" s="1"/>
  <c r="N191" s="1"/>
  <c r="P191" s="1"/>
  <c r="R191" s="1"/>
  <c r="T191" s="1"/>
  <c r="V191" s="1"/>
  <c r="X191" s="1"/>
  <c r="F187"/>
  <c r="H187" s="1"/>
  <c r="J187" s="1"/>
  <c r="L187" s="1"/>
  <c r="N187" s="1"/>
  <c r="P187" s="1"/>
  <c r="R187" s="1"/>
  <c r="T187" s="1"/>
  <c r="V187" s="1"/>
  <c r="X187" s="1"/>
  <c r="F179"/>
  <c r="H179" s="1"/>
  <c r="J179" s="1"/>
  <c r="L179" s="1"/>
  <c r="N179" s="1"/>
  <c r="P179" s="1"/>
  <c r="R179" s="1"/>
  <c r="T179" s="1"/>
  <c r="V179" s="1"/>
  <c r="X179" s="1"/>
  <c r="F142"/>
  <c r="H142" s="1"/>
  <c r="J142" s="1"/>
  <c r="L142" s="1"/>
  <c r="N142" s="1"/>
  <c r="P142" s="1"/>
  <c r="R142" s="1"/>
  <c r="T142" s="1"/>
  <c r="V142" s="1"/>
  <c r="X142" s="1"/>
  <c r="F138"/>
  <c r="H138" s="1"/>
  <c r="J138" s="1"/>
  <c r="L138" s="1"/>
  <c r="N138" s="1"/>
  <c r="P138" s="1"/>
  <c r="R138" s="1"/>
  <c r="T138" s="1"/>
  <c r="V138" s="1"/>
  <c r="X138" s="1"/>
  <c r="F134"/>
  <c r="H134" s="1"/>
  <c r="J134" s="1"/>
  <c r="L134" s="1"/>
  <c r="N134" s="1"/>
  <c r="P134" s="1"/>
  <c r="R134" s="1"/>
  <c r="T134" s="1"/>
  <c r="V134" s="1"/>
  <c r="X134" s="1"/>
  <c r="F130"/>
  <c r="H130" s="1"/>
  <c r="J130" s="1"/>
  <c r="L130" s="1"/>
  <c r="N130" s="1"/>
  <c r="P130" s="1"/>
  <c r="R130" s="1"/>
  <c r="T130" s="1"/>
  <c r="V130" s="1"/>
  <c r="X130" s="1"/>
  <c r="F126"/>
  <c r="H126" s="1"/>
  <c r="J126" s="1"/>
  <c r="L126" s="1"/>
  <c r="N126" s="1"/>
  <c r="P126" s="1"/>
  <c r="R126" s="1"/>
  <c r="T126" s="1"/>
  <c r="V126" s="1"/>
  <c r="X126" s="1"/>
  <c r="E199"/>
  <c r="F504"/>
  <c r="F500"/>
  <c r="H500" s="1"/>
  <c r="J500" s="1"/>
  <c r="L500" s="1"/>
  <c r="N500" s="1"/>
  <c r="P500" s="1"/>
  <c r="R500" s="1"/>
  <c r="T500" s="1"/>
  <c r="V500" s="1"/>
  <c r="X500" s="1"/>
  <c r="F496"/>
  <c r="H496" s="1"/>
  <c r="J496" s="1"/>
  <c r="L496" s="1"/>
  <c r="N496" s="1"/>
  <c r="P496" s="1"/>
  <c r="R496" s="1"/>
  <c r="T496" s="1"/>
  <c r="V496" s="1"/>
  <c r="X496" s="1"/>
  <c r="F462"/>
  <c r="H462" s="1"/>
  <c r="J462" s="1"/>
  <c r="F431"/>
  <c r="H431" s="1"/>
  <c r="J431" s="1"/>
  <c r="L431" s="1"/>
  <c r="N431" s="1"/>
  <c r="P431" s="1"/>
  <c r="R431" s="1"/>
  <c r="T431" s="1"/>
  <c r="V431" s="1"/>
  <c r="X431" s="1"/>
  <c r="F400"/>
  <c r="H400" s="1"/>
  <c r="J400" s="1"/>
  <c r="L400" s="1"/>
  <c r="N400" s="1"/>
  <c r="P400" s="1"/>
  <c r="R400" s="1"/>
  <c r="T400" s="1"/>
  <c r="V400" s="1"/>
  <c r="X400" s="1"/>
  <c r="F388"/>
  <c r="H388" s="1"/>
  <c r="J388" s="1"/>
  <c r="F367"/>
  <c r="H367" s="1"/>
  <c r="J367" s="1"/>
  <c r="L367" s="1"/>
  <c r="N367" s="1"/>
  <c r="P367" s="1"/>
  <c r="R367" s="1"/>
  <c r="T367" s="1"/>
  <c r="V367" s="1"/>
  <c r="X367" s="1"/>
  <c r="F343"/>
  <c r="H343" s="1"/>
  <c r="J343" s="1"/>
  <c r="L343" s="1"/>
  <c r="N343" s="1"/>
  <c r="P343" s="1"/>
  <c r="R343" s="1"/>
  <c r="T343" s="1"/>
  <c r="V343" s="1"/>
  <c r="X343" s="1"/>
  <c r="F295"/>
  <c r="H295" s="1"/>
  <c r="J295" s="1"/>
  <c r="L295" s="1"/>
  <c r="N295" s="1"/>
  <c r="P295" s="1"/>
  <c r="R295" s="1"/>
  <c r="T295" s="1"/>
  <c r="V295" s="1"/>
  <c r="X295" s="1"/>
  <c r="F245"/>
  <c r="H245" s="1"/>
  <c r="J245" s="1"/>
  <c r="L245" s="1"/>
  <c r="N245" s="1"/>
  <c r="P245" s="1"/>
  <c r="R245" s="1"/>
  <c r="T245" s="1"/>
  <c r="V245" s="1"/>
  <c r="X245" s="1"/>
  <c r="F218"/>
  <c r="H218" s="1"/>
  <c r="J218" s="1"/>
  <c r="L218" s="1"/>
  <c r="N218" s="1"/>
  <c r="P218" s="1"/>
  <c r="R218" s="1"/>
  <c r="T218" s="1"/>
  <c r="V218" s="1"/>
  <c r="X218" s="1"/>
  <c r="F180"/>
  <c r="H180" s="1"/>
  <c r="J180" s="1"/>
  <c r="L180" s="1"/>
  <c r="N180" s="1"/>
  <c r="P180" s="1"/>
  <c r="R180" s="1"/>
  <c r="T180" s="1"/>
  <c r="V180" s="1"/>
  <c r="X180" s="1"/>
  <c r="F171"/>
  <c r="H171" s="1"/>
  <c r="J171" s="1"/>
  <c r="L171" s="1"/>
  <c r="N171" s="1"/>
  <c r="P171" s="1"/>
  <c r="R171" s="1"/>
  <c r="T171" s="1"/>
  <c r="V171" s="1"/>
  <c r="X171" s="1"/>
  <c r="F167"/>
  <c r="H167" s="1"/>
  <c r="J167" s="1"/>
  <c r="L167" s="1"/>
  <c r="N167" s="1"/>
  <c r="P167" s="1"/>
  <c r="R167" s="1"/>
  <c r="T167" s="1"/>
  <c r="V167" s="1"/>
  <c r="X167" s="1"/>
  <c r="F100"/>
  <c r="H100" s="1"/>
  <c r="J100" s="1"/>
  <c r="L100" s="1"/>
  <c r="N100" s="1"/>
  <c r="P100" s="1"/>
  <c r="R100" s="1"/>
  <c r="T100" s="1"/>
  <c r="V100" s="1"/>
  <c r="X100" s="1"/>
  <c r="E43"/>
  <c r="E106"/>
  <c r="F559"/>
  <c r="H559" s="1"/>
  <c r="J559" s="1"/>
  <c r="L559" s="1"/>
  <c r="N559" s="1"/>
  <c r="P559" s="1"/>
  <c r="R559" s="1"/>
  <c r="T559" s="1"/>
  <c r="V559" s="1"/>
  <c r="X559" s="1"/>
  <c r="F505"/>
  <c r="H505" s="1"/>
  <c r="J505" s="1"/>
  <c r="L505" s="1"/>
  <c r="N505" s="1"/>
  <c r="P505" s="1"/>
  <c r="R505" s="1"/>
  <c r="T505" s="1"/>
  <c r="V505" s="1"/>
  <c r="X505" s="1"/>
  <c r="F501"/>
  <c r="H501" s="1"/>
  <c r="J501" s="1"/>
  <c r="L501" s="1"/>
  <c r="N501" s="1"/>
  <c r="P501" s="1"/>
  <c r="R501" s="1"/>
  <c r="T501" s="1"/>
  <c r="V501" s="1"/>
  <c r="X501" s="1"/>
  <c r="F463"/>
  <c r="H463" s="1"/>
  <c r="J463" s="1"/>
  <c r="L463" s="1"/>
  <c r="N463" s="1"/>
  <c r="P463" s="1"/>
  <c r="R463" s="1"/>
  <c r="T463" s="1"/>
  <c r="V463" s="1"/>
  <c r="X463" s="1"/>
  <c r="F443"/>
  <c r="H443" s="1"/>
  <c r="J443" s="1"/>
  <c r="L443" s="1"/>
  <c r="N443" s="1"/>
  <c r="P443" s="1"/>
  <c r="R443" s="1"/>
  <c r="T443" s="1"/>
  <c r="V443" s="1"/>
  <c r="X443" s="1"/>
  <c r="F424"/>
  <c r="H424" s="1"/>
  <c r="J424" s="1"/>
  <c r="L424" s="1"/>
  <c r="N424" s="1"/>
  <c r="P424" s="1"/>
  <c r="R424" s="1"/>
  <c r="T424" s="1"/>
  <c r="V424" s="1"/>
  <c r="X424" s="1"/>
  <c r="F409"/>
  <c r="H409" s="1"/>
  <c r="J409" s="1"/>
  <c r="L409" s="1"/>
  <c r="N409" s="1"/>
  <c r="P409" s="1"/>
  <c r="R409" s="1"/>
  <c r="T409" s="1"/>
  <c r="V409" s="1"/>
  <c r="X409" s="1"/>
  <c r="F393"/>
  <c r="H393" s="1"/>
  <c r="J393" s="1"/>
  <c r="L393" s="1"/>
  <c r="N393" s="1"/>
  <c r="P393" s="1"/>
  <c r="R393" s="1"/>
  <c r="T393" s="1"/>
  <c r="V393" s="1"/>
  <c r="X393" s="1"/>
  <c r="F389"/>
  <c r="H389" s="1"/>
  <c r="J389" s="1"/>
  <c r="L389" s="1"/>
  <c r="N389" s="1"/>
  <c r="P389" s="1"/>
  <c r="R389" s="1"/>
  <c r="T389" s="1"/>
  <c r="V389" s="1"/>
  <c r="X389" s="1"/>
  <c r="F265"/>
  <c r="H265" s="1"/>
  <c r="F250"/>
  <c r="H250" s="1"/>
  <c r="J250" s="1"/>
  <c r="L250" s="1"/>
  <c r="N250" s="1"/>
  <c r="P250" s="1"/>
  <c r="R250" s="1"/>
  <c r="T250" s="1"/>
  <c r="V250" s="1"/>
  <c r="X250" s="1"/>
  <c r="F242"/>
  <c r="H242" s="1"/>
  <c r="J242" s="1"/>
  <c r="L242" s="1"/>
  <c r="N242" s="1"/>
  <c r="P242" s="1"/>
  <c r="R242" s="1"/>
  <c r="T242" s="1"/>
  <c r="V242" s="1"/>
  <c r="X242" s="1"/>
  <c r="F219"/>
  <c r="H219" s="1"/>
  <c r="J219" s="1"/>
  <c r="L219" s="1"/>
  <c r="N219" s="1"/>
  <c r="P219" s="1"/>
  <c r="R219" s="1"/>
  <c r="T219" s="1"/>
  <c r="V219" s="1"/>
  <c r="X219" s="1"/>
  <c r="F215"/>
  <c r="H215" s="1"/>
  <c r="J215" s="1"/>
  <c r="L215" s="1"/>
  <c r="N215" s="1"/>
  <c r="P215" s="1"/>
  <c r="R215" s="1"/>
  <c r="T215" s="1"/>
  <c r="V215" s="1"/>
  <c r="X215" s="1"/>
  <c r="F168"/>
  <c r="H168" s="1"/>
  <c r="J168" s="1"/>
  <c r="L168" s="1"/>
  <c r="N168" s="1"/>
  <c r="P168" s="1"/>
  <c r="R168" s="1"/>
  <c r="T168" s="1"/>
  <c r="V168" s="1"/>
  <c r="X168" s="1"/>
  <c r="F97"/>
  <c r="H97" s="1"/>
  <c r="J97" s="1"/>
  <c r="L97" s="1"/>
  <c r="N97" s="1"/>
  <c r="P97" s="1"/>
  <c r="R97" s="1"/>
  <c r="T97" s="1"/>
  <c r="V97" s="1"/>
  <c r="X97" s="1"/>
  <c r="E18"/>
  <c r="E79"/>
  <c r="E467"/>
  <c r="E487"/>
  <c r="F487" s="1"/>
  <c r="H487" s="1"/>
  <c r="F506"/>
  <c r="H506" s="1"/>
  <c r="J506" s="1"/>
  <c r="L506" s="1"/>
  <c r="N506" s="1"/>
  <c r="P506" s="1"/>
  <c r="R506" s="1"/>
  <c r="T506" s="1"/>
  <c r="V506" s="1"/>
  <c r="X506" s="1"/>
  <c r="F502"/>
  <c r="H502" s="1"/>
  <c r="J502" s="1"/>
  <c r="L502" s="1"/>
  <c r="N502" s="1"/>
  <c r="P502" s="1"/>
  <c r="R502" s="1"/>
  <c r="T502" s="1"/>
  <c r="V502" s="1"/>
  <c r="X502" s="1"/>
  <c r="F488"/>
  <c r="H488" s="1"/>
  <c r="J488" s="1"/>
  <c r="L488" s="1"/>
  <c r="N488" s="1"/>
  <c r="P488" s="1"/>
  <c r="R488" s="1"/>
  <c r="T488" s="1"/>
  <c r="V488" s="1"/>
  <c r="X488" s="1"/>
  <c r="F468"/>
  <c r="F452"/>
  <c r="H452" s="1"/>
  <c r="J452" s="1"/>
  <c r="L452" s="1"/>
  <c r="N452" s="1"/>
  <c r="P452" s="1"/>
  <c r="R452" s="1"/>
  <c r="T452" s="1"/>
  <c r="V452" s="1"/>
  <c r="X452" s="1"/>
  <c r="F406"/>
  <c r="H406" s="1"/>
  <c r="J406" s="1"/>
  <c r="L406" s="1"/>
  <c r="N406" s="1"/>
  <c r="P406" s="1"/>
  <c r="R406" s="1"/>
  <c r="T406" s="1"/>
  <c r="V406" s="1"/>
  <c r="X406" s="1"/>
  <c r="F402"/>
  <c r="H402" s="1"/>
  <c r="J402" s="1"/>
  <c r="L402" s="1"/>
  <c r="N402" s="1"/>
  <c r="P402" s="1"/>
  <c r="R402" s="1"/>
  <c r="T402" s="1"/>
  <c r="V402" s="1"/>
  <c r="X402" s="1"/>
  <c r="F376"/>
  <c r="H376" s="1"/>
  <c r="J376" s="1"/>
  <c r="L376" s="1"/>
  <c r="N376" s="1"/>
  <c r="P376" s="1"/>
  <c r="R376" s="1"/>
  <c r="T376" s="1"/>
  <c r="V376" s="1"/>
  <c r="X376" s="1"/>
  <c r="F337"/>
  <c r="H337" s="1"/>
  <c r="J337" s="1"/>
  <c r="L337" s="1"/>
  <c r="N337" s="1"/>
  <c r="P337" s="1"/>
  <c r="R337" s="1"/>
  <c r="T337" s="1"/>
  <c r="V337" s="1"/>
  <c r="X337" s="1"/>
  <c r="F325"/>
  <c r="H325" s="1"/>
  <c r="F308"/>
  <c r="H308" s="1"/>
  <c r="J308" s="1"/>
  <c r="L308" s="1"/>
  <c r="N308" s="1"/>
  <c r="P308" s="1"/>
  <c r="R308" s="1"/>
  <c r="T308" s="1"/>
  <c r="V308" s="1"/>
  <c r="X308" s="1"/>
  <c r="F266"/>
  <c r="H266" s="1"/>
  <c r="J266" s="1"/>
  <c r="L266" s="1"/>
  <c r="N266" s="1"/>
  <c r="P266" s="1"/>
  <c r="R266" s="1"/>
  <c r="T266" s="1"/>
  <c r="V266" s="1"/>
  <c r="X266" s="1"/>
  <c r="F251"/>
  <c r="H251" s="1"/>
  <c r="J251" s="1"/>
  <c r="L251" s="1"/>
  <c r="N251" s="1"/>
  <c r="P251" s="1"/>
  <c r="R251" s="1"/>
  <c r="T251" s="1"/>
  <c r="V251" s="1"/>
  <c r="X251" s="1"/>
  <c r="F239"/>
  <c r="H239" s="1"/>
  <c r="J239" s="1"/>
  <c r="L239" s="1"/>
  <c r="N239" s="1"/>
  <c r="P239" s="1"/>
  <c r="R239" s="1"/>
  <c r="T239" s="1"/>
  <c r="V239" s="1"/>
  <c r="X239" s="1"/>
  <c r="F202"/>
  <c r="H202" s="1"/>
  <c r="J202" s="1"/>
  <c r="L202" s="1"/>
  <c r="N202" s="1"/>
  <c r="P202" s="1"/>
  <c r="R202" s="1"/>
  <c r="T202" s="1"/>
  <c r="V202" s="1"/>
  <c r="X202" s="1"/>
  <c r="F190"/>
  <c r="H190" s="1"/>
  <c r="J190" s="1"/>
  <c r="L190" s="1"/>
  <c r="N190" s="1"/>
  <c r="P190" s="1"/>
  <c r="R190" s="1"/>
  <c r="T190" s="1"/>
  <c r="V190" s="1"/>
  <c r="X190" s="1"/>
  <c r="F141"/>
  <c r="H141" s="1"/>
  <c r="J141" s="1"/>
  <c r="L141" s="1"/>
  <c r="N141" s="1"/>
  <c r="P141" s="1"/>
  <c r="R141" s="1"/>
  <c r="T141" s="1"/>
  <c r="V141" s="1"/>
  <c r="X141" s="1"/>
  <c r="F117"/>
  <c r="H117" s="1"/>
  <c r="J117" s="1"/>
  <c r="L117" s="1"/>
  <c r="N117" s="1"/>
  <c r="P117" s="1"/>
  <c r="R117" s="1"/>
  <c r="T117" s="1"/>
  <c r="V117" s="1"/>
  <c r="X117" s="1"/>
  <c r="E284"/>
  <c r="J265" l="1"/>
  <c r="L265" s="1"/>
  <c r="N265" s="1"/>
  <c r="P265" s="1"/>
  <c r="R265" s="1"/>
  <c r="T265" s="1"/>
  <c r="V265" s="1"/>
  <c r="X265" s="1"/>
  <c r="L341"/>
  <c r="N341" s="1"/>
  <c r="P341" s="1"/>
  <c r="R341" s="1"/>
  <c r="T341" s="1"/>
  <c r="V341" s="1"/>
  <c r="X341" s="1"/>
  <c r="H307"/>
  <c r="F346"/>
  <c r="H346" s="1"/>
  <c r="J178"/>
  <c r="L178" s="1"/>
  <c r="N178" s="1"/>
  <c r="P178" s="1"/>
  <c r="R178" s="1"/>
  <c r="T178" s="1"/>
  <c r="V178" s="1"/>
  <c r="X178" s="1"/>
  <c r="E441"/>
  <c r="E440" s="1"/>
  <c r="F440" s="1"/>
  <c r="L405"/>
  <c r="N405" s="1"/>
  <c r="P405" s="1"/>
  <c r="R405" s="1"/>
  <c r="T405" s="1"/>
  <c r="V405" s="1"/>
  <c r="X405" s="1"/>
  <c r="J487"/>
  <c r="L487" s="1"/>
  <c r="N487" s="1"/>
  <c r="P487" s="1"/>
  <c r="R487" s="1"/>
  <c r="T487" s="1"/>
  <c r="V487" s="1"/>
  <c r="X487" s="1"/>
  <c r="K226"/>
  <c r="J217"/>
  <c r="L217" s="1"/>
  <c r="N217" s="1"/>
  <c r="P217" s="1"/>
  <c r="R217" s="1"/>
  <c r="T217" s="1"/>
  <c r="V217" s="1"/>
  <c r="X217" s="1"/>
  <c r="J307"/>
  <c r="L307" s="1"/>
  <c r="N307" s="1"/>
  <c r="P307" s="1"/>
  <c r="R307" s="1"/>
  <c r="T307" s="1"/>
  <c r="V307" s="1"/>
  <c r="X307" s="1"/>
  <c r="M197"/>
  <c r="N336"/>
  <c r="P336" s="1"/>
  <c r="R336" s="1"/>
  <c r="T336" s="1"/>
  <c r="V336" s="1"/>
  <c r="X336" s="1"/>
  <c r="M450"/>
  <c r="H512"/>
  <c r="J512" s="1"/>
  <c r="L512" s="1"/>
  <c r="N512" s="1"/>
  <c r="P512" s="1"/>
  <c r="R512" s="1"/>
  <c r="T512" s="1"/>
  <c r="V512" s="1"/>
  <c r="X512" s="1"/>
  <c r="O561"/>
  <c r="E508"/>
  <c r="F508" s="1"/>
  <c r="H508" s="1"/>
  <c r="J508" s="1"/>
  <c r="L508" s="1"/>
  <c r="N508" s="1"/>
  <c r="P508" s="1"/>
  <c r="R508" s="1"/>
  <c r="T508" s="1"/>
  <c r="V508" s="1"/>
  <c r="X508" s="1"/>
  <c r="M465"/>
  <c r="M305"/>
  <c r="M440"/>
  <c r="M16"/>
  <c r="J426"/>
  <c r="L426" s="1"/>
  <c r="N426" s="1"/>
  <c r="P426" s="1"/>
  <c r="R426" s="1"/>
  <c r="T426" s="1"/>
  <c r="V426" s="1"/>
  <c r="X426" s="1"/>
  <c r="J170"/>
  <c r="L170" s="1"/>
  <c r="N170" s="1"/>
  <c r="P170" s="1"/>
  <c r="R170" s="1"/>
  <c r="T170" s="1"/>
  <c r="V170" s="1"/>
  <c r="X170" s="1"/>
  <c r="J249"/>
  <c r="L249" s="1"/>
  <c r="N249" s="1"/>
  <c r="P249" s="1"/>
  <c r="R249" s="1"/>
  <c r="T249" s="1"/>
  <c r="V249" s="1"/>
  <c r="X249" s="1"/>
  <c r="J494"/>
  <c r="L494" s="1"/>
  <c r="N494" s="1"/>
  <c r="P494" s="1"/>
  <c r="R494" s="1"/>
  <c r="T494" s="1"/>
  <c r="V494" s="1"/>
  <c r="X494" s="1"/>
  <c r="E398"/>
  <c r="F398" s="1"/>
  <c r="H398" s="1"/>
  <c r="J398" s="1"/>
  <c r="E182"/>
  <c r="F182" s="1"/>
  <c r="H182" s="1"/>
  <c r="J182" s="1"/>
  <c r="J461"/>
  <c r="H244"/>
  <c r="J244" s="1"/>
  <c r="L244" s="1"/>
  <c r="N244" s="1"/>
  <c r="P244" s="1"/>
  <c r="R244" s="1"/>
  <c r="T244" s="1"/>
  <c r="V244" s="1"/>
  <c r="X244" s="1"/>
  <c r="H324"/>
  <c r="J324" s="1"/>
  <c r="L324" s="1"/>
  <c r="N324" s="1"/>
  <c r="P324" s="1"/>
  <c r="R324" s="1"/>
  <c r="T324" s="1"/>
  <c r="V324" s="1"/>
  <c r="X324" s="1"/>
  <c r="J140"/>
  <c r="L140" s="1"/>
  <c r="N140" s="1"/>
  <c r="P140" s="1"/>
  <c r="R140" s="1"/>
  <c r="T140" s="1"/>
  <c r="V140" s="1"/>
  <c r="X140" s="1"/>
  <c r="H408"/>
  <c r="J408" s="1"/>
  <c r="L408" s="1"/>
  <c r="N408" s="1"/>
  <c r="P408" s="1"/>
  <c r="R408" s="1"/>
  <c r="T408" s="1"/>
  <c r="V408" s="1"/>
  <c r="X408" s="1"/>
  <c r="E391"/>
  <c r="F391" s="1"/>
  <c r="H391" s="1"/>
  <c r="J391" s="1"/>
  <c r="L391" s="1"/>
  <c r="N391" s="1"/>
  <c r="P391" s="1"/>
  <c r="R391" s="1"/>
  <c r="T391" s="1"/>
  <c r="V391" s="1"/>
  <c r="X391" s="1"/>
  <c r="H124"/>
  <c r="J124" s="1"/>
  <c r="L124" s="1"/>
  <c r="N124" s="1"/>
  <c r="P124" s="1"/>
  <c r="R124" s="1"/>
  <c r="T124" s="1"/>
  <c r="V124" s="1"/>
  <c r="X124" s="1"/>
  <c r="H527"/>
  <c r="J527" s="1"/>
  <c r="L527" s="1"/>
  <c r="N527" s="1"/>
  <c r="P527" s="1"/>
  <c r="R527" s="1"/>
  <c r="T527" s="1"/>
  <c r="V527" s="1"/>
  <c r="X527" s="1"/>
  <c r="J387"/>
  <c r="J336"/>
  <c r="L336" s="1"/>
  <c r="L499"/>
  <c r="N499" s="1"/>
  <c r="P499" s="1"/>
  <c r="R499" s="1"/>
  <c r="T499" s="1"/>
  <c r="V499" s="1"/>
  <c r="X499" s="1"/>
  <c r="L189"/>
  <c r="N189" s="1"/>
  <c r="P189" s="1"/>
  <c r="R189" s="1"/>
  <c r="T189" s="1"/>
  <c r="V189" s="1"/>
  <c r="X189" s="1"/>
  <c r="K398"/>
  <c r="L429"/>
  <c r="N429" s="1"/>
  <c r="P429" s="1"/>
  <c r="R429" s="1"/>
  <c r="T429" s="1"/>
  <c r="V429" s="1"/>
  <c r="X429" s="1"/>
  <c r="K146"/>
  <c r="L147"/>
  <c r="N147" s="1"/>
  <c r="P147" s="1"/>
  <c r="R147" s="1"/>
  <c r="T147" s="1"/>
  <c r="V147" s="1"/>
  <c r="X147" s="1"/>
  <c r="K283"/>
  <c r="K254"/>
  <c r="K162"/>
  <c r="K440"/>
  <c r="K461"/>
  <c r="L462"/>
  <c r="N462" s="1"/>
  <c r="P462" s="1"/>
  <c r="R462" s="1"/>
  <c r="T462" s="1"/>
  <c r="V462" s="1"/>
  <c r="X462" s="1"/>
  <c r="K174"/>
  <c r="K17"/>
  <c r="K466"/>
  <c r="K387"/>
  <c r="L388"/>
  <c r="N388" s="1"/>
  <c r="P388" s="1"/>
  <c r="R388" s="1"/>
  <c r="T388" s="1"/>
  <c r="V388" s="1"/>
  <c r="X388" s="1"/>
  <c r="K182"/>
  <c r="J315"/>
  <c r="L315" s="1"/>
  <c r="N315" s="1"/>
  <c r="P315" s="1"/>
  <c r="R315" s="1"/>
  <c r="T315" s="1"/>
  <c r="V315" s="1"/>
  <c r="X315" s="1"/>
  <c r="I306"/>
  <c r="J36"/>
  <c r="L36" s="1"/>
  <c r="N36" s="1"/>
  <c r="P36" s="1"/>
  <c r="R36" s="1"/>
  <c r="T36" s="1"/>
  <c r="V36" s="1"/>
  <c r="X36" s="1"/>
  <c r="I17"/>
  <c r="J325"/>
  <c r="L325" s="1"/>
  <c r="N325" s="1"/>
  <c r="P325" s="1"/>
  <c r="R325" s="1"/>
  <c r="T325" s="1"/>
  <c r="V325" s="1"/>
  <c r="X325" s="1"/>
  <c r="I440"/>
  <c r="I450"/>
  <c r="I166"/>
  <c r="I419"/>
  <c r="I197"/>
  <c r="J346"/>
  <c r="L346" s="1"/>
  <c r="N346" s="1"/>
  <c r="P346" s="1"/>
  <c r="R346" s="1"/>
  <c r="T346" s="1"/>
  <c r="V346" s="1"/>
  <c r="X346" s="1"/>
  <c r="I345"/>
  <c r="J345" s="1"/>
  <c r="L345" s="1"/>
  <c r="N345" s="1"/>
  <c r="P345" s="1"/>
  <c r="R345" s="1"/>
  <c r="T345" s="1"/>
  <c r="V345" s="1"/>
  <c r="X345" s="1"/>
  <c r="I466"/>
  <c r="I69"/>
  <c r="J70"/>
  <c r="L70" s="1"/>
  <c r="N70" s="1"/>
  <c r="P70" s="1"/>
  <c r="R70" s="1"/>
  <c r="T70" s="1"/>
  <c r="V70" s="1"/>
  <c r="X70" s="1"/>
  <c r="G467"/>
  <c r="H468"/>
  <c r="J468" s="1"/>
  <c r="L468" s="1"/>
  <c r="N468" s="1"/>
  <c r="P468" s="1"/>
  <c r="R468" s="1"/>
  <c r="T468" s="1"/>
  <c r="V468" s="1"/>
  <c r="X468" s="1"/>
  <c r="G75"/>
  <c r="H75" s="1"/>
  <c r="J75" s="1"/>
  <c r="L75" s="1"/>
  <c r="N75" s="1"/>
  <c r="P75" s="1"/>
  <c r="R75" s="1"/>
  <c r="T75" s="1"/>
  <c r="V75" s="1"/>
  <c r="X75" s="1"/>
  <c r="H76"/>
  <c r="J76" s="1"/>
  <c r="L76" s="1"/>
  <c r="N76" s="1"/>
  <c r="P76" s="1"/>
  <c r="R76" s="1"/>
  <c r="T76" s="1"/>
  <c r="V76" s="1"/>
  <c r="X76" s="1"/>
  <c r="G72"/>
  <c r="H73"/>
  <c r="J73" s="1"/>
  <c r="L73" s="1"/>
  <c r="N73" s="1"/>
  <c r="P73" s="1"/>
  <c r="R73" s="1"/>
  <c r="T73" s="1"/>
  <c r="V73" s="1"/>
  <c r="X73" s="1"/>
  <c r="H102"/>
  <c r="J102" s="1"/>
  <c r="L102" s="1"/>
  <c r="N102" s="1"/>
  <c r="P102" s="1"/>
  <c r="R102" s="1"/>
  <c r="T102" s="1"/>
  <c r="V102" s="1"/>
  <c r="X102" s="1"/>
  <c r="G78"/>
  <c r="H276"/>
  <c r="J276" s="1"/>
  <c r="L276" s="1"/>
  <c r="N276" s="1"/>
  <c r="P276" s="1"/>
  <c r="R276" s="1"/>
  <c r="T276" s="1"/>
  <c r="V276" s="1"/>
  <c r="X276" s="1"/>
  <c r="G264"/>
  <c r="H264" s="1"/>
  <c r="J264" s="1"/>
  <c r="L264" s="1"/>
  <c r="N264" s="1"/>
  <c r="P264" s="1"/>
  <c r="R264" s="1"/>
  <c r="T264" s="1"/>
  <c r="V264" s="1"/>
  <c r="X264" s="1"/>
  <c r="G161"/>
  <c r="H166"/>
  <c r="H451"/>
  <c r="J451" s="1"/>
  <c r="L451" s="1"/>
  <c r="N451" s="1"/>
  <c r="P451" s="1"/>
  <c r="R451" s="1"/>
  <c r="T451" s="1"/>
  <c r="V451" s="1"/>
  <c r="X451" s="1"/>
  <c r="G450"/>
  <c r="H450" s="1"/>
  <c r="G305"/>
  <c r="G283"/>
  <c r="H557"/>
  <c r="J557" s="1"/>
  <c r="L557" s="1"/>
  <c r="N557" s="1"/>
  <c r="P557" s="1"/>
  <c r="R557" s="1"/>
  <c r="T557" s="1"/>
  <c r="V557" s="1"/>
  <c r="X557" s="1"/>
  <c r="G197"/>
  <c r="G440"/>
  <c r="G503"/>
  <c r="H503" s="1"/>
  <c r="J503" s="1"/>
  <c r="L503" s="1"/>
  <c r="N503" s="1"/>
  <c r="P503" s="1"/>
  <c r="R503" s="1"/>
  <c r="T503" s="1"/>
  <c r="V503" s="1"/>
  <c r="X503" s="1"/>
  <c r="H504"/>
  <c r="J504" s="1"/>
  <c r="L504" s="1"/>
  <c r="N504" s="1"/>
  <c r="P504" s="1"/>
  <c r="R504" s="1"/>
  <c r="T504" s="1"/>
  <c r="V504" s="1"/>
  <c r="X504" s="1"/>
  <c r="E279"/>
  <c r="E419"/>
  <c r="F419" s="1"/>
  <c r="H419" s="1"/>
  <c r="E146"/>
  <c r="F146" s="1"/>
  <c r="H146" s="1"/>
  <c r="J146" s="1"/>
  <c r="F163"/>
  <c r="H163" s="1"/>
  <c r="J163" s="1"/>
  <c r="L163" s="1"/>
  <c r="N163" s="1"/>
  <c r="P163" s="1"/>
  <c r="R163" s="1"/>
  <c r="T163" s="1"/>
  <c r="V163" s="1"/>
  <c r="X163" s="1"/>
  <c r="F442"/>
  <c r="H442" s="1"/>
  <c r="J442" s="1"/>
  <c r="L442" s="1"/>
  <c r="N442" s="1"/>
  <c r="P442" s="1"/>
  <c r="R442" s="1"/>
  <c r="T442" s="1"/>
  <c r="V442" s="1"/>
  <c r="X442" s="1"/>
  <c r="E254"/>
  <c r="F254" s="1"/>
  <c r="H254" s="1"/>
  <c r="J254" s="1"/>
  <c r="E306"/>
  <c r="F306" s="1"/>
  <c r="H306" s="1"/>
  <c r="J306" s="1"/>
  <c r="L306" s="1"/>
  <c r="N306" s="1"/>
  <c r="P306" s="1"/>
  <c r="R306" s="1"/>
  <c r="T306" s="1"/>
  <c r="V306" s="1"/>
  <c r="X306" s="1"/>
  <c r="F528"/>
  <c r="H528" s="1"/>
  <c r="J528" s="1"/>
  <c r="L528" s="1"/>
  <c r="N528" s="1"/>
  <c r="P528" s="1"/>
  <c r="R528" s="1"/>
  <c r="T528" s="1"/>
  <c r="V528" s="1"/>
  <c r="X528" s="1"/>
  <c r="E360"/>
  <c r="F360" s="1"/>
  <c r="H360" s="1"/>
  <c r="J360" s="1"/>
  <c r="L360" s="1"/>
  <c r="N360" s="1"/>
  <c r="P360" s="1"/>
  <c r="R360" s="1"/>
  <c r="T360" s="1"/>
  <c r="V360" s="1"/>
  <c r="X360" s="1"/>
  <c r="F255"/>
  <c r="H255" s="1"/>
  <c r="J255" s="1"/>
  <c r="L255" s="1"/>
  <c r="N255" s="1"/>
  <c r="P255" s="1"/>
  <c r="R255" s="1"/>
  <c r="T255" s="1"/>
  <c r="V255" s="1"/>
  <c r="X255" s="1"/>
  <c r="E226"/>
  <c r="F226" s="1"/>
  <c r="H226" s="1"/>
  <c r="J226" s="1"/>
  <c r="E105"/>
  <c r="F105" s="1"/>
  <c r="H105" s="1"/>
  <c r="J105" s="1"/>
  <c r="L105" s="1"/>
  <c r="N105" s="1"/>
  <c r="P105" s="1"/>
  <c r="R105" s="1"/>
  <c r="T105" s="1"/>
  <c r="V105" s="1"/>
  <c r="X105" s="1"/>
  <c r="F106"/>
  <c r="H106" s="1"/>
  <c r="J106" s="1"/>
  <c r="L106" s="1"/>
  <c r="N106" s="1"/>
  <c r="P106" s="1"/>
  <c r="R106" s="1"/>
  <c r="T106" s="1"/>
  <c r="V106" s="1"/>
  <c r="X106" s="1"/>
  <c r="E372"/>
  <c r="F372" s="1"/>
  <c r="H372" s="1"/>
  <c r="J372" s="1"/>
  <c r="L372" s="1"/>
  <c r="N372" s="1"/>
  <c r="P372" s="1"/>
  <c r="R372" s="1"/>
  <c r="T372" s="1"/>
  <c r="V372" s="1"/>
  <c r="X372" s="1"/>
  <c r="F373"/>
  <c r="H373" s="1"/>
  <c r="J373" s="1"/>
  <c r="L373" s="1"/>
  <c r="N373" s="1"/>
  <c r="P373" s="1"/>
  <c r="R373" s="1"/>
  <c r="T373" s="1"/>
  <c r="V373" s="1"/>
  <c r="X373" s="1"/>
  <c r="E466"/>
  <c r="F467"/>
  <c r="E283"/>
  <c r="F283" s="1"/>
  <c r="F284"/>
  <c r="H284" s="1"/>
  <c r="J284" s="1"/>
  <c r="L284" s="1"/>
  <c r="N284" s="1"/>
  <c r="P284" s="1"/>
  <c r="R284" s="1"/>
  <c r="T284" s="1"/>
  <c r="V284" s="1"/>
  <c r="X284" s="1"/>
  <c r="E17"/>
  <c r="F18"/>
  <c r="H18" s="1"/>
  <c r="J18" s="1"/>
  <c r="L18" s="1"/>
  <c r="N18" s="1"/>
  <c r="P18" s="1"/>
  <c r="R18" s="1"/>
  <c r="T18" s="1"/>
  <c r="V18" s="1"/>
  <c r="X18" s="1"/>
  <c r="E198"/>
  <c r="F199"/>
  <c r="H199" s="1"/>
  <c r="J199" s="1"/>
  <c r="L199" s="1"/>
  <c r="N199" s="1"/>
  <c r="P199" s="1"/>
  <c r="R199" s="1"/>
  <c r="T199" s="1"/>
  <c r="V199" s="1"/>
  <c r="X199" s="1"/>
  <c r="E174"/>
  <c r="F175"/>
  <c r="H175" s="1"/>
  <c r="J175" s="1"/>
  <c r="L175" s="1"/>
  <c r="N175" s="1"/>
  <c r="P175" s="1"/>
  <c r="R175" s="1"/>
  <c r="T175" s="1"/>
  <c r="V175" s="1"/>
  <c r="X175" s="1"/>
  <c r="E78"/>
  <c r="F78" s="1"/>
  <c r="F79"/>
  <c r="H79" s="1"/>
  <c r="J79" s="1"/>
  <c r="L79" s="1"/>
  <c r="N79" s="1"/>
  <c r="P79" s="1"/>
  <c r="R79" s="1"/>
  <c r="T79" s="1"/>
  <c r="V79" s="1"/>
  <c r="X79" s="1"/>
  <c r="E42"/>
  <c r="F42" s="1"/>
  <c r="F43"/>
  <c r="H43" s="1"/>
  <c r="J43" s="1"/>
  <c r="L43" s="1"/>
  <c r="N43" s="1"/>
  <c r="P43" s="1"/>
  <c r="R43" s="1"/>
  <c r="T43" s="1"/>
  <c r="V43" s="1"/>
  <c r="X43" s="1"/>
  <c r="E352"/>
  <c r="F352" s="1"/>
  <c r="H352" s="1"/>
  <c r="J352" s="1"/>
  <c r="L352" s="1"/>
  <c r="N352" s="1"/>
  <c r="P352" s="1"/>
  <c r="R352" s="1"/>
  <c r="T352" s="1"/>
  <c r="V352" s="1"/>
  <c r="X352" s="1"/>
  <c r="F353"/>
  <c r="H353" s="1"/>
  <c r="J353" s="1"/>
  <c r="L353" s="1"/>
  <c r="N353" s="1"/>
  <c r="P353" s="1"/>
  <c r="R353" s="1"/>
  <c r="T353" s="1"/>
  <c r="V353" s="1"/>
  <c r="X353" s="1"/>
  <c r="E193"/>
  <c r="F193" s="1"/>
  <c r="H193" s="1"/>
  <c r="J193" s="1"/>
  <c r="L193" s="1"/>
  <c r="N193" s="1"/>
  <c r="P193" s="1"/>
  <c r="R193" s="1"/>
  <c r="T193" s="1"/>
  <c r="V193" s="1"/>
  <c r="X193" s="1"/>
  <c r="F194"/>
  <c r="H194" s="1"/>
  <c r="J194" s="1"/>
  <c r="L194" s="1"/>
  <c r="N194" s="1"/>
  <c r="P194" s="1"/>
  <c r="R194" s="1"/>
  <c r="T194" s="1"/>
  <c r="V194" s="1"/>
  <c r="X194" s="1"/>
  <c r="L387" l="1"/>
  <c r="N387" s="1"/>
  <c r="P387" s="1"/>
  <c r="R387" s="1"/>
  <c r="T387" s="1"/>
  <c r="V387" s="1"/>
  <c r="X387" s="1"/>
  <c r="F441"/>
  <c r="H441" s="1"/>
  <c r="J441" s="1"/>
  <c r="L441" s="1"/>
  <c r="N441" s="1"/>
  <c r="P441" s="1"/>
  <c r="R441" s="1"/>
  <c r="T441" s="1"/>
  <c r="V441" s="1"/>
  <c r="X441" s="1"/>
  <c r="H440"/>
  <c r="J440" s="1"/>
  <c r="L440" s="1"/>
  <c r="N440" s="1"/>
  <c r="P440" s="1"/>
  <c r="R440" s="1"/>
  <c r="T440" s="1"/>
  <c r="V440" s="1"/>
  <c r="X440" s="1"/>
  <c r="L226"/>
  <c r="N226" s="1"/>
  <c r="P226" s="1"/>
  <c r="R226" s="1"/>
  <c r="T226" s="1"/>
  <c r="V226" s="1"/>
  <c r="X226" s="1"/>
  <c r="L461"/>
  <c r="N461" s="1"/>
  <c r="P461" s="1"/>
  <c r="R461" s="1"/>
  <c r="T461" s="1"/>
  <c r="V461" s="1"/>
  <c r="X461" s="1"/>
  <c r="K197"/>
  <c r="H283"/>
  <c r="J283" s="1"/>
  <c r="L283" s="1"/>
  <c r="N283" s="1"/>
  <c r="P283" s="1"/>
  <c r="R283" s="1"/>
  <c r="T283" s="1"/>
  <c r="V283" s="1"/>
  <c r="X283" s="1"/>
  <c r="M561"/>
  <c r="J419"/>
  <c r="L419" s="1"/>
  <c r="N419" s="1"/>
  <c r="P419" s="1"/>
  <c r="R419" s="1"/>
  <c r="T419" s="1"/>
  <c r="V419" s="1"/>
  <c r="X419" s="1"/>
  <c r="L182"/>
  <c r="N182" s="1"/>
  <c r="P182" s="1"/>
  <c r="R182" s="1"/>
  <c r="T182" s="1"/>
  <c r="V182" s="1"/>
  <c r="X182" s="1"/>
  <c r="L254"/>
  <c r="N254" s="1"/>
  <c r="P254" s="1"/>
  <c r="R254" s="1"/>
  <c r="T254" s="1"/>
  <c r="V254" s="1"/>
  <c r="X254" s="1"/>
  <c r="L146"/>
  <c r="N146" s="1"/>
  <c r="P146" s="1"/>
  <c r="R146" s="1"/>
  <c r="T146" s="1"/>
  <c r="V146" s="1"/>
  <c r="X146" s="1"/>
  <c r="H78"/>
  <c r="J78" s="1"/>
  <c r="L78" s="1"/>
  <c r="N78" s="1"/>
  <c r="P78" s="1"/>
  <c r="R78" s="1"/>
  <c r="T78" s="1"/>
  <c r="V78" s="1"/>
  <c r="X78" s="1"/>
  <c r="J450"/>
  <c r="L398"/>
  <c r="N398" s="1"/>
  <c r="P398" s="1"/>
  <c r="R398" s="1"/>
  <c r="T398" s="1"/>
  <c r="V398" s="1"/>
  <c r="X398" s="1"/>
  <c r="K305"/>
  <c r="K16"/>
  <c r="K465"/>
  <c r="K161"/>
  <c r="L162"/>
  <c r="N162" s="1"/>
  <c r="P162" s="1"/>
  <c r="R162" s="1"/>
  <c r="T162" s="1"/>
  <c r="V162" s="1"/>
  <c r="X162" s="1"/>
  <c r="K450"/>
  <c r="I465"/>
  <c r="J166"/>
  <c r="L166" s="1"/>
  <c r="N166" s="1"/>
  <c r="P166" s="1"/>
  <c r="R166" s="1"/>
  <c r="T166" s="1"/>
  <c r="V166" s="1"/>
  <c r="X166" s="1"/>
  <c r="I161"/>
  <c r="I305"/>
  <c r="J69"/>
  <c r="L69" s="1"/>
  <c r="N69" s="1"/>
  <c r="P69" s="1"/>
  <c r="R69" s="1"/>
  <c r="T69" s="1"/>
  <c r="V69" s="1"/>
  <c r="X69" s="1"/>
  <c r="I42"/>
  <c r="G466"/>
  <c r="H467"/>
  <c r="J467" s="1"/>
  <c r="L467" s="1"/>
  <c r="N467" s="1"/>
  <c r="P467" s="1"/>
  <c r="R467" s="1"/>
  <c r="T467" s="1"/>
  <c r="V467" s="1"/>
  <c r="X467" s="1"/>
  <c r="H72"/>
  <c r="J72" s="1"/>
  <c r="L72" s="1"/>
  <c r="N72" s="1"/>
  <c r="P72" s="1"/>
  <c r="R72" s="1"/>
  <c r="T72" s="1"/>
  <c r="V72" s="1"/>
  <c r="X72" s="1"/>
  <c r="G42"/>
  <c r="F279"/>
  <c r="H279" s="1"/>
  <c r="J279" s="1"/>
  <c r="L279" s="1"/>
  <c r="N279" s="1"/>
  <c r="P279" s="1"/>
  <c r="R279" s="1"/>
  <c r="T279" s="1"/>
  <c r="V279" s="1"/>
  <c r="X279" s="1"/>
  <c r="E197"/>
  <c r="F197" s="1"/>
  <c r="H197" s="1"/>
  <c r="J197" s="1"/>
  <c r="E305"/>
  <c r="F198"/>
  <c r="H198" s="1"/>
  <c r="J198" s="1"/>
  <c r="L198" s="1"/>
  <c r="N198" s="1"/>
  <c r="P198" s="1"/>
  <c r="R198" s="1"/>
  <c r="T198" s="1"/>
  <c r="V198" s="1"/>
  <c r="X198" s="1"/>
  <c r="E465"/>
  <c r="F465" s="1"/>
  <c r="F466"/>
  <c r="F174"/>
  <c r="H174" s="1"/>
  <c r="J174" s="1"/>
  <c r="L174" s="1"/>
  <c r="N174" s="1"/>
  <c r="P174" s="1"/>
  <c r="R174" s="1"/>
  <c r="T174" s="1"/>
  <c r="V174" s="1"/>
  <c r="X174" s="1"/>
  <c r="E161"/>
  <c r="F161" s="1"/>
  <c r="H161" s="1"/>
  <c r="E16"/>
  <c r="F16" s="1"/>
  <c r="F17"/>
  <c r="H17" s="1"/>
  <c r="J17" s="1"/>
  <c r="L17" s="1"/>
  <c r="N17" s="1"/>
  <c r="P17" s="1"/>
  <c r="R17" s="1"/>
  <c r="T17" s="1"/>
  <c r="V17" s="1"/>
  <c r="X17" s="1"/>
  <c r="L197" l="1"/>
  <c r="N197" s="1"/>
  <c r="P197" s="1"/>
  <c r="R197" s="1"/>
  <c r="T197" s="1"/>
  <c r="V197" s="1"/>
  <c r="X197" s="1"/>
  <c r="L161"/>
  <c r="N161" s="1"/>
  <c r="P161" s="1"/>
  <c r="R161" s="1"/>
  <c r="T161" s="1"/>
  <c r="V161" s="1"/>
  <c r="X161" s="1"/>
  <c r="J161"/>
  <c r="L450"/>
  <c r="N450" s="1"/>
  <c r="P450" s="1"/>
  <c r="R450" s="1"/>
  <c r="T450" s="1"/>
  <c r="V450" s="1"/>
  <c r="X450" s="1"/>
  <c r="K561"/>
  <c r="I16"/>
  <c r="G465"/>
  <c r="H465" s="1"/>
  <c r="J465" s="1"/>
  <c r="L465" s="1"/>
  <c r="N465" s="1"/>
  <c r="P465" s="1"/>
  <c r="R465" s="1"/>
  <c r="T465" s="1"/>
  <c r="V465" s="1"/>
  <c r="X465" s="1"/>
  <c r="H466"/>
  <c r="J466" s="1"/>
  <c r="L466" s="1"/>
  <c r="N466" s="1"/>
  <c r="P466" s="1"/>
  <c r="R466" s="1"/>
  <c r="T466" s="1"/>
  <c r="V466" s="1"/>
  <c r="X466" s="1"/>
  <c r="H42"/>
  <c r="J42" s="1"/>
  <c r="L42" s="1"/>
  <c r="N42" s="1"/>
  <c r="P42" s="1"/>
  <c r="R42" s="1"/>
  <c r="T42" s="1"/>
  <c r="V42" s="1"/>
  <c r="X42" s="1"/>
  <c r="G16"/>
  <c r="E561"/>
  <c r="F561" s="1"/>
  <c r="F305"/>
  <c r="H305" s="1"/>
  <c r="J305" s="1"/>
  <c r="L305" s="1"/>
  <c r="N305" s="1"/>
  <c r="P305" s="1"/>
  <c r="R305" s="1"/>
  <c r="T305" s="1"/>
  <c r="V305" s="1"/>
  <c r="X305" s="1"/>
  <c r="J16" l="1"/>
  <c r="L16" s="1"/>
  <c r="N16" s="1"/>
  <c r="P16" s="1"/>
  <c r="R16" s="1"/>
  <c r="T16" s="1"/>
  <c r="V16" s="1"/>
  <c r="X16" s="1"/>
  <c r="I561"/>
  <c r="H16"/>
  <c r="G561"/>
  <c r="H561" s="1"/>
  <c r="J561" l="1"/>
  <c r="L561" s="1"/>
  <c r="N561" s="1"/>
  <c r="P561" s="1"/>
  <c r="R561" s="1"/>
  <c r="T561" s="1"/>
  <c r="V561" s="1"/>
  <c r="X561" s="1"/>
</calcChain>
</file>

<file path=xl/sharedStrings.xml><?xml version="1.0" encoding="utf-8"?>
<sst xmlns="http://schemas.openxmlformats.org/spreadsheetml/2006/main" count="1126" uniqueCount="688">
  <si>
    <t xml:space="preserve">Целевая статья
</t>
  </si>
  <si>
    <t>Вид расхода</t>
  </si>
  <si>
    <t xml:space="preserve">Наименование
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</si>
  <si>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</si>
  <si>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</si>
  <si>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</si>
  <si>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</si>
  <si>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</si>
  <si>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</si>
  <si>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</si>
  <si>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</si>
  <si>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</si>
  <si>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</si>
  <si>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</si>
  <si>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</si>
  <si>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</si>
  <si>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</si>
  <si>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</si>
  <si>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</si>
  <si>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</si>
  <si>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</si>
  <si>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</si>
  <si>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</si>
  <si>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</si>
  <si>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</si>
  <si>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</si>
  <si>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</si>
  <si>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</si>
  <si>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</si>
  <si>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</si>
  <si>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</si>
  <si>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</si>
  <si>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</si>
  <si>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</si>
  <si>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</si>
  <si>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</si>
  <si>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</si>
  <si>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</si>
  <si>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</si>
  <si>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</si>
  <si>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</si>
  <si>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</si>
  <si>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</si>
  <si>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</si>
  <si>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</si>
  <si>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</si>
  <si>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</si>
  <si>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</si>
  <si>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</si>
  <si>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</si>
  <si>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</si>
  <si>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</si>
  <si>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</si>
  <si>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</si>
  <si>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</si>
  <si>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</si>
  <si>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</si>
  <si>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</si>
  <si>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</si>
  <si>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</si>
  <si>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</si>
  <si>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</si>
  <si>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</si>
  <si>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</si>
  <si>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</si>
  <si>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</si>
  <si>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</si>
  <si>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</si>
  <si>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</si>
  <si>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</si>
  <si>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</si>
  <si>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</si>
  <si>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</si>
  <si>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</si>
  <si>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</si>
  <si>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</si>
  <si>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</si>
  <si>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</si>
  <si>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</si>
  <si>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</si>
  <si>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</si>
  <si>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</si>
  <si>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</si>
  <si>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</si>
  <si>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</si>
  <si>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</si>
  <si>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</si>
  <si>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</si>
  <si>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</si>
  <si>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</si>
  <si>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</si>
  <si>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</si>
  <si>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</si>
  <si>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</si>
  <si>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</si>
  <si>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</si>
  <si>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</si>
  <si>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</si>
  <si>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</si>
  <si>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</si>
  <si>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</si>
  <si>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</si>
  <si>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</si>
  <si>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</si>
  <si>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</si>
  <si>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</si>
  <si>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</si>
  <si>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</si>
  <si>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</si>
  <si>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</si>
  <si>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</si>
  <si>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</si>
  <si>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</si>
  <si>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</si>
  <si>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</si>
  <si>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</si>
  <si>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</si>
  <si>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</si>
  <si>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</si>
  <si>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</si>
  <si>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</si>
  <si>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</si>
  <si>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</si>
  <si>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</si>
  <si>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</si>
  <si>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</si>
  <si>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</si>
  <si>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</si>
  <si>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</si>
  <si>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</si>
  <si>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</si>
  <si>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</si>
  <si>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</si>
  <si>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</si>
  <si>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</si>
  <si>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</si>
  <si>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</si>
  <si>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</si>
  <si>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</si>
  <si>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</si>
  <si>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</si>
  <si>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</si>
  <si>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</si>
  <si>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</si>
  <si>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</si>
  <si>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</si>
  <si>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</si>
  <si>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</si>
  <si>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</si>
  <si>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</si>
  <si>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</si>
  <si>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</si>
  <si>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</si>
  <si>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</si>
  <si>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</si>
  <si>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</si>
  <si>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</si>
  <si>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</si>
  <si>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</si>
  <si>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</si>
  <si>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</si>
  <si>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</si>
  <si>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</si>
  <si>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</si>
  <si>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</si>
  <si>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</si>
  <si>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</si>
  <si>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</si>
  <si>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</si>
  <si>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</si>
  <si>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</si>
  <si>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</si>
  <si>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</si>
  <si>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</si>
  <si>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</si>
  <si>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</si>
  <si>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</si>
  <si>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</si>
  <si>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</si>
  <si>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</si>
  <si>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</si>
  <si>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</si>
  <si>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</si>
  <si>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</si>
  <si>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</si>
  <si>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</si>
  <si>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</si>
  <si>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</si>
  <si>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</si>
  <si>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</si>
  <si>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</si>
  <si>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</si>
  <si>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</si>
  <si>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</si>
  <si>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</si>
  <si>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</si>
  <si>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</si>
  <si>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</si>
  <si>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</si>
  <si>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</si>
  <si>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</si>
  <si>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</si>
  <si>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</si>
  <si>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</si>
  <si>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</si>
  <si>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</si>
  <si>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</si>
  <si>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</si>
  <si>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</si>
  <si>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</si>
  <si>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</si>
  <si>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</si>
  <si>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</si>
  <si>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</si>
  <si>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</si>
  <si>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</si>
  <si>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</si>
  <si>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</si>
  <si>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</si>
  <si>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</si>
  <si>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</si>
  <si>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</si>
  <si>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</si>
  <si>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</si>
  <si>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</si>
  <si>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</si>
  <si>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</si>
  <si>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</si>
  <si>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</si>
  <si>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</si>
  <si>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</si>
  <si>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</si>
  <si>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</si>
  <si>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</si>
  <si>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</si>
  <si>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</si>
  <si>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</si>
  <si>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</si>
  <si>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</si>
  <si>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</si>
  <si>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</si>
  <si>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</si>
  <si>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</si>
  <si>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</si>
  <si>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</si>
  <si>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</si>
  <si>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</si>
  <si>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</si>
  <si>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</si>
  <si>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</si>
  <si>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</si>
  <si>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</si>
  <si>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</si>
  <si>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</si>
  <si>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</si>
  <si>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</si>
  <si>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</si>
  <si>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</si>
  <si>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</si>
  <si>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</si>
  <si>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</si>
  <si>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</si>
  <si>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</si>
  <si>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</si>
  <si>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</si>
  <si>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</si>
  <si>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</si>
  <si>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</si>
  <si>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</si>
  <si>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</si>
  <si>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</si>
  <si>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</si>
  <si>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</si>
  <si>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</si>
  <si>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</si>
  <si>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</si>
  <si>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</si>
  <si>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</si>
  <si>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</si>
  <si>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</si>
  <si>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</si>
  <si>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</si>
  <si>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</si>
  <si>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</si>
  <si>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</si>
  <si>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</si>
  <si>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</si>
  <si>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</si>
  <si>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</si>
  <si>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</si>
  <si>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</si>
  <si>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</si>
  <si>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</si>
  <si>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</si>
  <si>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</si>
  <si>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</si>
  <si>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</si>
  <si>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</si>
  <si>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</si>
  <si>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</si>
  <si>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</si>
  <si>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</si>
  <si>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</si>
  <si>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</si>
  <si>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</si>
  <si>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</si>
  <si>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</si>
  <si>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</si>
  <si>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</si>
  <si>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</si>
  <si>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</si>
  <si>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</si>
  <si>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</si>
  <si>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</si>
  <si>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</si>
  <si>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</si>
  <si>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</si>
  <si>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</si>
  <si>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</si>
  <si>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</si>
  <si>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</si>
  <si>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</si>
  <si>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</si>
  <si>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</si>
  <si>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</si>
  <si>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</si>
  <si>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</si>
  <si>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</si>
  <si>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</si>
  <si>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</si>
  <si>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</si>
  <si>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</si>
  <si>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</si>
  <si>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</si>
  <si>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</si>
  <si>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</si>
  <si>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</si>
  <si>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</si>
  <si>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</si>
  <si>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</si>
  <si>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</si>
  <si>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</si>
  <si>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</si>
  <si>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</si>
  <si>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</si>
  <si>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</si>
  <si>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</si>
  <si>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</si>
  <si>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</si>
  <si>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</si>
  <si>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</si>
  <si>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</si>
  <si>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</si>
  <si>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</si>
  <si>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</si>
  <si>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</si>
  <si>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</si>
  <si>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</si>
  <si>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</si>
  <si>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</si>
  <si>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</si>
  <si>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</si>
  <si>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</si>
  <si>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</si>
  <si>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</si>
  <si>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</si>
  <si>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</si>
  <si>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</si>
  <si>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</si>
  <si>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</si>
  <si>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</si>
  <si>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</si>
  <si>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</si>
  <si>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</si>
  <si>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</si>
  <si>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</si>
  <si>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</si>
  <si>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</si>
  <si>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</si>
  <si>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</si>
  <si>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</si>
  <si>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</si>
  <si>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</si>
  <si>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</si>
  <si>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</si>
  <si>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</si>
  <si>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</si>
  <si>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</si>
  <si>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</si>
  <si>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</si>
  <si>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</si>
  <si>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</si>
  <si>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</si>
  <si>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</si>
  <si>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</si>
  <si>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</si>
  <si>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</si>
  <si>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</si>
  <si>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</si>
  <si>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</si>
  <si>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</si>
  <si>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</si>
  <si>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</si>
  <si>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</si>
  <si>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</si>
  <si>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</si>
  <si>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</si>
  <si>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</si>
  <si>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</si>
  <si>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</si>
  <si>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</si>
  <si>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</si>
  <si>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</si>
  <si>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</si>
  <si>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</si>
  <si>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</si>
  <si>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</si>
  <si>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</si>
  <si>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</si>
  <si>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</si>
  <si>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</si>
  <si>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</si>
  <si>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</si>
  <si>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</si>
  <si>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</si>
  <si>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</si>
  <si>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</si>
  <si>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</si>
  <si>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</si>
  <si>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</si>
  <si>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</si>
  <si>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</si>
  <si>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</si>
  <si>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</si>
  <si>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</si>
  <si>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</si>
  <si>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</si>
  <si>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</si>
  <si>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</si>
  <si>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</si>
  <si>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</si>
  <si>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</si>
  <si>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</si>
  <si>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</si>
  <si>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</si>
  <si>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</si>
  <si>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</si>
  <si>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</si>
  <si>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</si>
  <si>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</si>
  <si>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</si>
  <si>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</si>
  <si>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</si>
  <si>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</si>
  <si>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</si>
  <si>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</si>
  <si>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</si>
  <si>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</si>
  <si>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</si>
  <si>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</si>
  <si>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</si>
  <si>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</si>
  <si>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</si>
  <si>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</si>
  <si>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</si>
  <si>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</si>
  <si>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</si>
  <si>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</si>
  <si>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</si>
  <si>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</si>
  <si>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</si>
  <si>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</si>
  <si>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</si>
  <si>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</si>
  <si>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</si>
  <si>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</si>
  <si>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</si>
  <si>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</si>
  <si>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</si>
  <si>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</si>
  <si>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</si>
  <si>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</si>
  <si>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</si>
  <si>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</si>
  <si>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</si>
  <si>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</si>
  <si>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</si>
  <si>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</si>
  <si>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</si>
  <si>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</si>
  <si>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</si>
  <si>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</si>
  <si>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</si>
  <si>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</si>
  <si>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</si>
  <si>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</si>
  <si>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</si>
  <si>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</si>
  <si>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</si>
  <si>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</si>
  <si>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</si>
  <si>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</si>
  <si>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</si>
  <si>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</si>
  <si>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</si>
  <si>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</si>
  <si>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</si>
  <si>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</si>
  <si>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</si>
  <si>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</si>
  <si>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</si>
  <si>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</si>
  <si>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</si>
  <si>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</si>
  <si>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</si>
  <si>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</si>
  <si>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</si>
  <si>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</si>
  <si>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</si>
  <si>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</si>
  <si>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</si>
  <si>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</si>
  <si>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</si>
  <si>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</si>
  <si>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</si>
  <si>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</si>
  <si>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</si>
  <si>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</si>
  <si>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</si>
  <si>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</si>
  <si>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</si>
  <si>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</si>
  <si>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</si>
  <si>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</si>
  <si>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</si>
  <si>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</si>
  <si>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</si>
  <si>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</si>
  <si>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</si>
  <si>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</si>
  <si>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</si>
  <si>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</si>
  <si>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</si>
  <si>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</si>
  <si>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</si>
  <si>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</si>
  <si>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</si>
  <si>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</si>
  <si>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</si>
  <si>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</si>
  <si>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</si>
  <si>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</si>
  <si>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</si>
  <si>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</si>
  <si>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</si>
  <si>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</si>
  <si>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</si>
  <si>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</si>
  <si>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</si>
  <si>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</si>
  <si>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</si>
  <si>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</si>
  <si>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</si>
  <si>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5 </t>
  </si>
  <si>
    <t xml:space="preserve">от 18.12.2020 № 46  </t>
  </si>
  <si>
    <t>Изменения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</si>
  <si>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</si>
  <si>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</si>
  <si>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</si>
  <si>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</si>
  <si>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</si>
  <si>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</si>
  <si>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</si>
  <si>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</si>
  <si>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</si>
  <si>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</si>
  <si>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03 7 A1 00000</t>
  </si>
  <si>
    <t>03 7 A1 55195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</si>
  <si>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</si>
  <si>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</si>
  <si>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01 3 E2 00000</t>
  </si>
  <si>
    <t>01 3 E2 54910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</si>
  <si>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</si>
  <si>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</si>
  <si>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</si>
  <si>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</si>
  <si>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</si>
  <si>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</si>
  <si>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26.03.2021</t>
  </si>
  <si>
    <t>01 1 03 00000</t>
  </si>
  <si>
    <t>01 1 03 S1950</t>
  </si>
  <si>
    <t>05 1 03 00000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</si>
  <si>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</si>
  <si>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</si>
  <si>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</si>
  <si>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</si>
  <si>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</si>
  <si>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</si>
  <si>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Осуществление строительного контроля за реализацией инициативных проектов</t>
  </si>
  <si>
    <t>05 Ж 04 00000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</si>
  <si>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</si>
  <si>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</si>
  <si>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</si>
  <si>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</si>
  <si>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28.05.2021</t>
  </si>
  <si>
    <t>Организация благоустройства территорий в рамках поддержки местных инициатив (инициативных проектов)</t>
  </si>
  <si>
    <t>07 2 00 00000</t>
  </si>
  <si>
    <t>Подпрограмма "Мероприятия по предупреждению и ликвидации  последствий чрезвычайных ситуаций и стихийных бедствий"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</si>
  <si>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</si>
  <si>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</si>
  <si>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</si>
  <si>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</si>
  <si>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</si>
  <si>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</si>
  <si>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</si>
  <si>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</si>
  <si>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</si>
  <si>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</si>
  <si>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</si>
  <si>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</si>
  <si>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</si>
  <si>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</si>
  <si>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</si>
  <si>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</si>
  <si>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</si>
  <si>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Основное мероприятие "Благоустройство, ремонт и установка площадок для физкультурно-оздоровительных занятий"</t>
  </si>
  <si>
    <t xml:space="preserve">Благоустройство, ремонт и установка площадок для физкультурно-оздоровительных занятий </t>
  </si>
  <si>
    <t>Изменения 23.07.2021</t>
  </si>
  <si>
    <t>Ивановской области</t>
  </si>
  <si>
    <t>03 2 02 00000</t>
  </si>
  <si>
    <t>03 2 02 00460</t>
  </si>
  <si>
    <t>05 1 05 00000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</si>
  <si>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</si>
  <si>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</si>
  <si>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</si>
  <si>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</si>
  <si>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</si>
  <si>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</si>
  <si>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</si>
  <si>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</si>
  <si>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</si>
  <si>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</si>
  <si>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</si>
  <si>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</si>
  <si>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</si>
  <si>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05 М 00 00000</t>
  </si>
  <si>
    <t>05 М 01 00000</t>
  </si>
  <si>
    <t>05 М 02 00000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</si>
  <si>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</si>
  <si>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Основное мероприятие "Разработка и утверждение лесохозяйственного регламента"</t>
  </si>
  <si>
    <t>Основное мероприятие "Проведение лесоустроительных работ"</t>
  </si>
  <si>
    <t>Проведение лесоустроительных работ</t>
  </si>
  <si>
    <t>Разработка и утверждение лесохозяйственного регламента</t>
  </si>
  <si>
    <t>05 М 01 30500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</si>
  <si>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</si>
  <si>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</si>
  <si>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</si>
  <si>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</si>
  <si>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</si>
  <si>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30.09.2021</t>
  </si>
  <si>
    <t>Участие мужской команды «ФК Тейково» в чемпионате Ивановской области по футболу</t>
  </si>
  <si>
    <t>Основное мероприятие  «Участие мужской команды «ФК Тейково» в чемпионате Ивановской области по футболу»</t>
  </si>
  <si>
    <t>Изменения 29.10.2021</t>
  </si>
  <si>
    <t xml:space="preserve">Распределение бюджетных ассигнований по целевым статьям (муниципальным программам  городского округа Тейково Ивановской области
 и не включенным в муниципальные программы городского округа Тейково Ивановской области  направлениям деятельности  органов местного самоуправления городского округа Тейково Ивановской области), группам видов расходов классификации расходов бюджета города Тейково на 2021 год
 </t>
  </si>
  <si>
    <t xml:space="preserve">Муниципальная программа городского округа Тейково «Развитие образования в городском округе Тейково» 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</si>
  <si>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</si>
  <si>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</si>
  <si>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</si>
  <si>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</si>
  <si>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</si>
  <si>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</si>
  <si>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</si>
  <si>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</si>
  <si>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Непрограммные направления деятельности  органов местного самоуправления городского округа Тейково</t>
  </si>
  <si>
    <t>03 3 01 L519F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</si>
  <si>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</si>
  <si>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</si>
  <si>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</si>
  <si>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01 8 01 00000</t>
  </si>
  <si>
    <t>Реализация мероприятий по профилактике терроризма и экстремизма</t>
  </si>
  <si>
    <t>01 8 01 20300</t>
  </si>
  <si>
    <t>Изменения 26.11.2021</t>
  </si>
  <si>
    <t>Государственная поддержка отрасли культуры за счет средств резервного фонда Правительства Российской Федерации (Реализация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библиотек)</t>
  </si>
  <si>
    <t>Основное мероприятие "Укрепление материально-технической базы учреждений культуры"</t>
  </si>
  <si>
    <t>03 5 03 00000</t>
  </si>
  <si>
    <t>03 5 03 00640</t>
  </si>
  <si>
    <t>03 1 02 10410</t>
  </si>
  <si>
    <t xml:space="preserve">от __.__.2021 № ___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</si>
</sst>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0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6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X561"/>
  <sheetViews>
    <sheetView tabSelected="1" topLeftCell="A2" zoomScale="90" zoomScaleNormal="90" workbookViewId="0">
      <selection activeCell="A7" sqref="A7:X7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7.28515625" style="5" hidden="1" customWidth="1"/>
    <col min="5" max="5" width="16.85546875" style="5" hidden="1" customWidth="1"/>
    <col min="6" max="6" width="16.28515625" style="5" hidden="1" customWidth="1"/>
    <col min="7" max="7" width="15.42578125" style="5" hidden="1" customWidth="1"/>
    <col min="8" max="8" width="15.28515625" style="5" hidden="1" customWidth="1"/>
    <col min="9" max="9" width="14.5703125" style="5" hidden="1" customWidth="1"/>
    <col min="10" max="10" width="14.28515625" style="5" hidden="1" customWidth="1"/>
    <col min="11" max="12" width="14.85546875" style="5" hidden="1" customWidth="1"/>
    <col min="13" max="13" width="14.5703125" style="5" hidden="1" customWidth="1"/>
    <col min="14" max="14" width="15.42578125" style="5" hidden="1" customWidth="1"/>
    <col min="15" max="15" width="14.42578125" style="5" hidden="1" customWidth="1"/>
    <col min="16" max="16" width="14.85546875" style="5" hidden="1" customWidth="1"/>
    <col min="17" max="17" width="13.85546875" style="5" hidden="1" customWidth="1"/>
    <col min="18" max="18" width="15.5703125" style="5" hidden="1" customWidth="1"/>
    <col min="19" max="19" width="13.42578125" style="5" hidden="1" customWidth="1"/>
    <col min="20" max="20" width="15.7109375" style="5" hidden="1" customWidth="1"/>
    <col min="21" max="21" width="13.42578125" style="5" hidden="1" customWidth="1"/>
    <col min="22" max="23" width="13.7109375" style="5" hidden="1" customWidth="1"/>
    <col min="24" max="24" width="13.5703125" style="5" customWidth="1"/>
    <col min="25" max="16384" width="9.140625" style="5"/>
  </cols>
  <sheetData>
    <row r="1" spans="1:24" ht="20.25" hidden="1" customHeight="1">
      <c r="A1" s="35"/>
      <c r="B1" s="35"/>
      <c r="C1" s="35"/>
    </row>
    <row r="2" spans="1:24" ht="20.25" customHeight="1">
      <c r="A2" s="34" t="s">
        <v>563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ht="20.25" customHeight="1">
      <c r="A3" s="35" t="s">
        <v>561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 ht="20.25" customHeight="1">
      <c r="A4" s="35" t="s">
        <v>562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1:24" ht="20.25" customHeight="1">
      <c r="A5" s="35" t="s">
        <v>628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</row>
    <row r="6" spans="1:24" ht="20.25" customHeight="1">
      <c r="A6" s="35" t="s">
        <v>687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ht="20.25" customHeight="1">
      <c r="A7" s="34" t="s">
        <v>563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24" ht="20.25" customHeight="1">
      <c r="A8" s="35" t="s">
        <v>561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</row>
    <row r="9" spans="1:24" ht="20.25" customHeight="1">
      <c r="A9" s="35" t="s">
        <v>562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ht="20.25" customHeight="1">
      <c r="A10" s="35" t="s">
        <v>564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24" ht="15.7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 ht="183.75" customHeight="1">
      <c r="A12" s="32" t="s">
        <v>663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pans="1:24" ht="20.25" customHeight="1">
      <c r="A13" s="33" t="s">
        <v>330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4" ht="21.75" customHeight="1">
      <c r="A14" s="36" t="s">
        <v>2</v>
      </c>
      <c r="B14" s="36" t="s">
        <v>0</v>
      </c>
      <c r="C14" s="36" t="s">
        <v>1</v>
      </c>
      <c r="D14" s="38" t="s">
        <v>397</v>
      </c>
      <c r="E14" s="36" t="s">
        <v>565</v>
      </c>
      <c r="F14" s="38" t="s">
        <v>397</v>
      </c>
      <c r="G14" s="36" t="s">
        <v>575</v>
      </c>
      <c r="H14" s="38" t="s">
        <v>397</v>
      </c>
      <c r="I14" s="36" t="s">
        <v>588</v>
      </c>
      <c r="J14" s="38" t="s">
        <v>397</v>
      </c>
      <c r="K14" s="36" t="s">
        <v>595</v>
      </c>
      <c r="L14" s="38" t="s">
        <v>397</v>
      </c>
      <c r="M14" s="36" t="s">
        <v>604</v>
      </c>
      <c r="N14" s="38" t="s">
        <v>397</v>
      </c>
      <c r="O14" s="36" t="s">
        <v>611</v>
      </c>
      <c r="P14" s="38" t="s">
        <v>397</v>
      </c>
      <c r="Q14" s="36" t="s">
        <v>627</v>
      </c>
      <c r="R14" s="38" t="s">
        <v>397</v>
      </c>
      <c r="S14" s="36" t="s">
        <v>659</v>
      </c>
      <c r="T14" s="38" t="s">
        <v>397</v>
      </c>
      <c r="U14" s="36" t="s">
        <v>662</v>
      </c>
      <c r="V14" s="38" t="s">
        <v>397</v>
      </c>
      <c r="W14" s="36" t="s">
        <v>681</v>
      </c>
      <c r="X14" s="38" t="s">
        <v>397</v>
      </c>
    </row>
    <row r="15" spans="1:24" ht="88.5" customHeight="1">
      <c r="A15" s="37"/>
      <c r="B15" s="37"/>
      <c r="C15" s="37"/>
      <c r="D15" s="39"/>
      <c r="E15" s="37"/>
      <c r="F15" s="39"/>
      <c r="G15" s="37"/>
      <c r="H15" s="39"/>
      <c r="I15" s="37"/>
      <c r="J15" s="39"/>
      <c r="K15" s="37"/>
      <c r="L15" s="39"/>
      <c r="M15" s="37"/>
      <c r="N15" s="39"/>
      <c r="O15" s="37"/>
      <c r="P15" s="39"/>
      <c r="Q15" s="37"/>
      <c r="R15" s="39"/>
      <c r="S15" s="37"/>
      <c r="T15" s="39"/>
      <c r="U15" s="37"/>
      <c r="V15" s="39"/>
      <c r="W15" s="37"/>
      <c r="X15" s="39"/>
    </row>
    <row r="16" spans="1:24" ht="82.5" customHeight="1">
      <c r="A16" s="9" t="s">
        <v>664</v>
      </c>
      <c r="B16" s="10" t="s">
        <v>226</v>
      </c>
      <c r="C16" s="4"/>
      <c r="D16" s="6">
        <v>368928.77108000003</v>
      </c>
      <c r="E16" s="8">
        <f>E17+E42+E78+E105+E124+E140+E146</f>
        <v>16298.203879999999</v>
      </c>
      <c r="F16" s="6">
        <f>D16+E16</f>
        <v>385226.97496000002</v>
      </c>
      <c r="G16" s="8">
        <f>G17+G42+G78+G105+G124+G140+G146</f>
        <v>-230.90551999999997</v>
      </c>
      <c r="H16" s="6">
        <f>F16+G16</f>
        <v>384996.06944000005</v>
      </c>
      <c r="I16" s="8">
        <f>I17+I42+I78+I105+I124+I140+I146</f>
        <v>1130.7894799999999</v>
      </c>
      <c r="J16" s="6">
        <f>H16+I16</f>
        <v>386126.85892000003</v>
      </c>
      <c r="K16" s="8">
        <f>K17+K42+K78+K105+K124+K140+K146</f>
        <v>0</v>
      </c>
      <c r="L16" s="6">
        <f>J16+K16</f>
        <v>386126.85892000003</v>
      </c>
      <c r="M16" s="8">
        <f>M17+M42+M78+M105+M124+M140+M146</f>
        <v>4100</v>
      </c>
      <c r="N16" s="6">
        <f>L16+M16</f>
        <v>390226.85892000003</v>
      </c>
      <c r="O16" s="8">
        <f>O17+O42+O78+O105+O124+O140+O146</f>
        <v>752.13436000000002</v>
      </c>
      <c r="P16" s="6">
        <f>N16+O16</f>
        <v>390978.99328000005</v>
      </c>
      <c r="Q16" s="8">
        <f>Q17+Q42+Q78+Q105+Q124+Q140+Q146</f>
        <v>0</v>
      </c>
      <c r="R16" s="6">
        <f>P16+Q16</f>
        <v>390978.99328000005</v>
      </c>
      <c r="S16" s="8">
        <f>S17+S42+S78+S105+S124+S140+S146</f>
        <v>7683.9373599999999</v>
      </c>
      <c r="T16" s="6">
        <f>R16+S16</f>
        <v>398662.93064000004</v>
      </c>
      <c r="U16" s="8">
        <f>U17+U42+U78+U105+U124+U140+U146+U157</f>
        <v>5996.1800500000008</v>
      </c>
      <c r="V16" s="6">
        <f>T16+U16</f>
        <v>404659.11069000006</v>
      </c>
      <c r="W16" s="8">
        <f>W17+W42+W78+W105+W124+W140+W146+W157</f>
        <v>0</v>
      </c>
      <c r="X16" s="6">
        <f>V16+W16</f>
        <v>404659.11069000006</v>
      </c>
    </row>
    <row r="17" spans="1:24" ht="33.75" customHeight="1">
      <c r="A17" s="11" t="s">
        <v>223</v>
      </c>
      <c r="B17" s="10" t="s">
        <v>227</v>
      </c>
      <c r="C17" s="4"/>
      <c r="D17" s="6">
        <v>171727.44200000001</v>
      </c>
      <c r="E17" s="8">
        <f>E18+E33</f>
        <v>0</v>
      </c>
      <c r="F17" s="6">
        <f t="shared" ref="F17:F86" si="0">D17+E17</f>
        <v>171727.44200000001</v>
      </c>
      <c r="G17" s="8">
        <f>G18+G33</f>
        <v>0</v>
      </c>
      <c r="H17" s="6">
        <f t="shared" ref="H17:H86" si="1">F17+G17</f>
        <v>171727.44200000001</v>
      </c>
      <c r="I17" s="8">
        <f>I18+I33+I36</f>
        <v>352.89474000000001</v>
      </c>
      <c r="J17" s="6">
        <f t="shared" ref="J17:J86" si="2">H17+I17</f>
        <v>172080.33674</v>
      </c>
      <c r="K17" s="8">
        <f>K18+K33+K36</f>
        <v>0</v>
      </c>
      <c r="L17" s="6">
        <f t="shared" ref="L17:L83" si="3">J17+K17</f>
        <v>172080.33674</v>
      </c>
      <c r="M17" s="8">
        <f>M18+M33+M36</f>
        <v>1100</v>
      </c>
      <c r="N17" s="6">
        <f t="shared" ref="N17:N83" si="4">L17+M17</f>
        <v>173180.33674</v>
      </c>
      <c r="O17" s="8">
        <f>O18+O33+O36</f>
        <v>760.19536000000005</v>
      </c>
      <c r="P17" s="6">
        <f t="shared" ref="P17:P83" si="5">N17+O17</f>
        <v>173940.53210000001</v>
      </c>
      <c r="Q17" s="8">
        <f>Q18+Q33+Q36+Q39</f>
        <v>0</v>
      </c>
      <c r="R17" s="6">
        <f t="shared" ref="R17:R83" si="6">P17+Q17</f>
        <v>173940.53210000001</v>
      </c>
      <c r="S17" s="8">
        <f>S18+S33+S36+S39</f>
        <v>7183.5443999999998</v>
      </c>
      <c r="T17" s="6">
        <f t="shared" ref="T17:T80" si="7">R17+S17</f>
        <v>181124.07650000002</v>
      </c>
      <c r="U17" s="8">
        <f>U18+U33+U36+U39</f>
        <v>3026.9282499999999</v>
      </c>
      <c r="V17" s="6">
        <f t="shared" ref="V17:V80" si="8">T17+U17</f>
        <v>184151.00475000002</v>
      </c>
      <c r="W17" s="8">
        <f>W18+W33+W36+W39</f>
        <v>0</v>
      </c>
      <c r="X17" s="6">
        <f t="shared" ref="X17:X80" si="9">V17+W17</f>
        <v>184151.00475000002</v>
      </c>
    </row>
    <row r="18" spans="1:24" ht="45" customHeight="1">
      <c r="A18" s="12" t="s">
        <v>225</v>
      </c>
      <c r="B18" s="3" t="s">
        <v>228</v>
      </c>
      <c r="C18" s="4"/>
      <c r="D18" s="6">
        <v>171727.44200000001</v>
      </c>
      <c r="E18" s="8">
        <f>E19+E21+E23+E25+E27+E29+E31</f>
        <v>0</v>
      </c>
      <c r="F18" s="6">
        <f t="shared" si="0"/>
        <v>171727.44200000001</v>
      </c>
      <c r="G18" s="8">
        <f>G19+G21+G23+G25+G27+G29+G31</f>
        <v>0</v>
      </c>
      <c r="H18" s="6">
        <f t="shared" si="1"/>
        <v>171727.44200000001</v>
      </c>
      <c r="I18" s="8">
        <f>I19+I21+I23+I25+I27+I29+I31</f>
        <v>295</v>
      </c>
      <c r="J18" s="6">
        <f t="shared" si="2"/>
        <v>172022.44200000001</v>
      </c>
      <c r="K18" s="8">
        <f>K19+K21+K23+K25+K27+K29+K31</f>
        <v>0</v>
      </c>
      <c r="L18" s="6">
        <f t="shared" si="3"/>
        <v>172022.44200000001</v>
      </c>
      <c r="M18" s="8">
        <f>M19+M21+M23+M25+M27+M29+M31</f>
        <v>0</v>
      </c>
      <c r="N18" s="6">
        <f t="shared" si="4"/>
        <v>172022.44200000001</v>
      </c>
      <c r="O18" s="8">
        <f>O19+O21+O23+O25+O27+O29+O31</f>
        <v>760.19536000000005</v>
      </c>
      <c r="P18" s="6">
        <f t="shared" si="5"/>
        <v>172782.63736000002</v>
      </c>
      <c r="Q18" s="8">
        <f>Q19+Q21+Q23+Q25+Q27+Q29+Q31</f>
        <v>0</v>
      </c>
      <c r="R18" s="6">
        <f t="shared" si="6"/>
        <v>172782.63736000002</v>
      </c>
      <c r="S18" s="8">
        <f>S19+S21+S23+S25+S27+S29+S31</f>
        <v>1048.1099999999999</v>
      </c>
      <c r="T18" s="6">
        <f t="shared" si="7"/>
        <v>173830.74736000001</v>
      </c>
      <c r="U18" s="8">
        <f>U19+U21+U23+U25+U27+U29+U31</f>
        <v>3026.9282499999999</v>
      </c>
      <c r="V18" s="6">
        <f t="shared" si="8"/>
        <v>176857.67561000001</v>
      </c>
      <c r="W18" s="8">
        <f>W19+W21+W23+W25+W27+W29+W31</f>
        <v>0</v>
      </c>
      <c r="X18" s="6">
        <f t="shared" si="9"/>
        <v>176857.67561000001</v>
      </c>
    </row>
    <row r="19" spans="1:24" ht="33.75" customHeight="1">
      <c r="A19" s="12" t="s">
        <v>224</v>
      </c>
      <c r="B19" s="3" t="s">
        <v>229</v>
      </c>
      <c r="C19" s="4"/>
      <c r="D19" s="6">
        <v>61694.65</v>
      </c>
      <c r="E19" s="8">
        <f>E20</f>
        <v>0</v>
      </c>
      <c r="F19" s="6">
        <f t="shared" si="0"/>
        <v>61694.65</v>
      </c>
      <c r="G19" s="8">
        <f>G20</f>
        <v>0</v>
      </c>
      <c r="H19" s="6">
        <f t="shared" si="1"/>
        <v>61694.65</v>
      </c>
      <c r="I19" s="8">
        <f>I20</f>
        <v>0</v>
      </c>
      <c r="J19" s="6">
        <f t="shared" si="2"/>
        <v>61694.65</v>
      </c>
      <c r="K19" s="8">
        <f>K20</f>
        <v>0</v>
      </c>
      <c r="L19" s="6">
        <f t="shared" si="3"/>
        <v>61694.65</v>
      </c>
      <c r="M19" s="8">
        <f>M20</f>
        <v>0</v>
      </c>
      <c r="N19" s="6">
        <f t="shared" si="4"/>
        <v>61694.65</v>
      </c>
      <c r="O19" s="8">
        <f>O20</f>
        <v>0</v>
      </c>
      <c r="P19" s="6">
        <f t="shared" si="5"/>
        <v>61694.65</v>
      </c>
      <c r="Q19" s="8">
        <f>Q20</f>
        <v>0</v>
      </c>
      <c r="R19" s="6">
        <f t="shared" si="6"/>
        <v>61694.65</v>
      </c>
      <c r="S19" s="8">
        <f>S20</f>
        <v>1048.1099999999999</v>
      </c>
      <c r="T19" s="6">
        <f t="shared" si="7"/>
        <v>62742.76</v>
      </c>
      <c r="U19" s="8">
        <f>U20</f>
        <v>2527.8132500000002</v>
      </c>
      <c r="V19" s="6">
        <f t="shared" si="8"/>
        <v>65270.573250000001</v>
      </c>
      <c r="W19" s="8">
        <f>W20</f>
        <v>0</v>
      </c>
      <c r="X19" s="6">
        <f t="shared" si="9"/>
        <v>65270.573250000001</v>
      </c>
    </row>
    <row r="20" spans="1:24" ht="46.5" customHeight="1">
      <c r="A20" s="1" t="s">
        <v>58</v>
      </c>
      <c r="B20" s="3" t="s">
        <v>229</v>
      </c>
      <c r="C20" s="4">
        <v>600</v>
      </c>
      <c r="D20" s="6">
        <v>61694.65</v>
      </c>
      <c r="E20" s="8"/>
      <c r="F20" s="6">
        <f t="shared" si="0"/>
        <v>61694.65</v>
      </c>
      <c r="G20" s="8"/>
      <c r="H20" s="6">
        <f t="shared" si="1"/>
        <v>61694.65</v>
      </c>
      <c r="I20" s="8"/>
      <c r="J20" s="6">
        <f t="shared" si="2"/>
        <v>61694.65</v>
      </c>
      <c r="K20" s="8"/>
      <c r="L20" s="6">
        <f t="shared" si="3"/>
        <v>61694.65</v>
      </c>
      <c r="M20" s="8"/>
      <c r="N20" s="6">
        <f t="shared" si="4"/>
        <v>61694.65</v>
      </c>
      <c r="O20" s="8"/>
      <c r="P20" s="6">
        <f t="shared" si="5"/>
        <v>61694.65</v>
      </c>
      <c r="Q20" s="8"/>
      <c r="R20" s="6">
        <f t="shared" si="6"/>
        <v>61694.65</v>
      </c>
      <c r="S20" s="8">
        <v>1048.1099999999999</v>
      </c>
      <c r="T20" s="6">
        <f t="shared" si="7"/>
        <v>62742.76</v>
      </c>
      <c r="U20" s="8">
        <f>1650.41501+877.39824</f>
        <v>2527.8132500000002</v>
      </c>
      <c r="V20" s="6">
        <f t="shared" si="8"/>
        <v>65270.573250000001</v>
      </c>
      <c r="W20" s="8"/>
      <c r="X20" s="6">
        <f t="shared" si="9"/>
        <v>65270.573250000001</v>
      </c>
    </row>
    <row r="21" spans="1:24" ht="59.25" customHeight="1">
      <c r="A21" s="1" t="s">
        <v>230</v>
      </c>
      <c r="B21" s="3" t="s">
        <v>231</v>
      </c>
      <c r="C21" s="4"/>
      <c r="D21" s="6">
        <v>510</v>
      </c>
      <c r="E21" s="8">
        <f>E22</f>
        <v>0</v>
      </c>
      <c r="F21" s="6">
        <f t="shared" si="0"/>
        <v>510</v>
      </c>
      <c r="G21" s="8">
        <f>G22</f>
        <v>0</v>
      </c>
      <c r="H21" s="6">
        <f t="shared" si="1"/>
        <v>510</v>
      </c>
      <c r="I21" s="8">
        <f>I22</f>
        <v>0</v>
      </c>
      <c r="J21" s="6">
        <f t="shared" si="2"/>
        <v>510</v>
      </c>
      <c r="K21" s="8">
        <f>K22</f>
        <v>0</v>
      </c>
      <c r="L21" s="6">
        <f t="shared" si="3"/>
        <v>510</v>
      </c>
      <c r="M21" s="8">
        <f>M22</f>
        <v>0</v>
      </c>
      <c r="N21" s="6">
        <f t="shared" si="4"/>
        <v>510</v>
      </c>
      <c r="O21" s="8">
        <f>O22</f>
        <v>0</v>
      </c>
      <c r="P21" s="6">
        <f t="shared" si="5"/>
        <v>510</v>
      </c>
      <c r="Q21" s="8">
        <f>Q22</f>
        <v>0</v>
      </c>
      <c r="R21" s="6">
        <f t="shared" si="6"/>
        <v>510</v>
      </c>
      <c r="S21" s="8">
        <f>S22</f>
        <v>0</v>
      </c>
      <c r="T21" s="6">
        <f t="shared" si="7"/>
        <v>510</v>
      </c>
      <c r="U21" s="8">
        <f>U22</f>
        <v>0</v>
      </c>
      <c r="V21" s="6">
        <f t="shared" si="8"/>
        <v>510</v>
      </c>
      <c r="W21" s="8">
        <f>W22</f>
        <v>0</v>
      </c>
      <c r="X21" s="6">
        <f t="shared" si="9"/>
        <v>510</v>
      </c>
    </row>
    <row r="22" spans="1:24" ht="49.5" customHeight="1">
      <c r="A22" s="1" t="s">
        <v>58</v>
      </c>
      <c r="B22" s="3" t="s">
        <v>231</v>
      </c>
      <c r="C22" s="4">
        <v>600</v>
      </c>
      <c r="D22" s="6">
        <v>510</v>
      </c>
      <c r="E22" s="8"/>
      <c r="F22" s="6">
        <f t="shared" si="0"/>
        <v>510</v>
      </c>
      <c r="G22" s="8"/>
      <c r="H22" s="6">
        <f t="shared" si="1"/>
        <v>510</v>
      </c>
      <c r="I22" s="8"/>
      <c r="J22" s="6">
        <f t="shared" si="2"/>
        <v>510</v>
      </c>
      <c r="K22" s="8"/>
      <c r="L22" s="6">
        <f t="shared" si="3"/>
        <v>510</v>
      </c>
      <c r="M22" s="8"/>
      <c r="N22" s="6">
        <f t="shared" si="4"/>
        <v>510</v>
      </c>
      <c r="O22" s="8"/>
      <c r="P22" s="6">
        <f t="shared" si="5"/>
        <v>510</v>
      </c>
      <c r="Q22" s="8"/>
      <c r="R22" s="6">
        <f t="shared" si="6"/>
        <v>510</v>
      </c>
      <c r="S22" s="8"/>
      <c r="T22" s="6">
        <f t="shared" si="7"/>
        <v>510</v>
      </c>
      <c r="U22" s="8"/>
      <c r="V22" s="6">
        <f t="shared" si="8"/>
        <v>510</v>
      </c>
      <c r="W22" s="8"/>
      <c r="X22" s="6">
        <f t="shared" si="9"/>
        <v>510</v>
      </c>
    </row>
    <row r="23" spans="1:24" ht="37.5" customHeight="1">
      <c r="A23" s="1" t="s">
        <v>232</v>
      </c>
      <c r="B23" s="3" t="s">
        <v>233</v>
      </c>
      <c r="C23" s="4"/>
      <c r="D23" s="6">
        <v>200</v>
      </c>
      <c r="E23" s="8">
        <f>E24</f>
        <v>0</v>
      </c>
      <c r="F23" s="6">
        <f t="shared" si="0"/>
        <v>200</v>
      </c>
      <c r="G23" s="8">
        <f>G24</f>
        <v>0</v>
      </c>
      <c r="H23" s="6">
        <f t="shared" si="1"/>
        <v>200</v>
      </c>
      <c r="I23" s="8">
        <f>I24</f>
        <v>0</v>
      </c>
      <c r="J23" s="6">
        <f t="shared" si="2"/>
        <v>200</v>
      </c>
      <c r="K23" s="8">
        <f>K24</f>
        <v>0</v>
      </c>
      <c r="L23" s="6">
        <f t="shared" si="3"/>
        <v>200</v>
      </c>
      <c r="M23" s="8">
        <f>M24</f>
        <v>0</v>
      </c>
      <c r="N23" s="6">
        <f t="shared" si="4"/>
        <v>200</v>
      </c>
      <c r="O23" s="8">
        <f>O24</f>
        <v>0</v>
      </c>
      <c r="P23" s="6">
        <f t="shared" si="5"/>
        <v>200</v>
      </c>
      <c r="Q23" s="8">
        <f>Q24</f>
        <v>0</v>
      </c>
      <c r="R23" s="6">
        <f t="shared" si="6"/>
        <v>200</v>
      </c>
      <c r="S23" s="8">
        <f>S24</f>
        <v>0</v>
      </c>
      <c r="T23" s="6">
        <f t="shared" si="7"/>
        <v>200</v>
      </c>
      <c r="U23" s="8">
        <f>U24</f>
        <v>0</v>
      </c>
      <c r="V23" s="6">
        <f t="shared" si="8"/>
        <v>200</v>
      </c>
      <c r="W23" s="8">
        <f>W24</f>
        <v>0</v>
      </c>
      <c r="X23" s="6">
        <f t="shared" si="9"/>
        <v>200</v>
      </c>
    </row>
    <row r="24" spans="1:24" ht="51.75" customHeight="1">
      <c r="A24" s="1" t="s">
        <v>58</v>
      </c>
      <c r="B24" s="3" t="s">
        <v>233</v>
      </c>
      <c r="C24" s="4">
        <v>600</v>
      </c>
      <c r="D24" s="6">
        <v>200</v>
      </c>
      <c r="E24" s="8"/>
      <c r="F24" s="6">
        <f t="shared" si="0"/>
        <v>200</v>
      </c>
      <c r="G24" s="8"/>
      <c r="H24" s="6">
        <f t="shared" si="1"/>
        <v>200</v>
      </c>
      <c r="I24" s="8"/>
      <c r="J24" s="6">
        <f t="shared" si="2"/>
        <v>200</v>
      </c>
      <c r="K24" s="8"/>
      <c r="L24" s="6">
        <f t="shared" si="3"/>
        <v>200</v>
      </c>
      <c r="M24" s="8"/>
      <c r="N24" s="6">
        <f t="shared" si="4"/>
        <v>200</v>
      </c>
      <c r="O24" s="8"/>
      <c r="P24" s="6">
        <f t="shared" si="5"/>
        <v>200</v>
      </c>
      <c r="Q24" s="8"/>
      <c r="R24" s="6">
        <f t="shared" si="6"/>
        <v>200</v>
      </c>
      <c r="S24" s="8"/>
      <c r="T24" s="6">
        <f t="shared" si="7"/>
        <v>200</v>
      </c>
      <c r="U24" s="8"/>
      <c r="V24" s="6">
        <f t="shared" si="8"/>
        <v>200</v>
      </c>
      <c r="W24" s="8"/>
      <c r="X24" s="6">
        <f t="shared" si="9"/>
        <v>200</v>
      </c>
    </row>
    <row r="25" spans="1:24" ht="57.75" customHeight="1">
      <c r="A25" s="1" t="s">
        <v>467</v>
      </c>
      <c r="B25" s="3" t="s">
        <v>512</v>
      </c>
      <c r="C25" s="4"/>
      <c r="D25" s="6">
        <v>0</v>
      </c>
      <c r="E25" s="8">
        <f>E26</f>
        <v>0</v>
      </c>
      <c r="F25" s="6">
        <f t="shared" si="0"/>
        <v>0</v>
      </c>
      <c r="G25" s="8">
        <f>G26</f>
        <v>0</v>
      </c>
      <c r="H25" s="6">
        <f t="shared" si="1"/>
        <v>0</v>
      </c>
      <c r="I25" s="8">
        <f>I26</f>
        <v>0</v>
      </c>
      <c r="J25" s="6">
        <f t="shared" si="2"/>
        <v>0</v>
      </c>
      <c r="K25" s="8">
        <f>K26</f>
        <v>0</v>
      </c>
      <c r="L25" s="6">
        <f t="shared" si="3"/>
        <v>0</v>
      </c>
      <c r="M25" s="8">
        <f>M26</f>
        <v>0</v>
      </c>
      <c r="N25" s="6">
        <f t="shared" si="4"/>
        <v>0</v>
      </c>
      <c r="O25" s="8">
        <f>O26</f>
        <v>0</v>
      </c>
      <c r="P25" s="6">
        <f t="shared" si="5"/>
        <v>0</v>
      </c>
      <c r="Q25" s="8">
        <f>Q26</f>
        <v>0</v>
      </c>
      <c r="R25" s="6">
        <f t="shared" si="6"/>
        <v>0</v>
      </c>
      <c r="S25" s="8">
        <f>S26</f>
        <v>0</v>
      </c>
      <c r="T25" s="6">
        <f t="shared" si="7"/>
        <v>0</v>
      </c>
      <c r="U25" s="8">
        <f>U26</f>
        <v>0</v>
      </c>
      <c r="V25" s="6">
        <f t="shared" si="8"/>
        <v>0</v>
      </c>
      <c r="W25" s="8">
        <f>W26</f>
        <v>0</v>
      </c>
      <c r="X25" s="6">
        <f t="shared" si="9"/>
        <v>0</v>
      </c>
    </row>
    <row r="26" spans="1:24" ht="51.75" customHeight="1">
      <c r="A26" s="1" t="s">
        <v>58</v>
      </c>
      <c r="B26" s="3" t="s">
        <v>512</v>
      </c>
      <c r="C26" s="4">
        <v>600</v>
      </c>
      <c r="D26" s="6">
        <v>0</v>
      </c>
      <c r="E26" s="8"/>
      <c r="F26" s="6">
        <f t="shared" si="0"/>
        <v>0</v>
      </c>
      <c r="G26" s="8"/>
      <c r="H26" s="6">
        <f t="shared" si="1"/>
        <v>0</v>
      </c>
      <c r="I26" s="8"/>
      <c r="J26" s="6">
        <f t="shared" si="2"/>
        <v>0</v>
      </c>
      <c r="K26" s="8"/>
      <c r="L26" s="6">
        <f t="shared" si="3"/>
        <v>0</v>
      </c>
      <c r="M26" s="8"/>
      <c r="N26" s="6">
        <f t="shared" si="4"/>
        <v>0</v>
      </c>
      <c r="O26" s="8"/>
      <c r="P26" s="6">
        <f t="shared" si="5"/>
        <v>0</v>
      </c>
      <c r="Q26" s="8"/>
      <c r="R26" s="6">
        <f t="shared" si="6"/>
        <v>0</v>
      </c>
      <c r="S26" s="8"/>
      <c r="T26" s="6">
        <f t="shared" si="7"/>
        <v>0</v>
      </c>
      <c r="U26" s="8"/>
      <c r="V26" s="6">
        <f t="shared" si="8"/>
        <v>0</v>
      </c>
      <c r="W26" s="8"/>
      <c r="X26" s="6">
        <f t="shared" si="9"/>
        <v>0</v>
      </c>
    </row>
    <row r="27" spans="1:24" ht="117.75" customHeight="1">
      <c r="A27" s="13" t="s">
        <v>234</v>
      </c>
      <c r="B27" s="3" t="s">
        <v>235</v>
      </c>
      <c r="C27" s="4"/>
      <c r="D27" s="6">
        <v>700</v>
      </c>
      <c r="E27" s="8">
        <f>E28</f>
        <v>0</v>
      </c>
      <c r="F27" s="6">
        <f t="shared" si="0"/>
        <v>700</v>
      </c>
      <c r="G27" s="8">
        <f>G28</f>
        <v>0</v>
      </c>
      <c r="H27" s="6">
        <f t="shared" si="1"/>
        <v>700</v>
      </c>
      <c r="I27" s="8">
        <f>I28</f>
        <v>295</v>
      </c>
      <c r="J27" s="6">
        <f t="shared" si="2"/>
        <v>995</v>
      </c>
      <c r="K27" s="8">
        <f>K28</f>
        <v>0</v>
      </c>
      <c r="L27" s="6">
        <f t="shared" si="3"/>
        <v>995</v>
      </c>
      <c r="M27" s="8">
        <f>M28</f>
        <v>0</v>
      </c>
      <c r="N27" s="6">
        <f t="shared" si="4"/>
        <v>995</v>
      </c>
      <c r="O27" s="8">
        <f>O28</f>
        <v>760.19536000000005</v>
      </c>
      <c r="P27" s="6">
        <f t="shared" si="5"/>
        <v>1755.1953600000002</v>
      </c>
      <c r="Q27" s="8">
        <f>Q28</f>
        <v>0</v>
      </c>
      <c r="R27" s="6">
        <f t="shared" si="6"/>
        <v>1755.1953600000002</v>
      </c>
      <c r="S27" s="8">
        <f>S28</f>
        <v>0</v>
      </c>
      <c r="T27" s="6">
        <f t="shared" si="7"/>
        <v>1755.1953600000002</v>
      </c>
      <c r="U27" s="8">
        <f>U28</f>
        <v>0</v>
      </c>
      <c r="V27" s="6">
        <f t="shared" si="8"/>
        <v>1755.1953600000002</v>
      </c>
      <c r="W27" s="8">
        <f>W28</f>
        <v>0</v>
      </c>
      <c r="X27" s="6">
        <f t="shared" si="9"/>
        <v>1755.1953600000002</v>
      </c>
    </row>
    <row r="28" spans="1:24" ht="48" customHeight="1">
      <c r="A28" s="1" t="s">
        <v>58</v>
      </c>
      <c r="B28" s="3" t="s">
        <v>235</v>
      </c>
      <c r="C28" s="4">
        <v>600</v>
      </c>
      <c r="D28" s="6">
        <v>700</v>
      </c>
      <c r="E28" s="8"/>
      <c r="F28" s="6">
        <f t="shared" si="0"/>
        <v>700</v>
      </c>
      <c r="G28" s="8"/>
      <c r="H28" s="6">
        <f t="shared" si="1"/>
        <v>700</v>
      </c>
      <c r="I28" s="8">
        <f>80+215</f>
        <v>295</v>
      </c>
      <c r="J28" s="6">
        <f t="shared" si="2"/>
        <v>995</v>
      </c>
      <c r="K28" s="8"/>
      <c r="L28" s="6">
        <f t="shared" si="3"/>
        <v>995</v>
      </c>
      <c r="M28" s="8"/>
      <c r="N28" s="6">
        <f t="shared" si="4"/>
        <v>995</v>
      </c>
      <c r="O28" s="8">
        <v>760.19536000000005</v>
      </c>
      <c r="P28" s="6">
        <f t="shared" si="5"/>
        <v>1755.1953600000002</v>
      </c>
      <c r="Q28" s="8"/>
      <c r="R28" s="6">
        <f t="shared" si="6"/>
        <v>1755.1953600000002</v>
      </c>
      <c r="S28" s="8"/>
      <c r="T28" s="6">
        <f t="shared" si="7"/>
        <v>1755.1953600000002</v>
      </c>
      <c r="U28" s="8"/>
      <c r="V28" s="6">
        <f t="shared" si="8"/>
        <v>1755.1953600000002</v>
      </c>
      <c r="W28" s="8"/>
      <c r="X28" s="6">
        <f t="shared" si="9"/>
        <v>1755.1953600000002</v>
      </c>
    </row>
    <row r="29" spans="1:24" ht="138.75" customHeight="1">
      <c r="A29" s="13" t="s">
        <v>568</v>
      </c>
      <c r="B29" s="3" t="s">
        <v>236</v>
      </c>
      <c r="C29" s="4"/>
      <c r="D29" s="6">
        <v>105136.162</v>
      </c>
      <c r="E29" s="8">
        <f>E30</f>
        <v>0</v>
      </c>
      <c r="F29" s="6">
        <f t="shared" si="0"/>
        <v>105136.162</v>
      </c>
      <c r="G29" s="8">
        <f>G30</f>
        <v>0</v>
      </c>
      <c r="H29" s="6">
        <f t="shared" si="1"/>
        <v>105136.162</v>
      </c>
      <c r="I29" s="8">
        <f>I30</f>
        <v>0</v>
      </c>
      <c r="J29" s="6">
        <f t="shared" si="2"/>
        <v>105136.162</v>
      </c>
      <c r="K29" s="8">
        <f>K30</f>
        <v>0</v>
      </c>
      <c r="L29" s="6">
        <f t="shared" si="3"/>
        <v>105136.162</v>
      </c>
      <c r="M29" s="8">
        <f>M30</f>
        <v>0</v>
      </c>
      <c r="N29" s="6">
        <f t="shared" si="4"/>
        <v>105136.162</v>
      </c>
      <c r="O29" s="8">
        <f>O30</f>
        <v>0</v>
      </c>
      <c r="P29" s="6">
        <f t="shared" si="5"/>
        <v>105136.162</v>
      </c>
      <c r="Q29" s="8">
        <f>Q30</f>
        <v>0</v>
      </c>
      <c r="R29" s="6">
        <f t="shared" si="6"/>
        <v>105136.162</v>
      </c>
      <c r="S29" s="8">
        <f>S30</f>
        <v>0</v>
      </c>
      <c r="T29" s="6">
        <f t="shared" si="7"/>
        <v>105136.162</v>
      </c>
      <c r="U29" s="8">
        <f>U30</f>
        <v>39.094999999999999</v>
      </c>
      <c r="V29" s="6">
        <f t="shared" si="8"/>
        <v>105175.257</v>
      </c>
      <c r="W29" s="8">
        <f>W30</f>
        <v>0</v>
      </c>
      <c r="X29" s="6">
        <f t="shared" si="9"/>
        <v>105175.257</v>
      </c>
    </row>
    <row r="30" spans="1:24" ht="51.75" customHeight="1">
      <c r="A30" s="1" t="s">
        <v>58</v>
      </c>
      <c r="B30" s="3" t="s">
        <v>236</v>
      </c>
      <c r="C30" s="4">
        <v>600</v>
      </c>
      <c r="D30" s="6">
        <v>105136.162</v>
      </c>
      <c r="E30" s="8"/>
      <c r="F30" s="6">
        <f t="shared" si="0"/>
        <v>105136.162</v>
      </c>
      <c r="G30" s="8"/>
      <c r="H30" s="6">
        <f t="shared" si="1"/>
        <v>105136.162</v>
      </c>
      <c r="I30" s="8"/>
      <c r="J30" s="6">
        <f t="shared" si="2"/>
        <v>105136.162</v>
      </c>
      <c r="K30" s="8"/>
      <c r="L30" s="6">
        <f t="shared" si="3"/>
        <v>105136.162</v>
      </c>
      <c r="M30" s="8"/>
      <c r="N30" s="6">
        <f t="shared" si="4"/>
        <v>105136.162</v>
      </c>
      <c r="O30" s="8"/>
      <c r="P30" s="6">
        <f t="shared" si="5"/>
        <v>105136.162</v>
      </c>
      <c r="Q30" s="8"/>
      <c r="R30" s="6">
        <f t="shared" si="6"/>
        <v>105136.162</v>
      </c>
      <c r="S30" s="8"/>
      <c r="T30" s="6">
        <f t="shared" si="7"/>
        <v>105136.162</v>
      </c>
      <c r="U30" s="8">
        <v>39.094999999999999</v>
      </c>
      <c r="V30" s="6">
        <f t="shared" si="8"/>
        <v>105175.257</v>
      </c>
      <c r="W30" s="8"/>
      <c r="X30" s="6">
        <f t="shared" si="9"/>
        <v>105175.257</v>
      </c>
    </row>
    <row r="31" spans="1:24" ht="111.75" customHeight="1">
      <c r="A31" s="1" t="s">
        <v>477</v>
      </c>
      <c r="B31" s="3" t="s">
        <v>478</v>
      </c>
      <c r="C31" s="4"/>
      <c r="D31" s="6">
        <v>3486.63</v>
      </c>
      <c r="E31" s="8">
        <f>E32</f>
        <v>0</v>
      </c>
      <c r="F31" s="6">
        <f t="shared" si="0"/>
        <v>3486.63</v>
      </c>
      <c r="G31" s="8">
        <f>G32</f>
        <v>0</v>
      </c>
      <c r="H31" s="6">
        <f t="shared" si="1"/>
        <v>3486.63</v>
      </c>
      <c r="I31" s="8">
        <f>I32</f>
        <v>0</v>
      </c>
      <c r="J31" s="6">
        <f t="shared" si="2"/>
        <v>3486.63</v>
      </c>
      <c r="K31" s="8">
        <f>K32</f>
        <v>0</v>
      </c>
      <c r="L31" s="6">
        <f t="shared" si="3"/>
        <v>3486.63</v>
      </c>
      <c r="M31" s="8">
        <f>M32</f>
        <v>0</v>
      </c>
      <c r="N31" s="6">
        <f t="shared" si="4"/>
        <v>3486.63</v>
      </c>
      <c r="O31" s="8">
        <f>O32</f>
        <v>0</v>
      </c>
      <c r="P31" s="6">
        <f t="shared" si="5"/>
        <v>3486.63</v>
      </c>
      <c r="Q31" s="8">
        <f>Q32</f>
        <v>0</v>
      </c>
      <c r="R31" s="6">
        <f t="shared" si="6"/>
        <v>3486.63</v>
      </c>
      <c r="S31" s="8">
        <f>S32</f>
        <v>0</v>
      </c>
      <c r="T31" s="6">
        <f t="shared" si="7"/>
        <v>3486.63</v>
      </c>
      <c r="U31" s="8">
        <f>U32</f>
        <v>460.02</v>
      </c>
      <c r="V31" s="6">
        <f t="shared" si="8"/>
        <v>3946.65</v>
      </c>
      <c r="W31" s="8">
        <f>W32</f>
        <v>0</v>
      </c>
      <c r="X31" s="6">
        <f t="shared" si="9"/>
        <v>3946.65</v>
      </c>
    </row>
    <row r="32" spans="1:24" ht="51.75" customHeight="1">
      <c r="A32" s="1" t="s">
        <v>58</v>
      </c>
      <c r="B32" s="3" t="s">
        <v>478</v>
      </c>
      <c r="C32" s="4">
        <v>600</v>
      </c>
      <c r="D32" s="6">
        <v>3486.63</v>
      </c>
      <c r="E32" s="8"/>
      <c r="F32" s="6">
        <f t="shared" si="0"/>
        <v>3486.63</v>
      </c>
      <c r="G32" s="8"/>
      <c r="H32" s="6">
        <f t="shared" si="1"/>
        <v>3486.63</v>
      </c>
      <c r="I32" s="8"/>
      <c r="J32" s="6">
        <f t="shared" si="2"/>
        <v>3486.63</v>
      </c>
      <c r="K32" s="8"/>
      <c r="L32" s="6">
        <f t="shared" si="3"/>
        <v>3486.63</v>
      </c>
      <c r="M32" s="8"/>
      <c r="N32" s="6">
        <f t="shared" si="4"/>
        <v>3486.63</v>
      </c>
      <c r="O32" s="8"/>
      <c r="P32" s="6">
        <f t="shared" si="5"/>
        <v>3486.63</v>
      </c>
      <c r="Q32" s="8"/>
      <c r="R32" s="6">
        <f t="shared" si="6"/>
        <v>3486.63</v>
      </c>
      <c r="S32" s="8"/>
      <c r="T32" s="6">
        <f t="shared" si="7"/>
        <v>3486.63</v>
      </c>
      <c r="U32" s="8">
        <v>460.02</v>
      </c>
      <c r="V32" s="6">
        <f t="shared" si="8"/>
        <v>3946.65</v>
      </c>
      <c r="W32" s="8"/>
      <c r="X32" s="6">
        <f t="shared" si="9"/>
        <v>3946.65</v>
      </c>
    </row>
    <row r="33" spans="1:24" ht="61.5" customHeight="1">
      <c r="A33" s="1" t="s">
        <v>237</v>
      </c>
      <c r="B33" s="3" t="s">
        <v>238</v>
      </c>
      <c r="C33" s="4"/>
      <c r="D33" s="6">
        <v>0</v>
      </c>
      <c r="E33" s="8">
        <f>E34</f>
        <v>0</v>
      </c>
      <c r="F33" s="6">
        <f t="shared" si="0"/>
        <v>0</v>
      </c>
      <c r="G33" s="8">
        <f>G34</f>
        <v>0</v>
      </c>
      <c r="H33" s="6">
        <f t="shared" si="1"/>
        <v>0</v>
      </c>
      <c r="I33" s="8">
        <f>I34</f>
        <v>0</v>
      </c>
      <c r="J33" s="6">
        <f t="shared" si="2"/>
        <v>0</v>
      </c>
      <c r="K33" s="8">
        <f>K34</f>
        <v>0</v>
      </c>
      <c r="L33" s="6">
        <f t="shared" si="3"/>
        <v>0</v>
      </c>
      <c r="M33" s="8">
        <f>M34</f>
        <v>0</v>
      </c>
      <c r="N33" s="6">
        <f t="shared" si="4"/>
        <v>0</v>
      </c>
      <c r="O33" s="8">
        <f>O34</f>
        <v>0</v>
      </c>
      <c r="P33" s="6">
        <f t="shared" si="5"/>
        <v>0</v>
      </c>
      <c r="Q33" s="8">
        <f>Q34</f>
        <v>0</v>
      </c>
      <c r="R33" s="6">
        <f t="shared" si="6"/>
        <v>0</v>
      </c>
      <c r="S33" s="8">
        <f>S34</f>
        <v>0</v>
      </c>
      <c r="T33" s="6">
        <f t="shared" si="7"/>
        <v>0</v>
      </c>
      <c r="U33" s="8">
        <f>U34</f>
        <v>0</v>
      </c>
      <c r="V33" s="6">
        <f t="shared" si="8"/>
        <v>0</v>
      </c>
      <c r="W33" s="8">
        <f>W34</f>
        <v>0</v>
      </c>
      <c r="X33" s="6">
        <f t="shared" si="9"/>
        <v>0</v>
      </c>
    </row>
    <row r="34" spans="1:24" ht="51" customHeight="1">
      <c r="A34" s="1" t="s">
        <v>240</v>
      </c>
      <c r="B34" s="3" t="s">
        <v>239</v>
      </c>
      <c r="C34" s="4"/>
      <c r="D34" s="6">
        <v>0</v>
      </c>
      <c r="E34" s="8">
        <f>E35</f>
        <v>0</v>
      </c>
      <c r="F34" s="6">
        <f t="shared" si="0"/>
        <v>0</v>
      </c>
      <c r="G34" s="8">
        <f>G35</f>
        <v>0</v>
      </c>
      <c r="H34" s="6">
        <f t="shared" si="1"/>
        <v>0</v>
      </c>
      <c r="I34" s="8">
        <f>I35</f>
        <v>0</v>
      </c>
      <c r="J34" s="6">
        <f t="shared" si="2"/>
        <v>0</v>
      </c>
      <c r="K34" s="8">
        <f>K35</f>
        <v>0</v>
      </c>
      <c r="L34" s="6">
        <f t="shared" si="3"/>
        <v>0</v>
      </c>
      <c r="M34" s="8">
        <f>M35</f>
        <v>0</v>
      </c>
      <c r="N34" s="6">
        <f t="shared" si="4"/>
        <v>0</v>
      </c>
      <c r="O34" s="8">
        <f>O35</f>
        <v>0</v>
      </c>
      <c r="P34" s="6">
        <f t="shared" si="5"/>
        <v>0</v>
      </c>
      <c r="Q34" s="8">
        <f>Q35</f>
        <v>0</v>
      </c>
      <c r="R34" s="6">
        <f t="shared" si="6"/>
        <v>0</v>
      </c>
      <c r="S34" s="8">
        <f>S35</f>
        <v>0</v>
      </c>
      <c r="T34" s="6">
        <f t="shared" si="7"/>
        <v>0</v>
      </c>
      <c r="U34" s="8">
        <f>U35</f>
        <v>0</v>
      </c>
      <c r="V34" s="6">
        <f t="shared" si="8"/>
        <v>0</v>
      </c>
      <c r="W34" s="8">
        <f>W35</f>
        <v>0</v>
      </c>
      <c r="X34" s="6">
        <f t="shared" si="9"/>
        <v>0</v>
      </c>
    </row>
    <row r="35" spans="1:24" ht="47.25" customHeight="1">
      <c r="A35" s="1" t="s">
        <v>58</v>
      </c>
      <c r="B35" s="3" t="s">
        <v>239</v>
      </c>
      <c r="C35" s="4">
        <v>600</v>
      </c>
      <c r="D35" s="6">
        <v>0</v>
      </c>
      <c r="E35" s="8"/>
      <c r="F35" s="6">
        <f t="shared" si="0"/>
        <v>0</v>
      </c>
      <c r="G35" s="8"/>
      <c r="H35" s="6">
        <f t="shared" si="1"/>
        <v>0</v>
      </c>
      <c r="I35" s="8"/>
      <c r="J35" s="6">
        <f t="shared" si="2"/>
        <v>0</v>
      </c>
      <c r="K35" s="8"/>
      <c r="L35" s="6">
        <f t="shared" si="3"/>
        <v>0</v>
      </c>
      <c r="M35" s="8"/>
      <c r="N35" s="6">
        <f t="shared" si="4"/>
        <v>0</v>
      </c>
      <c r="O35" s="8"/>
      <c r="P35" s="6">
        <f t="shared" si="5"/>
        <v>0</v>
      </c>
      <c r="Q35" s="8"/>
      <c r="R35" s="6">
        <f t="shared" si="6"/>
        <v>0</v>
      </c>
      <c r="S35" s="8"/>
      <c r="T35" s="6">
        <f t="shared" si="7"/>
        <v>0</v>
      </c>
      <c r="U35" s="8"/>
      <c r="V35" s="6">
        <f t="shared" si="8"/>
        <v>0</v>
      </c>
      <c r="W35" s="8"/>
      <c r="X35" s="6">
        <f t="shared" si="9"/>
        <v>0</v>
      </c>
    </row>
    <row r="36" spans="1:24" ht="56.25" customHeight="1">
      <c r="A36" s="1" t="s">
        <v>520</v>
      </c>
      <c r="B36" s="3" t="s">
        <v>589</v>
      </c>
      <c r="C36" s="4"/>
      <c r="D36" s="6"/>
      <c r="E36" s="8"/>
      <c r="F36" s="6"/>
      <c r="G36" s="8"/>
      <c r="H36" s="6">
        <f t="shared" si="1"/>
        <v>0</v>
      </c>
      <c r="I36" s="8">
        <f>I37</f>
        <v>57.894739999999999</v>
      </c>
      <c r="J36" s="6">
        <f t="shared" si="2"/>
        <v>57.894739999999999</v>
      </c>
      <c r="K36" s="8">
        <f>K37</f>
        <v>0</v>
      </c>
      <c r="L36" s="6">
        <f t="shared" si="3"/>
        <v>57.894739999999999</v>
      </c>
      <c r="M36" s="8">
        <f>M37</f>
        <v>1100</v>
      </c>
      <c r="N36" s="6">
        <f t="shared" si="4"/>
        <v>1157.89474</v>
      </c>
      <c r="O36" s="8">
        <f>O37</f>
        <v>0</v>
      </c>
      <c r="P36" s="6">
        <f t="shared" si="5"/>
        <v>1157.89474</v>
      </c>
      <c r="Q36" s="8">
        <f>Q37</f>
        <v>0</v>
      </c>
      <c r="R36" s="6">
        <f t="shared" si="6"/>
        <v>1157.89474</v>
      </c>
      <c r="S36" s="8">
        <f>S37</f>
        <v>0</v>
      </c>
      <c r="T36" s="6">
        <f t="shared" si="7"/>
        <v>1157.89474</v>
      </c>
      <c r="U36" s="8">
        <f>U37</f>
        <v>0</v>
      </c>
      <c r="V36" s="6">
        <f t="shared" si="8"/>
        <v>1157.89474</v>
      </c>
      <c r="W36" s="8">
        <f>W37</f>
        <v>0</v>
      </c>
      <c r="X36" s="6">
        <f t="shared" si="9"/>
        <v>1157.89474</v>
      </c>
    </row>
    <row r="37" spans="1:24" ht="47.25" customHeight="1">
      <c r="A37" s="1" t="s">
        <v>522</v>
      </c>
      <c r="B37" s="3" t="s">
        <v>590</v>
      </c>
      <c r="C37" s="4"/>
      <c r="D37" s="6"/>
      <c r="E37" s="8"/>
      <c r="F37" s="6"/>
      <c r="G37" s="8"/>
      <c r="H37" s="6">
        <f t="shared" si="1"/>
        <v>0</v>
      </c>
      <c r="I37" s="8">
        <f>I38</f>
        <v>57.894739999999999</v>
      </c>
      <c r="J37" s="6">
        <f t="shared" si="2"/>
        <v>57.894739999999999</v>
      </c>
      <c r="K37" s="8">
        <f>K38</f>
        <v>0</v>
      </c>
      <c r="L37" s="6">
        <f t="shared" si="3"/>
        <v>57.894739999999999</v>
      </c>
      <c r="M37" s="8">
        <f>M38</f>
        <v>1100</v>
      </c>
      <c r="N37" s="6">
        <f t="shared" si="4"/>
        <v>1157.89474</v>
      </c>
      <c r="O37" s="8">
        <f>O38</f>
        <v>0</v>
      </c>
      <c r="P37" s="6">
        <f t="shared" si="5"/>
        <v>1157.89474</v>
      </c>
      <c r="Q37" s="8">
        <f>Q38</f>
        <v>0</v>
      </c>
      <c r="R37" s="6">
        <f t="shared" si="6"/>
        <v>1157.89474</v>
      </c>
      <c r="S37" s="8">
        <f>S38</f>
        <v>0</v>
      </c>
      <c r="T37" s="6">
        <f t="shared" si="7"/>
        <v>1157.89474</v>
      </c>
      <c r="U37" s="8">
        <f>U38</f>
        <v>0</v>
      </c>
      <c r="V37" s="6">
        <f t="shared" si="8"/>
        <v>1157.89474</v>
      </c>
      <c r="W37" s="8">
        <f>W38</f>
        <v>0</v>
      </c>
      <c r="X37" s="6">
        <f t="shared" si="9"/>
        <v>1157.89474</v>
      </c>
    </row>
    <row r="38" spans="1:24" ht="47.25" customHeight="1">
      <c r="A38" s="1" t="s">
        <v>58</v>
      </c>
      <c r="B38" s="3" t="s">
        <v>590</v>
      </c>
      <c r="C38" s="4">
        <v>600</v>
      </c>
      <c r="D38" s="6"/>
      <c r="E38" s="8"/>
      <c r="F38" s="6"/>
      <c r="G38" s="8"/>
      <c r="H38" s="6">
        <f t="shared" si="1"/>
        <v>0</v>
      </c>
      <c r="I38" s="8">
        <v>57.894739999999999</v>
      </c>
      <c r="J38" s="6">
        <f t="shared" si="2"/>
        <v>57.894739999999999</v>
      </c>
      <c r="K38" s="8"/>
      <c r="L38" s="6">
        <f t="shared" si="3"/>
        <v>57.894739999999999</v>
      </c>
      <c r="M38" s="8">
        <v>1100</v>
      </c>
      <c r="N38" s="6">
        <f t="shared" si="4"/>
        <v>1157.89474</v>
      </c>
      <c r="O38" s="8"/>
      <c r="P38" s="6">
        <f t="shared" si="5"/>
        <v>1157.89474</v>
      </c>
      <c r="Q38" s="8"/>
      <c r="R38" s="6">
        <f t="shared" si="6"/>
        <v>1157.89474</v>
      </c>
      <c r="S38" s="8"/>
      <c r="T38" s="6">
        <f t="shared" si="7"/>
        <v>1157.89474</v>
      </c>
      <c r="U38" s="8"/>
      <c r="V38" s="6">
        <f t="shared" si="8"/>
        <v>1157.89474</v>
      </c>
      <c r="W38" s="8"/>
      <c r="X38" s="6">
        <f t="shared" si="9"/>
        <v>1157.89474</v>
      </c>
    </row>
    <row r="39" spans="1:24" ht="57" customHeight="1">
      <c r="A39" s="1" t="s">
        <v>639</v>
      </c>
      <c r="B39" s="3" t="s">
        <v>640</v>
      </c>
      <c r="C39" s="4"/>
      <c r="D39" s="6"/>
      <c r="E39" s="8"/>
      <c r="F39" s="6"/>
      <c r="G39" s="8"/>
      <c r="H39" s="6"/>
      <c r="I39" s="8"/>
      <c r="J39" s="6"/>
      <c r="K39" s="8"/>
      <c r="L39" s="6"/>
      <c r="M39" s="8"/>
      <c r="N39" s="6"/>
      <c r="O39" s="8"/>
      <c r="P39" s="6">
        <f t="shared" si="5"/>
        <v>0</v>
      </c>
      <c r="Q39" s="8">
        <f>Q40</f>
        <v>0</v>
      </c>
      <c r="R39" s="6">
        <f t="shared" si="6"/>
        <v>0</v>
      </c>
      <c r="S39" s="8">
        <f>S40</f>
        <v>6135.4344000000001</v>
      </c>
      <c r="T39" s="6">
        <f t="shared" si="7"/>
        <v>6135.4344000000001</v>
      </c>
      <c r="U39" s="8">
        <f>U40</f>
        <v>0</v>
      </c>
      <c r="V39" s="6">
        <f t="shared" si="8"/>
        <v>6135.4344000000001</v>
      </c>
      <c r="W39" s="8">
        <f>W40</f>
        <v>0</v>
      </c>
      <c r="X39" s="6">
        <f t="shared" si="9"/>
        <v>6135.4344000000001</v>
      </c>
    </row>
    <row r="40" spans="1:24" ht="47.25" customHeight="1">
      <c r="A40" s="1" t="s">
        <v>641</v>
      </c>
      <c r="B40" s="3" t="s">
        <v>642</v>
      </c>
      <c r="C40" s="4"/>
      <c r="D40" s="6"/>
      <c r="E40" s="8"/>
      <c r="F40" s="6"/>
      <c r="G40" s="8"/>
      <c r="H40" s="6"/>
      <c r="I40" s="8"/>
      <c r="J40" s="6"/>
      <c r="K40" s="8"/>
      <c r="L40" s="6"/>
      <c r="M40" s="8"/>
      <c r="N40" s="6"/>
      <c r="O40" s="8"/>
      <c r="P40" s="6">
        <f t="shared" si="5"/>
        <v>0</v>
      </c>
      <c r="Q40" s="8">
        <f>Q41</f>
        <v>0</v>
      </c>
      <c r="R40" s="6">
        <f t="shared" si="6"/>
        <v>0</v>
      </c>
      <c r="S40" s="8">
        <f>S41</f>
        <v>6135.4344000000001</v>
      </c>
      <c r="T40" s="6">
        <f t="shared" si="7"/>
        <v>6135.4344000000001</v>
      </c>
      <c r="U40" s="8">
        <f>U41</f>
        <v>0</v>
      </c>
      <c r="V40" s="6">
        <f t="shared" si="8"/>
        <v>6135.4344000000001</v>
      </c>
      <c r="W40" s="8">
        <f>W41</f>
        <v>0</v>
      </c>
      <c r="X40" s="6">
        <f t="shared" si="9"/>
        <v>6135.4344000000001</v>
      </c>
    </row>
    <row r="41" spans="1:24" ht="47.25" customHeight="1">
      <c r="A41" s="1" t="s">
        <v>58</v>
      </c>
      <c r="B41" s="3" t="s">
        <v>642</v>
      </c>
      <c r="C41" s="4">
        <v>600</v>
      </c>
      <c r="D41" s="6"/>
      <c r="E41" s="8"/>
      <c r="F41" s="6"/>
      <c r="G41" s="8"/>
      <c r="H41" s="6"/>
      <c r="I41" s="8"/>
      <c r="J41" s="6"/>
      <c r="K41" s="8"/>
      <c r="L41" s="6"/>
      <c r="M41" s="8"/>
      <c r="N41" s="6"/>
      <c r="O41" s="8"/>
      <c r="P41" s="6">
        <f t="shared" si="5"/>
        <v>0</v>
      </c>
      <c r="Q41" s="8"/>
      <c r="R41" s="6">
        <f t="shared" si="6"/>
        <v>0</v>
      </c>
      <c r="S41" s="8">
        <v>6135.4344000000001</v>
      </c>
      <c r="T41" s="6">
        <f t="shared" si="7"/>
        <v>6135.4344000000001</v>
      </c>
      <c r="U41" s="8"/>
      <c r="V41" s="6">
        <f t="shared" si="8"/>
        <v>6135.4344000000001</v>
      </c>
      <c r="W41" s="8"/>
      <c r="X41" s="6">
        <f t="shared" si="9"/>
        <v>6135.4344000000001</v>
      </c>
    </row>
    <row r="42" spans="1:24" ht="35.25" customHeight="1">
      <c r="A42" s="11" t="s">
        <v>241</v>
      </c>
      <c r="B42" s="10" t="s">
        <v>244</v>
      </c>
      <c r="C42" s="4"/>
      <c r="D42" s="6">
        <v>146006.36860000005</v>
      </c>
      <c r="E42" s="8">
        <f>E43+E60+E63+E69+E75+E72+E66</f>
        <v>200</v>
      </c>
      <c r="F42" s="6">
        <f t="shared" si="0"/>
        <v>146206.36860000005</v>
      </c>
      <c r="G42" s="8">
        <f>G43+G60+G63+G69+G75+G72+G66</f>
        <v>-253.31484999999998</v>
      </c>
      <c r="H42" s="6">
        <f t="shared" si="1"/>
        <v>145953.05375000005</v>
      </c>
      <c r="I42" s="8">
        <f>I43+I60+I63+I69+I75+I72+I66</f>
        <v>777.89473999999996</v>
      </c>
      <c r="J42" s="6">
        <f t="shared" si="2"/>
        <v>146730.94849000004</v>
      </c>
      <c r="K42" s="8">
        <f>K43+K60+K63+K69+K75+K72+K66</f>
        <v>0</v>
      </c>
      <c r="L42" s="6">
        <f t="shared" si="3"/>
        <v>146730.94849000004</v>
      </c>
      <c r="M42" s="8">
        <f>M43+M60+M63+M69+M75+M72+M66</f>
        <v>3000</v>
      </c>
      <c r="N42" s="6">
        <f t="shared" si="4"/>
        <v>149730.94849000004</v>
      </c>
      <c r="O42" s="8">
        <f>O43+O60+O63+O69+O75+O72+O66</f>
        <v>0</v>
      </c>
      <c r="P42" s="6">
        <f t="shared" si="5"/>
        <v>149730.94849000004</v>
      </c>
      <c r="Q42" s="8">
        <f>Q43+Q60+Q63+Q69+Q75+Q72+Q66</f>
        <v>0</v>
      </c>
      <c r="R42" s="6">
        <f t="shared" si="6"/>
        <v>149730.94849000004</v>
      </c>
      <c r="S42" s="8">
        <f>S43+S60+S63+S69+S75+S72+S66</f>
        <v>110</v>
      </c>
      <c r="T42" s="6">
        <f t="shared" si="7"/>
        <v>149840.94849000004</v>
      </c>
      <c r="U42" s="8">
        <f>U43+U60+U63+U69+U75+U72+U66</f>
        <v>1116.72208</v>
      </c>
      <c r="V42" s="6">
        <f t="shared" si="8"/>
        <v>150957.67057000005</v>
      </c>
      <c r="W42" s="8">
        <f>W43+W60+W63+W69+W75+W72+W66</f>
        <v>0</v>
      </c>
      <c r="X42" s="6">
        <f t="shared" si="9"/>
        <v>150957.67057000005</v>
      </c>
    </row>
    <row r="43" spans="1:24" ht="51.75" customHeight="1">
      <c r="A43" s="12" t="s">
        <v>243</v>
      </c>
      <c r="B43" s="3" t="s">
        <v>245</v>
      </c>
      <c r="C43" s="4"/>
      <c r="D43" s="6">
        <v>135853.76232000004</v>
      </c>
      <c r="E43" s="8">
        <f>E44+E46+E48+E50+E52+E54+E56+E58</f>
        <v>200</v>
      </c>
      <c r="F43" s="6">
        <f t="shared" si="0"/>
        <v>136053.76232000004</v>
      </c>
      <c r="G43" s="8">
        <f>G44+G46+G48+G50+G52+G54+G56+G58</f>
        <v>0</v>
      </c>
      <c r="H43" s="6">
        <f t="shared" si="1"/>
        <v>136053.76232000004</v>
      </c>
      <c r="I43" s="8">
        <f>I44+I46+I48+I50+I52+I54+I56+I58</f>
        <v>620</v>
      </c>
      <c r="J43" s="6">
        <f t="shared" si="2"/>
        <v>136673.76232000004</v>
      </c>
      <c r="K43" s="8">
        <f>K44+K46+K48+K50+K52+K54+K56+K58</f>
        <v>0</v>
      </c>
      <c r="L43" s="6">
        <f t="shared" si="3"/>
        <v>136673.76232000004</v>
      </c>
      <c r="M43" s="8">
        <f>M44+M46+M48+M50+M52+M54+M56+M58</f>
        <v>0</v>
      </c>
      <c r="N43" s="6">
        <f t="shared" si="4"/>
        <v>136673.76232000004</v>
      </c>
      <c r="O43" s="8">
        <f>O44+O46+O48+O50+O52+O54+O56+O58</f>
        <v>0</v>
      </c>
      <c r="P43" s="6">
        <f t="shared" si="5"/>
        <v>136673.76232000004</v>
      </c>
      <c r="Q43" s="8">
        <f>Q44+Q46+Q48+Q50+Q52+Q54+Q56+Q58</f>
        <v>0</v>
      </c>
      <c r="R43" s="6">
        <f t="shared" si="6"/>
        <v>136673.76232000004</v>
      </c>
      <c r="S43" s="8">
        <f>S44+S46+S48+S50+S52+S54+S56+S58</f>
        <v>110</v>
      </c>
      <c r="T43" s="6">
        <f t="shared" si="7"/>
        <v>136783.76232000004</v>
      </c>
      <c r="U43" s="8">
        <f>U44+U46+U48+U50+U52+U54+U56+U58</f>
        <v>1116.72208</v>
      </c>
      <c r="V43" s="6">
        <f t="shared" si="8"/>
        <v>137900.48440000004</v>
      </c>
      <c r="W43" s="8">
        <f>W44+W46+W48+W50+W52+W54+W56+W58</f>
        <v>0</v>
      </c>
      <c r="X43" s="6">
        <f t="shared" si="9"/>
        <v>137900.48440000004</v>
      </c>
    </row>
    <row r="44" spans="1:24" ht="62.25" customHeight="1">
      <c r="A44" s="12" t="s">
        <v>242</v>
      </c>
      <c r="B44" s="3" t="s">
        <v>246</v>
      </c>
      <c r="C44" s="4"/>
      <c r="D44" s="6">
        <v>25286.11</v>
      </c>
      <c r="E44" s="8">
        <f>E45</f>
        <v>0</v>
      </c>
      <c r="F44" s="6">
        <f t="shared" si="0"/>
        <v>25286.11</v>
      </c>
      <c r="G44" s="8">
        <f>G45</f>
        <v>0</v>
      </c>
      <c r="H44" s="6">
        <f t="shared" si="1"/>
        <v>25286.11</v>
      </c>
      <c r="I44" s="8">
        <f>I45</f>
        <v>0</v>
      </c>
      <c r="J44" s="6">
        <f t="shared" si="2"/>
        <v>25286.11</v>
      </c>
      <c r="K44" s="8">
        <f>K45</f>
        <v>0</v>
      </c>
      <c r="L44" s="6">
        <f t="shared" si="3"/>
        <v>25286.11</v>
      </c>
      <c r="M44" s="8">
        <f>M45</f>
        <v>0</v>
      </c>
      <c r="N44" s="6">
        <f t="shared" si="4"/>
        <v>25286.11</v>
      </c>
      <c r="O44" s="8">
        <f>O45</f>
        <v>0</v>
      </c>
      <c r="P44" s="6">
        <f t="shared" si="5"/>
        <v>25286.11</v>
      </c>
      <c r="Q44" s="8">
        <f>Q45</f>
        <v>0</v>
      </c>
      <c r="R44" s="6">
        <f t="shared" si="6"/>
        <v>25286.11</v>
      </c>
      <c r="S44" s="8">
        <f>S45</f>
        <v>0</v>
      </c>
      <c r="T44" s="6">
        <f t="shared" si="7"/>
        <v>25286.11</v>
      </c>
      <c r="U44" s="8">
        <f>U45</f>
        <v>374</v>
      </c>
      <c r="V44" s="6">
        <f t="shared" si="8"/>
        <v>25660.11</v>
      </c>
      <c r="W44" s="8">
        <f>W45</f>
        <v>0</v>
      </c>
      <c r="X44" s="6">
        <f t="shared" si="9"/>
        <v>25660.11</v>
      </c>
    </row>
    <row r="45" spans="1:24" ht="51" customHeight="1">
      <c r="A45" s="1" t="s">
        <v>58</v>
      </c>
      <c r="B45" s="3" t="s">
        <v>246</v>
      </c>
      <c r="C45" s="4">
        <v>600</v>
      </c>
      <c r="D45" s="6">
        <v>25286.11</v>
      </c>
      <c r="E45" s="8"/>
      <c r="F45" s="6">
        <f t="shared" si="0"/>
        <v>25286.11</v>
      </c>
      <c r="G45" s="8"/>
      <c r="H45" s="6">
        <f t="shared" si="1"/>
        <v>25286.11</v>
      </c>
      <c r="I45" s="8"/>
      <c r="J45" s="6">
        <f t="shared" si="2"/>
        <v>25286.11</v>
      </c>
      <c r="K45" s="8"/>
      <c r="L45" s="6">
        <f t="shared" si="3"/>
        <v>25286.11</v>
      </c>
      <c r="M45" s="8"/>
      <c r="N45" s="6">
        <f t="shared" si="4"/>
        <v>25286.11</v>
      </c>
      <c r="O45" s="8"/>
      <c r="P45" s="6">
        <f t="shared" si="5"/>
        <v>25286.11</v>
      </c>
      <c r="Q45" s="8"/>
      <c r="R45" s="6">
        <f t="shared" si="6"/>
        <v>25286.11</v>
      </c>
      <c r="S45" s="8"/>
      <c r="T45" s="6">
        <f t="shared" si="7"/>
        <v>25286.11</v>
      </c>
      <c r="U45" s="8">
        <v>374</v>
      </c>
      <c r="V45" s="6">
        <f t="shared" si="8"/>
        <v>25660.11</v>
      </c>
      <c r="W45" s="8"/>
      <c r="X45" s="6">
        <f t="shared" si="9"/>
        <v>25660.11</v>
      </c>
    </row>
    <row r="46" spans="1:24" ht="36.75" customHeight="1">
      <c r="A46" s="12" t="s">
        <v>247</v>
      </c>
      <c r="B46" s="3" t="s">
        <v>248</v>
      </c>
      <c r="C46" s="4"/>
      <c r="D46" s="6">
        <v>690</v>
      </c>
      <c r="E46" s="8">
        <f>E47</f>
        <v>0</v>
      </c>
      <c r="F46" s="6">
        <f t="shared" si="0"/>
        <v>690</v>
      </c>
      <c r="G46" s="8">
        <f>G47</f>
        <v>0</v>
      </c>
      <c r="H46" s="6">
        <f t="shared" si="1"/>
        <v>690</v>
      </c>
      <c r="I46" s="8">
        <f>I47</f>
        <v>0</v>
      </c>
      <c r="J46" s="6">
        <f t="shared" si="2"/>
        <v>690</v>
      </c>
      <c r="K46" s="8">
        <f>K47</f>
        <v>0</v>
      </c>
      <c r="L46" s="6">
        <f t="shared" si="3"/>
        <v>690</v>
      </c>
      <c r="M46" s="8">
        <f>M47</f>
        <v>0</v>
      </c>
      <c r="N46" s="6">
        <f t="shared" si="4"/>
        <v>690</v>
      </c>
      <c r="O46" s="8">
        <f>O47</f>
        <v>0</v>
      </c>
      <c r="P46" s="6">
        <f t="shared" si="5"/>
        <v>690</v>
      </c>
      <c r="Q46" s="8">
        <f>Q47</f>
        <v>0</v>
      </c>
      <c r="R46" s="6">
        <f t="shared" si="6"/>
        <v>690</v>
      </c>
      <c r="S46" s="8">
        <f>S47</f>
        <v>110</v>
      </c>
      <c r="T46" s="6">
        <f t="shared" si="7"/>
        <v>800</v>
      </c>
      <c r="U46" s="8">
        <f>U47</f>
        <v>0</v>
      </c>
      <c r="V46" s="6">
        <f t="shared" si="8"/>
        <v>800</v>
      </c>
      <c r="W46" s="8">
        <f>W47</f>
        <v>0</v>
      </c>
      <c r="X46" s="6">
        <f t="shared" si="9"/>
        <v>800</v>
      </c>
    </row>
    <row r="47" spans="1:24" ht="50.25" customHeight="1">
      <c r="A47" s="1" t="s">
        <v>58</v>
      </c>
      <c r="B47" s="3" t="s">
        <v>248</v>
      </c>
      <c r="C47" s="4">
        <v>600</v>
      </c>
      <c r="D47" s="6">
        <v>690</v>
      </c>
      <c r="E47" s="8"/>
      <c r="F47" s="6">
        <f t="shared" si="0"/>
        <v>690</v>
      </c>
      <c r="G47" s="8"/>
      <c r="H47" s="6">
        <f t="shared" si="1"/>
        <v>690</v>
      </c>
      <c r="I47" s="8"/>
      <c r="J47" s="6">
        <f t="shared" si="2"/>
        <v>690</v>
      </c>
      <c r="K47" s="8"/>
      <c r="L47" s="6">
        <f t="shared" si="3"/>
        <v>690</v>
      </c>
      <c r="M47" s="8"/>
      <c r="N47" s="6">
        <f t="shared" si="4"/>
        <v>690</v>
      </c>
      <c r="O47" s="8"/>
      <c r="P47" s="6">
        <f t="shared" si="5"/>
        <v>690</v>
      </c>
      <c r="Q47" s="8"/>
      <c r="R47" s="6">
        <f t="shared" si="6"/>
        <v>690</v>
      </c>
      <c r="S47" s="8">
        <v>110</v>
      </c>
      <c r="T47" s="6">
        <f t="shared" si="7"/>
        <v>800</v>
      </c>
      <c r="U47" s="8"/>
      <c r="V47" s="6">
        <f t="shared" si="8"/>
        <v>800</v>
      </c>
      <c r="W47" s="8"/>
      <c r="X47" s="6">
        <f t="shared" si="9"/>
        <v>800</v>
      </c>
    </row>
    <row r="48" spans="1:24" ht="52.5" customHeight="1">
      <c r="A48" s="1" t="s">
        <v>468</v>
      </c>
      <c r="B48" s="3" t="s">
        <v>511</v>
      </c>
      <c r="C48" s="4"/>
      <c r="D48" s="6">
        <v>10.52632</v>
      </c>
      <c r="E48" s="8">
        <f>E49</f>
        <v>200</v>
      </c>
      <c r="F48" s="6">
        <f t="shared" si="0"/>
        <v>210.52632</v>
      </c>
      <c r="G48" s="8">
        <f>G49</f>
        <v>0</v>
      </c>
      <c r="H48" s="6">
        <f t="shared" si="1"/>
        <v>210.52632</v>
      </c>
      <c r="I48" s="8">
        <f>I49</f>
        <v>0</v>
      </c>
      <c r="J48" s="6">
        <f t="shared" si="2"/>
        <v>210.52632</v>
      </c>
      <c r="K48" s="8">
        <f>K49</f>
        <v>0</v>
      </c>
      <c r="L48" s="6">
        <f t="shared" si="3"/>
        <v>210.52632</v>
      </c>
      <c r="M48" s="8">
        <f>M49</f>
        <v>0</v>
      </c>
      <c r="N48" s="6">
        <f t="shared" si="4"/>
        <v>210.52632</v>
      </c>
      <c r="O48" s="8">
        <f>O49</f>
        <v>0</v>
      </c>
      <c r="P48" s="6">
        <f t="shared" si="5"/>
        <v>210.52632</v>
      </c>
      <c r="Q48" s="8">
        <f>Q49</f>
        <v>0</v>
      </c>
      <c r="R48" s="6">
        <f t="shared" si="6"/>
        <v>210.52632</v>
      </c>
      <c r="S48" s="8">
        <f>S49</f>
        <v>0</v>
      </c>
      <c r="T48" s="6">
        <f t="shared" si="7"/>
        <v>210.52632</v>
      </c>
      <c r="U48" s="8">
        <f>U49</f>
        <v>0</v>
      </c>
      <c r="V48" s="6">
        <f t="shared" si="8"/>
        <v>210.52632</v>
      </c>
      <c r="W48" s="8">
        <f>W49</f>
        <v>0</v>
      </c>
      <c r="X48" s="6">
        <f t="shared" si="9"/>
        <v>210.52632</v>
      </c>
    </row>
    <row r="49" spans="1:24" ht="50.25" customHeight="1">
      <c r="A49" s="1" t="s">
        <v>58</v>
      </c>
      <c r="B49" s="3" t="s">
        <v>511</v>
      </c>
      <c r="C49" s="4">
        <v>600</v>
      </c>
      <c r="D49" s="6">
        <v>10.52632</v>
      </c>
      <c r="E49" s="8">
        <v>200</v>
      </c>
      <c r="F49" s="6">
        <f t="shared" si="0"/>
        <v>210.52632</v>
      </c>
      <c r="G49" s="8"/>
      <c r="H49" s="6">
        <f t="shared" si="1"/>
        <v>210.52632</v>
      </c>
      <c r="I49" s="8"/>
      <c r="J49" s="6">
        <f t="shared" si="2"/>
        <v>210.52632</v>
      </c>
      <c r="K49" s="8"/>
      <c r="L49" s="6">
        <f t="shared" si="3"/>
        <v>210.52632</v>
      </c>
      <c r="M49" s="8"/>
      <c r="N49" s="6">
        <f t="shared" si="4"/>
        <v>210.52632</v>
      </c>
      <c r="O49" s="8"/>
      <c r="P49" s="6">
        <f t="shared" si="5"/>
        <v>210.52632</v>
      </c>
      <c r="Q49" s="8"/>
      <c r="R49" s="6">
        <f t="shared" si="6"/>
        <v>210.52632</v>
      </c>
      <c r="S49" s="8"/>
      <c r="T49" s="6">
        <f t="shared" si="7"/>
        <v>210.52632</v>
      </c>
      <c r="U49" s="8"/>
      <c r="V49" s="6">
        <f t="shared" si="8"/>
        <v>210.52632</v>
      </c>
      <c r="W49" s="8"/>
      <c r="X49" s="6">
        <f t="shared" si="9"/>
        <v>210.52632</v>
      </c>
    </row>
    <row r="50" spans="1:24" ht="111" customHeight="1">
      <c r="A50" s="13" t="s">
        <v>249</v>
      </c>
      <c r="B50" s="3" t="s">
        <v>250</v>
      </c>
      <c r="C50" s="4"/>
      <c r="D50" s="6">
        <v>3350</v>
      </c>
      <c r="E50" s="8">
        <f>E51</f>
        <v>0</v>
      </c>
      <c r="F50" s="6">
        <f t="shared" si="0"/>
        <v>3350</v>
      </c>
      <c r="G50" s="8">
        <f>G51</f>
        <v>0</v>
      </c>
      <c r="H50" s="6">
        <f t="shared" si="1"/>
        <v>3350</v>
      </c>
      <c r="I50" s="8">
        <f>I51</f>
        <v>620</v>
      </c>
      <c r="J50" s="6">
        <f t="shared" si="2"/>
        <v>3970</v>
      </c>
      <c r="K50" s="8">
        <f>K51</f>
        <v>0</v>
      </c>
      <c r="L50" s="6">
        <f t="shared" si="3"/>
        <v>3970</v>
      </c>
      <c r="M50" s="8">
        <f>M51</f>
        <v>0</v>
      </c>
      <c r="N50" s="6">
        <f t="shared" si="4"/>
        <v>3970</v>
      </c>
      <c r="O50" s="8">
        <f>O51</f>
        <v>0</v>
      </c>
      <c r="P50" s="6">
        <f t="shared" si="5"/>
        <v>3970</v>
      </c>
      <c r="Q50" s="8">
        <f>Q51</f>
        <v>0</v>
      </c>
      <c r="R50" s="6">
        <f t="shared" si="6"/>
        <v>3970</v>
      </c>
      <c r="S50" s="8">
        <f>S51</f>
        <v>0</v>
      </c>
      <c r="T50" s="6">
        <f t="shared" si="7"/>
        <v>3970</v>
      </c>
      <c r="U50" s="8">
        <f>U51</f>
        <v>742.72208000000001</v>
      </c>
      <c r="V50" s="6">
        <f t="shared" si="8"/>
        <v>4712.7220799999996</v>
      </c>
      <c r="W50" s="8">
        <f>W51</f>
        <v>0</v>
      </c>
      <c r="X50" s="6">
        <f t="shared" si="9"/>
        <v>4712.7220799999996</v>
      </c>
    </row>
    <row r="51" spans="1:24" ht="52.5" customHeight="1">
      <c r="A51" s="1" t="s">
        <v>58</v>
      </c>
      <c r="B51" s="3" t="s">
        <v>250</v>
      </c>
      <c r="C51" s="4">
        <v>600</v>
      </c>
      <c r="D51" s="6">
        <v>3350</v>
      </c>
      <c r="E51" s="8"/>
      <c r="F51" s="6">
        <f t="shared" si="0"/>
        <v>3350</v>
      </c>
      <c r="G51" s="8"/>
      <c r="H51" s="6">
        <f t="shared" si="1"/>
        <v>3350</v>
      </c>
      <c r="I51" s="8">
        <f>250+370</f>
        <v>620</v>
      </c>
      <c r="J51" s="6">
        <f t="shared" si="2"/>
        <v>3970</v>
      </c>
      <c r="K51" s="8"/>
      <c r="L51" s="6">
        <f t="shared" si="3"/>
        <v>3970</v>
      </c>
      <c r="M51" s="8"/>
      <c r="N51" s="6">
        <f t="shared" si="4"/>
        <v>3970</v>
      </c>
      <c r="O51" s="8"/>
      <c r="P51" s="6">
        <f t="shared" si="5"/>
        <v>3970</v>
      </c>
      <c r="Q51" s="8"/>
      <c r="R51" s="6">
        <f t="shared" si="6"/>
        <v>3970</v>
      </c>
      <c r="S51" s="8"/>
      <c r="T51" s="6">
        <f t="shared" si="7"/>
        <v>3970</v>
      </c>
      <c r="U51" s="8">
        <v>742.72208000000001</v>
      </c>
      <c r="V51" s="6">
        <f t="shared" si="8"/>
        <v>4712.7220799999996</v>
      </c>
      <c r="W51" s="8"/>
      <c r="X51" s="6">
        <f t="shared" si="9"/>
        <v>4712.7220799999996</v>
      </c>
    </row>
    <row r="52" spans="1:24" ht="46.5" customHeight="1">
      <c r="A52" s="1" t="s">
        <v>327</v>
      </c>
      <c r="B52" s="3" t="s">
        <v>251</v>
      </c>
      <c r="C52" s="4"/>
      <c r="D52" s="6">
        <v>478</v>
      </c>
      <c r="E52" s="8">
        <f>E53</f>
        <v>0</v>
      </c>
      <c r="F52" s="6">
        <f t="shared" si="0"/>
        <v>478</v>
      </c>
      <c r="G52" s="8">
        <f>G53</f>
        <v>0</v>
      </c>
      <c r="H52" s="6">
        <f t="shared" si="1"/>
        <v>478</v>
      </c>
      <c r="I52" s="8">
        <f>I53</f>
        <v>0</v>
      </c>
      <c r="J52" s="6">
        <f t="shared" si="2"/>
        <v>478</v>
      </c>
      <c r="K52" s="8">
        <f>K53</f>
        <v>0</v>
      </c>
      <c r="L52" s="6">
        <f t="shared" si="3"/>
        <v>478</v>
      </c>
      <c r="M52" s="8">
        <f>M53</f>
        <v>0</v>
      </c>
      <c r="N52" s="6">
        <f t="shared" si="4"/>
        <v>478</v>
      </c>
      <c r="O52" s="8">
        <f>O53</f>
        <v>0</v>
      </c>
      <c r="P52" s="6">
        <f t="shared" si="5"/>
        <v>478</v>
      </c>
      <c r="Q52" s="8">
        <f>Q53</f>
        <v>0</v>
      </c>
      <c r="R52" s="6">
        <f t="shared" si="6"/>
        <v>478</v>
      </c>
      <c r="S52" s="8">
        <f>S53</f>
        <v>0</v>
      </c>
      <c r="T52" s="6">
        <f t="shared" si="7"/>
        <v>478</v>
      </c>
      <c r="U52" s="8">
        <f>U53</f>
        <v>0</v>
      </c>
      <c r="V52" s="6">
        <f t="shared" si="8"/>
        <v>478</v>
      </c>
      <c r="W52" s="8">
        <f>W53</f>
        <v>0</v>
      </c>
      <c r="X52" s="6">
        <f t="shared" si="9"/>
        <v>478</v>
      </c>
    </row>
    <row r="53" spans="1:24" ht="47.25" customHeight="1">
      <c r="A53" s="1" t="s">
        <v>58</v>
      </c>
      <c r="B53" s="3" t="s">
        <v>251</v>
      </c>
      <c r="C53" s="4">
        <v>600</v>
      </c>
      <c r="D53" s="6">
        <v>478</v>
      </c>
      <c r="E53" s="8"/>
      <c r="F53" s="6">
        <f t="shared" si="0"/>
        <v>478</v>
      </c>
      <c r="G53" s="8"/>
      <c r="H53" s="6">
        <f t="shared" si="1"/>
        <v>478</v>
      </c>
      <c r="I53" s="8"/>
      <c r="J53" s="6">
        <f t="shared" si="2"/>
        <v>478</v>
      </c>
      <c r="K53" s="8"/>
      <c r="L53" s="6">
        <f t="shared" si="3"/>
        <v>478</v>
      </c>
      <c r="M53" s="8"/>
      <c r="N53" s="6">
        <f t="shared" si="4"/>
        <v>478</v>
      </c>
      <c r="O53" s="8"/>
      <c r="P53" s="6">
        <f t="shared" si="5"/>
        <v>478</v>
      </c>
      <c r="Q53" s="8"/>
      <c r="R53" s="6">
        <f t="shared" si="6"/>
        <v>478</v>
      </c>
      <c r="S53" s="8"/>
      <c r="T53" s="6">
        <f t="shared" si="7"/>
        <v>478</v>
      </c>
      <c r="U53" s="8"/>
      <c r="V53" s="6">
        <f t="shared" si="8"/>
        <v>478</v>
      </c>
      <c r="W53" s="8"/>
      <c r="X53" s="6">
        <f t="shared" si="9"/>
        <v>478</v>
      </c>
    </row>
    <row r="54" spans="1:24" ht="60" customHeight="1">
      <c r="A54" s="7" t="s">
        <v>252</v>
      </c>
      <c r="B54" s="14" t="s">
        <v>253</v>
      </c>
      <c r="C54" s="4"/>
      <c r="D54" s="6">
        <v>600</v>
      </c>
      <c r="E54" s="8">
        <f>E55</f>
        <v>0</v>
      </c>
      <c r="F54" s="6">
        <f t="shared" si="0"/>
        <v>600</v>
      </c>
      <c r="G54" s="8">
        <f>G55</f>
        <v>0</v>
      </c>
      <c r="H54" s="6">
        <f t="shared" si="1"/>
        <v>600</v>
      </c>
      <c r="I54" s="8">
        <f>I55</f>
        <v>0</v>
      </c>
      <c r="J54" s="6">
        <f t="shared" si="2"/>
        <v>600</v>
      </c>
      <c r="K54" s="8">
        <f>K55</f>
        <v>0</v>
      </c>
      <c r="L54" s="6">
        <f t="shared" si="3"/>
        <v>600</v>
      </c>
      <c r="M54" s="8">
        <f>M55</f>
        <v>0</v>
      </c>
      <c r="N54" s="6">
        <f t="shared" si="4"/>
        <v>600</v>
      </c>
      <c r="O54" s="8">
        <f>O55</f>
        <v>0</v>
      </c>
      <c r="P54" s="6">
        <f t="shared" si="5"/>
        <v>600</v>
      </c>
      <c r="Q54" s="8">
        <f>Q55</f>
        <v>0</v>
      </c>
      <c r="R54" s="6">
        <f t="shared" si="6"/>
        <v>600</v>
      </c>
      <c r="S54" s="8">
        <f>S55</f>
        <v>0</v>
      </c>
      <c r="T54" s="6">
        <f t="shared" si="7"/>
        <v>600</v>
      </c>
      <c r="U54" s="8">
        <f>U55</f>
        <v>0</v>
      </c>
      <c r="V54" s="6">
        <f t="shared" si="8"/>
        <v>600</v>
      </c>
      <c r="W54" s="8">
        <f>W55</f>
        <v>0</v>
      </c>
      <c r="X54" s="6">
        <f t="shared" si="9"/>
        <v>600</v>
      </c>
    </row>
    <row r="55" spans="1:24" ht="49.5" customHeight="1">
      <c r="A55" s="1" t="s">
        <v>58</v>
      </c>
      <c r="B55" s="14" t="s">
        <v>253</v>
      </c>
      <c r="C55" s="4">
        <v>600</v>
      </c>
      <c r="D55" s="6">
        <v>600</v>
      </c>
      <c r="E55" s="8"/>
      <c r="F55" s="6">
        <f t="shared" si="0"/>
        <v>600</v>
      </c>
      <c r="G55" s="8"/>
      <c r="H55" s="6">
        <f t="shared" si="1"/>
        <v>600</v>
      </c>
      <c r="I55" s="8"/>
      <c r="J55" s="6">
        <f t="shared" si="2"/>
        <v>600</v>
      </c>
      <c r="K55" s="8"/>
      <c r="L55" s="6">
        <f t="shared" si="3"/>
        <v>600</v>
      </c>
      <c r="M55" s="8"/>
      <c r="N55" s="6">
        <f t="shared" si="4"/>
        <v>600</v>
      </c>
      <c r="O55" s="8"/>
      <c r="P55" s="6">
        <f t="shared" si="5"/>
        <v>600</v>
      </c>
      <c r="Q55" s="8"/>
      <c r="R55" s="6">
        <f t="shared" si="6"/>
        <v>600</v>
      </c>
      <c r="S55" s="8"/>
      <c r="T55" s="6">
        <f t="shared" si="7"/>
        <v>600</v>
      </c>
      <c r="U55" s="8"/>
      <c r="V55" s="6">
        <f t="shared" si="8"/>
        <v>600</v>
      </c>
      <c r="W55" s="8"/>
      <c r="X55" s="6">
        <f t="shared" si="9"/>
        <v>600</v>
      </c>
    </row>
    <row r="56" spans="1:24" ht="193.5" customHeight="1">
      <c r="A56" s="13" t="s">
        <v>254</v>
      </c>
      <c r="B56" s="14" t="s">
        <v>255</v>
      </c>
      <c r="C56" s="4"/>
      <c r="D56" s="6">
        <v>94736.686000000002</v>
      </c>
      <c r="E56" s="8">
        <f>E57</f>
        <v>0</v>
      </c>
      <c r="F56" s="6">
        <f t="shared" si="0"/>
        <v>94736.686000000002</v>
      </c>
      <c r="G56" s="8">
        <f>G57</f>
        <v>0</v>
      </c>
      <c r="H56" s="6">
        <f t="shared" si="1"/>
        <v>94736.686000000002</v>
      </c>
      <c r="I56" s="8">
        <f>I57</f>
        <v>0</v>
      </c>
      <c r="J56" s="6">
        <f t="shared" si="2"/>
        <v>94736.686000000002</v>
      </c>
      <c r="K56" s="8">
        <f>K57</f>
        <v>0</v>
      </c>
      <c r="L56" s="6">
        <f t="shared" si="3"/>
        <v>94736.686000000002</v>
      </c>
      <c r="M56" s="8">
        <f>M57</f>
        <v>0</v>
      </c>
      <c r="N56" s="6">
        <f t="shared" si="4"/>
        <v>94736.686000000002</v>
      </c>
      <c r="O56" s="8">
        <f>O57</f>
        <v>0</v>
      </c>
      <c r="P56" s="6">
        <f t="shared" si="5"/>
        <v>94736.686000000002</v>
      </c>
      <c r="Q56" s="8">
        <f>Q57</f>
        <v>0</v>
      </c>
      <c r="R56" s="6">
        <f t="shared" si="6"/>
        <v>94736.686000000002</v>
      </c>
      <c r="S56" s="8">
        <f>S57</f>
        <v>0</v>
      </c>
      <c r="T56" s="6">
        <f t="shared" si="7"/>
        <v>94736.686000000002</v>
      </c>
      <c r="U56" s="8">
        <f>U57</f>
        <v>0</v>
      </c>
      <c r="V56" s="6">
        <f t="shared" si="8"/>
        <v>94736.686000000002</v>
      </c>
      <c r="W56" s="8">
        <f>W57</f>
        <v>0</v>
      </c>
      <c r="X56" s="6">
        <f t="shared" si="9"/>
        <v>94736.686000000002</v>
      </c>
    </row>
    <row r="57" spans="1:24" ht="51.75" customHeight="1">
      <c r="A57" s="1" t="s">
        <v>58</v>
      </c>
      <c r="B57" s="14" t="s">
        <v>255</v>
      </c>
      <c r="C57" s="4">
        <v>600</v>
      </c>
      <c r="D57" s="6">
        <v>94736.686000000002</v>
      </c>
      <c r="E57" s="8"/>
      <c r="F57" s="6">
        <f t="shared" si="0"/>
        <v>94736.686000000002</v>
      </c>
      <c r="G57" s="8"/>
      <c r="H57" s="6">
        <f t="shared" si="1"/>
        <v>94736.686000000002</v>
      </c>
      <c r="I57" s="8"/>
      <c r="J57" s="6">
        <f t="shared" si="2"/>
        <v>94736.686000000002</v>
      </c>
      <c r="K57" s="8"/>
      <c r="L57" s="6">
        <f t="shared" si="3"/>
        <v>94736.686000000002</v>
      </c>
      <c r="M57" s="8"/>
      <c r="N57" s="6">
        <f t="shared" si="4"/>
        <v>94736.686000000002</v>
      </c>
      <c r="O57" s="8"/>
      <c r="P57" s="6">
        <f t="shared" si="5"/>
        <v>94736.686000000002</v>
      </c>
      <c r="Q57" s="8"/>
      <c r="R57" s="6">
        <f t="shared" si="6"/>
        <v>94736.686000000002</v>
      </c>
      <c r="S57" s="8"/>
      <c r="T57" s="6">
        <f t="shared" si="7"/>
        <v>94736.686000000002</v>
      </c>
      <c r="U57" s="8"/>
      <c r="V57" s="6">
        <f t="shared" si="8"/>
        <v>94736.686000000002</v>
      </c>
      <c r="W57" s="8"/>
      <c r="X57" s="6">
        <f t="shared" si="9"/>
        <v>94736.686000000002</v>
      </c>
    </row>
    <row r="58" spans="1:24" ht="108.75" customHeight="1">
      <c r="A58" s="1" t="s">
        <v>602</v>
      </c>
      <c r="B58" s="14" t="s">
        <v>534</v>
      </c>
      <c r="C58" s="4"/>
      <c r="D58" s="6">
        <v>10702.44</v>
      </c>
      <c r="E58" s="8">
        <f>E59</f>
        <v>0</v>
      </c>
      <c r="F58" s="6">
        <f t="shared" si="0"/>
        <v>10702.44</v>
      </c>
      <c r="G58" s="8">
        <f>G59</f>
        <v>0</v>
      </c>
      <c r="H58" s="6">
        <f t="shared" si="1"/>
        <v>10702.44</v>
      </c>
      <c r="I58" s="8">
        <f>I59</f>
        <v>0</v>
      </c>
      <c r="J58" s="6">
        <f t="shared" si="2"/>
        <v>10702.44</v>
      </c>
      <c r="K58" s="8">
        <f>K59</f>
        <v>0</v>
      </c>
      <c r="L58" s="6">
        <f t="shared" si="3"/>
        <v>10702.44</v>
      </c>
      <c r="M58" s="8">
        <f>M59</f>
        <v>0</v>
      </c>
      <c r="N58" s="6">
        <f t="shared" si="4"/>
        <v>10702.44</v>
      </c>
      <c r="O58" s="8">
        <f>O59</f>
        <v>0</v>
      </c>
      <c r="P58" s="6">
        <f t="shared" si="5"/>
        <v>10702.44</v>
      </c>
      <c r="Q58" s="8">
        <f>Q59</f>
        <v>0</v>
      </c>
      <c r="R58" s="6">
        <f t="shared" si="6"/>
        <v>10702.44</v>
      </c>
      <c r="S58" s="8">
        <f>S59</f>
        <v>0</v>
      </c>
      <c r="T58" s="6">
        <f t="shared" si="7"/>
        <v>10702.44</v>
      </c>
      <c r="U58" s="8">
        <f>U59</f>
        <v>0</v>
      </c>
      <c r="V58" s="6">
        <f t="shared" si="8"/>
        <v>10702.44</v>
      </c>
      <c r="W58" s="8">
        <f>W59</f>
        <v>0</v>
      </c>
      <c r="X58" s="6">
        <f t="shared" si="9"/>
        <v>10702.44</v>
      </c>
    </row>
    <row r="59" spans="1:24" ht="51.75" customHeight="1">
      <c r="A59" s="1" t="s">
        <v>58</v>
      </c>
      <c r="B59" s="14" t="s">
        <v>534</v>
      </c>
      <c r="C59" s="4">
        <v>600</v>
      </c>
      <c r="D59" s="6">
        <v>10702.44</v>
      </c>
      <c r="E59" s="8"/>
      <c r="F59" s="6">
        <f t="shared" si="0"/>
        <v>10702.44</v>
      </c>
      <c r="G59" s="8"/>
      <c r="H59" s="6">
        <f t="shared" si="1"/>
        <v>10702.44</v>
      </c>
      <c r="I59" s="8"/>
      <c r="J59" s="6">
        <f t="shared" si="2"/>
        <v>10702.44</v>
      </c>
      <c r="K59" s="8"/>
      <c r="L59" s="6">
        <f t="shared" si="3"/>
        <v>10702.44</v>
      </c>
      <c r="M59" s="8"/>
      <c r="N59" s="6">
        <f t="shared" si="4"/>
        <v>10702.44</v>
      </c>
      <c r="O59" s="8"/>
      <c r="P59" s="6">
        <f t="shared" si="5"/>
        <v>10702.44</v>
      </c>
      <c r="Q59" s="8"/>
      <c r="R59" s="6">
        <f t="shared" si="6"/>
        <v>10702.44</v>
      </c>
      <c r="S59" s="8"/>
      <c r="T59" s="6">
        <f t="shared" si="7"/>
        <v>10702.44</v>
      </c>
      <c r="U59" s="8"/>
      <c r="V59" s="6">
        <f t="shared" si="8"/>
        <v>10702.44</v>
      </c>
      <c r="W59" s="8"/>
      <c r="X59" s="6">
        <f t="shared" si="9"/>
        <v>10702.44</v>
      </c>
    </row>
    <row r="60" spans="1:24" ht="45" customHeight="1">
      <c r="A60" s="12" t="s">
        <v>256</v>
      </c>
      <c r="B60" s="3" t="s">
        <v>258</v>
      </c>
      <c r="C60" s="4"/>
      <c r="D60" s="6">
        <v>0</v>
      </c>
      <c r="E60" s="8">
        <f>E61</f>
        <v>0</v>
      </c>
      <c r="F60" s="6">
        <f t="shared" si="0"/>
        <v>0</v>
      </c>
      <c r="G60" s="8">
        <f>G61</f>
        <v>0</v>
      </c>
      <c r="H60" s="6">
        <f t="shared" si="1"/>
        <v>0</v>
      </c>
      <c r="I60" s="8">
        <f>I61</f>
        <v>0</v>
      </c>
      <c r="J60" s="6">
        <f t="shared" si="2"/>
        <v>0</v>
      </c>
      <c r="K60" s="8">
        <f>K61</f>
        <v>0</v>
      </c>
      <c r="L60" s="6">
        <f t="shared" si="3"/>
        <v>0</v>
      </c>
      <c r="M60" s="8">
        <f>M61</f>
        <v>0</v>
      </c>
      <c r="N60" s="6">
        <f t="shared" si="4"/>
        <v>0</v>
      </c>
      <c r="O60" s="8">
        <f>O61</f>
        <v>0</v>
      </c>
      <c r="P60" s="6">
        <f t="shared" si="5"/>
        <v>0</v>
      </c>
      <c r="Q60" s="8">
        <f>Q61</f>
        <v>0</v>
      </c>
      <c r="R60" s="6">
        <f t="shared" si="6"/>
        <v>0</v>
      </c>
      <c r="S60" s="8">
        <f>S61</f>
        <v>0</v>
      </c>
      <c r="T60" s="6">
        <f t="shared" si="7"/>
        <v>0</v>
      </c>
      <c r="U60" s="8">
        <f>U61</f>
        <v>0</v>
      </c>
      <c r="V60" s="6">
        <f t="shared" si="8"/>
        <v>0</v>
      </c>
      <c r="W60" s="8">
        <f>W61</f>
        <v>0</v>
      </c>
      <c r="X60" s="6">
        <f t="shared" si="9"/>
        <v>0</v>
      </c>
    </row>
    <row r="61" spans="1:24" ht="45" customHeight="1">
      <c r="A61" s="12" t="s">
        <v>257</v>
      </c>
      <c r="B61" s="3" t="s">
        <v>259</v>
      </c>
      <c r="C61" s="4"/>
      <c r="D61" s="6">
        <v>0</v>
      </c>
      <c r="E61" s="8">
        <f>E62</f>
        <v>0</v>
      </c>
      <c r="F61" s="6">
        <f t="shared" si="0"/>
        <v>0</v>
      </c>
      <c r="G61" s="8">
        <f>G62</f>
        <v>0</v>
      </c>
      <c r="H61" s="6">
        <f t="shared" si="1"/>
        <v>0</v>
      </c>
      <c r="I61" s="8">
        <f>I62</f>
        <v>0</v>
      </c>
      <c r="J61" s="6">
        <f t="shared" si="2"/>
        <v>0</v>
      </c>
      <c r="K61" s="8">
        <f>K62</f>
        <v>0</v>
      </c>
      <c r="L61" s="6">
        <f t="shared" si="3"/>
        <v>0</v>
      </c>
      <c r="M61" s="8">
        <f>M62</f>
        <v>0</v>
      </c>
      <c r="N61" s="6">
        <f t="shared" si="4"/>
        <v>0</v>
      </c>
      <c r="O61" s="8">
        <f>O62</f>
        <v>0</v>
      </c>
      <c r="P61" s="6">
        <f t="shared" si="5"/>
        <v>0</v>
      </c>
      <c r="Q61" s="8">
        <f>Q62</f>
        <v>0</v>
      </c>
      <c r="R61" s="6">
        <f t="shared" si="6"/>
        <v>0</v>
      </c>
      <c r="S61" s="8">
        <f>S62</f>
        <v>0</v>
      </c>
      <c r="T61" s="6">
        <f t="shared" si="7"/>
        <v>0</v>
      </c>
      <c r="U61" s="8">
        <f>U62</f>
        <v>0</v>
      </c>
      <c r="V61" s="6">
        <f t="shared" si="8"/>
        <v>0</v>
      </c>
      <c r="W61" s="8">
        <f>W62</f>
        <v>0</v>
      </c>
      <c r="X61" s="6">
        <f t="shared" si="9"/>
        <v>0</v>
      </c>
    </row>
    <row r="62" spans="1:24" ht="50.25" customHeight="1">
      <c r="A62" s="1" t="s">
        <v>58</v>
      </c>
      <c r="B62" s="3" t="s">
        <v>259</v>
      </c>
      <c r="C62" s="4">
        <v>600</v>
      </c>
      <c r="D62" s="6">
        <v>0</v>
      </c>
      <c r="E62" s="8"/>
      <c r="F62" s="6">
        <f t="shared" si="0"/>
        <v>0</v>
      </c>
      <c r="G62" s="8"/>
      <c r="H62" s="6">
        <f t="shared" si="1"/>
        <v>0</v>
      </c>
      <c r="I62" s="8"/>
      <c r="J62" s="6">
        <f t="shared" si="2"/>
        <v>0</v>
      </c>
      <c r="K62" s="8"/>
      <c r="L62" s="6">
        <f t="shared" si="3"/>
        <v>0</v>
      </c>
      <c r="M62" s="8"/>
      <c r="N62" s="6">
        <f t="shared" si="4"/>
        <v>0</v>
      </c>
      <c r="O62" s="8"/>
      <c r="P62" s="6">
        <f t="shared" si="5"/>
        <v>0</v>
      </c>
      <c r="Q62" s="8"/>
      <c r="R62" s="6">
        <f t="shared" si="6"/>
        <v>0</v>
      </c>
      <c r="S62" s="8"/>
      <c r="T62" s="6">
        <f t="shared" si="7"/>
        <v>0</v>
      </c>
      <c r="U62" s="8"/>
      <c r="V62" s="6">
        <f t="shared" si="8"/>
        <v>0</v>
      </c>
      <c r="W62" s="8"/>
      <c r="X62" s="6">
        <f t="shared" si="9"/>
        <v>0</v>
      </c>
    </row>
    <row r="63" spans="1:24" ht="57" hidden="1" customHeight="1">
      <c r="A63" s="1" t="s">
        <v>462</v>
      </c>
      <c r="B63" s="3" t="s">
        <v>464</v>
      </c>
      <c r="C63" s="4"/>
      <c r="D63" s="6">
        <v>0</v>
      </c>
      <c r="E63" s="8">
        <f>E64</f>
        <v>0</v>
      </c>
      <c r="F63" s="6">
        <f t="shared" si="0"/>
        <v>0</v>
      </c>
      <c r="G63" s="8">
        <f>G64</f>
        <v>0</v>
      </c>
      <c r="H63" s="6">
        <f t="shared" si="1"/>
        <v>0</v>
      </c>
      <c r="I63" s="8">
        <f>I64</f>
        <v>0</v>
      </c>
      <c r="J63" s="6">
        <f t="shared" si="2"/>
        <v>0</v>
      </c>
      <c r="K63" s="8">
        <f>K64</f>
        <v>0</v>
      </c>
      <c r="L63" s="6">
        <f t="shared" si="3"/>
        <v>0</v>
      </c>
      <c r="M63" s="8">
        <f>M64</f>
        <v>0</v>
      </c>
      <c r="N63" s="6">
        <f t="shared" si="4"/>
        <v>0</v>
      </c>
      <c r="O63" s="8">
        <f>O64</f>
        <v>0</v>
      </c>
      <c r="P63" s="6">
        <f t="shared" si="5"/>
        <v>0</v>
      </c>
      <c r="Q63" s="8">
        <f>Q64</f>
        <v>0</v>
      </c>
      <c r="R63" s="6">
        <f t="shared" si="6"/>
        <v>0</v>
      </c>
      <c r="S63" s="8">
        <f>S64</f>
        <v>0</v>
      </c>
      <c r="T63" s="6">
        <f t="shared" si="7"/>
        <v>0</v>
      </c>
      <c r="U63" s="8">
        <f>U64</f>
        <v>0</v>
      </c>
      <c r="V63" s="6">
        <f t="shared" si="8"/>
        <v>0</v>
      </c>
      <c r="W63" s="8">
        <f>W64</f>
        <v>0</v>
      </c>
      <c r="X63" s="6">
        <f t="shared" si="9"/>
        <v>0</v>
      </c>
    </row>
    <row r="64" spans="1:24" ht="50.25" hidden="1" customHeight="1">
      <c r="A64" s="1" t="s">
        <v>463</v>
      </c>
      <c r="B64" s="3" t="s">
        <v>465</v>
      </c>
      <c r="C64" s="4"/>
      <c r="D64" s="6">
        <v>0</v>
      </c>
      <c r="E64" s="8">
        <f>E65</f>
        <v>0</v>
      </c>
      <c r="F64" s="6">
        <f t="shared" si="0"/>
        <v>0</v>
      </c>
      <c r="G64" s="8">
        <f>G65</f>
        <v>0</v>
      </c>
      <c r="H64" s="6">
        <f t="shared" si="1"/>
        <v>0</v>
      </c>
      <c r="I64" s="8">
        <f>I65</f>
        <v>0</v>
      </c>
      <c r="J64" s="6">
        <f t="shared" si="2"/>
        <v>0</v>
      </c>
      <c r="K64" s="8">
        <f>K65</f>
        <v>0</v>
      </c>
      <c r="L64" s="6">
        <f t="shared" si="3"/>
        <v>0</v>
      </c>
      <c r="M64" s="8">
        <f>M65</f>
        <v>0</v>
      </c>
      <c r="N64" s="6">
        <f t="shared" si="4"/>
        <v>0</v>
      </c>
      <c r="O64" s="8">
        <f>O65</f>
        <v>0</v>
      </c>
      <c r="P64" s="6">
        <f t="shared" si="5"/>
        <v>0</v>
      </c>
      <c r="Q64" s="8">
        <f>Q65</f>
        <v>0</v>
      </c>
      <c r="R64" s="6">
        <f t="shared" si="6"/>
        <v>0</v>
      </c>
      <c r="S64" s="8">
        <f>S65</f>
        <v>0</v>
      </c>
      <c r="T64" s="6">
        <f t="shared" si="7"/>
        <v>0</v>
      </c>
      <c r="U64" s="8">
        <f>U65</f>
        <v>0</v>
      </c>
      <c r="V64" s="6">
        <f t="shared" si="8"/>
        <v>0</v>
      </c>
      <c r="W64" s="8">
        <f>W65</f>
        <v>0</v>
      </c>
      <c r="X64" s="6">
        <f t="shared" si="9"/>
        <v>0</v>
      </c>
    </row>
    <row r="65" spans="1:24" ht="50.25" hidden="1" customHeight="1">
      <c r="A65" s="1" t="s">
        <v>58</v>
      </c>
      <c r="B65" s="3" t="s">
        <v>465</v>
      </c>
      <c r="C65" s="4">
        <v>600</v>
      </c>
      <c r="D65" s="6">
        <v>0</v>
      </c>
      <c r="E65" s="8"/>
      <c r="F65" s="6">
        <f t="shared" si="0"/>
        <v>0</v>
      </c>
      <c r="G65" s="8"/>
      <c r="H65" s="6">
        <f t="shared" si="1"/>
        <v>0</v>
      </c>
      <c r="I65" s="8"/>
      <c r="J65" s="6">
        <f t="shared" si="2"/>
        <v>0</v>
      </c>
      <c r="K65" s="8"/>
      <c r="L65" s="6">
        <f t="shared" si="3"/>
        <v>0</v>
      </c>
      <c r="M65" s="8"/>
      <c r="N65" s="6">
        <f t="shared" si="4"/>
        <v>0</v>
      </c>
      <c r="O65" s="8"/>
      <c r="P65" s="6">
        <f t="shared" si="5"/>
        <v>0</v>
      </c>
      <c r="Q65" s="8"/>
      <c r="R65" s="6">
        <f t="shared" si="6"/>
        <v>0</v>
      </c>
      <c r="S65" s="8"/>
      <c r="T65" s="6">
        <f t="shared" si="7"/>
        <v>0</v>
      </c>
      <c r="U65" s="8"/>
      <c r="V65" s="6">
        <f t="shared" si="8"/>
        <v>0</v>
      </c>
      <c r="W65" s="8"/>
      <c r="X65" s="6">
        <f t="shared" si="9"/>
        <v>0</v>
      </c>
    </row>
    <row r="66" spans="1:24" ht="57.75" customHeight="1">
      <c r="A66" s="1" t="s">
        <v>520</v>
      </c>
      <c r="B66" s="3" t="s">
        <v>521</v>
      </c>
      <c r="C66" s="4"/>
      <c r="D66" s="6">
        <v>0</v>
      </c>
      <c r="E66" s="8">
        <f>E67</f>
        <v>0</v>
      </c>
      <c r="F66" s="6">
        <f t="shared" si="0"/>
        <v>0</v>
      </c>
      <c r="G66" s="8">
        <f>G67</f>
        <v>0</v>
      </c>
      <c r="H66" s="6">
        <f t="shared" si="1"/>
        <v>0</v>
      </c>
      <c r="I66" s="8">
        <f>I67</f>
        <v>157.89474000000001</v>
      </c>
      <c r="J66" s="6">
        <f t="shared" si="2"/>
        <v>157.89474000000001</v>
      </c>
      <c r="K66" s="8">
        <f>K67</f>
        <v>0</v>
      </c>
      <c r="L66" s="6">
        <f t="shared" si="3"/>
        <v>157.89474000000001</v>
      </c>
      <c r="M66" s="8">
        <f>M67</f>
        <v>3000</v>
      </c>
      <c r="N66" s="6">
        <f t="shared" si="4"/>
        <v>3157.8947400000002</v>
      </c>
      <c r="O66" s="8">
        <f>O67</f>
        <v>0</v>
      </c>
      <c r="P66" s="6">
        <f t="shared" si="5"/>
        <v>3157.8947400000002</v>
      </c>
      <c r="Q66" s="8">
        <f>Q67</f>
        <v>0</v>
      </c>
      <c r="R66" s="6">
        <f t="shared" si="6"/>
        <v>3157.8947400000002</v>
      </c>
      <c r="S66" s="8">
        <f>S67</f>
        <v>0</v>
      </c>
      <c r="T66" s="6">
        <f t="shared" si="7"/>
        <v>3157.8947400000002</v>
      </c>
      <c r="U66" s="8">
        <f>U67</f>
        <v>0</v>
      </c>
      <c r="V66" s="6">
        <f t="shared" si="8"/>
        <v>3157.8947400000002</v>
      </c>
      <c r="W66" s="8">
        <f>W67</f>
        <v>0</v>
      </c>
      <c r="X66" s="6">
        <f t="shared" si="9"/>
        <v>3157.8947400000002</v>
      </c>
    </row>
    <row r="67" spans="1:24" ht="50.25" customHeight="1">
      <c r="A67" s="1" t="s">
        <v>522</v>
      </c>
      <c r="B67" s="3" t="s">
        <v>523</v>
      </c>
      <c r="C67" s="4"/>
      <c r="D67" s="6">
        <v>0</v>
      </c>
      <c r="E67" s="8">
        <f>E68</f>
        <v>0</v>
      </c>
      <c r="F67" s="6">
        <f t="shared" si="0"/>
        <v>0</v>
      </c>
      <c r="G67" s="8">
        <f>G68</f>
        <v>0</v>
      </c>
      <c r="H67" s="6">
        <f t="shared" si="1"/>
        <v>0</v>
      </c>
      <c r="I67" s="8">
        <f>I68</f>
        <v>157.89474000000001</v>
      </c>
      <c r="J67" s="6">
        <f t="shared" si="2"/>
        <v>157.89474000000001</v>
      </c>
      <c r="K67" s="8">
        <f>K68</f>
        <v>0</v>
      </c>
      <c r="L67" s="6">
        <f t="shared" si="3"/>
        <v>157.89474000000001</v>
      </c>
      <c r="M67" s="8">
        <f>M68</f>
        <v>3000</v>
      </c>
      <c r="N67" s="6">
        <f t="shared" si="4"/>
        <v>3157.8947400000002</v>
      </c>
      <c r="O67" s="8">
        <f>O68</f>
        <v>0</v>
      </c>
      <c r="P67" s="6">
        <f t="shared" si="5"/>
        <v>3157.8947400000002</v>
      </c>
      <c r="Q67" s="8">
        <f>Q68</f>
        <v>0</v>
      </c>
      <c r="R67" s="6">
        <f t="shared" si="6"/>
        <v>3157.8947400000002</v>
      </c>
      <c r="S67" s="8">
        <f>S68</f>
        <v>0</v>
      </c>
      <c r="T67" s="6">
        <f t="shared" si="7"/>
        <v>3157.8947400000002</v>
      </c>
      <c r="U67" s="8">
        <f>U68</f>
        <v>0</v>
      </c>
      <c r="V67" s="6">
        <f t="shared" si="8"/>
        <v>3157.8947400000002</v>
      </c>
      <c r="W67" s="8">
        <f>W68</f>
        <v>0</v>
      </c>
      <c r="X67" s="6">
        <f t="shared" si="9"/>
        <v>3157.8947400000002</v>
      </c>
    </row>
    <row r="68" spans="1:24" ht="50.25" customHeight="1">
      <c r="A68" s="1" t="s">
        <v>58</v>
      </c>
      <c r="B68" s="3" t="s">
        <v>523</v>
      </c>
      <c r="C68" s="4">
        <v>600</v>
      </c>
      <c r="D68" s="6">
        <v>0</v>
      </c>
      <c r="E68" s="8"/>
      <c r="F68" s="6">
        <f t="shared" si="0"/>
        <v>0</v>
      </c>
      <c r="G68" s="8"/>
      <c r="H68" s="6">
        <f t="shared" si="1"/>
        <v>0</v>
      </c>
      <c r="I68" s="8">
        <v>157.89474000000001</v>
      </c>
      <c r="J68" s="6">
        <f t="shared" si="2"/>
        <v>157.89474000000001</v>
      </c>
      <c r="K68" s="8"/>
      <c r="L68" s="6">
        <f t="shared" si="3"/>
        <v>157.89474000000001</v>
      </c>
      <c r="M68" s="8">
        <v>3000</v>
      </c>
      <c r="N68" s="6">
        <f t="shared" si="4"/>
        <v>3157.8947400000002</v>
      </c>
      <c r="O68" s="8"/>
      <c r="P68" s="6">
        <f t="shared" si="5"/>
        <v>3157.8947400000002</v>
      </c>
      <c r="Q68" s="8"/>
      <c r="R68" s="6">
        <f t="shared" si="6"/>
        <v>3157.8947400000002</v>
      </c>
      <c r="S68" s="8"/>
      <c r="T68" s="6">
        <f t="shared" si="7"/>
        <v>3157.8947400000002</v>
      </c>
      <c r="U68" s="8"/>
      <c r="V68" s="6">
        <f t="shared" si="8"/>
        <v>3157.8947400000002</v>
      </c>
      <c r="W68" s="8"/>
      <c r="X68" s="6">
        <f t="shared" si="9"/>
        <v>3157.8947400000002</v>
      </c>
    </row>
    <row r="69" spans="1:24" ht="33.75" customHeight="1">
      <c r="A69" s="1" t="s">
        <v>516</v>
      </c>
      <c r="B69" s="3" t="s">
        <v>507</v>
      </c>
      <c r="C69" s="4"/>
      <c r="D69" s="6">
        <v>1127.0667000000001</v>
      </c>
      <c r="E69" s="8">
        <f>E70</f>
        <v>0</v>
      </c>
      <c r="F69" s="6">
        <f t="shared" si="0"/>
        <v>1127.0667000000001</v>
      </c>
      <c r="G69" s="8">
        <f>G70</f>
        <v>441.82712000000004</v>
      </c>
      <c r="H69" s="6">
        <f t="shared" si="1"/>
        <v>1568.8938200000002</v>
      </c>
      <c r="I69" s="8">
        <f>I70</f>
        <v>0</v>
      </c>
      <c r="J69" s="6">
        <f t="shared" si="2"/>
        <v>1568.8938200000002</v>
      </c>
      <c r="K69" s="8">
        <f>K70</f>
        <v>0</v>
      </c>
      <c r="L69" s="6">
        <f t="shared" si="3"/>
        <v>1568.8938200000002</v>
      </c>
      <c r="M69" s="8">
        <f>M70</f>
        <v>0</v>
      </c>
      <c r="N69" s="6">
        <f t="shared" si="4"/>
        <v>1568.8938200000002</v>
      </c>
      <c r="O69" s="8">
        <f>O70</f>
        <v>0</v>
      </c>
      <c r="P69" s="6">
        <f t="shared" si="5"/>
        <v>1568.8938200000002</v>
      </c>
      <c r="Q69" s="8">
        <f>Q70</f>
        <v>0</v>
      </c>
      <c r="R69" s="6">
        <f t="shared" si="6"/>
        <v>1568.8938200000002</v>
      </c>
      <c r="S69" s="8">
        <f>S70</f>
        <v>0</v>
      </c>
      <c r="T69" s="6">
        <f t="shared" si="7"/>
        <v>1568.8938200000002</v>
      </c>
      <c r="U69" s="8">
        <f>U70</f>
        <v>0</v>
      </c>
      <c r="V69" s="6">
        <f t="shared" si="8"/>
        <v>1568.8938200000002</v>
      </c>
      <c r="W69" s="8">
        <f>W70</f>
        <v>0</v>
      </c>
      <c r="X69" s="6">
        <f t="shared" si="9"/>
        <v>1568.8938200000002</v>
      </c>
    </row>
    <row r="70" spans="1:24" ht="80.25" customHeight="1">
      <c r="A70" s="1" t="s">
        <v>585</v>
      </c>
      <c r="B70" s="3" t="s">
        <v>508</v>
      </c>
      <c r="C70" s="4"/>
      <c r="D70" s="6">
        <v>1127.0667000000001</v>
      </c>
      <c r="E70" s="8">
        <f>E71</f>
        <v>0</v>
      </c>
      <c r="F70" s="6">
        <f t="shared" si="0"/>
        <v>1127.0667000000001</v>
      </c>
      <c r="G70" s="8">
        <f>G71</f>
        <v>441.82712000000004</v>
      </c>
      <c r="H70" s="6">
        <f t="shared" si="1"/>
        <v>1568.8938200000002</v>
      </c>
      <c r="I70" s="8">
        <f>I71</f>
        <v>0</v>
      </c>
      <c r="J70" s="6">
        <f t="shared" si="2"/>
        <v>1568.8938200000002</v>
      </c>
      <c r="K70" s="8">
        <f>K71</f>
        <v>0</v>
      </c>
      <c r="L70" s="6">
        <f t="shared" si="3"/>
        <v>1568.8938200000002</v>
      </c>
      <c r="M70" s="8">
        <f>M71</f>
        <v>0</v>
      </c>
      <c r="N70" s="6">
        <f t="shared" si="4"/>
        <v>1568.8938200000002</v>
      </c>
      <c r="O70" s="8">
        <f>O71</f>
        <v>0</v>
      </c>
      <c r="P70" s="6">
        <f t="shared" si="5"/>
        <v>1568.8938200000002</v>
      </c>
      <c r="Q70" s="8">
        <f>Q71</f>
        <v>0</v>
      </c>
      <c r="R70" s="6">
        <f t="shared" si="6"/>
        <v>1568.8938200000002</v>
      </c>
      <c r="S70" s="8">
        <f>S71</f>
        <v>0</v>
      </c>
      <c r="T70" s="6">
        <f t="shared" si="7"/>
        <v>1568.8938200000002</v>
      </c>
      <c r="U70" s="8">
        <f>U71</f>
        <v>0</v>
      </c>
      <c r="V70" s="6">
        <f t="shared" si="8"/>
        <v>1568.8938200000002</v>
      </c>
      <c r="W70" s="8">
        <f>W71</f>
        <v>0</v>
      </c>
      <c r="X70" s="6">
        <f t="shared" si="9"/>
        <v>1568.8938200000002</v>
      </c>
    </row>
    <row r="71" spans="1:24" ht="50.25" customHeight="1">
      <c r="A71" s="1" t="s">
        <v>58</v>
      </c>
      <c r="B71" s="3" t="s">
        <v>508</v>
      </c>
      <c r="C71" s="4">
        <v>600</v>
      </c>
      <c r="D71" s="6">
        <v>1127.0667000000001</v>
      </c>
      <c r="E71" s="8"/>
      <c r="F71" s="6">
        <f t="shared" si="0"/>
        <v>1127.0667000000001</v>
      </c>
      <c r="G71" s="8">
        <f>0.04462+441.7825</f>
        <v>441.82712000000004</v>
      </c>
      <c r="H71" s="6">
        <f t="shared" si="1"/>
        <v>1568.8938200000002</v>
      </c>
      <c r="I71" s="8"/>
      <c r="J71" s="6">
        <f t="shared" si="2"/>
        <v>1568.8938200000002</v>
      </c>
      <c r="K71" s="8"/>
      <c r="L71" s="6">
        <f t="shared" si="3"/>
        <v>1568.8938200000002</v>
      </c>
      <c r="M71" s="8"/>
      <c r="N71" s="6">
        <f t="shared" si="4"/>
        <v>1568.8938200000002</v>
      </c>
      <c r="O71" s="8"/>
      <c r="P71" s="6">
        <f t="shared" si="5"/>
        <v>1568.8938200000002</v>
      </c>
      <c r="Q71" s="8"/>
      <c r="R71" s="6">
        <f t="shared" si="6"/>
        <v>1568.8938200000002</v>
      </c>
      <c r="S71" s="8"/>
      <c r="T71" s="6">
        <f t="shared" si="7"/>
        <v>1568.8938200000002</v>
      </c>
      <c r="U71" s="8"/>
      <c r="V71" s="6">
        <f t="shared" si="8"/>
        <v>1568.8938200000002</v>
      </c>
      <c r="W71" s="8"/>
      <c r="X71" s="6">
        <f t="shared" si="9"/>
        <v>1568.8938200000002</v>
      </c>
    </row>
    <row r="72" spans="1:24" ht="32.25" customHeight="1">
      <c r="A72" s="1" t="s">
        <v>517</v>
      </c>
      <c r="B72" s="3" t="s">
        <v>514</v>
      </c>
      <c r="C72" s="4"/>
      <c r="D72" s="6">
        <v>2261.2143999999998</v>
      </c>
      <c r="E72" s="8">
        <f>E73</f>
        <v>0</v>
      </c>
      <c r="F72" s="6">
        <f t="shared" si="0"/>
        <v>2261.2143999999998</v>
      </c>
      <c r="G72" s="8">
        <f>G73</f>
        <v>369.95033999999998</v>
      </c>
      <c r="H72" s="6">
        <f t="shared" si="1"/>
        <v>2631.1647399999997</v>
      </c>
      <c r="I72" s="8">
        <f>I73</f>
        <v>0</v>
      </c>
      <c r="J72" s="6">
        <f t="shared" si="2"/>
        <v>2631.1647399999997</v>
      </c>
      <c r="K72" s="8">
        <f>K73</f>
        <v>0</v>
      </c>
      <c r="L72" s="6">
        <f t="shared" si="3"/>
        <v>2631.1647399999997</v>
      </c>
      <c r="M72" s="8">
        <f>M73</f>
        <v>0</v>
      </c>
      <c r="N72" s="6">
        <f t="shared" si="4"/>
        <v>2631.1647399999997</v>
      </c>
      <c r="O72" s="8">
        <f>O73</f>
        <v>0</v>
      </c>
      <c r="P72" s="6">
        <f t="shared" si="5"/>
        <v>2631.1647399999997</v>
      </c>
      <c r="Q72" s="8">
        <f>Q73</f>
        <v>0</v>
      </c>
      <c r="R72" s="6">
        <f t="shared" si="6"/>
        <v>2631.1647399999997</v>
      </c>
      <c r="S72" s="8">
        <f>S73</f>
        <v>0</v>
      </c>
      <c r="T72" s="6">
        <f t="shared" si="7"/>
        <v>2631.1647399999997</v>
      </c>
      <c r="U72" s="8">
        <f>U73</f>
        <v>0</v>
      </c>
      <c r="V72" s="6">
        <f t="shared" si="8"/>
        <v>2631.1647399999997</v>
      </c>
      <c r="W72" s="8">
        <f>W73</f>
        <v>0</v>
      </c>
      <c r="X72" s="6">
        <f t="shared" si="9"/>
        <v>2631.1647399999997</v>
      </c>
    </row>
    <row r="73" spans="1:24" ht="59.25" customHeight="1">
      <c r="A73" s="1" t="s">
        <v>586</v>
      </c>
      <c r="B73" s="3" t="s">
        <v>515</v>
      </c>
      <c r="C73" s="4"/>
      <c r="D73" s="6">
        <v>2261.2143999999998</v>
      </c>
      <c r="E73" s="8">
        <f>E74</f>
        <v>0</v>
      </c>
      <c r="F73" s="6">
        <f t="shared" si="0"/>
        <v>2261.2143999999998</v>
      </c>
      <c r="G73" s="8">
        <f>G74</f>
        <v>369.95033999999998</v>
      </c>
      <c r="H73" s="6">
        <f t="shared" si="1"/>
        <v>2631.1647399999997</v>
      </c>
      <c r="I73" s="8">
        <f>I74</f>
        <v>0</v>
      </c>
      <c r="J73" s="6">
        <f t="shared" si="2"/>
        <v>2631.1647399999997</v>
      </c>
      <c r="K73" s="8">
        <f>K74</f>
        <v>0</v>
      </c>
      <c r="L73" s="6">
        <f t="shared" si="3"/>
        <v>2631.1647399999997</v>
      </c>
      <c r="M73" s="8">
        <f>M74</f>
        <v>0</v>
      </c>
      <c r="N73" s="6">
        <f t="shared" si="4"/>
        <v>2631.1647399999997</v>
      </c>
      <c r="O73" s="8">
        <f>O74</f>
        <v>0</v>
      </c>
      <c r="P73" s="6">
        <f t="shared" si="5"/>
        <v>2631.1647399999997</v>
      </c>
      <c r="Q73" s="8">
        <f>Q74</f>
        <v>0</v>
      </c>
      <c r="R73" s="6">
        <f t="shared" si="6"/>
        <v>2631.1647399999997</v>
      </c>
      <c r="S73" s="8">
        <f>S74</f>
        <v>0</v>
      </c>
      <c r="T73" s="6">
        <f t="shared" si="7"/>
        <v>2631.1647399999997</v>
      </c>
      <c r="U73" s="8">
        <f>U74</f>
        <v>0</v>
      </c>
      <c r="V73" s="6">
        <f t="shared" si="8"/>
        <v>2631.1647399999997</v>
      </c>
      <c r="W73" s="8">
        <f>W74</f>
        <v>0</v>
      </c>
      <c r="X73" s="6">
        <f t="shared" si="9"/>
        <v>2631.1647399999997</v>
      </c>
    </row>
    <row r="74" spans="1:24" ht="50.25" customHeight="1">
      <c r="A74" s="1" t="s">
        <v>58</v>
      </c>
      <c r="B74" s="3" t="s">
        <v>515</v>
      </c>
      <c r="C74" s="4">
        <v>600</v>
      </c>
      <c r="D74" s="6">
        <v>2261.2143999999998</v>
      </c>
      <c r="E74" s="8"/>
      <c r="F74" s="6">
        <f t="shared" si="0"/>
        <v>2261.2143999999998</v>
      </c>
      <c r="G74" s="8">
        <f>-22.34645+392.29679</f>
        <v>369.95033999999998</v>
      </c>
      <c r="H74" s="6">
        <f t="shared" si="1"/>
        <v>2631.1647399999997</v>
      </c>
      <c r="I74" s="8"/>
      <c r="J74" s="6">
        <f t="shared" si="2"/>
        <v>2631.1647399999997</v>
      </c>
      <c r="K74" s="8"/>
      <c r="L74" s="6">
        <f t="shared" si="3"/>
        <v>2631.1647399999997</v>
      </c>
      <c r="M74" s="8"/>
      <c r="N74" s="6">
        <f t="shared" si="4"/>
        <v>2631.1647399999997</v>
      </c>
      <c r="O74" s="8"/>
      <c r="P74" s="6">
        <f t="shared" si="5"/>
        <v>2631.1647399999997</v>
      </c>
      <c r="Q74" s="8"/>
      <c r="R74" s="6">
        <f t="shared" si="6"/>
        <v>2631.1647399999997</v>
      </c>
      <c r="S74" s="8"/>
      <c r="T74" s="6">
        <f t="shared" si="7"/>
        <v>2631.1647399999997</v>
      </c>
      <c r="U74" s="8"/>
      <c r="V74" s="6">
        <f t="shared" si="8"/>
        <v>2631.1647399999997</v>
      </c>
      <c r="W74" s="8"/>
      <c r="X74" s="6">
        <f t="shared" si="9"/>
        <v>2631.1647399999997</v>
      </c>
    </row>
    <row r="75" spans="1:24" ht="34.5" customHeight="1">
      <c r="A75" s="1" t="s">
        <v>518</v>
      </c>
      <c r="B75" s="3" t="s">
        <v>509</v>
      </c>
      <c r="C75" s="4"/>
      <c r="D75" s="6">
        <v>6764.3251799999998</v>
      </c>
      <c r="E75" s="8">
        <f>E76</f>
        <v>0</v>
      </c>
      <c r="F75" s="6">
        <f t="shared" si="0"/>
        <v>6764.3251799999998</v>
      </c>
      <c r="G75" s="8">
        <f>G76</f>
        <v>-1065.09231</v>
      </c>
      <c r="H75" s="6">
        <f t="shared" si="1"/>
        <v>5699.2328699999998</v>
      </c>
      <c r="I75" s="8">
        <f>I76</f>
        <v>0</v>
      </c>
      <c r="J75" s="6">
        <f t="shared" si="2"/>
        <v>5699.2328699999998</v>
      </c>
      <c r="K75" s="8">
        <f>K76</f>
        <v>0</v>
      </c>
      <c r="L75" s="6">
        <f t="shared" si="3"/>
        <v>5699.2328699999998</v>
      </c>
      <c r="M75" s="8">
        <f>M76</f>
        <v>0</v>
      </c>
      <c r="N75" s="6">
        <f t="shared" si="4"/>
        <v>5699.2328699999998</v>
      </c>
      <c r="O75" s="8">
        <f>O76</f>
        <v>0</v>
      </c>
      <c r="P75" s="6">
        <f t="shared" si="5"/>
        <v>5699.2328699999998</v>
      </c>
      <c r="Q75" s="8">
        <f>Q76</f>
        <v>0</v>
      </c>
      <c r="R75" s="6">
        <f t="shared" si="6"/>
        <v>5699.2328699999998</v>
      </c>
      <c r="S75" s="8">
        <f>S76</f>
        <v>0</v>
      </c>
      <c r="T75" s="6">
        <f t="shared" si="7"/>
        <v>5699.2328699999998</v>
      </c>
      <c r="U75" s="8">
        <f>U76</f>
        <v>0</v>
      </c>
      <c r="V75" s="6">
        <f t="shared" si="8"/>
        <v>5699.2328699999998</v>
      </c>
      <c r="W75" s="8">
        <f>W76</f>
        <v>0</v>
      </c>
      <c r="X75" s="6">
        <f t="shared" si="9"/>
        <v>5699.2328699999998</v>
      </c>
    </row>
    <row r="76" spans="1:24" ht="49.5" customHeight="1">
      <c r="A76" s="1" t="s">
        <v>584</v>
      </c>
      <c r="B76" s="3" t="s">
        <v>510</v>
      </c>
      <c r="C76" s="4"/>
      <c r="D76" s="6">
        <v>6764.3251799999998</v>
      </c>
      <c r="E76" s="8">
        <f>E77</f>
        <v>0</v>
      </c>
      <c r="F76" s="6">
        <f t="shared" si="0"/>
        <v>6764.3251799999998</v>
      </c>
      <c r="G76" s="8">
        <f>G77</f>
        <v>-1065.09231</v>
      </c>
      <c r="H76" s="6">
        <f t="shared" si="1"/>
        <v>5699.2328699999998</v>
      </c>
      <c r="I76" s="8">
        <f>I77</f>
        <v>0</v>
      </c>
      <c r="J76" s="6">
        <f t="shared" si="2"/>
        <v>5699.2328699999998</v>
      </c>
      <c r="K76" s="8">
        <f>K77</f>
        <v>0</v>
      </c>
      <c r="L76" s="6">
        <f t="shared" si="3"/>
        <v>5699.2328699999998</v>
      </c>
      <c r="M76" s="8">
        <f>M77</f>
        <v>0</v>
      </c>
      <c r="N76" s="6">
        <f t="shared" si="4"/>
        <v>5699.2328699999998</v>
      </c>
      <c r="O76" s="8">
        <f>O77</f>
        <v>0</v>
      </c>
      <c r="P76" s="6">
        <f t="shared" si="5"/>
        <v>5699.2328699999998</v>
      </c>
      <c r="Q76" s="8">
        <f>Q77</f>
        <v>0</v>
      </c>
      <c r="R76" s="6">
        <f t="shared" si="6"/>
        <v>5699.2328699999998</v>
      </c>
      <c r="S76" s="8">
        <f>S77</f>
        <v>0</v>
      </c>
      <c r="T76" s="6">
        <f t="shared" si="7"/>
        <v>5699.2328699999998</v>
      </c>
      <c r="U76" s="8">
        <f>U77</f>
        <v>0</v>
      </c>
      <c r="V76" s="6">
        <f t="shared" si="8"/>
        <v>5699.2328699999998</v>
      </c>
      <c r="W76" s="8">
        <f>W77</f>
        <v>0</v>
      </c>
      <c r="X76" s="6">
        <f t="shared" si="9"/>
        <v>5699.2328699999998</v>
      </c>
    </row>
    <row r="77" spans="1:24" ht="50.25" customHeight="1">
      <c r="A77" s="1" t="s">
        <v>58</v>
      </c>
      <c r="B77" s="3" t="s">
        <v>510</v>
      </c>
      <c r="C77" s="4">
        <v>600</v>
      </c>
      <c r="D77" s="6">
        <v>6764.3251799999998</v>
      </c>
      <c r="E77" s="8"/>
      <c r="F77" s="6">
        <f t="shared" si="0"/>
        <v>6764.3251799999998</v>
      </c>
      <c r="G77" s="8">
        <f>-0.1075-1064.98481</f>
        <v>-1065.09231</v>
      </c>
      <c r="H77" s="6">
        <f t="shared" si="1"/>
        <v>5699.2328699999998</v>
      </c>
      <c r="I77" s="8"/>
      <c r="J77" s="6">
        <f t="shared" si="2"/>
        <v>5699.2328699999998</v>
      </c>
      <c r="K77" s="8"/>
      <c r="L77" s="6">
        <f t="shared" si="3"/>
        <v>5699.2328699999998</v>
      </c>
      <c r="M77" s="8"/>
      <c r="N77" s="6">
        <f t="shared" si="4"/>
        <v>5699.2328699999998</v>
      </c>
      <c r="O77" s="8"/>
      <c r="P77" s="6">
        <f t="shared" si="5"/>
        <v>5699.2328699999998</v>
      </c>
      <c r="Q77" s="8"/>
      <c r="R77" s="6">
        <f t="shared" si="6"/>
        <v>5699.2328699999998</v>
      </c>
      <c r="S77" s="8"/>
      <c r="T77" s="6">
        <f t="shared" si="7"/>
        <v>5699.2328699999998</v>
      </c>
      <c r="U77" s="8"/>
      <c r="V77" s="6">
        <f t="shared" si="8"/>
        <v>5699.2328699999998</v>
      </c>
      <c r="W77" s="8"/>
      <c r="X77" s="6">
        <f t="shared" si="9"/>
        <v>5699.2328699999998</v>
      </c>
    </row>
    <row r="78" spans="1:24" ht="46.5" customHeight="1">
      <c r="A78" s="11" t="s">
        <v>260</v>
      </c>
      <c r="B78" s="10" t="s">
        <v>263</v>
      </c>
      <c r="C78" s="4"/>
      <c r="D78" s="6">
        <v>34472.060850000002</v>
      </c>
      <c r="E78" s="8">
        <f>E79+E96+E99</f>
        <v>74.895479999999992</v>
      </c>
      <c r="F78" s="6">
        <f t="shared" si="0"/>
        <v>34546.956330000001</v>
      </c>
      <c r="G78" s="8">
        <f>G79+G96+G99+G102</f>
        <v>0</v>
      </c>
      <c r="H78" s="6">
        <f t="shared" si="1"/>
        <v>34546.956330000001</v>
      </c>
      <c r="I78" s="8">
        <f>I79+I96+I99+I102</f>
        <v>0</v>
      </c>
      <c r="J78" s="6">
        <f t="shared" si="2"/>
        <v>34546.956330000001</v>
      </c>
      <c r="K78" s="8">
        <f>K79+K96+K99+K102</f>
        <v>0</v>
      </c>
      <c r="L78" s="6">
        <f t="shared" si="3"/>
        <v>34546.956330000001</v>
      </c>
      <c r="M78" s="8">
        <f>M79+M96+M99+M102</f>
        <v>0</v>
      </c>
      <c r="N78" s="6">
        <f t="shared" si="4"/>
        <v>34546.956330000001</v>
      </c>
      <c r="O78" s="8">
        <f>O79+O96+O99+O102</f>
        <v>-8.0609999999999999</v>
      </c>
      <c r="P78" s="6">
        <f t="shared" si="5"/>
        <v>34538.895329999999</v>
      </c>
      <c r="Q78" s="8">
        <f>Q79+Q96+Q99+Q102</f>
        <v>0</v>
      </c>
      <c r="R78" s="6">
        <f t="shared" si="6"/>
        <v>34538.895329999999</v>
      </c>
      <c r="S78" s="8">
        <f>S79+S96+S99+S102</f>
        <v>100</v>
      </c>
      <c r="T78" s="6">
        <f t="shared" si="7"/>
        <v>34638.895329999999</v>
      </c>
      <c r="U78" s="8">
        <f>U79+U96+U99+U102</f>
        <v>2069.3379099999997</v>
      </c>
      <c r="V78" s="6">
        <f t="shared" si="8"/>
        <v>36708.233240000001</v>
      </c>
      <c r="W78" s="8">
        <f>W79+W96+W99+W102</f>
        <v>0</v>
      </c>
      <c r="X78" s="6">
        <f t="shared" si="9"/>
        <v>36708.233240000001</v>
      </c>
    </row>
    <row r="79" spans="1:24" ht="47.25" customHeight="1">
      <c r="A79" s="12" t="s">
        <v>262</v>
      </c>
      <c r="B79" s="3" t="s">
        <v>264</v>
      </c>
      <c r="C79" s="4"/>
      <c r="D79" s="6">
        <v>34472.060850000002</v>
      </c>
      <c r="E79" s="8">
        <f>E80+E82+E84+E86+E88+E90+E92+E94</f>
        <v>74.895479999999992</v>
      </c>
      <c r="F79" s="6">
        <f t="shared" si="0"/>
        <v>34546.956330000001</v>
      </c>
      <c r="G79" s="8">
        <f>G80+G82+G84+G86+G88+G90+G92+G94</f>
        <v>0</v>
      </c>
      <c r="H79" s="6">
        <f t="shared" si="1"/>
        <v>34546.956330000001</v>
      </c>
      <c r="I79" s="8">
        <f>I80+I82+I84+I86+I88+I90+I92+I94</f>
        <v>0</v>
      </c>
      <c r="J79" s="6">
        <f t="shared" si="2"/>
        <v>34546.956330000001</v>
      </c>
      <c r="K79" s="8">
        <f>K80+K82+K84+K86+K88+K90+K92+K94</f>
        <v>0</v>
      </c>
      <c r="L79" s="6">
        <f t="shared" si="3"/>
        <v>34546.956330000001</v>
      </c>
      <c r="M79" s="8">
        <f>M80+M82+M84+M86+M88+M90+M92+M94</f>
        <v>0</v>
      </c>
      <c r="N79" s="6">
        <f t="shared" si="4"/>
        <v>34546.956330000001</v>
      </c>
      <c r="O79" s="8">
        <f>O80+O82+O84+O86+O88+O90+O92+O94</f>
        <v>-8.0609999999999999</v>
      </c>
      <c r="P79" s="6">
        <f t="shared" si="5"/>
        <v>34538.895329999999</v>
      </c>
      <c r="Q79" s="8">
        <f>Q80+Q82+Q84+Q86+Q88+Q90+Q92+Q94</f>
        <v>0</v>
      </c>
      <c r="R79" s="6">
        <f t="shared" si="6"/>
        <v>34538.895329999999</v>
      </c>
      <c r="S79" s="8">
        <f>S80+S82+S84+S86+S88+S90+S92+S94</f>
        <v>100</v>
      </c>
      <c r="T79" s="6">
        <f t="shared" si="7"/>
        <v>34638.895329999999</v>
      </c>
      <c r="U79" s="8">
        <f>U80+U82+U84+U86+U88+U90+U92+U94</f>
        <v>2069.3379099999997</v>
      </c>
      <c r="V79" s="6">
        <f t="shared" si="8"/>
        <v>36708.233240000001</v>
      </c>
      <c r="W79" s="8">
        <f>W80+W82+W84+W86+W88+W90+W92+W94</f>
        <v>0</v>
      </c>
      <c r="X79" s="6">
        <f t="shared" si="9"/>
        <v>36708.233240000001</v>
      </c>
    </row>
    <row r="80" spans="1:24" ht="32.25" customHeight="1">
      <c r="A80" s="12" t="s">
        <v>261</v>
      </c>
      <c r="B80" s="3" t="s">
        <v>265</v>
      </c>
      <c r="C80" s="4"/>
      <c r="D80" s="6">
        <v>30867.660370000005</v>
      </c>
      <c r="E80" s="8">
        <f>E81</f>
        <v>0</v>
      </c>
      <c r="F80" s="6">
        <f t="shared" si="0"/>
        <v>30867.660370000005</v>
      </c>
      <c r="G80" s="8">
        <f>G81</f>
        <v>0</v>
      </c>
      <c r="H80" s="6">
        <f t="shared" si="1"/>
        <v>30867.660370000005</v>
      </c>
      <c r="I80" s="8">
        <f>I81</f>
        <v>0</v>
      </c>
      <c r="J80" s="6">
        <f t="shared" si="2"/>
        <v>30867.660370000005</v>
      </c>
      <c r="K80" s="8">
        <f>K81</f>
        <v>0</v>
      </c>
      <c r="L80" s="6">
        <f t="shared" si="3"/>
        <v>30867.660370000005</v>
      </c>
      <c r="M80" s="8">
        <f>M81</f>
        <v>0</v>
      </c>
      <c r="N80" s="6">
        <f t="shared" si="4"/>
        <v>30867.660370000005</v>
      </c>
      <c r="O80" s="8">
        <f>O81</f>
        <v>-8.0609999999999999</v>
      </c>
      <c r="P80" s="6">
        <f t="shared" si="5"/>
        <v>30859.599370000004</v>
      </c>
      <c r="Q80" s="8">
        <f>Q81</f>
        <v>0</v>
      </c>
      <c r="R80" s="6">
        <f t="shared" si="6"/>
        <v>30859.599370000004</v>
      </c>
      <c r="S80" s="8">
        <f>S81</f>
        <v>100</v>
      </c>
      <c r="T80" s="6">
        <f t="shared" si="7"/>
        <v>30959.599370000004</v>
      </c>
      <c r="U80" s="8">
        <f>U81</f>
        <v>-811.86086</v>
      </c>
      <c r="V80" s="6">
        <f t="shared" si="8"/>
        <v>30147.738510000003</v>
      </c>
      <c r="W80" s="8">
        <f>W81</f>
        <v>0</v>
      </c>
      <c r="X80" s="6">
        <f t="shared" si="9"/>
        <v>30147.738510000003</v>
      </c>
    </row>
    <row r="81" spans="1:24" ht="47.25" customHeight="1">
      <c r="A81" s="1" t="s">
        <v>58</v>
      </c>
      <c r="B81" s="3" t="s">
        <v>265</v>
      </c>
      <c r="C81" s="4">
        <v>600</v>
      </c>
      <c r="D81" s="6">
        <v>30867.660370000005</v>
      </c>
      <c r="E81" s="8"/>
      <c r="F81" s="6">
        <f t="shared" si="0"/>
        <v>30867.660370000005</v>
      </c>
      <c r="G81" s="8"/>
      <c r="H81" s="6">
        <f t="shared" si="1"/>
        <v>30867.660370000005</v>
      </c>
      <c r="I81" s="8"/>
      <c r="J81" s="6">
        <f t="shared" si="2"/>
        <v>30867.660370000005</v>
      </c>
      <c r="K81" s="8"/>
      <c r="L81" s="6">
        <f t="shared" si="3"/>
        <v>30867.660370000005</v>
      </c>
      <c r="M81" s="8"/>
      <c r="N81" s="6">
        <f t="shared" si="4"/>
        <v>30867.660370000005</v>
      </c>
      <c r="O81" s="8">
        <v>-8.0609999999999999</v>
      </c>
      <c r="P81" s="6">
        <f t="shared" si="5"/>
        <v>30859.599370000004</v>
      </c>
      <c r="Q81" s="8"/>
      <c r="R81" s="6">
        <f t="shared" si="6"/>
        <v>30859.599370000004</v>
      </c>
      <c r="S81" s="8">
        <v>100</v>
      </c>
      <c r="T81" s="6">
        <f t="shared" ref="T81:T144" si="10">R81+S81</f>
        <v>30959.599370000004</v>
      </c>
      <c r="U81" s="8">
        <f>-351.46086-460.4</f>
        <v>-811.86086</v>
      </c>
      <c r="V81" s="6">
        <f t="shared" ref="V81:V144" si="11">T81+U81</f>
        <v>30147.738510000003</v>
      </c>
      <c r="W81" s="8"/>
      <c r="X81" s="6">
        <f t="shared" ref="X81:X144" si="12">V81+W81</f>
        <v>30147.738510000003</v>
      </c>
    </row>
    <row r="82" spans="1:24" ht="48" customHeight="1">
      <c r="A82" s="1" t="s">
        <v>267</v>
      </c>
      <c r="B82" s="3" t="s">
        <v>268</v>
      </c>
      <c r="C82" s="4"/>
      <c r="D82" s="6">
        <v>35</v>
      </c>
      <c r="E82" s="8">
        <f>E83</f>
        <v>60</v>
      </c>
      <c r="F82" s="6">
        <f t="shared" si="0"/>
        <v>95</v>
      </c>
      <c r="G82" s="8">
        <f>G83</f>
        <v>0</v>
      </c>
      <c r="H82" s="6">
        <f t="shared" si="1"/>
        <v>95</v>
      </c>
      <c r="I82" s="8">
        <f>I83</f>
        <v>0</v>
      </c>
      <c r="J82" s="6">
        <f t="shared" si="2"/>
        <v>95</v>
      </c>
      <c r="K82" s="8">
        <f>K83</f>
        <v>0</v>
      </c>
      <c r="L82" s="6">
        <f t="shared" si="3"/>
        <v>95</v>
      </c>
      <c r="M82" s="8">
        <f>M83</f>
        <v>0</v>
      </c>
      <c r="N82" s="6">
        <f t="shared" si="4"/>
        <v>95</v>
      </c>
      <c r="O82" s="8">
        <f>O83</f>
        <v>0</v>
      </c>
      <c r="P82" s="6">
        <f t="shared" si="5"/>
        <v>95</v>
      </c>
      <c r="Q82" s="8">
        <f>Q83</f>
        <v>0</v>
      </c>
      <c r="R82" s="6">
        <f t="shared" si="6"/>
        <v>95</v>
      </c>
      <c r="S82" s="8">
        <f>S83</f>
        <v>0</v>
      </c>
      <c r="T82" s="6">
        <f t="shared" si="10"/>
        <v>95</v>
      </c>
      <c r="U82" s="8">
        <f>U83</f>
        <v>0</v>
      </c>
      <c r="V82" s="6">
        <f t="shared" si="11"/>
        <v>95</v>
      </c>
      <c r="W82" s="8">
        <f>W83</f>
        <v>0</v>
      </c>
      <c r="X82" s="6">
        <f t="shared" si="12"/>
        <v>95</v>
      </c>
    </row>
    <row r="83" spans="1:24" ht="45" customHeight="1">
      <c r="A83" s="1" t="s">
        <v>58</v>
      </c>
      <c r="B83" s="3" t="s">
        <v>268</v>
      </c>
      <c r="C83" s="4">
        <v>600</v>
      </c>
      <c r="D83" s="6">
        <v>35</v>
      </c>
      <c r="E83" s="8">
        <v>60</v>
      </c>
      <c r="F83" s="6">
        <f t="shared" si="0"/>
        <v>95</v>
      </c>
      <c r="G83" s="8"/>
      <c r="H83" s="6">
        <f t="shared" si="1"/>
        <v>95</v>
      </c>
      <c r="I83" s="8"/>
      <c r="J83" s="6">
        <f t="shared" si="2"/>
        <v>95</v>
      </c>
      <c r="K83" s="8"/>
      <c r="L83" s="6">
        <f t="shared" si="3"/>
        <v>95</v>
      </c>
      <c r="M83" s="8"/>
      <c r="N83" s="6">
        <f t="shared" si="4"/>
        <v>95</v>
      </c>
      <c r="O83" s="8"/>
      <c r="P83" s="6">
        <f t="shared" si="5"/>
        <v>95</v>
      </c>
      <c r="Q83" s="8"/>
      <c r="R83" s="6">
        <f t="shared" si="6"/>
        <v>95</v>
      </c>
      <c r="S83" s="8"/>
      <c r="T83" s="6">
        <f t="shared" si="10"/>
        <v>95</v>
      </c>
      <c r="U83" s="8"/>
      <c r="V83" s="6">
        <f t="shared" si="11"/>
        <v>95</v>
      </c>
      <c r="W83" s="8"/>
      <c r="X83" s="6">
        <f t="shared" si="12"/>
        <v>95</v>
      </c>
    </row>
    <row r="84" spans="1:24" ht="45" customHeight="1">
      <c r="A84" s="1" t="s">
        <v>328</v>
      </c>
      <c r="B84" s="3" t="s">
        <v>269</v>
      </c>
      <c r="C84" s="4"/>
      <c r="D84" s="6">
        <v>92</v>
      </c>
      <c r="E84" s="8">
        <f>E85</f>
        <v>0</v>
      </c>
      <c r="F84" s="6">
        <f t="shared" si="0"/>
        <v>92</v>
      </c>
      <c r="G84" s="8">
        <f>G85</f>
        <v>0</v>
      </c>
      <c r="H84" s="6">
        <f t="shared" si="1"/>
        <v>92</v>
      </c>
      <c r="I84" s="8">
        <f>I85</f>
        <v>0</v>
      </c>
      <c r="J84" s="6">
        <f t="shared" si="2"/>
        <v>92</v>
      </c>
      <c r="K84" s="8">
        <f>K85</f>
        <v>0</v>
      </c>
      <c r="L84" s="6">
        <f t="shared" ref="L84:L147" si="13">J84+K84</f>
        <v>92</v>
      </c>
      <c r="M84" s="8">
        <f>M85</f>
        <v>0</v>
      </c>
      <c r="N84" s="6">
        <f t="shared" ref="N84:N147" si="14">L84+M84</f>
        <v>92</v>
      </c>
      <c r="O84" s="8">
        <f>O85</f>
        <v>0</v>
      </c>
      <c r="P84" s="6">
        <f t="shared" ref="P84:P147" si="15">N84+O84</f>
        <v>92</v>
      </c>
      <c r="Q84" s="8">
        <f>Q85</f>
        <v>0</v>
      </c>
      <c r="R84" s="6">
        <f t="shared" ref="R84:R147" si="16">P84+Q84</f>
        <v>92</v>
      </c>
      <c r="S84" s="8">
        <f>S85</f>
        <v>0</v>
      </c>
      <c r="T84" s="6">
        <f t="shared" si="10"/>
        <v>92</v>
      </c>
      <c r="U84" s="8">
        <f>U85</f>
        <v>0</v>
      </c>
      <c r="V84" s="6">
        <f t="shared" si="11"/>
        <v>92</v>
      </c>
      <c r="W84" s="8">
        <f>W85</f>
        <v>0</v>
      </c>
      <c r="X84" s="6">
        <f t="shared" si="12"/>
        <v>92</v>
      </c>
    </row>
    <row r="85" spans="1:24" ht="45.75" customHeight="1">
      <c r="A85" s="1" t="s">
        <v>58</v>
      </c>
      <c r="B85" s="3" t="s">
        <v>269</v>
      </c>
      <c r="C85" s="4">
        <v>600</v>
      </c>
      <c r="D85" s="6">
        <v>92</v>
      </c>
      <c r="E85" s="8"/>
      <c r="F85" s="6">
        <f t="shared" si="0"/>
        <v>92</v>
      </c>
      <c r="G85" s="8"/>
      <c r="H85" s="6">
        <f t="shared" si="1"/>
        <v>92</v>
      </c>
      <c r="I85" s="8"/>
      <c r="J85" s="6">
        <f t="shared" si="2"/>
        <v>92</v>
      </c>
      <c r="K85" s="8"/>
      <c r="L85" s="6">
        <f t="shared" si="13"/>
        <v>92</v>
      </c>
      <c r="M85" s="8"/>
      <c r="N85" s="6">
        <f t="shared" si="14"/>
        <v>92</v>
      </c>
      <c r="O85" s="8"/>
      <c r="P85" s="6">
        <f t="shared" si="15"/>
        <v>92</v>
      </c>
      <c r="Q85" s="8"/>
      <c r="R85" s="6">
        <f t="shared" si="16"/>
        <v>92</v>
      </c>
      <c r="S85" s="8"/>
      <c r="T85" s="6">
        <f t="shared" si="10"/>
        <v>92</v>
      </c>
      <c r="U85" s="8"/>
      <c r="V85" s="6">
        <f t="shared" si="11"/>
        <v>92</v>
      </c>
      <c r="W85" s="8"/>
      <c r="X85" s="6">
        <f t="shared" si="12"/>
        <v>92</v>
      </c>
    </row>
    <row r="86" spans="1:24" ht="84.75" customHeight="1">
      <c r="A86" s="1" t="s">
        <v>270</v>
      </c>
      <c r="B86" s="14" t="s">
        <v>271</v>
      </c>
      <c r="C86" s="4"/>
      <c r="D86" s="6">
        <v>804.47501</v>
      </c>
      <c r="E86" s="8">
        <f>E87</f>
        <v>0</v>
      </c>
      <c r="F86" s="6">
        <f t="shared" si="0"/>
        <v>804.47501</v>
      </c>
      <c r="G86" s="8">
        <f>G87</f>
        <v>0</v>
      </c>
      <c r="H86" s="6">
        <f t="shared" si="1"/>
        <v>804.47501</v>
      </c>
      <c r="I86" s="8">
        <f>I87</f>
        <v>0</v>
      </c>
      <c r="J86" s="6">
        <f t="shared" si="2"/>
        <v>804.47501</v>
      </c>
      <c r="K86" s="8">
        <f>K87</f>
        <v>0</v>
      </c>
      <c r="L86" s="6">
        <f t="shared" si="13"/>
        <v>804.47501</v>
      </c>
      <c r="M86" s="8">
        <f>M87</f>
        <v>0</v>
      </c>
      <c r="N86" s="6">
        <f t="shared" si="14"/>
        <v>804.47501</v>
      </c>
      <c r="O86" s="8">
        <f>O87</f>
        <v>0</v>
      </c>
      <c r="P86" s="6">
        <f t="shared" si="15"/>
        <v>804.47501</v>
      </c>
      <c r="Q86" s="8">
        <f>Q87</f>
        <v>0</v>
      </c>
      <c r="R86" s="6">
        <f t="shared" si="16"/>
        <v>804.47501</v>
      </c>
      <c r="S86" s="8">
        <f>S87</f>
        <v>0</v>
      </c>
      <c r="T86" s="6">
        <f t="shared" si="10"/>
        <v>804.47501</v>
      </c>
      <c r="U86" s="8">
        <f>U87</f>
        <v>1217.2375</v>
      </c>
      <c r="V86" s="6">
        <f t="shared" si="11"/>
        <v>2021.7125099999998</v>
      </c>
      <c r="W86" s="8">
        <f>W87</f>
        <v>0</v>
      </c>
      <c r="X86" s="6">
        <f t="shared" si="12"/>
        <v>2021.7125099999998</v>
      </c>
    </row>
    <row r="87" spans="1:24" ht="45.75" customHeight="1">
      <c r="A87" s="1" t="s">
        <v>58</v>
      </c>
      <c r="B87" s="14" t="s">
        <v>271</v>
      </c>
      <c r="C87" s="4">
        <v>600</v>
      </c>
      <c r="D87" s="6">
        <v>804.47501</v>
      </c>
      <c r="E87" s="8"/>
      <c r="F87" s="6">
        <f t="shared" ref="F87:F153" si="17">D87+E87</f>
        <v>804.47501</v>
      </c>
      <c r="G87" s="8"/>
      <c r="H87" s="6">
        <f t="shared" ref="H87:H153" si="18">F87+G87</f>
        <v>804.47501</v>
      </c>
      <c r="I87" s="8"/>
      <c r="J87" s="6">
        <f t="shared" ref="J87:J150" si="19">H87+I87</f>
        <v>804.47501</v>
      </c>
      <c r="K87" s="8"/>
      <c r="L87" s="6">
        <f t="shared" si="13"/>
        <v>804.47501</v>
      </c>
      <c r="M87" s="8"/>
      <c r="N87" s="6">
        <f t="shared" si="14"/>
        <v>804.47501</v>
      </c>
      <c r="O87" s="8"/>
      <c r="P87" s="6">
        <f t="shared" si="15"/>
        <v>804.47501</v>
      </c>
      <c r="Q87" s="8"/>
      <c r="R87" s="6">
        <f t="shared" si="16"/>
        <v>804.47501</v>
      </c>
      <c r="S87" s="8"/>
      <c r="T87" s="6">
        <f t="shared" si="10"/>
        <v>804.47501</v>
      </c>
      <c r="U87" s="8">
        <v>1217.2375</v>
      </c>
      <c r="V87" s="6">
        <f t="shared" si="11"/>
        <v>2021.7125099999998</v>
      </c>
      <c r="W87" s="8"/>
      <c r="X87" s="6">
        <f t="shared" si="12"/>
        <v>2021.7125099999998</v>
      </c>
    </row>
    <row r="88" spans="1:24" ht="84.75" customHeight="1">
      <c r="A88" s="1" t="s">
        <v>272</v>
      </c>
      <c r="B88" s="14" t="s">
        <v>273</v>
      </c>
      <c r="C88" s="4"/>
      <c r="D88" s="6">
        <v>254.04473999999999</v>
      </c>
      <c r="E88" s="8">
        <f>E89</f>
        <v>0</v>
      </c>
      <c r="F88" s="6">
        <f t="shared" si="17"/>
        <v>254.04473999999999</v>
      </c>
      <c r="G88" s="8">
        <f>G89</f>
        <v>0</v>
      </c>
      <c r="H88" s="6">
        <f t="shared" si="18"/>
        <v>254.04473999999999</v>
      </c>
      <c r="I88" s="8">
        <f>I89</f>
        <v>0</v>
      </c>
      <c r="J88" s="6">
        <f t="shared" si="19"/>
        <v>254.04473999999999</v>
      </c>
      <c r="K88" s="8">
        <f>K89</f>
        <v>0</v>
      </c>
      <c r="L88" s="6">
        <f t="shared" si="13"/>
        <v>254.04473999999999</v>
      </c>
      <c r="M88" s="8">
        <f>M89</f>
        <v>0</v>
      </c>
      <c r="N88" s="6">
        <f t="shared" si="14"/>
        <v>254.04473999999999</v>
      </c>
      <c r="O88" s="8">
        <f>O89</f>
        <v>0</v>
      </c>
      <c r="P88" s="6">
        <f t="shared" si="15"/>
        <v>254.04473999999999</v>
      </c>
      <c r="Q88" s="8">
        <f>Q89</f>
        <v>0</v>
      </c>
      <c r="R88" s="6">
        <f t="shared" si="16"/>
        <v>254.04473999999999</v>
      </c>
      <c r="S88" s="8">
        <f>S89</f>
        <v>0</v>
      </c>
      <c r="T88" s="6">
        <f t="shared" si="10"/>
        <v>254.04473999999999</v>
      </c>
      <c r="U88" s="8">
        <f>U89</f>
        <v>384.39078999999998</v>
      </c>
      <c r="V88" s="6">
        <f t="shared" si="11"/>
        <v>638.43552999999997</v>
      </c>
      <c r="W88" s="8">
        <f>W89</f>
        <v>0</v>
      </c>
      <c r="X88" s="6">
        <f t="shared" si="12"/>
        <v>638.43552999999997</v>
      </c>
    </row>
    <row r="89" spans="1:24" ht="45.75" customHeight="1">
      <c r="A89" s="1" t="s">
        <v>58</v>
      </c>
      <c r="B89" s="14" t="s">
        <v>273</v>
      </c>
      <c r="C89" s="4">
        <v>600</v>
      </c>
      <c r="D89" s="6">
        <v>254.04473999999999</v>
      </c>
      <c r="E89" s="8"/>
      <c r="F89" s="6">
        <f t="shared" si="17"/>
        <v>254.04473999999999</v>
      </c>
      <c r="G89" s="8"/>
      <c r="H89" s="6">
        <f t="shared" si="18"/>
        <v>254.04473999999999</v>
      </c>
      <c r="I89" s="8"/>
      <c r="J89" s="6">
        <f t="shared" si="19"/>
        <v>254.04473999999999</v>
      </c>
      <c r="K89" s="8"/>
      <c r="L89" s="6">
        <f t="shared" si="13"/>
        <v>254.04473999999999</v>
      </c>
      <c r="M89" s="8"/>
      <c r="N89" s="6">
        <f t="shared" si="14"/>
        <v>254.04473999999999</v>
      </c>
      <c r="O89" s="8"/>
      <c r="P89" s="6">
        <f t="shared" si="15"/>
        <v>254.04473999999999</v>
      </c>
      <c r="Q89" s="8"/>
      <c r="R89" s="6">
        <f t="shared" si="16"/>
        <v>254.04473999999999</v>
      </c>
      <c r="S89" s="8"/>
      <c r="T89" s="6">
        <f t="shared" si="10"/>
        <v>254.04473999999999</v>
      </c>
      <c r="U89" s="8">
        <v>384.39078999999998</v>
      </c>
      <c r="V89" s="6">
        <f t="shared" si="11"/>
        <v>638.43552999999997</v>
      </c>
      <c r="W89" s="8"/>
      <c r="X89" s="6">
        <f t="shared" si="12"/>
        <v>638.43552999999997</v>
      </c>
    </row>
    <row r="90" spans="1:24" ht="96" customHeight="1">
      <c r="A90" s="1" t="s">
        <v>276</v>
      </c>
      <c r="B90" s="14" t="s">
        <v>277</v>
      </c>
      <c r="C90" s="4"/>
      <c r="D90" s="6">
        <v>1489.5327299999999</v>
      </c>
      <c r="E90" s="8">
        <f>E91</f>
        <v>14.895479999999999</v>
      </c>
      <c r="F90" s="6">
        <f t="shared" si="17"/>
        <v>1504.4282099999998</v>
      </c>
      <c r="G90" s="8">
        <f>G91</f>
        <v>0</v>
      </c>
      <c r="H90" s="6">
        <f t="shared" si="18"/>
        <v>1504.4282099999998</v>
      </c>
      <c r="I90" s="8">
        <f>I91</f>
        <v>0</v>
      </c>
      <c r="J90" s="6">
        <f t="shared" si="19"/>
        <v>1504.4282099999998</v>
      </c>
      <c r="K90" s="8">
        <f>K91</f>
        <v>0</v>
      </c>
      <c r="L90" s="6">
        <f t="shared" si="13"/>
        <v>1504.4282099999998</v>
      </c>
      <c r="M90" s="8">
        <f>M91</f>
        <v>0</v>
      </c>
      <c r="N90" s="6">
        <f t="shared" si="14"/>
        <v>1504.4282099999998</v>
      </c>
      <c r="O90" s="8">
        <f>O91</f>
        <v>0</v>
      </c>
      <c r="P90" s="6">
        <f t="shared" si="15"/>
        <v>1504.4282099999998</v>
      </c>
      <c r="Q90" s="8">
        <f>Q91</f>
        <v>0</v>
      </c>
      <c r="R90" s="6">
        <f t="shared" si="16"/>
        <v>1504.4282099999998</v>
      </c>
      <c r="S90" s="8">
        <f>S91</f>
        <v>0</v>
      </c>
      <c r="T90" s="6">
        <f t="shared" si="10"/>
        <v>1504.4282099999998</v>
      </c>
      <c r="U90" s="8">
        <f>U91</f>
        <v>1181.0594100000001</v>
      </c>
      <c r="V90" s="6">
        <f t="shared" si="11"/>
        <v>2685.4876199999999</v>
      </c>
      <c r="W90" s="8">
        <f>W91</f>
        <v>0</v>
      </c>
      <c r="X90" s="6">
        <f t="shared" si="12"/>
        <v>2685.4876199999999</v>
      </c>
    </row>
    <row r="91" spans="1:24" ht="46.5" customHeight="1">
      <c r="A91" s="1" t="s">
        <v>58</v>
      </c>
      <c r="B91" s="14" t="s">
        <v>277</v>
      </c>
      <c r="C91" s="4">
        <v>600</v>
      </c>
      <c r="D91" s="6">
        <v>1489.5327299999999</v>
      </c>
      <c r="E91" s="8">
        <v>14.895479999999999</v>
      </c>
      <c r="F91" s="6">
        <f t="shared" si="17"/>
        <v>1504.4282099999998</v>
      </c>
      <c r="G91" s="8"/>
      <c r="H91" s="6">
        <f t="shared" si="18"/>
        <v>1504.4282099999998</v>
      </c>
      <c r="I91" s="8"/>
      <c r="J91" s="6">
        <f t="shared" si="19"/>
        <v>1504.4282099999998</v>
      </c>
      <c r="K91" s="8"/>
      <c r="L91" s="6">
        <f t="shared" si="13"/>
        <v>1504.4282099999998</v>
      </c>
      <c r="M91" s="8"/>
      <c r="N91" s="6">
        <f t="shared" si="14"/>
        <v>1504.4282099999998</v>
      </c>
      <c r="O91" s="8"/>
      <c r="P91" s="6">
        <f t="shared" si="15"/>
        <v>1504.4282099999998</v>
      </c>
      <c r="Q91" s="8"/>
      <c r="R91" s="6">
        <f t="shared" si="16"/>
        <v>1504.4282099999998</v>
      </c>
      <c r="S91" s="8"/>
      <c r="T91" s="6">
        <f t="shared" si="10"/>
        <v>1504.4282099999998</v>
      </c>
      <c r="U91" s="8">
        <v>1181.0594100000001</v>
      </c>
      <c r="V91" s="6">
        <f t="shared" si="11"/>
        <v>2685.4876199999999</v>
      </c>
      <c r="W91" s="8"/>
      <c r="X91" s="6">
        <f t="shared" si="12"/>
        <v>2685.4876199999999</v>
      </c>
    </row>
    <row r="92" spans="1:24" ht="96" customHeight="1">
      <c r="A92" s="1" t="s">
        <v>278</v>
      </c>
      <c r="B92" s="3" t="s">
        <v>279</v>
      </c>
      <c r="C92" s="4"/>
      <c r="D92" s="6">
        <v>200</v>
      </c>
      <c r="E92" s="8">
        <f>E93</f>
        <v>0</v>
      </c>
      <c r="F92" s="6">
        <f t="shared" si="17"/>
        <v>200</v>
      </c>
      <c r="G92" s="8">
        <f>G93</f>
        <v>0</v>
      </c>
      <c r="H92" s="6">
        <f t="shared" si="18"/>
        <v>200</v>
      </c>
      <c r="I92" s="8">
        <f>I93</f>
        <v>0</v>
      </c>
      <c r="J92" s="6">
        <f t="shared" si="19"/>
        <v>200</v>
      </c>
      <c r="K92" s="8">
        <f>K93</f>
        <v>0</v>
      </c>
      <c r="L92" s="6">
        <f t="shared" si="13"/>
        <v>200</v>
      </c>
      <c r="M92" s="8">
        <f>M93</f>
        <v>0</v>
      </c>
      <c r="N92" s="6">
        <f t="shared" si="14"/>
        <v>200</v>
      </c>
      <c r="O92" s="8">
        <f>O93</f>
        <v>0</v>
      </c>
      <c r="P92" s="6">
        <f t="shared" si="15"/>
        <v>200</v>
      </c>
      <c r="Q92" s="8">
        <f>Q93</f>
        <v>0</v>
      </c>
      <c r="R92" s="6">
        <f t="shared" si="16"/>
        <v>200</v>
      </c>
      <c r="S92" s="8">
        <f>S93</f>
        <v>0</v>
      </c>
      <c r="T92" s="6">
        <f t="shared" si="10"/>
        <v>200</v>
      </c>
      <c r="U92" s="8">
        <f>U93</f>
        <v>157.01106999999999</v>
      </c>
      <c r="V92" s="6">
        <f t="shared" si="11"/>
        <v>357.01107000000002</v>
      </c>
      <c r="W92" s="8">
        <f>W93</f>
        <v>0</v>
      </c>
      <c r="X92" s="6">
        <f t="shared" si="12"/>
        <v>357.01107000000002</v>
      </c>
    </row>
    <row r="93" spans="1:24" ht="47.25" customHeight="1">
      <c r="A93" s="1" t="s">
        <v>58</v>
      </c>
      <c r="B93" s="3" t="s">
        <v>279</v>
      </c>
      <c r="C93" s="4">
        <v>600</v>
      </c>
      <c r="D93" s="6">
        <v>200</v>
      </c>
      <c r="E93" s="8"/>
      <c r="F93" s="6">
        <f t="shared" si="17"/>
        <v>200</v>
      </c>
      <c r="G93" s="8"/>
      <c r="H93" s="6">
        <f t="shared" si="18"/>
        <v>200</v>
      </c>
      <c r="I93" s="8"/>
      <c r="J93" s="6">
        <f t="shared" si="19"/>
        <v>200</v>
      </c>
      <c r="K93" s="8"/>
      <c r="L93" s="6">
        <f t="shared" si="13"/>
        <v>200</v>
      </c>
      <c r="M93" s="8"/>
      <c r="N93" s="6">
        <f t="shared" si="14"/>
        <v>200</v>
      </c>
      <c r="O93" s="8"/>
      <c r="P93" s="6">
        <f t="shared" si="15"/>
        <v>200</v>
      </c>
      <c r="Q93" s="8"/>
      <c r="R93" s="6">
        <f t="shared" si="16"/>
        <v>200</v>
      </c>
      <c r="S93" s="8"/>
      <c r="T93" s="6">
        <f t="shared" si="10"/>
        <v>200</v>
      </c>
      <c r="U93" s="8">
        <v>157.01106999999999</v>
      </c>
      <c r="V93" s="6">
        <f t="shared" si="11"/>
        <v>357.01107000000002</v>
      </c>
      <c r="W93" s="8"/>
      <c r="X93" s="6">
        <f t="shared" si="12"/>
        <v>357.01107000000002</v>
      </c>
    </row>
    <row r="94" spans="1:24" ht="35.25" customHeight="1">
      <c r="A94" s="7" t="s">
        <v>458</v>
      </c>
      <c r="B94" s="3" t="s">
        <v>457</v>
      </c>
      <c r="C94" s="4"/>
      <c r="D94" s="6">
        <v>729.34799999999996</v>
      </c>
      <c r="E94" s="8">
        <f>E95</f>
        <v>0</v>
      </c>
      <c r="F94" s="6">
        <f t="shared" si="17"/>
        <v>729.34799999999996</v>
      </c>
      <c r="G94" s="8">
        <f>G95</f>
        <v>0</v>
      </c>
      <c r="H94" s="6">
        <f t="shared" si="18"/>
        <v>729.34799999999996</v>
      </c>
      <c r="I94" s="8">
        <f>I95</f>
        <v>0</v>
      </c>
      <c r="J94" s="6">
        <f t="shared" si="19"/>
        <v>729.34799999999996</v>
      </c>
      <c r="K94" s="8">
        <f>K95</f>
        <v>0</v>
      </c>
      <c r="L94" s="6">
        <f t="shared" si="13"/>
        <v>729.34799999999996</v>
      </c>
      <c r="M94" s="8">
        <f>M95</f>
        <v>0</v>
      </c>
      <c r="N94" s="6">
        <f t="shared" si="14"/>
        <v>729.34799999999996</v>
      </c>
      <c r="O94" s="8">
        <f>O95</f>
        <v>0</v>
      </c>
      <c r="P94" s="6">
        <f t="shared" si="15"/>
        <v>729.34799999999996</v>
      </c>
      <c r="Q94" s="8">
        <f>Q95</f>
        <v>0</v>
      </c>
      <c r="R94" s="6">
        <f t="shared" si="16"/>
        <v>729.34799999999996</v>
      </c>
      <c r="S94" s="8">
        <f>S95</f>
        <v>0</v>
      </c>
      <c r="T94" s="6">
        <f t="shared" si="10"/>
        <v>729.34799999999996</v>
      </c>
      <c r="U94" s="8">
        <f>U95</f>
        <v>-58.5</v>
      </c>
      <c r="V94" s="6">
        <f t="shared" si="11"/>
        <v>670.84799999999996</v>
      </c>
      <c r="W94" s="8">
        <f>W95</f>
        <v>0</v>
      </c>
      <c r="X94" s="6">
        <f t="shared" si="12"/>
        <v>670.84799999999996</v>
      </c>
    </row>
    <row r="95" spans="1:24" ht="47.25" customHeight="1">
      <c r="A95" s="7" t="s">
        <v>58</v>
      </c>
      <c r="B95" s="3" t="s">
        <v>457</v>
      </c>
      <c r="C95" s="4">
        <v>600</v>
      </c>
      <c r="D95" s="6">
        <v>729.34799999999996</v>
      </c>
      <c r="E95" s="8"/>
      <c r="F95" s="6">
        <f t="shared" si="17"/>
        <v>729.34799999999996</v>
      </c>
      <c r="G95" s="8"/>
      <c r="H95" s="6">
        <f t="shared" si="18"/>
        <v>729.34799999999996</v>
      </c>
      <c r="I95" s="8"/>
      <c r="J95" s="6">
        <f t="shared" si="19"/>
        <v>729.34799999999996</v>
      </c>
      <c r="K95" s="8"/>
      <c r="L95" s="6">
        <f t="shared" si="13"/>
        <v>729.34799999999996</v>
      </c>
      <c r="M95" s="8"/>
      <c r="N95" s="6">
        <f t="shared" si="14"/>
        <v>729.34799999999996</v>
      </c>
      <c r="O95" s="8"/>
      <c r="P95" s="6">
        <f t="shared" si="15"/>
        <v>729.34799999999996</v>
      </c>
      <c r="Q95" s="8"/>
      <c r="R95" s="6">
        <f t="shared" si="16"/>
        <v>729.34799999999996</v>
      </c>
      <c r="S95" s="8"/>
      <c r="T95" s="6">
        <f t="shared" si="10"/>
        <v>729.34799999999996</v>
      </c>
      <c r="U95" s="8">
        <v>-58.5</v>
      </c>
      <c r="V95" s="6">
        <f t="shared" si="11"/>
        <v>670.84799999999996</v>
      </c>
      <c r="W95" s="8"/>
      <c r="X95" s="6">
        <f t="shared" si="12"/>
        <v>670.84799999999996</v>
      </c>
    </row>
    <row r="96" spans="1:24" ht="57.75" customHeight="1">
      <c r="A96" s="1" t="s">
        <v>525</v>
      </c>
      <c r="B96" s="3" t="s">
        <v>280</v>
      </c>
      <c r="C96" s="4"/>
      <c r="D96" s="6">
        <v>0</v>
      </c>
      <c r="E96" s="8">
        <f>E97</f>
        <v>0</v>
      </c>
      <c r="F96" s="6">
        <f t="shared" si="17"/>
        <v>0</v>
      </c>
      <c r="G96" s="8">
        <f>G97</f>
        <v>0</v>
      </c>
      <c r="H96" s="6">
        <f t="shared" si="18"/>
        <v>0</v>
      </c>
      <c r="I96" s="8">
        <f>I97</f>
        <v>0</v>
      </c>
      <c r="J96" s="6">
        <f t="shared" si="19"/>
        <v>0</v>
      </c>
      <c r="K96" s="8">
        <f>K97</f>
        <v>0</v>
      </c>
      <c r="L96" s="6">
        <f t="shared" si="13"/>
        <v>0</v>
      </c>
      <c r="M96" s="8">
        <f>M97</f>
        <v>0</v>
      </c>
      <c r="N96" s="6">
        <f t="shared" si="14"/>
        <v>0</v>
      </c>
      <c r="O96" s="8">
        <f>O97</f>
        <v>0</v>
      </c>
      <c r="P96" s="6">
        <f t="shared" si="15"/>
        <v>0</v>
      </c>
      <c r="Q96" s="8">
        <f>Q97</f>
        <v>0</v>
      </c>
      <c r="R96" s="6">
        <f t="shared" si="16"/>
        <v>0</v>
      </c>
      <c r="S96" s="8">
        <f>S97</f>
        <v>0</v>
      </c>
      <c r="T96" s="6">
        <f t="shared" si="10"/>
        <v>0</v>
      </c>
      <c r="U96" s="8">
        <f>U97</f>
        <v>0</v>
      </c>
      <c r="V96" s="6">
        <f t="shared" si="11"/>
        <v>0</v>
      </c>
      <c r="W96" s="8">
        <f>W97</f>
        <v>0</v>
      </c>
      <c r="X96" s="6">
        <f t="shared" si="12"/>
        <v>0</v>
      </c>
    </row>
    <row r="97" spans="1:24" ht="47.25" customHeight="1">
      <c r="A97" s="1" t="s">
        <v>282</v>
      </c>
      <c r="B97" s="3" t="s">
        <v>281</v>
      </c>
      <c r="C97" s="4"/>
      <c r="D97" s="6">
        <v>0</v>
      </c>
      <c r="E97" s="8">
        <f>E98</f>
        <v>0</v>
      </c>
      <c r="F97" s="6">
        <f t="shared" si="17"/>
        <v>0</v>
      </c>
      <c r="G97" s="8">
        <f>G98</f>
        <v>0</v>
      </c>
      <c r="H97" s="6">
        <f t="shared" si="18"/>
        <v>0</v>
      </c>
      <c r="I97" s="8">
        <f>I98</f>
        <v>0</v>
      </c>
      <c r="J97" s="6">
        <f t="shared" si="19"/>
        <v>0</v>
      </c>
      <c r="K97" s="8">
        <f>K98</f>
        <v>0</v>
      </c>
      <c r="L97" s="6">
        <f t="shared" si="13"/>
        <v>0</v>
      </c>
      <c r="M97" s="8">
        <f>M98</f>
        <v>0</v>
      </c>
      <c r="N97" s="6">
        <f t="shared" si="14"/>
        <v>0</v>
      </c>
      <c r="O97" s="8">
        <f>O98</f>
        <v>0</v>
      </c>
      <c r="P97" s="6">
        <f t="shared" si="15"/>
        <v>0</v>
      </c>
      <c r="Q97" s="8">
        <f>Q98</f>
        <v>0</v>
      </c>
      <c r="R97" s="6">
        <f t="shared" si="16"/>
        <v>0</v>
      </c>
      <c r="S97" s="8">
        <f>S98</f>
        <v>0</v>
      </c>
      <c r="T97" s="6">
        <f t="shared" si="10"/>
        <v>0</v>
      </c>
      <c r="U97" s="8">
        <f>U98</f>
        <v>0</v>
      </c>
      <c r="V97" s="6">
        <f t="shared" si="11"/>
        <v>0</v>
      </c>
      <c r="W97" s="8">
        <f>W98</f>
        <v>0</v>
      </c>
      <c r="X97" s="6">
        <f t="shared" si="12"/>
        <v>0</v>
      </c>
    </row>
    <row r="98" spans="1:24" ht="51.75" customHeight="1">
      <c r="A98" s="1" t="s">
        <v>58</v>
      </c>
      <c r="B98" s="3" t="s">
        <v>281</v>
      </c>
      <c r="C98" s="4">
        <v>600</v>
      </c>
      <c r="D98" s="6">
        <v>0</v>
      </c>
      <c r="E98" s="8"/>
      <c r="F98" s="6">
        <f t="shared" si="17"/>
        <v>0</v>
      </c>
      <c r="G98" s="8"/>
      <c r="H98" s="6">
        <f t="shared" si="18"/>
        <v>0</v>
      </c>
      <c r="I98" s="8"/>
      <c r="J98" s="6">
        <f t="shared" si="19"/>
        <v>0</v>
      </c>
      <c r="K98" s="8"/>
      <c r="L98" s="6">
        <f t="shared" si="13"/>
        <v>0</v>
      </c>
      <c r="M98" s="8"/>
      <c r="N98" s="6">
        <f t="shared" si="14"/>
        <v>0</v>
      </c>
      <c r="O98" s="8"/>
      <c r="P98" s="6">
        <f t="shared" si="15"/>
        <v>0</v>
      </c>
      <c r="Q98" s="8"/>
      <c r="R98" s="6">
        <f t="shared" si="16"/>
        <v>0</v>
      </c>
      <c r="S98" s="8"/>
      <c r="T98" s="6">
        <f t="shared" si="10"/>
        <v>0</v>
      </c>
      <c r="U98" s="8"/>
      <c r="V98" s="6">
        <f t="shared" si="11"/>
        <v>0</v>
      </c>
      <c r="W98" s="8"/>
      <c r="X98" s="6">
        <f t="shared" si="12"/>
        <v>0</v>
      </c>
    </row>
    <row r="99" spans="1:24" ht="38.25" customHeight="1">
      <c r="A99" s="1" t="s">
        <v>526</v>
      </c>
      <c r="B99" s="3" t="s">
        <v>527</v>
      </c>
      <c r="C99" s="4"/>
      <c r="D99" s="6">
        <v>0</v>
      </c>
      <c r="E99" s="8">
        <f>E100</f>
        <v>0</v>
      </c>
      <c r="F99" s="6">
        <f t="shared" si="17"/>
        <v>0</v>
      </c>
      <c r="G99" s="8">
        <f>G100</f>
        <v>0</v>
      </c>
      <c r="H99" s="6">
        <f t="shared" si="18"/>
        <v>0</v>
      </c>
      <c r="I99" s="8">
        <f>I100</f>
        <v>0</v>
      </c>
      <c r="J99" s="6">
        <f t="shared" si="19"/>
        <v>0</v>
      </c>
      <c r="K99" s="8">
        <f>K100</f>
        <v>0</v>
      </c>
      <c r="L99" s="6">
        <f t="shared" si="13"/>
        <v>0</v>
      </c>
      <c r="M99" s="8">
        <f>M100</f>
        <v>0</v>
      </c>
      <c r="N99" s="6">
        <f t="shared" si="14"/>
        <v>0</v>
      </c>
      <c r="O99" s="8">
        <f>O100</f>
        <v>0</v>
      </c>
      <c r="P99" s="6">
        <f t="shared" si="15"/>
        <v>0</v>
      </c>
      <c r="Q99" s="8">
        <f>Q100</f>
        <v>0</v>
      </c>
      <c r="R99" s="6">
        <f t="shared" si="16"/>
        <v>0</v>
      </c>
      <c r="S99" s="8">
        <f>S100</f>
        <v>0</v>
      </c>
      <c r="T99" s="6">
        <f t="shared" si="10"/>
        <v>0</v>
      </c>
      <c r="U99" s="8">
        <f>U100</f>
        <v>0</v>
      </c>
      <c r="V99" s="6">
        <f t="shared" si="11"/>
        <v>0</v>
      </c>
      <c r="W99" s="8">
        <f>W100</f>
        <v>0</v>
      </c>
      <c r="X99" s="6">
        <f t="shared" si="12"/>
        <v>0</v>
      </c>
    </row>
    <row r="100" spans="1:24" ht="39.75" customHeight="1">
      <c r="A100" s="1" t="s">
        <v>528</v>
      </c>
      <c r="B100" s="3" t="s">
        <v>529</v>
      </c>
      <c r="C100" s="4"/>
      <c r="D100" s="6">
        <v>0</v>
      </c>
      <c r="E100" s="8">
        <f>E101</f>
        <v>0</v>
      </c>
      <c r="F100" s="6">
        <f t="shared" si="17"/>
        <v>0</v>
      </c>
      <c r="G100" s="8">
        <f>G101</f>
        <v>0</v>
      </c>
      <c r="H100" s="6">
        <f t="shared" si="18"/>
        <v>0</v>
      </c>
      <c r="I100" s="8">
        <f>I101</f>
        <v>0</v>
      </c>
      <c r="J100" s="6">
        <f t="shared" si="19"/>
        <v>0</v>
      </c>
      <c r="K100" s="8">
        <f>K101</f>
        <v>0</v>
      </c>
      <c r="L100" s="6">
        <f t="shared" si="13"/>
        <v>0</v>
      </c>
      <c r="M100" s="8">
        <f>M101</f>
        <v>0</v>
      </c>
      <c r="N100" s="6">
        <f t="shared" si="14"/>
        <v>0</v>
      </c>
      <c r="O100" s="8">
        <f>O101</f>
        <v>0</v>
      </c>
      <c r="P100" s="6">
        <f t="shared" si="15"/>
        <v>0</v>
      </c>
      <c r="Q100" s="8">
        <f>Q101</f>
        <v>0</v>
      </c>
      <c r="R100" s="6">
        <f t="shared" si="16"/>
        <v>0</v>
      </c>
      <c r="S100" s="8">
        <f>S101</f>
        <v>0</v>
      </c>
      <c r="T100" s="6">
        <f t="shared" si="10"/>
        <v>0</v>
      </c>
      <c r="U100" s="8">
        <f>U101</f>
        <v>0</v>
      </c>
      <c r="V100" s="6">
        <f t="shared" si="11"/>
        <v>0</v>
      </c>
      <c r="W100" s="8">
        <f>W101</f>
        <v>0</v>
      </c>
      <c r="X100" s="6">
        <f t="shared" si="12"/>
        <v>0</v>
      </c>
    </row>
    <row r="101" spans="1:24" ht="51.75" customHeight="1">
      <c r="A101" s="1" t="s">
        <v>58</v>
      </c>
      <c r="B101" s="3" t="s">
        <v>529</v>
      </c>
      <c r="C101" s="4">
        <v>600</v>
      </c>
      <c r="D101" s="6">
        <v>0</v>
      </c>
      <c r="E101" s="8"/>
      <c r="F101" s="6">
        <f t="shared" si="17"/>
        <v>0</v>
      </c>
      <c r="G101" s="8"/>
      <c r="H101" s="6">
        <f t="shared" si="18"/>
        <v>0</v>
      </c>
      <c r="I101" s="8"/>
      <c r="J101" s="6">
        <f t="shared" si="19"/>
        <v>0</v>
      </c>
      <c r="K101" s="8"/>
      <c r="L101" s="6">
        <f t="shared" si="13"/>
        <v>0</v>
      </c>
      <c r="M101" s="8"/>
      <c r="N101" s="6">
        <f t="shared" si="14"/>
        <v>0</v>
      </c>
      <c r="O101" s="8"/>
      <c r="P101" s="6">
        <f t="shared" si="15"/>
        <v>0</v>
      </c>
      <c r="Q101" s="8"/>
      <c r="R101" s="6">
        <f t="shared" si="16"/>
        <v>0</v>
      </c>
      <c r="S101" s="8"/>
      <c r="T101" s="6">
        <f t="shared" si="10"/>
        <v>0</v>
      </c>
      <c r="U101" s="8"/>
      <c r="V101" s="6">
        <f t="shared" si="11"/>
        <v>0</v>
      </c>
      <c r="W101" s="8"/>
      <c r="X101" s="6">
        <f t="shared" si="12"/>
        <v>0</v>
      </c>
    </row>
    <row r="102" spans="1:24" ht="68.25" customHeight="1">
      <c r="A102" s="1" t="s">
        <v>583</v>
      </c>
      <c r="B102" s="3" t="s">
        <v>580</v>
      </c>
      <c r="C102" s="4"/>
      <c r="D102" s="6"/>
      <c r="E102" s="8"/>
      <c r="F102" s="6">
        <f t="shared" si="17"/>
        <v>0</v>
      </c>
      <c r="G102" s="8">
        <f>G103</f>
        <v>0</v>
      </c>
      <c r="H102" s="6">
        <f t="shared" si="18"/>
        <v>0</v>
      </c>
      <c r="I102" s="8">
        <f>I103</f>
        <v>0</v>
      </c>
      <c r="J102" s="6">
        <f t="shared" si="19"/>
        <v>0</v>
      </c>
      <c r="K102" s="8">
        <f>K103</f>
        <v>0</v>
      </c>
      <c r="L102" s="6">
        <f t="shared" si="13"/>
        <v>0</v>
      </c>
      <c r="M102" s="8">
        <f>M103</f>
        <v>0</v>
      </c>
      <c r="N102" s="6">
        <f t="shared" si="14"/>
        <v>0</v>
      </c>
      <c r="O102" s="8">
        <f>O103</f>
        <v>0</v>
      </c>
      <c r="P102" s="6">
        <f t="shared" si="15"/>
        <v>0</v>
      </c>
      <c r="Q102" s="8">
        <f>Q103</f>
        <v>0</v>
      </c>
      <c r="R102" s="6">
        <f t="shared" si="16"/>
        <v>0</v>
      </c>
      <c r="S102" s="8">
        <f>S103</f>
        <v>0</v>
      </c>
      <c r="T102" s="6">
        <f t="shared" si="10"/>
        <v>0</v>
      </c>
      <c r="U102" s="8">
        <f>U103</f>
        <v>0</v>
      </c>
      <c r="V102" s="6">
        <f t="shared" si="11"/>
        <v>0</v>
      </c>
      <c r="W102" s="8">
        <f>W103</f>
        <v>0</v>
      </c>
      <c r="X102" s="6">
        <f t="shared" si="12"/>
        <v>0</v>
      </c>
    </row>
    <row r="103" spans="1:24" ht="60.75" customHeight="1">
      <c r="A103" s="1" t="s">
        <v>582</v>
      </c>
      <c r="B103" s="3" t="s">
        <v>581</v>
      </c>
      <c r="C103" s="4"/>
      <c r="D103" s="6"/>
      <c r="E103" s="8"/>
      <c r="F103" s="6">
        <f t="shared" si="17"/>
        <v>0</v>
      </c>
      <c r="G103" s="8">
        <f>G104</f>
        <v>0</v>
      </c>
      <c r="H103" s="6">
        <f t="shared" si="18"/>
        <v>0</v>
      </c>
      <c r="I103" s="8">
        <f>I104</f>
        <v>0</v>
      </c>
      <c r="J103" s="6">
        <f t="shared" si="19"/>
        <v>0</v>
      </c>
      <c r="K103" s="8">
        <f>K104</f>
        <v>0</v>
      </c>
      <c r="L103" s="6">
        <f t="shared" si="13"/>
        <v>0</v>
      </c>
      <c r="M103" s="8">
        <f>M104</f>
        <v>0</v>
      </c>
      <c r="N103" s="6">
        <f t="shared" si="14"/>
        <v>0</v>
      </c>
      <c r="O103" s="8">
        <f>O104</f>
        <v>0</v>
      </c>
      <c r="P103" s="6">
        <f t="shared" si="15"/>
        <v>0</v>
      </c>
      <c r="Q103" s="8">
        <f>Q104</f>
        <v>0</v>
      </c>
      <c r="R103" s="6">
        <f t="shared" si="16"/>
        <v>0</v>
      </c>
      <c r="S103" s="8">
        <f>S104</f>
        <v>0</v>
      </c>
      <c r="T103" s="6">
        <f t="shared" si="10"/>
        <v>0</v>
      </c>
      <c r="U103" s="8">
        <f>U104</f>
        <v>0</v>
      </c>
      <c r="V103" s="6">
        <f t="shared" si="11"/>
        <v>0</v>
      </c>
      <c r="W103" s="8">
        <f>W104</f>
        <v>0</v>
      </c>
      <c r="X103" s="6">
        <f t="shared" si="12"/>
        <v>0</v>
      </c>
    </row>
    <row r="104" spans="1:24" ht="51.75" customHeight="1">
      <c r="A104" s="1" t="s">
        <v>58</v>
      </c>
      <c r="B104" s="3" t="s">
        <v>581</v>
      </c>
      <c r="C104" s="4">
        <v>600</v>
      </c>
      <c r="D104" s="6"/>
      <c r="E104" s="8"/>
      <c r="F104" s="6">
        <f t="shared" si="17"/>
        <v>0</v>
      </c>
      <c r="G104" s="8"/>
      <c r="H104" s="6">
        <f t="shared" si="18"/>
        <v>0</v>
      </c>
      <c r="I104" s="8"/>
      <c r="J104" s="6">
        <f t="shared" si="19"/>
        <v>0</v>
      </c>
      <c r="K104" s="8"/>
      <c r="L104" s="6">
        <f t="shared" si="13"/>
        <v>0</v>
      </c>
      <c r="M104" s="8"/>
      <c r="N104" s="6">
        <f t="shared" si="14"/>
        <v>0</v>
      </c>
      <c r="O104" s="8"/>
      <c r="P104" s="6">
        <f t="shared" si="15"/>
        <v>0</v>
      </c>
      <c r="Q104" s="8"/>
      <c r="R104" s="6">
        <f t="shared" si="16"/>
        <v>0</v>
      </c>
      <c r="S104" s="8"/>
      <c r="T104" s="6">
        <f t="shared" si="10"/>
        <v>0</v>
      </c>
      <c r="U104" s="8"/>
      <c r="V104" s="6">
        <f t="shared" si="11"/>
        <v>0</v>
      </c>
      <c r="W104" s="8"/>
      <c r="X104" s="6">
        <f t="shared" si="12"/>
        <v>0</v>
      </c>
    </row>
    <row r="105" spans="1:24" ht="47.25" customHeight="1">
      <c r="A105" s="11" t="s">
        <v>24</v>
      </c>
      <c r="B105" s="10" t="s">
        <v>23</v>
      </c>
      <c r="C105" s="4"/>
      <c r="D105" s="6">
        <v>5830.8266299999996</v>
      </c>
      <c r="E105" s="8">
        <f>E106</f>
        <v>16023.3084</v>
      </c>
      <c r="F105" s="6">
        <f t="shared" si="17"/>
        <v>21854.135029999998</v>
      </c>
      <c r="G105" s="8">
        <f>G106</f>
        <v>0</v>
      </c>
      <c r="H105" s="6">
        <f t="shared" si="18"/>
        <v>21854.135029999998</v>
      </c>
      <c r="I105" s="8">
        <f>I106</f>
        <v>0</v>
      </c>
      <c r="J105" s="6">
        <f t="shared" si="19"/>
        <v>21854.135029999998</v>
      </c>
      <c r="K105" s="8">
        <f>K106</f>
        <v>0</v>
      </c>
      <c r="L105" s="6">
        <f t="shared" si="13"/>
        <v>21854.135029999998</v>
      </c>
      <c r="M105" s="8">
        <f>M106</f>
        <v>0</v>
      </c>
      <c r="N105" s="6">
        <f t="shared" si="14"/>
        <v>21854.135029999998</v>
      </c>
      <c r="O105" s="8">
        <f>O106</f>
        <v>0</v>
      </c>
      <c r="P105" s="6">
        <f t="shared" si="15"/>
        <v>21854.135029999998</v>
      </c>
      <c r="Q105" s="8">
        <f>Q106</f>
        <v>0</v>
      </c>
      <c r="R105" s="6">
        <f t="shared" si="16"/>
        <v>21854.135029999998</v>
      </c>
      <c r="S105" s="8">
        <f>S106</f>
        <v>0</v>
      </c>
      <c r="T105" s="6">
        <f t="shared" si="10"/>
        <v>21854.135029999998</v>
      </c>
      <c r="U105" s="8">
        <f>U106</f>
        <v>56.457809999999995</v>
      </c>
      <c r="V105" s="6">
        <f t="shared" si="11"/>
        <v>21910.592839999998</v>
      </c>
      <c r="W105" s="8">
        <f>W106</f>
        <v>0</v>
      </c>
      <c r="X105" s="6">
        <f t="shared" si="12"/>
        <v>21910.592839999998</v>
      </c>
    </row>
    <row r="106" spans="1:24" ht="63" customHeight="1">
      <c r="A106" s="12" t="s">
        <v>284</v>
      </c>
      <c r="B106" s="3" t="s">
        <v>283</v>
      </c>
      <c r="C106" s="4"/>
      <c r="D106" s="6">
        <v>5830.8266299999996</v>
      </c>
      <c r="E106" s="8">
        <f>E107+E115+E117+E120+E122+E113+E109+E111</f>
        <v>16023.3084</v>
      </c>
      <c r="F106" s="6">
        <f t="shared" si="17"/>
        <v>21854.135029999998</v>
      </c>
      <c r="G106" s="8">
        <f>G107+G115+G117+G120+G122+G113+G109+G111</f>
        <v>0</v>
      </c>
      <c r="H106" s="6">
        <f t="shared" si="18"/>
        <v>21854.135029999998</v>
      </c>
      <c r="I106" s="8">
        <f>I107+I115+I117+I120+I122+I113+I109+I111</f>
        <v>0</v>
      </c>
      <c r="J106" s="6">
        <f t="shared" si="19"/>
        <v>21854.135029999998</v>
      </c>
      <c r="K106" s="8">
        <f>K107+K115+K117+K120+K122+K113+K109+K111</f>
        <v>0</v>
      </c>
      <c r="L106" s="6">
        <f t="shared" si="13"/>
        <v>21854.135029999998</v>
      </c>
      <c r="M106" s="8">
        <f>M107+M115+M117+M120+M122+M113+M109+M111</f>
        <v>0</v>
      </c>
      <c r="N106" s="6">
        <f t="shared" si="14"/>
        <v>21854.135029999998</v>
      </c>
      <c r="O106" s="8">
        <f>O107+O115+O117+O120+O122+O113+O109+O111</f>
        <v>0</v>
      </c>
      <c r="P106" s="6">
        <f t="shared" si="15"/>
        <v>21854.135029999998</v>
      </c>
      <c r="Q106" s="8">
        <f>Q107+Q115+Q117+Q120+Q122+Q113+Q109+Q111</f>
        <v>0</v>
      </c>
      <c r="R106" s="6">
        <f t="shared" si="16"/>
        <v>21854.135029999998</v>
      </c>
      <c r="S106" s="8">
        <f>S107+S115+S117+S120+S122+S113+S109+S111</f>
        <v>0</v>
      </c>
      <c r="T106" s="6">
        <f t="shared" si="10"/>
        <v>21854.135029999998</v>
      </c>
      <c r="U106" s="8">
        <f>U107+U115+U117+U120+U122+U113+U109+U111</f>
        <v>56.457809999999995</v>
      </c>
      <c r="V106" s="6">
        <f t="shared" si="11"/>
        <v>21910.592839999998</v>
      </c>
      <c r="W106" s="8">
        <f>W107+W115+W117+W120+W122+W113+W109+W111</f>
        <v>0</v>
      </c>
      <c r="X106" s="6">
        <f t="shared" si="12"/>
        <v>21910.592839999998</v>
      </c>
    </row>
    <row r="107" spans="1:24" ht="60.75" hidden="1" customHeight="1">
      <c r="A107" s="1" t="s">
        <v>357</v>
      </c>
      <c r="B107" s="14" t="s">
        <v>358</v>
      </c>
      <c r="C107" s="4"/>
      <c r="D107" s="6">
        <v>0</v>
      </c>
      <c r="E107" s="8">
        <f>E108</f>
        <v>0</v>
      </c>
      <c r="F107" s="6">
        <f t="shared" si="17"/>
        <v>0</v>
      </c>
      <c r="G107" s="8">
        <f>G108</f>
        <v>0</v>
      </c>
      <c r="H107" s="6">
        <f t="shared" si="18"/>
        <v>0</v>
      </c>
      <c r="I107" s="8">
        <f>I108</f>
        <v>0</v>
      </c>
      <c r="J107" s="6">
        <f t="shared" si="19"/>
        <v>0</v>
      </c>
      <c r="K107" s="8">
        <f>K108</f>
        <v>0</v>
      </c>
      <c r="L107" s="6">
        <f t="shared" si="13"/>
        <v>0</v>
      </c>
      <c r="M107" s="8">
        <f>M108</f>
        <v>0</v>
      </c>
      <c r="N107" s="6">
        <f t="shared" si="14"/>
        <v>0</v>
      </c>
      <c r="O107" s="8">
        <f>O108</f>
        <v>0</v>
      </c>
      <c r="P107" s="6">
        <f t="shared" si="15"/>
        <v>0</v>
      </c>
      <c r="Q107" s="8">
        <f>Q108</f>
        <v>0</v>
      </c>
      <c r="R107" s="6">
        <f t="shared" si="16"/>
        <v>0</v>
      </c>
      <c r="S107" s="8">
        <f>S108</f>
        <v>0</v>
      </c>
      <c r="T107" s="6">
        <f t="shared" si="10"/>
        <v>0</v>
      </c>
      <c r="U107" s="8">
        <f>U108</f>
        <v>0</v>
      </c>
      <c r="V107" s="6">
        <f t="shared" si="11"/>
        <v>0</v>
      </c>
      <c r="W107" s="8">
        <f>W108</f>
        <v>0</v>
      </c>
      <c r="X107" s="6">
        <f t="shared" si="12"/>
        <v>0</v>
      </c>
    </row>
    <row r="108" spans="1:24" ht="48.75" hidden="1" customHeight="1">
      <c r="A108" s="1" t="s">
        <v>58</v>
      </c>
      <c r="B108" s="14" t="s">
        <v>358</v>
      </c>
      <c r="C108" s="4">
        <v>600</v>
      </c>
      <c r="D108" s="6">
        <v>0</v>
      </c>
      <c r="E108" s="8"/>
      <c r="F108" s="6">
        <f t="shared" si="17"/>
        <v>0</v>
      </c>
      <c r="G108" s="8"/>
      <c r="H108" s="6">
        <f t="shared" si="18"/>
        <v>0</v>
      </c>
      <c r="I108" s="8"/>
      <c r="J108" s="6">
        <f t="shared" si="19"/>
        <v>0</v>
      </c>
      <c r="K108" s="8"/>
      <c r="L108" s="6">
        <f t="shared" si="13"/>
        <v>0</v>
      </c>
      <c r="M108" s="8"/>
      <c r="N108" s="6">
        <f t="shared" si="14"/>
        <v>0</v>
      </c>
      <c r="O108" s="8"/>
      <c r="P108" s="6">
        <f t="shared" si="15"/>
        <v>0</v>
      </c>
      <c r="Q108" s="8"/>
      <c r="R108" s="6">
        <f t="shared" si="16"/>
        <v>0</v>
      </c>
      <c r="S108" s="8"/>
      <c r="T108" s="6">
        <f t="shared" si="10"/>
        <v>0</v>
      </c>
      <c r="U108" s="8"/>
      <c r="V108" s="6">
        <f t="shared" si="11"/>
        <v>0</v>
      </c>
      <c r="W108" s="8"/>
      <c r="X108" s="6">
        <f t="shared" si="12"/>
        <v>0</v>
      </c>
    </row>
    <row r="109" spans="1:24" ht="57.75" customHeight="1">
      <c r="A109" s="1" t="s">
        <v>541</v>
      </c>
      <c r="B109" s="14" t="s">
        <v>542</v>
      </c>
      <c r="C109" s="4"/>
      <c r="D109" s="6">
        <v>2443.3420000000001</v>
      </c>
      <c r="E109" s="8">
        <f>E110</f>
        <v>0</v>
      </c>
      <c r="F109" s="6">
        <f t="shared" si="17"/>
        <v>2443.3420000000001</v>
      </c>
      <c r="G109" s="8">
        <f>G110</f>
        <v>0</v>
      </c>
      <c r="H109" s="6">
        <f t="shared" si="18"/>
        <v>2443.3420000000001</v>
      </c>
      <c r="I109" s="8">
        <f>I110</f>
        <v>0</v>
      </c>
      <c r="J109" s="6">
        <f t="shared" si="19"/>
        <v>2443.3420000000001</v>
      </c>
      <c r="K109" s="8">
        <f>K110</f>
        <v>0</v>
      </c>
      <c r="L109" s="6">
        <f t="shared" si="13"/>
        <v>2443.3420000000001</v>
      </c>
      <c r="M109" s="8">
        <f>M110</f>
        <v>0</v>
      </c>
      <c r="N109" s="6">
        <f t="shared" si="14"/>
        <v>2443.3420000000001</v>
      </c>
      <c r="O109" s="8">
        <f>O110</f>
        <v>0</v>
      </c>
      <c r="P109" s="6">
        <f t="shared" si="15"/>
        <v>2443.3420000000001</v>
      </c>
      <c r="Q109" s="8">
        <f>Q110</f>
        <v>0</v>
      </c>
      <c r="R109" s="6">
        <f t="shared" si="16"/>
        <v>2443.3420000000001</v>
      </c>
      <c r="S109" s="8">
        <f>S110</f>
        <v>0</v>
      </c>
      <c r="T109" s="6">
        <f t="shared" si="10"/>
        <v>2443.3420000000001</v>
      </c>
      <c r="U109" s="8">
        <f>U110</f>
        <v>-366.52</v>
      </c>
      <c r="V109" s="6">
        <f t="shared" si="11"/>
        <v>2076.8220000000001</v>
      </c>
      <c r="W109" s="8">
        <f>W110</f>
        <v>0</v>
      </c>
      <c r="X109" s="6">
        <f t="shared" si="12"/>
        <v>2076.8220000000001</v>
      </c>
    </row>
    <row r="110" spans="1:24" ht="48.75" customHeight="1">
      <c r="A110" s="1" t="s">
        <v>58</v>
      </c>
      <c r="B110" s="14" t="s">
        <v>542</v>
      </c>
      <c r="C110" s="4">
        <v>600</v>
      </c>
      <c r="D110" s="6">
        <v>2443.3420000000001</v>
      </c>
      <c r="E110" s="8"/>
      <c r="F110" s="6">
        <f t="shared" si="17"/>
        <v>2443.3420000000001</v>
      </c>
      <c r="G110" s="8"/>
      <c r="H110" s="6">
        <f t="shared" si="18"/>
        <v>2443.3420000000001</v>
      </c>
      <c r="I110" s="8"/>
      <c r="J110" s="6">
        <f t="shared" si="19"/>
        <v>2443.3420000000001</v>
      </c>
      <c r="K110" s="8"/>
      <c r="L110" s="6">
        <f t="shared" si="13"/>
        <v>2443.3420000000001</v>
      </c>
      <c r="M110" s="8"/>
      <c r="N110" s="6">
        <f t="shared" si="14"/>
        <v>2443.3420000000001</v>
      </c>
      <c r="O110" s="8"/>
      <c r="P110" s="6">
        <f t="shared" si="15"/>
        <v>2443.3420000000001</v>
      </c>
      <c r="Q110" s="8"/>
      <c r="R110" s="6">
        <f t="shared" si="16"/>
        <v>2443.3420000000001</v>
      </c>
      <c r="S110" s="8"/>
      <c r="T110" s="6">
        <f t="shared" si="10"/>
        <v>2443.3420000000001</v>
      </c>
      <c r="U110" s="8">
        <v>-366.52</v>
      </c>
      <c r="V110" s="6">
        <f t="shared" si="11"/>
        <v>2076.8220000000001</v>
      </c>
      <c r="W110" s="8"/>
      <c r="X110" s="6">
        <f t="shared" si="12"/>
        <v>2076.8220000000001</v>
      </c>
    </row>
    <row r="111" spans="1:24" ht="58.5" customHeight="1">
      <c r="A111" s="1" t="s">
        <v>543</v>
      </c>
      <c r="B111" s="14" t="s">
        <v>544</v>
      </c>
      <c r="C111" s="4"/>
      <c r="D111" s="6">
        <v>60.2577</v>
      </c>
      <c r="E111" s="8">
        <f>E112</f>
        <v>16023.3084</v>
      </c>
      <c r="F111" s="6">
        <f t="shared" si="17"/>
        <v>16083.5661</v>
      </c>
      <c r="G111" s="8">
        <f>G112</f>
        <v>0</v>
      </c>
      <c r="H111" s="6">
        <f t="shared" si="18"/>
        <v>16083.5661</v>
      </c>
      <c r="I111" s="8">
        <f>I112</f>
        <v>0</v>
      </c>
      <c r="J111" s="6">
        <f t="shared" si="19"/>
        <v>16083.5661</v>
      </c>
      <c r="K111" s="8">
        <f>K112</f>
        <v>0</v>
      </c>
      <c r="L111" s="6">
        <f t="shared" si="13"/>
        <v>16083.5661</v>
      </c>
      <c r="M111" s="8">
        <f>M112</f>
        <v>0</v>
      </c>
      <c r="N111" s="6">
        <f t="shared" si="14"/>
        <v>16083.5661</v>
      </c>
      <c r="O111" s="8">
        <f>O112</f>
        <v>0</v>
      </c>
      <c r="P111" s="6">
        <f t="shared" si="15"/>
        <v>16083.5661</v>
      </c>
      <c r="Q111" s="8">
        <f>Q112</f>
        <v>0</v>
      </c>
      <c r="R111" s="6">
        <f t="shared" si="16"/>
        <v>16083.5661</v>
      </c>
      <c r="S111" s="8">
        <f>S112</f>
        <v>0</v>
      </c>
      <c r="T111" s="6">
        <f t="shared" si="10"/>
        <v>16083.5661</v>
      </c>
      <c r="U111" s="8">
        <f>U112</f>
        <v>0</v>
      </c>
      <c r="V111" s="6">
        <f t="shared" si="11"/>
        <v>16083.5661</v>
      </c>
      <c r="W111" s="8">
        <f>W112</f>
        <v>0</v>
      </c>
      <c r="X111" s="6">
        <f t="shared" si="12"/>
        <v>16083.5661</v>
      </c>
    </row>
    <row r="112" spans="1:24" ht="48.75" customHeight="1">
      <c r="A112" s="1" t="s">
        <v>58</v>
      </c>
      <c r="B112" s="14" t="s">
        <v>544</v>
      </c>
      <c r="C112" s="4">
        <v>600</v>
      </c>
      <c r="D112" s="6">
        <v>60.2577</v>
      </c>
      <c r="E112" s="8">
        <v>16023.3084</v>
      </c>
      <c r="F112" s="6">
        <f t="shared" si="17"/>
        <v>16083.5661</v>
      </c>
      <c r="G112" s="8"/>
      <c r="H112" s="6">
        <f t="shared" si="18"/>
        <v>16083.5661</v>
      </c>
      <c r="I112" s="8"/>
      <c r="J112" s="6">
        <f t="shared" si="19"/>
        <v>16083.5661</v>
      </c>
      <c r="K112" s="8"/>
      <c r="L112" s="6">
        <f t="shared" si="13"/>
        <v>16083.5661</v>
      </c>
      <c r="M112" s="8"/>
      <c r="N112" s="6">
        <f t="shared" si="14"/>
        <v>16083.5661</v>
      </c>
      <c r="O112" s="8"/>
      <c r="P112" s="6">
        <f t="shared" si="15"/>
        <v>16083.5661</v>
      </c>
      <c r="Q112" s="8"/>
      <c r="R112" s="6">
        <f t="shared" si="16"/>
        <v>16083.5661</v>
      </c>
      <c r="S112" s="8"/>
      <c r="T112" s="6">
        <f t="shared" si="10"/>
        <v>16083.5661</v>
      </c>
      <c r="U112" s="8"/>
      <c r="V112" s="6">
        <f t="shared" si="11"/>
        <v>16083.5661</v>
      </c>
      <c r="W112" s="8"/>
      <c r="X112" s="6">
        <f t="shared" si="12"/>
        <v>16083.5661</v>
      </c>
    </row>
    <row r="113" spans="1:24" ht="48.75" hidden="1" customHeight="1">
      <c r="A113" s="1" t="s">
        <v>519</v>
      </c>
      <c r="B113" s="14" t="s">
        <v>498</v>
      </c>
      <c r="C113" s="4"/>
      <c r="D113" s="6">
        <v>0</v>
      </c>
      <c r="E113" s="8">
        <f>E114</f>
        <v>0</v>
      </c>
      <c r="F113" s="6">
        <f t="shared" si="17"/>
        <v>0</v>
      </c>
      <c r="G113" s="8">
        <f>G114</f>
        <v>0</v>
      </c>
      <c r="H113" s="6">
        <f t="shared" si="18"/>
        <v>0</v>
      </c>
      <c r="I113" s="8">
        <f>I114</f>
        <v>0</v>
      </c>
      <c r="J113" s="6">
        <f t="shared" si="19"/>
        <v>0</v>
      </c>
      <c r="K113" s="8">
        <f>K114</f>
        <v>0</v>
      </c>
      <c r="L113" s="6">
        <f t="shared" si="13"/>
        <v>0</v>
      </c>
      <c r="M113" s="8">
        <f>M114</f>
        <v>0</v>
      </c>
      <c r="N113" s="6">
        <f t="shared" si="14"/>
        <v>0</v>
      </c>
      <c r="O113" s="8">
        <f>O114</f>
        <v>0</v>
      </c>
      <c r="P113" s="6">
        <f t="shared" si="15"/>
        <v>0</v>
      </c>
      <c r="Q113" s="8">
        <f>Q114</f>
        <v>0</v>
      </c>
      <c r="R113" s="6">
        <f t="shared" si="16"/>
        <v>0</v>
      </c>
      <c r="S113" s="8">
        <f>S114</f>
        <v>0</v>
      </c>
      <c r="T113" s="6">
        <f t="shared" si="10"/>
        <v>0</v>
      </c>
      <c r="U113" s="8">
        <f>U114</f>
        <v>0</v>
      </c>
      <c r="V113" s="6">
        <f t="shared" si="11"/>
        <v>0</v>
      </c>
      <c r="W113" s="8">
        <f>W114</f>
        <v>0</v>
      </c>
      <c r="X113" s="6">
        <f t="shared" si="12"/>
        <v>0</v>
      </c>
    </row>
    <row r="114" spans="1:24" ht="48.75" hidden="1" customHeight="1">
      <c r="A114" s="1" t="s">
        <v>58</v>
      </c>
      <c r="B114" s="14" t="s">
        <v>498</v>
      </c>
      <c r="C114" s="4">
        <v>600</v>
      </c>
      <c r="D114" s="6">
        <v>0</v>
      </c>
      <c r="E114" s="8"/>
      <c r="F114" s="6">
        <f t="shared" si="17"/>
        <v>0</v>
      </c>
      <c r="G114" s="8"/>
      <c r="H114" s="6">
        <f t="shared" si="18"/>
        <v>0</v>
      </c>
      <c r="I114" s="8"/>
      <c r="J114" s="6">
        <f t="shared" si="19"/>
        <v>0</v>
      </c>
      <c r="K114" s="8"/>
      <c r="L114" s="6">
        <f t="shared" si="13"/>
        <v>0</v>
      </c>
      <c r="M114" s="8"/>
      <c r="N114" s="6">
        <f t="shared" si="14"/>
        <v>0</v>
      </c>
      <c r="O114" s="8"/>
      <c r="P114" s="6">
        <f t="shared" si="15"/>
        <v>0</v>
      </c>
      <c r="Q114" s="8"/>
      <c r="R114" s="6">
        <f t="shared" si="16"/>
        <v>0</v>
      </c>
      <c r="S114" s="8"/>
      <c r="T114" s="6">
        <f t="shared" si="10"/>
        <v>0</v>
      </c>
      <c r="U114" s="8"/>
      <c r="V114" s="6">
        <f t="shared" si="11"/>
        <v>0</v>
      </c>
      <c r="W114" s="8"/>
      <c r="X114" s="6">
        <f t="shared" si="12"/>
        <v>0</v>
      </c>
    </row>
    <row r="115" spans="1:24" ht="136.5" customHeight="1">
      <c r="A115" s="13" t="s">
        <v>285</v>
      </c>
      <c r="B115" s="14" t="s">
        <v>286</v>
      </c>
      <c r="C115" s="4"/>
      <c r="D115" s="6">
        <v>462.96000000000004</v>
      </c>
      <c r="E115" s="8">
        <f>E116</f>
        <v>0</v>
      </c>
      <c r="F115" s="6">
        <f t="shared" si="17"/>
        <v>462.96000000000004</v>
      </c>
      <c r="G115" s="8">
        <f>G116</f>
        <v>0</v>
      </c>
      <c r="H115" s="6">
        <f t="shared" si="18"/>
        <v>462.96000000000004</v>
      </c>
      <c r="I115" s="8">
        <f>I116</f>
        <v>0</v>
      </c>
      <c r="J115" s="6">
        <f t="shared" si="19"/>
        <v>462.96000000000004</v>
      </c>
      <c r="K115" s="8">
        <f>K116</f>
        <v>0</v>
      </c>
      <c r="L115" s="6">
        <f t="shared" si="13"/>
        <v>462.96000000000004</v>
      </c>
      <c r="M115" s="8">
        <f>M116</f>
        <v>0</v>
      </c>
      <c r="N115" s="6">
        <f t="shared" si="14"/>
        <v>462.96000000000004</v>
      </c>
      <c r="O115" s="8">
        <f>O116</f>
        <v>0</v>
      </c>
      <c r="P115" s="6">
        <f t="shared" si="15"/>
        <v>462.96000000000004</v>
      </c>
      <c r="Q115" s="8">
        <f>Q116</f>
        <v>0</v>
      </c>
      <c r="R115" s="6">
        <f t="shared" si="16"/>
        <v>462.96000000000004</v>
      </c>
      <c r="S115" s="8">
        <f>S116</f>
        <v>0</v>
      </c>
      <c r="T115" s="6">
        <f t="shared" si="10"/>
        <v>462.96000000000004</v>
      </c>
      <c r="U115" s="8">
        <f>U116</f>
        <v>0</v>
      </c>
      <c r="V115" s="6">
        <f t="shared" si="11"/>
        <v>462.96000000000004</v>
      </c>
      <c r="W115" s="8">
        <f>W116</f>
        <v>0</v>
      </c>
      <c r="X115" s="6">
        <f t="shared" si="12"/>
        <v>462.96000000000004</v>
      </c>
    </row>
    <row r="116" spans="1:24" ht="51.75" customHeight="1">
      <c r="A116" s="1" t="s">
        <v>58</v>
      </c>
      <c r="B116" s="14" t="s">
        <v>286</v>
      </c>
      <c r="C116" s="4">
        <v>600</v>
      </c>
      <c r="D116" s="6">
        <v>462.96000000000004</v>
      </c>
      <c r="E116" s="8"/>
      <c r="F116" s="6">
        <f t="shared" si="17"/>
        <v>462.96000000000004</v>
      </c>
      <c r="G116" s="8"/>
      <c r="H116" s="6">
        <f t="shared" si="18"/>
        <v>462.96000000000004</v>
      </c>
      <c r="I116" s="8"/>
      <c r="J116" s="6">
        <f t="shared" si="19"/>
        <v>462.96000000000004</v>
      </c>
      <c r="K116" s="8"/>
      <c r="L116" s="6">
        <f t="shared" si="13"/>
        <v>462.96000000000004</v>
      </c>
      <c r="M116" s="8"/>
      <c r="N116" s="6">
        <f t="shared" si="14"/>
        <v>462.96000000000004</v>
      </c>
      <c r="O116" s="8"/>
      <c r="P116" s="6">
        <f t="shared" si="15"/>
        <v>462.96000000000004</v>
      </c>
      <c r="Q116" s="8"/>
      <c r="R116" s="6">
        <f t="shared" si="16"/>
        <v>462.96000000000004</v>
      </c>
      <c r="S116" s="8"/>
      <c r="T116" s="6">
        <f t="shared" si="10"/>
        <v>462.96000000000004</v>
      </c>
      <c r="U116" s="8"/>
      <c r="V116" s="6">
        <f t="shared" si="11"/>
        <v>462.96000000000004</v>
      </c>
      <c r="W116" s="8"/>
      <c r="X116" s="6">
        <f t="shared" si="12"/>
        <v>462.96000000000004</v>
      </c>
    </row>
    <row r="117" spans="1:24" ht="98.25" customHeight="1">
      <c r="A117" s="13" t="s">
        <v>287</v>
      </c>
      <c r="B117" s="14" t="s">
        <v>288</v>
      </c>
      <c r="C117" s="4"/>
      <c r="D117" s="6">
        <v>1558.1929299999997</v>
      </c>
      <c r="E117" s="8">
        <f>E118+E119</f>
        <v>0</v>
      </c>
      <c r="F117" s="6">
        <f t="shared" si="17"/>
        <v>1558.1929299999997</v>
      </c>
      <c r="G117" s="8">
        <f>G118+G119</f>
        <v>0</v>
      </c>
      <c r="H117" s="6">
        <f t="shared" si="18"/>
        <v>1558.1929299999997</v>
      </c>
      <c r="I117" s="8">
        <f>I118+I119</f>
        <v>0</v>
      </c>
      <c r="J117" s="6">
        <f t="shared" si="19"/>
        <v>1558.1929299999997</v>
      </c>
      <c r="K117" s="8">
        <f>K118+K119</f>
        <v>0</v>
      </c>
      <c r="L117" s="6">
        <f t="shared" si="13"/>
        <v>1558.1929299999997</v>
      </c>
      <c r="M117" s="8">
        <f>M118+M119</f>
        <v>0</v>
      </c>
      <c r="N117" s="6">
        <f t="shared" si="14"/>
        <v>1558.1929299999997</v>
      </c>
      <c r="O117" s="8">
        <f>O118+O119</f>
        <v>0</v>
      </c>
      <c r="P117" s="6">
        <f t="shared" si="15"/>
        <v>1558.1929299999997</v>
      </c>
      <c r="Q117" s="8">
        <f>Q118+Q119</f>
        <v>0</v>
      </c>
      <c r="R117" s="6">
        <f t="shared" si="16"/>
        <v>1558.1929299999997</v>
      </c>
      <c r="S117" s="8">
        <f>S118+S119</f>
        <v>0</v>
      </c>
      <c r="T117" s="6">
        <f t="shared" si="10"/>
        <v>1558.1929299999997</v>
      </c>
      <c r="U117" s="8">
        <f>U118+U119</f>
        <v>422.97780999999998</v>
      </c>
      <c r="V117" s="6">
        <f t="shared" si="11"/>
        <v>1981.1707399999996</v>
      </c>
      <c r="W117" s="8">
        <f>W118+W119</f>
        <v>0</v>
      </c>
      <c r="X117" s="6">
        <f t="shared" si="12"/>
        <v>1981.1707399999996</v>
      </c>
    </row>
    <row r="118" spans="1:24" ht="36" customHeight="1">
      <c r="A118" s="1" t="s">
        <v>314</v>
      </c>
      <c r="B118" s="14" t="s">
        <v>288</v>
      </c>
      <c r="C118" s="4">
        <v>300</v>
      </c>
      <c r="D118" s="6">
        <v>1531.1342</v>
      </c>
      <c r="E118" s="8"/>
      <c r="F118" s="6">
        <f t="shared" si="17"/>
        <v>1531.1342</v>
      </c>
      <c r="G118" s="8"/>
      <c r="H118" s="6">
        <f t="shared" si="18"/>
        <v>1531.1342</v>
      </c>
      <c r="I118" s="8"/>
      <c r="J118" s="6">
        <f t="shared" si="19"/>
        <v>1531.1342</v>
      </c>
      <c r="K118" s="8"/>
      <c r="L118" s="6">
        <f t="shared" si="13"/>
        <v>1531.1342</v>
      </c>
      <c r="M118" s="8"/>
      <c r="N118" s="6">
        <f t="shared" si="14"/>
        <v>1531.1342</v>
      </c>
      <c r="O118" s="8"/>
      <c r="P118" s="6">
        <f t="shared" si="15"/>
        <v>1531.1342</v>
      </c>
      <c r="Q118" s="8"/>
      <c r="R118" s="6">
        <f t="shared" si="16"/>
        <v>1531.1342</v>
      </c>
      <c r="S118" s="8"/>
      <c r="T118" s="6">
        <f t="shared" si="10"/>
        <v>1531.1342</v>
      </c>
      <c r="U118" s="8">
        <v>420.97780999999998</v>
      </c>
      <c r="V118" s="6">
        <f t="shared" si="11"/>
        <v>1952.1120099999998</v>
      </c>
      <c r="W118" s="8"/>
      <c r="X118" s="6">
        <f t="shared" si="12"/>
        <v>1952.1120099999998</v>
      </c>
    </row>
    <row r="119" spans="1:24" ht="48.75" customHeight="1">
      <c r="A119" s="1" t="s">
        <v>58</v>
      </c>
      <c r="B119" s="14" t="s">
        <v>288</v>
      </c>
      <c r="C119" s="4">
        <v>600</v>
      </c>
      <c r="D119" s="6">
        <v>27.058729999999997</v>
      </c>
      <c r="E119" s="8"/>
      <c r="F119" s="6">
        <f t="shared" si="17"/>
        <v>27.058729999999997</v>
      </c>
      <c r="G119" s="8"/>
      <c r="H119" s="6">
        <f t="shared" si="18"/>
        <v>27.058729999999997</v>
      </c>
      <c r="I119" s="8"/>
      <c r="J119" s="6">
        <f t="shared" si="19"/>
        <v>27.058729999999997</v>
      </c>
      <c r="K119" s="8"/>
      <c r="L119" s="6">
        <f t="shared" si="13"/>
        <v>27.058729999999997</v>
      </c>
      <c r="M119" s="8"/>
      <c r="N119" s="6">
        <f t="shared" si="14"/>
        <v>27.058729999999997</v>
      </c>
      <c r="O119" s="8"/>
      <c r="P119" s="6">
        <f t="shared" si="15"/>
        <v>27.058729999999997</v>
      </c>
      <c r="Q119" s="8"/>
      <c r="R119" s="6">
        <f t="shared" si="16"/>
        <v>27.058729999999997</v>
      </c>
      <c r="S119" s="8"/>
      <c r="T119" s="6">
        <f t="shared" si="10"/>
        <v>27.058729999999997</v>
      </c>
      <c r="U119" s="8">
        <v>2</v>
      </c>
      <c r="V119" s="6">
        <f t="shared" si="11"/>
        <v>29.058729999999997</v>
      </c>
      <c r="W119" s="8"/>
      <c r="X119" s="6">
        <f t="shared" si="12"/>
        <v>29.058729999999997</v>
      </c>
    </row>
    <row r="120" spans="1:24" ht="49.5" customHeight="1">
      <c r="A120" s="13" t="s">
        <v>289</v>
      </c>
      <c r="B120" s="3" t="s">
        <v>290</v>
      </c>
      <c r="C120" s="4"/>
      <c r="D120" s="6">
        <v>1255.2539999999999</v>
      </c>
      <c r="E120" s="8">
        <f>E121</f>
        <v>0</v>
      </c>
      <c r="F120" s="6">
        <f t="shared" si="17"/>
        <v>1255.2539999999999</v>
      </c>
      <c r="G120" s="8">
        <f>G121</f>
        <v>0</v>
      </c>
      <c r="H120" s="6">
        <f t="shared" si="18"/>
        <v>1255.2539999999999</v>
      </c>
      <c r="I120" s="8">
        <f>I121</f>
        <v>0</v>
      </c>
      <c r="J120" s="6">
        <f t="shared" si="19"/>
        <v>1255.2539999999999</v>
      </c>
      <c r="K120" s="8">
        <f>K121</f>
        <v>0</v>
      </c>
      <c r="L120" s="6">
        <f t="shared" si="13"/>
        <v>1255.2539999999999</v>
      </c>
      <c r="M120" s="8">
        <f>M121</f>
        <v>0</v>
      </c>
      <c r="N120" s="6">
        <f t="shared" si="14"/>
        <v>1255.2539999999999</v>
      </c>
      <c r="O120" s="8">
        <f>O121</f>
        <v>0</v>
      </c>
      <c r="P120" s="6">
        <f t="shared" si="15"/>
        <v>1255.2539999999999</v>
      </c>
      <c r="Q120" s="8">
        <f>Q121</f>
        <v>0</v>
      </c>
      <c r="R120" s="6">
        <f t="shared" si="16"/>
        <v>1255.2539999999999</v>
      </c>
      <c r="S120" s="8">
        <f>S121</f>
        <v>0</v>
      </c>
      <c r="T120" s="6">
        <f t="shared" si="10"/>
        <v>1255.2539999999999</v>
      </c>
      <c r="U120" s="8">
        <f>U121</f>
        <v>0</v>
      </c>
      <c r="V120" s="6">
        <f t="shared" si="11"/>
        <v>1255.2539999999999</v>
      </c>
      <c r="W120" s="8">
        <f>W121</f>
        <v>0</v>
      </c>
      <c r="X120" s="6">
        <f t="shared" si="12"/>
        <v>1255.2539999999999</v>
      </c>
    </row>
    <row r="121" spans="1:24" ht="48" customHeight="1">
      <c r="A121" s="1" t="s">
        <v>58</v>
      </c>
      <c r="B121" s="3" t="s">
        <v>290</v>
      </c>
      <c r="C121" s="4">
        <v>600</v>
      </c>
      <c r="D121" s="6">
        <v>1255.2539999999999</v>
      </c>
      <c r="E121" s="8"/>
      <c r="F121" s="6">
        <f t="shared" si="17"/>
        <v>1255.2539999999999</v>
      </c>
      <c r="G121" s="8"/>
      <c r="H121" s="6">
        <f t="shared" si="18"/>
        <v>1255.2539999999999</v>
      </c>
      <c r="I121" s="8"/>
      <c r="J121" s="6">
        <f t="shared" si="19"/>
        <v>1255.2539999999999</v>
      </c>
      <c r="K121" s="8"/>
      <c r="L121" s="6">
        <f t="shared" si="13"/>
        <v>1255.2539999999999</v>
      </c>
      <c r="M121" s="8"/>
      <c r="N121" s="6">
        <f t="shared" si="14"/>
        <v>1255.2539999999999</v>
      </c>
      <c r="O121" s="8"/>
      <c r="P121" s="6">
        <f t="shared" si="15"/>
        <v>1255.2539999999999</v>
      </c>
      <c r="Q121" s="8"/>
      <c r="R121" s="6">
        <f t="shared" si="16"/>
        <v>1255.2539999999999</v>
      </c>
      <c r="S121" s="8"/>
      <c r="T121" s="6">
        <f t="shared" si="10"/>
        <v>1255.2539999999999</v>
      </c>
      <c r="U121" s="8"/>
      <c r="V121" s="6">
        <f t="shared" si="11"/>
        <v>1255.2539999999999</v>
      </c>
      <c r="W121" s="8"/>
      <c r="X121" s="6">
        <f t="shared" si="12"/>
        <v>1255.2539999999999</v>
      </c>
    </row>
    <row r="122" spans="1:24" ht="84" customHeight="1">
      <c r="A122" s="15" t="s">
        <v>292</v>
      </c>
      <c r="B122" s="3" t="s">
        <v>291</v>
      </c>
      <c r="C122" s="4"/>
      <c r="D122" s="6">
        <v>50.82</v>
      </c>
      <c r="E122" s="8">
        <f>E123</f>
        <v>0</v>
      </c>
      <c r="F122" s="6">
        <f t="shared" si="17"/>
        <v>50.82</v>
      </c>
      <c r="G122" s="8">
        <f>G123</f>
        <v>0</v>
      </c>
      <c r="H122" s="6">
        <f t="shared" si="18"/>
        <v>50.82</v>
      </c>
      <c r="I122" s="8">
        <f>I123</f>
        <v>0</v>
      </c>
      <c r="J122" s="6">
        <f t="shared" si="19"/>
        <v>50.82</v>
      </c>
      <c r="K122" s="8">
        <f>K123</f>
        <v>0</v>
      </c>
      <c r="L122" s="6">
        <f t="shared" si="13"/>
        <v>50.82</v>
      </c>
      <c r="M122" s="8">
        <f>M123</f>
        <v>0</v>
      </c>
      <c r="N122" s="6">
        <f t="shared" si="14"/>
        <v>50.82</v>
      </c>
      <c r="O122" s="8">
        <f>O123</f>
        <v>0</v>
      </c>
      <c r="P122" s="6">
        <f t="shared" si="15"/>
        <v>50.82</v>
      </c>
      <c r="Q122" s="8">
        <f>Q123</f>
        <v>0</v>
      </c>
      <c r="R122" s="6">
        <f t="shared" si="16"/>
        <v>50.82</v>
      </c>
      <c r="S122" s="8">
        <f>S123</f>
        <v>0</v>
      </c>
      <c r="T122" s="6">
        <f t="shared" si="10"/>
        <v>50.82</v>
      </c>
      <c r="U122" s="8">
        <f>U123</f>
        <v>0</v>
      </c>
      <c r="V122" s="6">
        <f t="shared" si="11"/>
        <v>50.82</v>
      </c>
      <c r="W122" s="8">
        <f>W123</f>
        <v>0</v>
      </c>
      <c r="X122" s="6">
        <f t="shared" si="12"/>
        <v>50.82</v>
      </c>
    </row>
    <row r="123" spans="1:24" ht="46.5" customHeight="1">
      <c r="A123" s="1" t="s">
        <v>58</v>
      </c>
      <c r="B123" s="3" t="s">
        <v>291</v>
      </c>
      <c r="C123" s="4">
        <v>600</v>
      </c>
      <c r="D123" s="6">
        <v>50.82</v>
      </c>
      <c r="E123" s="8"/>
      <c r="F123" s="6">
        <f t="shared" si="17"/>
        <v>50.82</v>
      </c>
      <c r="G123" s="8"/>
      <c r="H123" s="6">
        <f t="shared" si="18"/>
        <v>50.82</v>
      </c>
      <c r="I123" s="8"/>
      <c r="J123" s="6">
        <f t="shared" si="19"/>
        <v>50.82</v>
      </c>
      <c r="K123" s="8"/>
      <c r="L123" s="6">
        <f t="shared" si="13"/>
        <v>50.82</v>
      </c>
      <c r="M123" s="8"/>
      <c r="N123" s="6">
        <f t="shared" si="14"/>
        <v>50.82</v>
      </c>
      <c r="O123" s="8"/>
      <c r="P123" s="6">
        <f t="shared" si="15"/>
        <v>50.82</v>
      </c>
      <c r="Q123" s="8"/>
      <c r="R123" s="6">
        <f t="shared" si="16"/>
        <v>50.82</v>
      </c>
      <c r="S123" s="8"/>
      <c r="T123" s="6">
        <f t="shared" si="10"/>
        <v>50.82</v>
      </c>
      <c r="U123" s="8"/>
      <c r="V123" s="6">
        <f t="shared" si="11"/>
        <v>50.82</v>
      </c>
      <c r="W123" s="8"/>
      <c r="X123" s="6">
        <f t="shared" si="12"/>
        <v>50.82</v>
      </c>
    </row>
    <row r="124" spans="1:24" ht="48" customHeight="1">
      <c r="A124" s="11" t="s">
        <v>10</v>
      </c>
      <c r="B124" s="10" t="s">
        <v>12</v>
      </c>
      <c r="C124" s="4"/>
      <c r="D124" s="6">
        <v>1145.375</v>
      </c>
      <c r="E124" s="8">
        <f>E125+E129+E133+E137</f>
        <v>0</v>
      </c>
      <c r="F124" s="6">
        <f t="shared" si="17"/>
        <v>1145.375</v>
      </c>
      <c r="G124" s="8">
        <f>G125+G129+G133+G137</f>
        <v>0</v>
      </c>
      <c r="H124" s="6">
        <f t="shared" si="18"/>
        <v>1145.375</v>
      </c>
      <c r="I124" s="8">
        <f>I125+I129+I133+I137</f>
        <v>0</v>
      </c>
      <c r="J124" s="6">
        <f t="shared" si="19"/>
        <v>1145.375</v>
      </c>
      <c r="K124" s="8">
        <f>K125+K129+K133+K137</f>
        <v>0</v>
      </c>
      <c r="L124" s="6">
        <f t="shared" si="13"/>
        <v>1145.375</v>
      </c>
      <c r="M124" s="8">
        <f>M125+M129+M133+M137</f>
        <v>0</v>
      </c>
      <c r="N124" s="6">
        <f t="shared" si="14"/>
        <v>1145.375</v>
      </c>
      <c r="O124" s="8">
        <f>O125+O129+O133+O137</f>
        <v>0</v>
      </c>
      <c r="P124" s="6">
        <f t="shared" si="15"/>
        <v>1145.375</v>
      </c>
      <c r="Q124" s="8">
        <f>Q125+Q129+Q133+Q137</f>
        <v>0</v>
      </c>
      <c r="R124" s="6">
        <f t="shared" si="16"/>
        <v>1145.375</v>
      </c>
      <c r="S124" s="8">
        <f>S125+S129+S133+S137</f>
        <v>0</v>
      </c>
      <c r="T124" s="6">
        <f t="shared" si="10"/>
        <v>1145.375</v>
      </c>
      <c r="U124" s="8">
        <f>U125+U129+U133+U137</f>
        <v>-376.90999999999997</v>
      </c>
      <c r="V124" s="6">
        <f t="shared" si="11"/>
        <v>768.46500000000003</v>
      </c>
      <c r="W124" s="8">
        <f>W125+W129+W133+W137</f>
        <v>0</v>
      </c>
      <c r="X124" s="6">
        <f t="shared" si="12"/>
        <v>768.46500000000003</v>
      </c>
    </row>
    <row r="125" spans="1:24" ht="58.5" customHeight="1">
      <c r="A125" s="1" t="s">
        <v>11</v>
      </c>
      <c r="B125" s="3" t="s">
        <v>13</v>
      </c>
      <c r="C125" s="4"/>
      <c r="D125" s="6">
        <v>945.375</v>
      </c>
      <c r="E125" s="8">
        <f>E126</f>
        <v>0</v>
      </c>
      <c r="F125" s="6">
        <f t="shared" si="17"/>
        <v>945.375</v>
      </c>
      <c r="G125" s="8">
        <f>G126</f>
        <v>0</v>
      </c>
      <c r="H125" s="6">
        <f t="shared" si="18"/>
        <v>945.375</v>
      </c>
      <c r="I125" s="8">
        <f>I126</f>
        <v>0</v>
      </c>
      <c r="J125" s="6">
        <f t="shared" si="19"/>
        <v>945.375</v>
      </c>
      <c r="K125" s="8">
        <f>K126</f>
        <v>0</v>
      </c>
      <c r="L125" s="6">
        <f t="shared" si="13"/>
        <v>945.375</v>
      </c>
      <c r="M125" s="8">
        <f>M126</f>
        <v>0</v>
      </c>
      <c r="N125" s="6">
        <f t="shared" si="14"/>
        <v>945.375</v>
      </c>
      <c r="O125" s="8">
        <f>O126</f>
        <v>0</v>
      </c>
      <c r="P125" s="6">
        <f t="shared" si="15"/>
        <v>945.375</v>
      </c>
      <c r="Q125" s="8">
        <f>Q126</f>
        <v>0</v>
      </c>
      <c r="R125" s="6">
        <f t="shared" si="16"/>
        <v>945.375</v>
      </c>
      <c r="S125" s="8">
        <f>S126</f>
        <v>0</v>
      </c>
      <c r="T125" s="6">
        <f t="shared" si="10"/>
        <v>945.375</v>
      </c>
      <c r="U125" s="8">
        <f>U126</f>
        <v>-176.91</v>
      </c>
      <c r="V125" s="6">
        <f t="shared" si="11"/>
        <v>768.46500000000003</v>
      </c>
      <c r="W125" s="8">
        <f>W126</f>
        <v>0</v>
      </c>
      <c r="X125" s="6">
        <f t="shared" si="12"/>
        <v>768.46500000000003</v>
      </c>
    </row>
    <row r="126" spans="1:24" ht="46.5" customHeight="1">
      <c r="A126" s="1" t="s">
        <v>15</v>
      </c>
      <c r="B126" s="3" t="s">
        <v>14</v>
      </c>
      <c r="C126" s="4"/>
      <c r="D126" s="6">
        <v>945.375</v>
      </c>
      <c r="E126" s="8">
        <f>E127+E128</f>
        <v>0</v>
      </c>
      <c r="F126" s="6">
        <f t="shared" si="17"/>
        <v>945.375</v>
      </c>
      <c r="G126" s="8">
        <f>G127+G128</f>
        <v>0</v>
      </c>
      <c r="H126" s="6">
        <f t="shared" si="18"/>
        <v>945.375</v>
      </c>
      <c r="I126" s="8">
        <f>I127+I128</f>
        <v>0</v>
      </c>
      <c r="J126" s="6">
        <f t="shared" si="19"/>
        <v>945.375</v>
      </c>
      <c r="K126" s="8">
        <f>K127+K128</f>
        <v>0</v>
      </c>
      <c r="L126" s="6">
        <f t="shared" si="13"/>
        <v>945.375</v>
      </c>
      <c r="M126" s="8">
        <f>M127+M128</f>
        <v>0</v>
      </c>
      <c r="N126" s="6">
        <f t="shared" si="14"/>
        <v>945.375</v>
      </c>
      <c r="O126" s="8">
        <f>O127+O128</f>
        <v>0</v>
      </c>
      <c r="P126" s="6">
        <f t="shared" si="15"/>
        <v>945.375</v>
      </c>
      <c r="Q126" s="8">
        <f>Q127+Q128</f>
        <v>0</v>
      </c>
      <c r="R126" s="6">
        <f t="shared" si="16"/>
        <v>945.375</v>
      </c>
      <c r="S126" s="8">
        <f>S127+S128</f>
        <v>0</v>
      </c>
      <c r="T126" s="6">
        <f t="shared" si="10"/>
        <v>945.375</v>
      </c>
      <c r="U126" s="8">
        <f>U127+U128</f>
        <v>-176.91</v>
      </c>
      <c r="V126" s="6">
        <f t="shared" si="11"/>
        <v>768.46500000000003</v>
      </c>
      <c r="W126" s="8">
        <f>W127+W128</f>
        <v>0</v>
      </c>
      <c r="X126" s="6">
        <f t="shared" si="12"/>
        <v>768.46500000000003</v>
      </c>
    </row>
    <row r="127" spans="1:24" ht="45.75" customHeight="1">
      <c r="A127" s="1" t="s">
        <v>29</v>
      </c>
      <c r="B127" s="3" t="s">
        <v>14</v>
      </c>
      <c r="C127" s="4">
        <v>200</v>
      </c>
      <c r="D127" s="6">
        <v>529.875</v>
      </c>
      <c r="E127" s="8"/>
      <c r="F127" s="6">
        <f t="shared" si="17"/>
        <v>529.875</v>
      </c>
      <c r="G127" s="8"/>
      <c r="H127" s="6">
        <f t="shared" si="18"/>
        <v>529.875</v>
      </c>
      <c r="I127" s="8"/>
      <c r="J127" s="6">
        <f t="shared" si="19"/>
        <v>529.875</v>
      </c>
      <c r="K127" s="8"/>
      <c r="L127" s="6">
        <f t="shared" si="13"/>
        <v>529.875</v>
      </c>
      <c r="M127" s="8"/>
      <c r="N127" s="6">
        <f t="shared" si="14"/>
        <v>529.875</v>
      </c>
      <c r="O127" s="8"/>
      <c r="P127" s="6">
        <f t="shared" si="15"/>
        <v>529.875</v>
      </c>
      <c r="Q127" s="8"/>
      <c r="R127" s="6">
        <f t="shared" si="16"/>
        <v>529.875</v>
      </c>
      <c r="S127" s="8"/>
      <c r="T127" s="6">
        <f t="shared" si="10"/>
        <v>529.875</v>
      </c>
      <c r="U127" s="8">
        <v>-70</v>
      </c>
      <c r="V127" s="6">
        <f t="shared" si="11"/>
        <v>459.875</v>
      </c>
      <c r="W127" s="8"/>
      <c r="X127" s="6">
        <f t="shared" si="12"/>
        <v>459.875</v>
      </c>
    </row>
    <row r="128" spans="1:24" ht="48" customHeight="1">
      <c r="A128" s="1" t="s">
        <v>58</v>
      </c>
      <c r="B128" s="3" t="s">
        <v>14</v>
      </c>
      <c r="C128" s="4">
        <v>600</v>
      </c>
      <c r="D128" s="6">
        <v>415.5</v>
      </c>
      <c r="E128" s="8"/>
      <c r="F128" s="6">
        <f t="shared" si="17"/>
        <v>415.5</v>
      </c>
      <c r="G128" s="8"/>
      <c r="H128" s="6">
        <f t="shared" si="18"/>
        <v>415.5</v>
      </c>
      <c r="I128" s="8"/>
      <c r="J128" s="6">
        <f t="shared" si="19"/>
        <v>415.5</v>
      </c>
      <c r="K128" s="8"/>
      <c r="L128" s="6">
        <f t="shared" si="13"/>
        <v>415.5</v>
      </c>
      <c r="M128" s="8"/>
      <c r="N128" s="6">
        <f t="shared" si="14"/>
        <v>415.5</v>
      </c>
      <c r="O128" s="8"/>
      <c r="P128" s="6">
        <f t="shared" si="15"/>
        <v>415.5</v>
      </c>
      <c r="Q128" s="8"/>
      <c r="R128" s="6">
        <f t="shared" si="16"/>
        <v>415.5</v>
      </c>
      <c r="S128" s="8"/>
      <c r="T128" s="6">
        <f t="shared" si="10"/>
        <v>415.5</v>
      </c>
      <c r="U128" s="8">
        <v>-106.91</v>
      </c>
      <c r="V128" s="6">
        <f t="shared" si="11"/>
        <v>308.59000000000003</v>
      </c>
      <c r="W128" s="8"/>
      <c r="X128" s="6">
        <f t="shared" si="12"/>
        <v>308.59000000000003</v>
      </c>
    </row>
    <row r="129" spans="1:24" ht="65.25" customHeight="1">
      <c r="A129" s="1" t="s">
        <v>16</v>
      </c>
      <c r="B129" s="3" t="s">
        <v>17</v>
      </c>
      <c r="C129" s="4"/>
      <c r="D129" s="6">
        <v>100</v>
      </c>
      <c r="E129" s="8">
        <f>E130</f>
        <v>0</v>
      </c>
      <c r="F129" s="6">
        <f t="shared" si="17"/>
        <v>100</v>
      </c>
      <c r="G129" s="8">
        <f>G130</f>
        <v>0</v>
      </c>
      <c r="H129" s="6">
        <f t="shared" si="18"/>
        <v>100</v>
      </c>
      <c r="I129" s="8">
        <f>I130</f>
        <v>0</v>
      </c>
      <c r="J129" s="6">
        <f t="shared" si="19"/>
        <v>100</v>
      </c>
      <c r="K129" s="8">
        <f>K130</f>
        <v>0</v>
      </c>
      <c r="L129" s="6">
        <f t="shared" si="13"/>
        <v>100</v>
      </c>
      <c r="M129" s="8">
        <f>M130</f>
        <v>0</v>
      </c>
      <c r="N129" s="6">
        <f t="shared" si="14"/>
        <v>100</v>
      </c>
      <c r="O129" s="8">
        <f>O130</f>
        <v>0</v>
      </c>
      <c r="P129" s="6">
        <f t="shared" si="15"/>
        <v>100</v>
      </c>
      <c r="Q129" s="8">
        <f>Q130</f>
        <v>0</v>
      </c>
      <c r="R129" s="6">
        <f t="shared" si="16"/>
        <v>100</v>
      </c>
      <c r="S129" s="8">
        <f>S130</f>
        <v>0</v>
      </c>
      <c r="T129" s="6">
        <f t="shared" si="10"/>
        <v>100</v>
      </c>
      <c r="U129" s="8">
        <f>U130</f>
        <v>-100</v>
      </c>
      <c r="V129" s="6">
        <f t="shared" si="11"/>
        <v>0</v>
      </c>
      <c r="W129" s="8">
        <f>W130</f>
        <v>0</v>
      </c>
      <c r="X129" s="6">
        <f t="shared" si="12"/>
        <v>0</v>
      </c>
    </row>
    <row r="130" spans="1:24" ht="60" customHeight="1">
      <c r="A130" s="1" t="s">
        <v>19</v>
      </c>
      <c r="B130" s="3" t="s">
        <v>18</v>
      </c>
      <c r="C130" s="4"/>
      <c r="D130" s="6">
        <v>100</v>
      </c>
      <c r="E130" s="8">
        <f>E131+E132</f>
        <v>0</v>
      </c>
      <c r="F130" s="6">
        <f t="shared" si="17"/>
        <v>100</v>
      </c>
      <c r="G130" s="8">
        <f>G131+G132</f>
        <v>0</v>
      </c>
      <c r="H130" s="6">
        <f t="shared" si="18"/>
        <v>100</v>
      </c>
      <c r="I130" s="8">
        <f>I131+I132</f>
        <v>0</v>
      </c>
      <c r="J130" s="6">
        <f t="shared" si="19"/>
        <v>100</v>
      </c>
      <c r="K130" s="8">
        <f>K131+K132</f>
        <v>0</v>
      </c>
      <c r="L130" s="6">
        <f t="shared" si="13"/>
        <v>100</v>
      </c>
      <c r="M130" s="8">
        <f>M131+M132</f>
        <v>0</v>
      </c>
      <c r="N130" s="6">
        <f t="shared" si="14"/>
        <v>100</v>
      </c>
      <c r="O130" s="8">
        <f>O131+O132</f>
        <v>0</v>
      </c>
      <c r="P130" s="6">
        <f t="shared" si="15"/>
        <v>100</v>
      </c>
      <c r="Q130" s="8">
        <f>Q131+Q132</f>
        <v>0</v>
      </c>
      <c r="R130" s="6">
        <f t="shared" si="16"/>
        <v>100</v>
      </c>
      <c r="S130" s="8">
        <f>S131+S132</f>
        <v>0</v>
      </c>
      <c r="T130" s="6">
        <f t="shared" si="10"/>
        <v>100</v>
      </c>
      <c r="U130" s="8">
        <f>U131+U132</f>
        <v>-100</v>
      </c>
      <c r="V130" s="6">
        <f t="shared" si="11"/>
        <v>0</v>
      </c>
      <c r="W130" s="8">
        <f>W131+W132</f>
        <v>0</v>
      </c>
      <c r="X130" s="6">
        <f t="shared" si="12"/>
        <v>0</v>
      </c>
    </row>
    <row r="131" spans="1:24" ht="44.25" hidden="1" customHeight="1">
      <c r="A131" s="1" t="s">
        <v>29</v>
      </c>
      <c r="B131" s="3" t="s">
        <v>18</v>
      </c>
      <c r="C131" s="4">
        <v>200</v>
      </c>
      <c r="D131" s="6">
        <v>0</v>
      </c>
      <c r="E131" s="8"/>
      <c r="F131" s="6">
        <f t="shared" si="17"/>
        <v>0</v>
      </c>
      <c r="G131" s="8"/>
      <c r="H131" s="6">
        <f t="shared" si="18"/>
        <v>0</v>
      </c>
      <c r="I131" s="8"/>
      <c r="J131" s="6">
        <f t="shared" si="19"/>
        <v>0</v>
      </c>
      <c r="K131" s="8"/>
      <c r="L131" s="6">
        <f t="shared" si="13"/>
        <v>0</v>
      </c>
      <c r="M131" s="8"/>
      <c r="N131" s="6">
        <f t="shared" si="14"/>
        <v>0</v>
      </c>
      <c r="O131" s="8"/>
      <c r="P131" s="6">
        <f t="shared" si="15"/>
        <v>0</v>
      </c>
      <c r="Q131" s="8"/>
      <c r="R131" s="6">
        <f t="shared" si="16"/>
        <v>0</v>
      </c>
      <c r="S131" s="8"/>
      <c r="T131" s="6">
        <f t="shared" si="10"/>
        <v>0</v>
      </c>
      <c r="U131" s="8"/>
      <c r="V131" s="6">
        <f t="shared" si="11"/>
        <v>0</v>
      </c>
      <c r="W131" s="8"/>
      <c r="X131" s="6">
        <f t="shared" si="12"/>
        <v>0</v>
      </c>
    </row>
    <row r="132" spans="1:24" ht="46.5" customHeight="1">
      <c r="A132" s="1" t="s">
        <v>58</v>
      </c>
      <c r="B132" s="3" t="s">
        <v>18</v>
      </c>
      <c r="C132" s="4">
        <v>600</v>
      </c>
      <c r="D132" s="6">
        <v>100</v>
      </c>
      <c r="E132" s="8"/>
      <c r="F132" s="6">
        <f t="shared" si="17"/>
        <v>100</v>
      </c>
      <c r="G132" s="8"/>
      <c r="H132" s="6">
        <f t="shared" si="18"/>
        <v>100</v>
      </c>
      <c r="I132" s="8"/>
      <c r="J132" s="6">
        <f t="shared" si="19"/>
        <v>100</v>
      </c>
      <c r="K132" s="8"/>
      <c r="L132" s="6">
        <f t="shared" si="13"/>
        <v>100</v>
      </c>
      <c r="M132" s="8"/>
      <c r="N132" s="6">
        <f t="shared" si="14"/>
        <v>100</v>
      </c>
      <c r="O132" s="8"/>
      <c r="P132" s="6">
        <f t="shared" si="15"/>
        <v>100</v>
      </c>
      <c r="Q132" s="8"/>
      <c r="R132" s="6">
        <f t="shared" si="16"/>
        <v>100</v>
      </c>
      <c r="S132" s="8"/>
      <c r="T132" s="6">
        <f t="shared" si="10"/>
        <v>100</v>
      </c>
      <c r="U132" s="8">
        <v>-100</v>
      </c>
      <c r="V132" s="6">
        <f t="shared" si="11"/>
        <v>0</v>
      </c>
      <c r="W132" s="8"/>
      <c r="X132" s="6">
        <f t="shared" si="12"/>
        <v>0</v>
      </c>
    </row>
    <row r="133" spans="1:24" ht="58.5" customHeight="1">
      <c r="A133" s="1" t="s">
        <v>343</v>
      </c>
      <c r="B133" s="3" t="s">
        <v>20</v>
      </c>
      <c r="C133" s="4"/>
      <c r="D133" s="6">
        <v>99.999999999999972</v>
      </c>
      <c r="E133" s="8">
        <f>E134</f>
        <v>0</v>
      </c>
      <c r="F133" s="6">
        <f t="shared" si="17"/>
        <v>99.999999999999972</v>
      </c>
      <c r="G133" s="8">
        <f>G134</f>
        <v>0</v>
      </c>
      <c r="H133" s="6">
        <f t="shared" si="18"/>
        <v>99.999999999999972</v>
      </c>
      <c r="I133" s="8">
        <f>I134</f>
        <v>0</v>
      </c>
      <c r="J133" s="6">
        <f t="shared" si="19"/>
        <v>99.999999999999972</v>
      </c>
      <c r="K133" s="8">
        <f>K134</f>
        <v>0</v>
      </c>
      <c r="L133" s="6">
        <f t="shared" si="13"/>
        <v>99.999999999999972</v>
      </c>
      <c r="M133" s="8">
        <f>M134</f>
        <v>0</v>
      </c>
      <c r="N133" s="6">
        <f t="shared" si="14"/>
        <v>99.999999999999972</v>
      </c>
      <c r="O133" s="8">
        <f>O134</f>
        <v>0</v>
      </c>
      <c r="P133" s="6">
        <f t="shared" si="15"/>
        <v>99.999999999999972</v>
      </c>
      <c r="Q133" s="8">
        <f>Q134</f>
        <v>0</v>
      </c>
      <c r="R133" s="6">
        <f t="shared" si="16"/>
        <v>99.999999999999972</v>
      </c>
      <c r="S133" s="8">
        <f>S134</f>
        <v>0</v>
      </c>
      <c r="T133" s="6">
        <f t="shared" si="10"/>
        <v>99.999999999999972</v>
      </c>
      <c r="U133" s="8">
        <f>U134</f>
        <v>-100</v>
      </c>
      <c r="V133" s="6">
        <f t="shared" si="11"/>
        <v>0</v>
      </c>
      <c r="W133" s="8">
        <f>W134</f>
        <v>0</v>
      </c>
      <c r="X133" s="6">
        <f t="shared" si="12"/>
        <v>0</v>
      </c>
    </row>
    <row r="134" spans="1:24" ht="45" customHeight="1">
      <c r="A134" s="1" t="s">
        <v>342</v>
      </c>
      <c r="B134" s="3" t="s">
        <v>21</v>
      </c>
      <c r="C134" s="4"/>
      <c r="D134" s="6">
        <v>99.999999999999972</v>
      </c>
      <c r="E134" s="8">
        <f>E135+E136</f>
        <v>0</v>
      </c>
      <c r="F134" s="6">
        <f t="shared" si="17"/>
        <v>99.999999999999972</v>
      </c>
      <c r="G134" s="8">
        <f>G135+G136</f>
        <v>0</v>
      </c>
      <c r="H134" s="6">
        <f t="shared" si="18"/>
        <v>99.999999999999972</v>
      </c>
      <c r="I134" s="8">
        <f>I135+I136</f>
        <v>0</v>
      </c>
      <c r="J134" s="6">
        <f t="shared" si="19"/>
        <v>99.999999999999972</v>
      </c>
      <c r="K134" s="8">
        <f>K135+K136</f>
        <v>0</v>
      </c>
      <c r="L134" s="6">
        <f t="shared" si="13"/>
        <v>99.999999999999972</v>
      </c>
      <c r="M134" s="8">
        <f>M135+M136</f>
        <v>0</v>
      </c>
      <c r="N134" s="6">
        <f t="shared" si="14"/>
        <v>99.999999999999972</v>
      </c>
      <c r="O134" s="8">
        <f>O135+O136</f>
        <v>0</v>
      </c>
      <c r="P134" s="6">
        <f t="shared" si="15"/>
        <v>99.999999999999972</v>
      </c>
      <c r="Q134" s="8">
        <f>Q135+Q136</f>
        <v>0</v>
      </c>
      <c r="R134" s="6">
        <f t="shared" si="16"/>
        <v>99.999999999999972</v>
      </c>
      <c r="S134" s="8">
        <f>S135+S136</f>
        <v>0</v>
      </c>
      <c r="T134" s="6">
        <f t="shared" si="10"/>
        <v>99.999999999999972</v>
      </c>
      <c r="U134" s="8">
        <f>U135+U136</f>
        <v>-100</v>
      </c>
      <c r="V134" s="6">
        <f t="shared" si="11"/>
        <v>0</v>
      </c>
      <c r="W134" s="8">
        <f>W135+W136</f>
        <v>0</v>
      </c>
      <c r="X134" s="6">
        <f t="shared" si="12"/>
        <v>0</v>
      </c>
    </row>
    <row r="135" spans="1:24" ht="47.25" hidden="1" customHeight="1">
      <c r="A135" s="1" t="s">
        <v>29</v>
      </c>
      <c r="B135" s="3" t="s">
        <v>21</v>
      </c>
      <c r="C135" s="4">
        <v>200</v>
      </c>
      <c r="D135" s="6">
        <v>0</v>
      </c>
      <c r="E135" s="8"/>
      <c r="F135" s="6">
        <f t="shared" si="17"/>
        <v>0</v>
      </c>
      <c r="G135" s="8"/>
      <c r="H135" s="6">
        <f t="shared" si="18"/>
        <v>0</v>
      </c>
      <c r="I135" s="8"/>
      <c r="J135" s="6">
        <f t="shared" si="19"/>
        <v>0</v>
      </c>
      <c r="K135" s="8"/>
      <c r="L135" s="6">
        <f t="shared" si="13"/>
        <v>0</v>
      </c>
      <c r="M135" s="8"/>
      <c r="N135" s="6">
        <f t="shared" si="14"/>
        <v>0</v>
      </c>
      <c r="O135" s="8"/>
      <c r="P135" s="6">
        <f t="shared" si="15"/>
        <v>0</v>
      </c>
      <c r="Q135" s="8"/>
      <c r="R135" s="6">
        <f t="shared" si="16"/>
        <v>0</v>
      </c>
      <c r="S135" s="8"/>
      <c r="T135" s="6">
        <f t="shared" si="10"/>
        <v>0</v>
      </c>
      <c r="U135" s="8"/>
      <c r="V135" s="6">
        <f t="shared" si="11"/>
        <v>0</v>
      </c>
      <c r="W135" s="8"/>
      <c r="X135" s="6">
        <f t="shared" si="12"/>
        <v>0</v>
      </c>
    </row>
    <row r="136" spans="1:24" ht="44.25" customHeight="1">
      <c r="A136" s="1" t="s">
        <v>58</v>
      </c>
      <c r="B136" s="3" t="s">
        <v>21</v>
      </c>
      <c r="C136" s="4">
        <v>600</v>
      </c>
      <c r="D136" s="6">
        <v>99.999999999999972</v>
      </c>
      <c r="E136" s="8"/>
      <c r="F136" s="6">
        <f t="shared" si="17"/>
        <v>99.999999999999972</v>
      </c>
      <c r="G136" s="8"/>
      <c r="H136" s="6">
        <f t="shared" si="18"/>
        <v>99.999999999999972</v>
      </c>
      <c r="I136" s="8"/>
      <c r="J136" s="6">
        <f t="shared" si="19"/>
        <v>99.999999999999972</v>
      </c>
      <c r="K136" s="8"/>
      <c r="L136" s="6">
        <f t="shared" si="13"/>
        <v>99.999999999999972</v>
      </c>
      <c r="M136" s="8"/>
      <c r="N136" s="6">
        <f t="shared" si="14"/>
        <v>99.999999999999972</v>
      </c>
      <c r="O136" s="8"/>
      <c r="P136" s="6">
        <f t="shared" si="15"/>
        <v>99.999999999999972</v>
      </c>
      <c r="Q136" s="8"/>
      <c r="R136" s="6">
        <f t="shared" si="16"/>
        <v>99.999999999999972</v>
      </c>
      <c r="S136" s="8"/>
      <c r="T136" s="6">
        <f t="shared" si="10"/>
        <v>99.999999999999972</v>
      </c>
      <c r="U136" s="8">
        <v>-100</v>
      </c>
      <c r="V136" s="6">
        <f t="shared" si="11"/>
        <v>0</v>
      </c>
      <c r="W136" s="8"/>
      <c r="X136" s="6">
        <f t="shared" si="12"/>
        <v>0</v>
      </c>
    </row>
    <row r="137" spans="1:24" ht="45.75" customHeight="1">
      <c r="A137" s="1" t="s">
        <v>331</v>
      </c>
      <c r="B137" s="3" t="s">
        <v>332</v>
      </c>
      <c r="C137" s="4"/>
      <c r="D137" s="6">
        <v>0</v>
      </c>
      <c r="E137" s="8">
        <f>E138</f>
        <v>0</v>
      </c>
      <c r="F137" s="6">
        <f t="shared" si="17"/>
        <v>0</v>
      </c>
      <c r="G137" s="8">
        <f>G138</f>
        <v>0</v>
      </c>
      <c r="H137" s="6">
        <f t="shared" si="18"/>
        <v>0</v>
      </c>
      <c r="I137" s="8">
        <f>I138</f>
        <v>0</v>
      </c>
      <c r="J137" s="6">
        <f t="shared" si="19"/>
        <v>0</v>
      </c>
      <c r="K137" s="8">
        <f>K138</f>
        <v>0</v>
      </c>
      <c r="L137" s="6">
        <f t="shared" si="13"/>
        <v>0</v>
      </c>
      <c r="M137" s="8">
        <f>M138</f>
        <v>0</v>
      </c>
      <c r="N137" s="6">
        <f t="shared" si="14"/>
        <v>0</v>
      </c>
      <c r="O137" s="8">
        <f>O138</f>
        <v>0</v>
      </c>
      <c r="P137" s="6">
        <f t="shared" si="15"/>
        <v>0</v>
      </c>
      <c r="Q137" s="8">
        <f>Q138</f>
        <v>0</v>
      </c>
      <c r="R137" s="6">
        <f t="shared" si="16"/>
        <v>0</v>
      </c>
      <c r="S137" s="8">
        <f>S138</f>
        <v>0</v>
      </c>
      <c r="T137" s="6">
        <f t="shared" si="10"/>
        <v>0</v>
      </c>
      <c r="U137" s="8">
        <f>U138</f>
        <v>0</v>
      </c>
      <c r="V137" s="6">
        <f t="shared" si="11"/>
        <v>0</v>
      </c>
      <c r="W137" s="8">
        <f>W138</f>
        <v>0</v>
      </c>
      <c r="X137" s="6">
        <f t="shared" si="12"/>
        <v>0</v>
      </c>
    </row>
    <row r="138" spans="1:24" ht="43.5" customHeight="1">
      <c r="A138" s="1" t="s">
        <v>360</v>
      </c>
      <c r="B138" s="3" t="s">
        <v>361</v>
      </c>
      <c r="C138" s="4"/>
      <c r="D138" s="6">
        <v>0</v>
      </c>
      <c r="E138" s="8">
        <f>E139</f>
        <v>0</v>
      </c>
      <c r="F138" s="6">
        <f t="shared" si="17"/>
        <v>0</v>
      </c>
      <c r="G138" s="8">
        <f>G139</f>
        <v>0</v>
      </c>
      <c r="H138" s="6">
        <f t="shared" si="18"/>
        <v>0</v>
      </c>
      <c r="I138" s="8">
        <f>I139</f>
        <v>0</v>
      </c>
      <c r="J138" s="6">
        <f t="shared" si="19"/>
        <v>0</v>
      </c>
      <c r="K138" s="8">
        <f>K139</f>
        <v>0</v>
      </c>
      <c r="L138" s="6">
        <f t="shared" si="13"/>
        <v>0</v>
      </c>
      <c r="M138" s="8">
        <f>M139</f>
        <v>0</v>
      </c>
      <c r="N138" s="6">
        <f t="shared" si="14"/>
        <v>0</v>
      </c>
      <c r="O138" s="8">
        <f>O139</f>
        <v>0</v>
      </c>
      <c r="P138" s="6">
        <f t="shared" si="15"/>
        <v>0</v>
      </c>
      <c r="Q138" s="8">
        <f>Q139</f>
        <v>0</v>
      </c>
      <c r="R138" s="6">
        <f t="shared" si="16"/>
        <v>0</v>
      </c>
      <c r="S138" s="8">
        <f>S139</f>
        <v>0</v>
      </c>
      <c r="T138" s="6">
        <f t="shared" si="10"/>
        <v>0</v>
      </c>
      <c r="U138" s="8">
        <f>U139</f>
        <v>0</v>
      </c>
      <c r="V138" s="6">
        <f t="shared" si="11"/>
        <v>0</v>
      </c>
      <c r="W138" s="8">
        <f>W139</f>
        <v>0</v>
      </c>
      <c r="X138" s="6">
        <f t="shared" si="12"/>
        <v>0</v>
      </c>
    </row>
    <row r="139" spans="1:24" ht="48.75" customHeight="1">
      <c r="A139" s="1" t="s">
        <v>58</v>
      </c>
      <c r="B139" s="3" t="s">
        <v>361</v>
      </c>
      <c r="C139" s="4">
        <v>600</v>
      </c>
      <c r="D139" s="6">
        <v>0</v>
      </c>
      <c r="E139" s="8"/>
      <c r="F139" s="6">
        <f t="shared" si="17"/>
        <v>0</v>
      </c>
      <c r="G139" s="8"/>
      <c r="H139" s="6">
        <f t="shared" si="18"/>
        <v>0</v>
      </c>
      <c r="I139" s="8"/>
      <c r="J139" s="6">
        <f t="shared" si="19"/>
        <v>0</v>
      </c>
      <c r="K139" s="8"/>
      <c r="L139" s="6">
        <f t="shared" si="13"/>
        <v>0</v>
      </c>
      <c r="M139" s="8"/>
      <c r="N139" s="6">
        <f t="shared" si="14"/>
        <v>0</v>
      </c>
      <c r="O139" s="8"/>
      <c r="P139" s="6">
        <f t="shared" si="15"/>
        <v>0</v>
      </c>
      <c r="Q139" s="8"/>
      <c r="R139" s="6">
        <f t="shared" si="16"/>
        <v>0</v>
      </c>
      <c r="S139" s="8"/>
      <c r="T139" s="6">
        <f t="shared" si="10"/>
        <v>0</v>
      </c>
      <c r="U139" s="8"/>
      <c r="V139" s="6">
        <f t="shared" si="11"/>
        <v>0</v>
      </c>
      <c r="W139" s="8"/>
      <c r="X139" s="6">
        <f t="shared" si="12"/>
        <v>0</v>
      </c>
    </row>
    <row r="140" spans="1:24" ht="74.25" customHeight="1">
      <c r="A140" s="16" t="s">
        <v>347</v>
      </c>
      <c r="B140" s="17" t="s">
        <v>6</v>
      </c>
      <c r="C140" s="4"/>
      <c r="D140" s="6">
        <v>9141.5950000000012</v>
      </c>
      <c r="E140" s="8">
        <f>E141</f>
        <v>0</v>
      </c>
      <c r="F140" s="6">
        <f t="shared" si="17"/>
        <v>9141.5950000000012</v>
      </c>
      <c r="G140" s="8">
        <f>G141</f>
        <v>22.409330000000001</v>
      </c>
      <c r="H140" s="6">
        <f t="shared" si="18"/>
        <v>9164.0043300000016</v>
      </c>
      <c r="I140" s="8">
        <f>I141</f>
        <v>0</v>
      </c>
      <c r="J140" s="6">
        <f t="shared" si="19"/>
        <v>9164.0043300000016</v>
      </c>
      <c r="K140" s="8">
        <f>K141</f>
        <v>0</v>
      </c>
      <c r="L140" s="6">
        <f t="shared" si="13"/>
        <v>9164.0043300000016</v>
      </c>
      <c r="M140" s="8">
        <f>M141</f>
        <v>0</v>
      </c>
      <c r="N140" s="6">
        <f t="shared" si="14"/>
        <v>9164.0043300000016</v>
      </c>
      <c r="O140" s="8">
        <f>O141</f>
        <v>0</v>
      </c>
      <c r="P140" s="6">
        <f t="shared" si="15"/>
        <v>9164.0043300000016</v>
      </c>
      <c r="Q140" s="8">
        <f>Q141</f>
        <v>0</v>
      </c>
      <c r="R140" s="6">
        <f t="shared" si="16"/>
        <v>9164.0043300000016</v>
      </c>
      <c r="S140" s="8">
        <f>S141</f>
        <v>220.52600000000001</v>
      </c>
      <c r="T140" s="6">
        <f t="shared" si="10"/>
        <v>9384.5303300000014</v>
      </c>
      <c r="U140" s="8">
        <f>U141</f>
        <v>91.644000000000005</v>
      </c>
      <c r="V140" s="6">
        <f t="shared" si="11"/>
        <v>9476.1743300000016</v>
      </c>
      <c r="W140" s="8">
        <f>W141</f>
        <v>0</v>
      </c>
      <c r="X140" s="6">
        <f t="shared" si="12"/>
        <v>9476.1743300000016</v>
      </c>
    </row>
    <row r="141" spans="1:24" ht="47.25" customHeight="1">
      <c r="A141" s="12" t="s">
        <v>22</v>
      </c>
      <c r="B141" s="14" t="s">
        <v>9</v>
      </c>
      <c r="C141" s="4"/>
      <c r="D141" s="6">
        <v>9141.5950000000012</v>
      </c>
      <c r="E141" s="8">
        <f>E142</f>
        <v>0</v>
      </c>
      <c r="F141" s="6">
        <f t="shared" si="17"/>
        <v>9141.5950000000012</v>
      </c>
      <c r="G141" s="8">
        <f>G142</f>
        <v>22.409330000000001</v>
      </c>
      <c r="H141" s="6">
        <f t="shared" si="18"/>
        <v>9164.0043300000016</v>
      </c>
      <c r="I141" s="8">
        <f>I142</f>
        <v>0</v>
      </c>
      <c r="J141" s="6">
        <f t="shared" si="19"/>
        <v>9164.0043300000016</v>
      </c>
      <c r="K141" s="8">
        <f>K142</f>
        <v>0</v>
      </c>
      <c r="L141" s="6">
        <f t="shared" si="13"/>
        <v>9164.0043300000016</v>
      </c>
      <c r="M141" s="8">
        <f>M142</f>
        <v>0</v>
      </c>
      <c r="N141" s="6">
        <f t="shared" si="14"/>
        <v>9164.0043300000016</v>
      </c>
      <c r="O141" s="8">
        <f>O142</f>
        <v>0</v>
      </c>
      <c r="P141" s="6">
        <f t="shared" si="15"/>
        <v>9164.0043300000016</v>
      </c>
      <c r="Q141" s="8">
        <f>Q142</f>
        <v>0</v>
      </c>
      <c r="R141" s="6">
        <f t="shared" si="16"/>
        <v>9164.0043300000016</v>
      </c>
      <c r="S141" s="8">
        <f>S142</f>
        <v>220.52600000000001</v>
      </c>
      <c r="T141" s="6">
        <f t="shared" si="10"/>
        <v>9384.5303300000014</v>
      </c>
      <c r="U141" s="8">
        <f>U142</f>
        <v>91.644000000000005</v>
      </c>
      <c r="V141" s="6">
        <f t="shared" si="11"/>
        <v>9476.1743300000016</v>
      </c>
      <c r="W141" s="8">
        <f>W142</f>
        <v>0</v>
      </c>
      <c r="X141" s="6">
        <f t="shared" si="12"/>
        <v>9476.1743300000016</v>
      </c>
    </row>
    <row r="142" spans="1:24" ht="70.5" customHeight="1">
      <c r="A142" s="7" t="s">
        <v>348</v>
      </c>
      <c r="B142" s="14" t="s">
        <v>7</v>
      </c>
      <c r="C142" s="4"/>
      <c r="D142" s="6">
        <v>9141.5950000000012</v>
      </c>
      <c r="E142" s="8">
        <f>E143+E144+E145</f>
        <v>0</v>
      </c>
      <c r="F142" s="6">
        <f t="shared" si="17"/>
        <v>9141.5950000000012</v>
      </c>
      <c r="G142" s="8">
        <f>G143+G144+G145</f>
        <v>22.409330000000001</v>
      </c>
      <c r="H142" s="6">
        <f t="shared" si="18"/>
        <v>9164.0043300000016</v>
      </c>
      <c r="I142" s="8">
        <f>I143+I144+I145</f>
        <v>0</v>
      </c>
      <c r="J142" s="6">
        <f t="shared" si="19"/>
        <v>9164.0043300000016</v>
      </c>
      <c r="K142" s="8">
        <f>K143+K144+K145</f>
        <v>0</v>
      </c>
      <c r="L142" s="6">
        <f t="shared" si="13"/>
        <v>9164.0043300000016</v>
      </c>
      <c r="M142" s="8">
        <f>M143+M144+M145</f>
        <v>0</v>
      </c>
      <c r="N142" s="6">
        <f t="shared" si="14"/>
        <v>9164.0043300000016</v>
      </c>
      <c r="O142" s="8">
        <f>O143+O144+O145</f>
        <v>0</v>
      </c>
      <c r="P142" s="6">
        <f t="shared" si="15"/>
        <v>9164.0043300000016</v>
      </c>
      <c r="Q142" s="8">
        <f>Q143+Q144+Q145</f>
        <v>0</v>
      </c>
      <c r="R142" s="6">
        <f t="shared" si="16"/>
        <v>9164.0043300000016</v>
      </c>
      <c r="S142" s="8">
        <f>S143+S144+S145</f>
        <v>220.52600000000001</v>
      </c>
      <c r="T142" s="6">
        <f t="shared" si="10"/>
        <v>9384.5303300000014</v>
      </c>
      <c r="U142" s="8">
        <f>U143+U144+U145</f>
        <v>91.644000000000005</v>
      </c>
      <c r="V142" s="6">
        <f t="shared" si="11"/>
        <v>9476.1743300000016</v>
      </c>
      <c r="W142" s="8">
        <f>W143+W144+W145</f>
        <v>0</v>
      </c>
      <c r="X142" s="6">
        <f t="shared" si="12"/>
        <v>9476.1743300000016</v>
      </c>
    </row>
    <row r="143" spans="1:24" ht="87" customHeight="1">
      <c r="A143" s="1" t="s">
        <v>104</v>
      </c>
      <c r="B143" s="14" t="s">
        <v>7</v>
      </c>
      <c r="C143" s="4">
        <v>100</v>
      </c>
      <c r="D143" s="6">
        <v>8245.8259999999991</v>
      </c>
      <c r="E143" s="8"/>
      <c r="F143" s="6">
        <f t="shared" si="17"/>
        <v>8245.8259999999991</v>
      </c>
      <c r="G143" s="8"/>
      <c r="H143" s="6">
        <f t="shared" si="18"/>
        <v>8245.8259999999991</v>
      </c>
      <c r="I143" s="8"/>
      <c r="J143" s="6">
        <f t="shared" si="19"/>
        <v>8245.8259999999991</v>
      </c>
      <c r="K143" s="8"/>
      <c r="L143" s="6">
        <f t="shared" si="13"/>
        <v>8245.8259999999991</v>
      </c>
      <c r="M143" s="8"/>
      <c r="N143" s="6">
        <f t="shared" si="14"/>
        <v>8245.8259999999991</v>
      </c>
      <c r="O143" s="8"/>
      <c r="P143" s="6">
        <f t="shared" si="15"/>
        <v>8245.8259999999991</v>
      </c>
      <c r="Q143" s="8"/>
      <c r="R143" s="6">
        <f t="shared" si="16"/>
        <v>8245.8259999999991</v>
      </c>
      <c r="S143" s="8">
        <v>220.52600000000001</v>
      </c>
      <c r="T143" s="6">
        <f t="shared" si="10"/>
        <v>8466.351999999999</v>
      </c>
      <c r="U143" s="8">
        <v>91.644000000000005</v>
      </c>
      <c r="V143" s="6">
        <f t="shared" si="11"/>
        <v>8557.9959999999992</v>
      </c>
      <c r="W143" s="8"/>
      <c r="X143" s="6">
        <f t="shared" si="12"/>
        <v>8557.9959999999992</v>
      </c>
    </row>
    <row r="144" spans="1:24" ht="45.75" customHeight="1">
      <c r="A144" s="1" t="s">
        <v>29</v>
      </c>
      <c r="B144" s="14" t="s">
        <v>7</v>
      </c>
      <c r="C144" s="4">
        <v>200</v>
      </c>
      <c r="D144" s="6">
        <v>895.76900000000001</v>
      </c>
      <c r="E144" s="8"/>
      <c r="F144" s="6">
        <f t="shared" si="17"/>
        <v>895.76900000000001</v>
      </c>
      <c r="G144" s="8">
        <v>22.409330000000001</v>
      </c>
      <c r="H144" s="6">
        <f t="shared" si="18"/>
        <v>918.17832999999996</v>
      </c>
      <c r="I144" s="8"/>
      <c r="J144" s="6">
        <f t="shared" si="19"/>
        <v>918.17832999999996</v>
      </c>
      <c r="K144" s="8"/>
      <c r="L144" s="6">
        <f t="shared" si="13"/>
        <v>918.17832999999996</v>
      </c>
      <c r="M144" s="8"/>
      <c r="N144" s="6">
        <f t="shared" si="14"/>
        <v>918.17832999999996</v>
      </c>
      <c r="O144" s="8"/>
      <c r="P144" s="6">
        <f t="shared" si="15"/>
        <v>918.17832999999996</v>
      </c>
      <c r="Q144" s="8"/>
      <c r="R144" s="6">
        <f t="shared" si="16"/>
        <v>918.17832999999996</v>
      </c>
      <c r="S144" s="8"/>
      <c r="T144" s="6">
        <f t="shared" si="10"/>
        <v>918.17832999999996</v>
      </c>
      <c r="U144" s="8"/>
      <c r="V144" s="6">
        <f t="shared" si="11"/>
        <v>918.17832999999996</v>
      </c>
      <c r="W144" s="8"/>
      <c r="X144" s="6">
        <f t="shared" si="12"/>
        <v>918.17832999999996</v>
      </c>
    </row>
    <row r="145" spans="1:24" ht="33.75" hidden="1" customHeight="1">
      <c r="A145" s="1" t="s">
        <v>8</v>
      </c>
      <c r="B145" s="14" t="s">
        <v>7</v>
      </c>
      <c r="C145" s="4">
        <v>800</v>
      </c>
      <c r="D145" s="6">
        <v>0</v>
      </c>
      <c r="E145" s="8"/>
      <c r="F145" s="6">
        <f t="shared" si="17"/>
        <v>0</v>
      </c>
      <c r="G145" s="8"/>
      <c r="H145" s="6">
        <f t="shared" si="18"/>
        <v>0</v>
      </c>
      <c r="I145" s="8"/>
      <c r="J145" s="6">
        <f t="shared" si="19"/>
        <v>0</v>
      </c>
      <c r="K145" s="8"/>
      <c r="L145" s="6">
        <f t="shared" si="13"/>
        <v>0</v>
      </c>
      <c r="M145" s="8"/>
      <c r="N145" s="6">
        <f t="shared" si="14"/>
        <v>0</v>
      </c>
      <c r="O145" s="8"/>
      <c r="P145" s="6">
        <f t="shared" si="15"/>
        <v>0</v>
      </c>
      <c r="Q145" s="8"/>
      <c r="R145" s="6">
        <f t="shared" si="16"/>
        <v>0</v>
      </c>
      <c r="S145" s="8"/>
      <c r="T145" s="6">
        <f t="shared" ref="T145:T214" si="20">R145+S145</f>
        <v>0</v>
      </c>
      <c r="U145" s="8"/>
      <c r="V145" s="6">
        <f t="shared" ref="V145:V214" si="21">T145+U145</f>
        <v>0</v>
      </c>
      <c r="W145" s="8"/>
      <c r="X145" s="6">
        <f t="shared" ref="X145:X210" si="22">V145+W145</f>
        <v>0</v>
      </c>
    </row>
    <row r="146" spans="1:24" ht="33.75" customHeight="1">
      <c r="A146" s="16" t="s">
        <v>439</v>
      </c>
      <c r="B146" s="10" t="s">
        <v>440</v>
      </c>
      <c r="C146" s="4"/>
      <c r="D146" s="6">
        <v>605.10300000000007</v>
      </c>
      <c r="E146" s="8">
        <f>E147+E150+E153</f>
        <v>0</v>
      </c>
      <c r="F146" s="6">
        <f t="shared" si="17"/>
        <v>605.10300000000007</v>
      </c>
      <c r="G146" s="8">
        <f>G147+G150+G153</f>
        <v>0</v>
      </c>
      <c r="H146" s="6">
        <f t="shared" si="18"/>
        <v>605.10300000000007</v>
      </c>
      <c r="I146" s="8">
        <f>I147+I150+I153</f>
        <v>0</v>
      </c>
      <c r="J146" s="6">
        <f t="shared" si="19"/>
        <v>605.10300000000007</v>
      </c>
      <c r="K146" s="8">
        <f>K147+K150+K153</f>
        <v>0</v>
      </c>
      <c r="L146" s="6">
        <f t="shared" si="13"/>
        <v>605.10300000000007</v>
      </c>
      <c r="M146" s="8">
        <f>M147+M150+M153</f>
        <v>0</v>
      </c>
      <c r="N146" s="6">
        <f t="shared" si="14"/>
        <v>605.10300000000007</v>
      </c>
      <c r="O146" s="8">
        <f>O147+O150+O153</f>
        <v>0</v>
      </c>
      <c r="P146" s="6">
        <f t="shared" si="15"/>
        <v>605.10300000000007</v>
      </c>
      <c r="Q146" s="8">
        <f>Q147+Q150+Q153</f>
        <v>0</v>
      </c>
      <c r="R146" s="6">
        <f t="shared" si="16"/>
        <v>605.10300000000007</v>
      </c>
      <c r="S146" s="8">
        <f>S147+S150+S153</f>
        <v>69.866960000000006</v>
      </c>
      <c r="T146" s="6">
        <f t="shared" si="20"/>
        <v>674.96996000000013</v>
      </c>
      <c r="U146" s="8">
        <f>U147+U150+U153</f>
        <v>12</v>
      </c>
      <c r="V146" s="6">
        <f t="shared" si="21"/>
        <v>686.96996000000013</v>
      </c>
      <c r="W146" s="8">
        <f>W147+W150+W153</f>
        <v>0</v>
      </c>
      <c r="X146" s="6">
        <f t="shared" si="22"/>
        <v>686.96996000000013</v>
      </c>
    </row>
    <row r="147" spans="1:24" ht="45" customHeight="1">
      <c r="A147" s="7" t="s">
        <v>441</v>
      </c>
      <c r="B147" s="3" t="s">
        <v>442</v>
      </c>
      <c r="C147" s="4"/>
      <c r="D147" s="6">
        <v>178</v>
      </c>
      <c r="E147" s="8">
        <f>E148</f>
        <v>0</v>
      </c>
      <c r="F147" s="6">
        <f t="shared" si="17"/>
        <v>178</v>
      </c>
      <c r="G147" s="8">
        <f>G148</f>
        <v>0</v>
      </c>
      <c r="H147" s="6">
        <f t="shared" si="18"/>
        <v>178</v>
      </c>
      <c r="I147" s="8">
        <f>I148</f>
        <v>0</v>
      </c>
      <c r="J147" s="6">
        <f t="shared" si="19"/>
        <v>178</v>
      </c>
      <c r="K147" s="8">
        <f>K148</f>
        <v>0</v>
      </c>
      <c r="L147" s="6">
        <f t="shared" si="13"/>
        <v>178</v>
      </c>
      <c r="M147" s="8">
        <f>M148</f>
        <v>0</v>
      </c>
      <c r="N147" s="6">
        <f t="shared" si="14"/>
        <v>178</v>
      </c>
      <c r="O147" s="8">
        <f>O148</f>
        <v>0</v>
      </c>
      <c r="P147" s="6">
        <f t="shared" si="15"/>
        <v>178</v>
      </c>
      <c r="Q147" s="8">
        <f>Q148</f>
        <v>0</v>
      </c>
      <c r="R147" s="6">
        <f t="shared" si="16"/>
        <v>178</v>
      </c>
      <c r="S147" s="8">
        <f>S148</f>
        <v>-0.63004000000000004</v>
      </c>
      <c r="T147" s="6">
        <f t="shared" si="20"/>
        <v>177.36995999999999</v>
      </c>
      <c r="U147" s="8">
        <f>U148</f>
        <v>0</v>
      </c>
      <c r="V147" s="6">
        <f t="shared" si="21"/>
        <v>177.36995999999999</v>
      </c>
      <c r="W147" s="8">
        <f>W148</f>
        <v>0</v>
      </c>
      <c r="X147" s="6">
        <f t="shared" si="22"/>
        <v>177.36995999999999</v>
      </c>
    </row>
    <row r="148" spans="1:24" ht="38.25">
      <c r="A148" s="7" t="s">
        <v>443</v>
      </c>
      <c r="B148" s="3" t="s">
        <v>444</v>
      </c>
      <c r="C148" s="4"/>
      <c r="D148" s="6">
        <v>178</v>
      </c>
      <c r="E148" s="8">
        <f>E149</f>
        <v>0</v>
      </c>
      <c r="F148" s="6">
        <f t="shared" si="17"/>
        <v>178</v>
      </c>
      <c r="G148" s="8">
        <f>G149</f>
        <v>0</v>
      </c>
      <c r="H148" s="6">
        <f t="shared" si="18"/>
        <v>178</v>
      </c>
      <c r="I148" s="8">
        <f>I149</f>
        <v>0</v>
      </c>
      <c r="J148" s="6">
        <f t="shared" si="19"/>
        <v>178</v>
      </c>
      <c r="K148" s="8">
        <f>K149</f>
        <v>0</v>
      </c>
      <c r="L148" s="6">
        <f t="shared" ref="L148:L217" si="23">J148+K148</f>
        <v>178</v>
      </c>
      <c r="M148" s="8">
        <f>M149</f>
        <v>0</v>
      </c>
      <c r="N148" s="6">
        <f t="shared" ref="N148:N217" si="24">L148+M148</f>
        <v>178</v>
      </c>
      <c r="O148" s="8">
        <f>O149</f>
        <v>0</v>
      </c>
      <c r="P148" s="6">
        <f t="shared" ref="P148:P217" si="25">N148+O148</f>
        <v>178</v>
      </c>
      <c r="Q148" s="8">
        <f>Q149</f>
        <v>0</v>
      </c>
      <c r="R148" s="6">
        <f t="shared" ref="R148:R217" si="26">P148+Q148</f>
        <v>178</v>
      </c>
      <c r="S148" s="8">
        <f>S149</f>
        <v>-0.63004000000000004</v>
      </c>
      <c r="T148" s="6">
        <f t="shared" si="20"/>
        <v>177.36995999999999</v>
      </c>
      <c r="U148" s="8">
        <f>U149</f>
        <v>0</v>
      </c>
      <c r="V148" s="6">
        <f t="shared" si="21"/>
        <v>177.36995999999999</v>
      </c>
      <c r="W148" s="8">
        <f>W149</f>
        <v>0</v>
      </c>
      <c r="X148" s="6">
        <f t="shared" si="22"/>
        <v>177.36995999999999</v>
      </c>
    </row>
    <row r="149" spans="1:24" ht="38.25">
      <c r="A149" s="7" t="s">
        <v>29</v>
      </c>
      <c r="B149" s="3" t="s">
        <v>444</v>
      </c>
      <c r="C149" s="4">
        <v>200</v>
      </c>
      <c r="D149" s="6">
        <v>178</v>
      </c>
      <c r="E149" s="8"/>
      <c r="F149" s="6">
        <f t="shared" si="17"/>
        <v>178</v>
      </c>
      <c r="G149" s="8"/>
      <c r="H149" s="6">
        <f t="shared" si="18"/>
        <v>178</v>
      </c>
      <c r="I149" s="8"/>
      <c r="J149" s="6">
        <f t="shared" si="19"/>
        <v>178</v>
      </c>
      <c r="K149" s="8"/>
      <c r="L149" s="6">
        <f t="shared" si="23"/>
        <v>178</v>
      </c>
      <c r="M149" s="8"/>
      <c r="N149" s="6">
        <f t="shared" si="24"/>
        <v>178</v>
      </c>
      <c r="O149" s="8"/>
      <c r="P149" s="6">
        <f t="shared" si="25"/>
        <v>178</v>
      </c>
      <c r="Q149" s="8"/>
      <c r="R149" s="6">
        <f t="shared" si="26"/>
        <v>178</v>
      </c>
      <c r="S149" s="8">
        <v>-0.63004000000000004</v>
      </c>
      <c r="T149" s="6">
        <f t="shared" si="20"/>
        <v>177.36995999999999</v>
      </c>
      <c r="U149" s="8"/>
      <c r="V149" s="6">
        <f t="shared" si="21"/>
        <v>177.36995999999999</v>
      </c>
      <c r="W149" s="8"/>
      <c r="X149" s="6">
        <f t="shared" si="22"/>
        <v>177.36995999999999</v>
      </c>
    </row>
    <row r="150" spans="1:24" ht="57.75" customHeight="1">
      <c r="A150" s="7" t="s">
        <v>445</v>
      </c>
      <c r="B150" s="3" t="s">
        <v>446</v>
      </c>
      <c r="C150" s="4"/>
      <c r="D150" s="6">
        <v>275</v>
      </c>
      <c r="E150" s="8">
        <f>E151</f>
        <v>0</v>
      </c>
      <c r="F150" s="6">
        <f t="shared" si="17"/>
        <v>275</v>
      </c>
      <c r="G150" s="8">
        <f>G151</f>
        <v>0</v>
      </c>
      <c r="H150" s="6">
        <f t="shared" si="18"/>
        <v>275</v>
      </c>
      <c r="I150" s="8">
        <f>I151</f>
        <v>0</v>
      </c>
      <c r="J150" s="6">
        <f t="shared" si="19"/>
        <v>275</v>
      </c>
      <c r="K150" s="8">
        <f>K151</f>
        <v>0</v>
      </c>
      <c r="L150" s="6">
        <f t="shared" si="23"/>
        <v>275</v>
      </c>
      <c r="M150" s="8">
        <f>M151</f>
        <v>0</v>
      </c>
      <c r="N150" s="6">
        <f t="shared" si="24"/>
        <v>275</v>
      </c>
      <c r="O150" s="8">
        <f>O151</f>
        <v>0</v>
      </c>
      <c r="P150" s="6">
        <f t="shared" si="25"/>
        <v>275</v>
      </c>
      <c r="Q150" s="8">
        <f>Q151</f>
        <v>0</v>
      </c>
      <c r="R150" s="6">
        <f t="shared" si="26"/>
        <v>275</v>
      </c>
      <c r="S150" s="8">
        <f>S151</f>
        <v>0</v>
      </c>
      <c r="T150" s="6">
        <f t="shared" si="20"/>
        <v>275</v>
      </c>
      <c r="U150" s="8">
        <f>U151</f>
        <v>0</v>
      </c>
      <c r="V150" s="6">
        <f t="shared" si="21"/>
        <v>275</v>
      </c>
      <c r="W150" s="8">
        <f>W151</f>
        <v>0</v>
      </c>
      <c r="X150" s="6">
        <f t="shared" si="22"/>
        <v>275</v>
      </c>
    </row>
    <row r="151" spans="1:24" ht="43.5" customHeight="1">
      <c r="A151" s="7" t="s">
        <v>447</v>
      </c>
      <c r="B151" s="14" t="s">
        <v>448</v>
      </c>
      <c r="C151" s="4"/>
      <c r="D151" s="6">
        <v>275</v>
      </c>
      <c r="E151" s="8">
        <f>E152</f>
        <v>0</v>
      </c>
      <c r="F151" s="6">
        <f t="shared" si="17"/>
        <v>275</v>
      </c>
      <c r="G151" s="8">
        <f>G152</f>
        <v>0</v>
      </c>
      <c r="H151" s="6">
        <f t="shared" si="18"/>
        <v>275</v>
      </c>
      <c r="I151" s="8">
        <f>I152</f>
        <v>0</v>
      </c>
      <c r="J151" s="6">
        <f t="shared" ref="J151:J220" si="27">H151+I151</f>
        <v>275</v>
      </c>
      <c r="K151" s="8">
        <f>K152</f>
        <v>0</v>
      </c>
      <c r="L151" s="6">
        <f t="shared" si="23"/>
        <v>275</v>
      </c>
      <c r="M151" s="8">
        <f>M152</f>
        <v>0</v>
      </c>
      <c r="N151" s="6">
        <f t="shared" si="24"/>
        <v>275</v>
      </c>
      <c r="O151" s="8">
        <f>O152</f>
        <v>0</v>
      </c>
      <c r="P151" s="6">
        <f t="shared" si="25"/>
        <v>275</v>
      </c>
      <c r="Q151" s="8">
        <f>Q152</f>
        <v>0</v>
      </c>
      <c r="R151" s="6">
        <f t="shared" si="26"/>
        <v>275</v>
      </c>
      <c r="S151" s="8">
        <f>S152</f>
        <v>0</v>
      </c>
      <c r="T151" s="6">
        <f t="shared" si="20"/>
        <v>275</v>
      </c>
      <c r="U151" s="8">
        <f>U152</f>
        <v>0</v>
      </c>
      <c r="V151" s="6">
        <f t="shared" si="21"/>
        <v>275</v>
      </c>
      <c r="W151" s="8">
        <f>W152</f>
        <v>0</v>
      </c>
      <c r="X151" s="6">
        <f t="shared" si="22"/>
        <v>275</v>
      </c>
    </row>
    <row r="152" spans="1:24" ht="25.5">
      <c r="A152" s="7" t="s">
        <v>314</v>
      </c>
      <c r="B152" s="14" t="s">
        <v>448</v>
      </c>
      <c r="C152" s="4">
        <v>300</v>
      </c>
      <c r="D152" s="6">
        <v>275</v>
      </c>
      <c r="E152" s="8"/>
      <c r="F152" s="6">
        <f t="shared" si="17"/>
        <v>275</v>
      </c>
      <c r="G152" s="8"/>
      <c r="H152" s="6">
        <f t="shared" si="18"/>
        <v>275</v>
      </c>
      <c r="I152" s="8"/>
      <c r="J152" s="6">
        <f t="shared" si="27"/>
        <v>275</v>
      </c>
      <c r="K152" s="8"/>
      <c r="L152" s="6">
        <f t="shared" si="23"/>
        <v>275</v>
      </c>
      <c r="M152" s="8"/>
      <c r="N152" s="6">
        <f t="shared" si="24"/>
        <v>275</v>
      </c>
      <c r="O152" s="8"/>
      <c r="P152" s="6">
        <f t="shared" si="25"/>
        <v>275</v>
      </c>
      <c r="Q152" s="8"/>
      <c r="R152" s="6">
        <f t="shared" si="26"/>
        <v>275</v>
      </c>
      <c r="S152" s="8"/>
      <c r="T152" s="6">
        <f t="shared" si="20"/>
        <v>275</v>
      </c>
      <c r="U152" s="8"/>
      <c r="V152" s="6">
        <f t="shared" si="21"/>
        <v>275</v>
      </c>
      <c r="W152" s="8"/>
      <c r="X152" s="6">
        <f t="shared" si="22"/>
        <v>275</v>
      </c>
    </row>
    <row r="153" spans="1:24" ht="57.75" customHeight="1">
      <c r="A153" s="7" t="s">
        <v>364</v>
      </c>
      <c r="B153" s="3" t="s">
        <v>449</v>
      </c>
      <c r="C153" s="4"/>
      <c r="D153" s="6">
        <v>152.10300000000001</v>
      </c>
      <c r="E153" s="8">
        <f>E154</f>
        <v>0</v>
      </c>
      <c r="F153" s="6">
        <f t="shared" si="17"/>
        <v>152.10300000000001</v>
      </c>
      <c r="G153" s="8">
        <f>G154</f>
        <v>0</v>
      </c>
      <c r="H153" s="6">
        <f t="shared" si="18"/>
        <v>152.10300000000001</v>
      </c>
      <c r="I153" s="8">
        <f>I154</f>
        <v>0</v>
      </c>
      <c r="J153" s="6">
        <f t="shared" si="27"/>
        <v>152.10300000000001</v>
      </c>
      <c r="K153" s="8">
        <f>K154</f>
        <v>0</v>
      </c>
      <c r="L153" s="6">
        <f t="shared" si="23"/>
        <v>152.10300000000001</v>
      </c>
      <c r="M153" s="8">
        <f>M154</f>
        <v>0</v>
      </c>
      <c r="N153" s="6">
        <f t="shared" si="24"/>
        <v>152.10300000000001</v>
      </c>
      <c r="O153" s="8">
        <f>O154</f>
        <v>0</v>
      </c>
      <c r="P153" s="6">
        <f t="shared" si="25"/>
        <v>152.10300000000001</v>
      </c>
      <c r="Q153" s="8">
        <f>Q154</f>
        <v>0</v>
      </c>
      <c r="R153" s="6">
        <f t="shared" si="26"/>
        <v>152.10300000000001</v>
      </c>
      <c r="S153" s="8">
        <f>S154</f>
        <v>70.497</v>
      </c>
      <c r="T153" s="6">
        <f t="shared" si="20"/>
        <v>222.60000000000002</v>
      </c>
      <c r="U153" s="8">
        <f>U154</f>
        <v>12</v>
      </c>
      <c r="V153" s="6">
        <f t="shared" si="21"/>
        <v>234.60000000000002</v>
      </c>
      <c r="W153" s="8">
        <f>W154</f>
        <v>0</v>
      </c>
      <c r="X153" s="6">
        <f t="shared" si="22"/>
        <v>234.60000000000002</v>
      </c>
    </row>
    <row r="154" spans="1:24" ht="47.25" customHeight="1">
      <c r="A154" s="7" t="s">
        <v>365</v>
      </c>
      <c r="B154" s="3" t="s">
        <v>450</v>
      </c>
      <c r="C154" s="4"/>
      <c r="D154" s="6">
        <v>152.10300000000001</v>
      </c>
      <c r="E154" s="8">
        <f>E155+E156</f>
        <v>0</v>
      </c>
      <c r="F154" s="6">
        <f t="shared" ref="F154:F229" si="28">D154+E154</f>
        <v>152.10300000000001</v>
      </c>
      <c r="G154" s="8">
        <f>G155+G156</f>
        <v>0</v>
      </c>
      <c r="H154" s="6">
        <f t="shared" ref="H154:H228" si="29">F154+G154</f>
        <v>152.10300000000001</v>
      </c>
      <c r="I154" s="8">
        <f>I155+I156</f>
        <v>0</v>
      </c>
      <c r="J154" s="6">
        <f t="shared" si="27"/>
        <v>152.10300000000001</v>
      </c>
      <c r="K154" s="8">
        <f>K155+K156</f>
        <v>0</v>
      </c>
      <c r="L154" s="6">
        <f t="shared" si="23"/>
        <v>152.10300000000001</v>
      </c>
      <c r="M154" s="8">
        <f>M155+M156</f>
        <v>0</v>
      </c>
      <c r="N154" s="6">
        <f t="shared" si="24"/>
        <v>152.10300000000001</v>
      </c>
      <c r="O154" s="8">
        <f>O155+O156</f>
        <v>0</v>
      </c>
      <c r="P154" s="6">
        <f t="shared" si="25"/>
        <v>152.10300000000001</v>
      </c>
      <c r="Q154" s="8">
        <f>Q155+Q156</f>
        <v>0</v>
      </c>
      <c r="R154" s="6">
        <f t="shared" si="26"/>
        <v>152.10300000000001</v>
      </c>
      <c r="S154" s="8">
        <f>S155+S156</f>
        <v>70.497</v>
      </c>
      <c r="T154" s="6">
        <f t="shared" si="20"/>
        <v>222.60000000000002</v>
      </c>
      <c r="U154" s="8">
        <f>U155+U156</f>
        <v>12</v>
      </c>
      <c r="V154" s="6">
        <f t="shared" si="21"/>
        <v>234.60000000000002</v>
      </c>
      <c r="W154" s="8">
        <f>W155+W156</f>
        <v>0</v>
      </c>
      <c r="X154" s="6">
        <f t="shared" si="22"/>
        <v>234.60000000000002</v>
      </c>
    </row>
    <row r="155" spans="1:24" ht="43.5" customHeight="1">
      <c r="A155" s="7" t="s">
        <v>29</v>
      </c>
      <c r="B155" s="3" t="s">
        <v>450</v>
      </c>
      <c r="C155" s="4">
        <v>200</v>
      </c>
      <c r="D155" s="6">
        <v>116.10299999999999</v>
      </c>
      <c r="E155" s="8"/>
      <c r="F155" s="6">
        <f t="shared" si="28"/>
        <v>116.10299999999999</v>
      </c>
      <c r="G155" s="8"/>
      <c r="H155" s="6">
        <f t="shared" si="29"/>
        <v>116.10299999999999</v>
      </c>
      <c r="I155" s="8"/>
      <c r="J155" s="6">
        <f t="shared" si="27"/>
        <v>116.10299999999999</v>
      </c>
      <c r="K155" s="8"/>
      <c r="L155" s="6">
        <f t="shared" si="23"/>
        <v>116.10299999999999</v>
      </c>
      <c r="M155" s="8"/>
      <c r="N155" s="6">
        <f t="shared" si="24"/>
        <v>116.10299999999999</v>
      </c>
      <c r="O155" s="8"/>
      <c r="P155" s="6">
        <f t="shared" si="25"/>
        <v>116.10299999999999</v>
      </c>
      <c r="Q155" s="8"/>
      <c r="R155" s="6">
        <f t="shared" si="26"/>
        <v>116.10299999999999</v>
      </c>
      <c r="S155" s="8">
        <f>69.86696+0.63004</f>
        <v>70.497</v>
      </c>
      <c r="T155" s="6">
        <f t="shared" si="20"/>
        <v>186.6</v>
      </c>
      <c r="U155" s="8"/>
      <c r="V155" s="6">
        <f t="shared" si="21"/>
        <v>186.6</v>
      </c>
      <c r="W155" s="8"/>
      <c r="X155" s="6">
        <f t="shared" si="22"/>
        <v>186.6</v>
      </c>
    </row>
    <row r="156" spans="1:24" ht="30" customHeight="1">
      <c r="A156" s="7" t="s">
        <v>314</v>
      </c>
      <c r="B156" s="3" t="s">
        <v>450</v>
      </c>
      <c r="C156" s="4">
        <v>300</v>
      </c>
      <c r="D156" s="6">
        <v>36</v>
      </c>
      <c r="E156" s="8"/>
      <c r="F156" s="6">
        <f t="shared" si="28"/>
        <v>36</v>
      </c>
      <c r="G156" s="8"/>
      <c r="H156" s="6">
        <f t="shared" si="29"/>
        <v>36</v>
      </c>
      <c r="I156" s="8"/>
      <c r="J156" s="6">
        <f t="shared" si="27"/>
        <v>36</v>
      </c>
      <c r="K156" s="8"/>
      <c r="L156" s="6">
        <f t="shared" si="23"/>
        <v>36</v>
      </c>
      <c r="M156" s="8"/>
      <c r="N156" s="6">
        <f t="shared" si="24"/>
        <v>36</v>
      </c>
      <c r="O156" s="8"/>
      <c r="P156" s="6">
        <f t="shared" si="25"/>
        <v>36</v>
      </c>
      <c r="Q156" s="8"/>
      <c r="R156" s="6">
        <f t="shared" si="26"/>
        <v>36</v>
      </c>
      <c r="S156" s="8"/>
      <c r="T156" s="6">
        <f t="shared" si="20"/>
        <v>36</v>
      </c>
      <c r="U156" s="8">
        <v>12</v>
      </c>
      <c r="V156" s="6">
        <f t="shared" si="21"/>
        <v>48</v>
      </c>
      <c r="W156" s="8"/>
      <c r="X156" s="6">
        <f t="shared" si="22"/>
        <v>48</v>
      </c>
    </row>
    <row r="157" spans="1:24" ht="46.5" customHeight="1">
      <c r="A157" s="16" t="s">
        <v>675</v>
      </c>
      <c r="B157" s="10" t="s">
        <v>676</v>
      </c>
      <c r="C157" s="3"/>
      <c r="D157" s="6"/>
      <c r="E157" s="8"/>
      <c r="F157" s="6"/>
      <c r="G157" s="8"/>
      <c r="H157" s="6"/>
      <c r="I157" s="8"/>
      <c r="J157" s="6"/>
      <c r="K157" s="8"/>
      <c r="L157" s="6"/>
      <c r="M157" s="8"/>
      <c r="N157" s="6"/>
      <c r="O157" s="8"/>
      <c r="P157" s="6"/>
      <c r="Q157" s="8"/>
      <c r="R157" s="6"/>
      <c r="S157" s="8"/>
      <c r="T157" s="6">
        <f t="shared" si="20"/>
        <v>0</v>
      </c>
      <c r="U157" s="8">
        <f>U158</f>
        <v>0</v>
      </c>
      <c r="V157" s="6">
        <f t="shared" si="21"/>
        <v>0</v>
      </c>
      <c r="W157" s="8">
        <f>W158</f>
        <v>0</v>
      </c>
      <c r="X157" s="6">
        <f t="shared" si="22"/>
        <v>0</v>
      </c>
    </row>
    <row r="158" spans="1:24" ht="43.5" customHeight="1">
      <c r="A158" s="7" t="s">
        <v>677</v>
      </c>
      <c r="B158" s="3" t="s">
        <v>678</v>
      </c>
      <c r="C158" s="3"/>
      <c r="D158" s="6"/>
      <c r="E158" s="8"/>
      <c r="F158" s="6"/>
      <c r="G158" s="8"/>
      <c r="H158" s="6"/>
      <c r="I158" s="8"/>
      <c r="J158" s="6"/>
      <c r="K158" s="8"/>
      <c r="L158" s="6"/>
      <c r="M158" s="8"/>
      <c r="N158" s="6"/>
      <c r="O158" s="8"/>
      <c r="P158" s="6"/>
      <c r="Q158" s="8"/>
      <c r="R158" s="6"/>
      <c r="S158" s="8"/>
      <c r="T158" s="6">
        <f t="shared" si="20"/>
        <v>0</v>
      </c>
      <c r="U158" s="8">
        <f>U159</f>
        <v>0</v>
      </c>
      <c r="V158" s="6">
        <f t="shared" si="21"/>
        <v>0</v>
      </c>
      <c r="W158" s="8">
        <f>W159</f>
        <v>0</v>
      </c>
      <c r="X158" s="6">
        <f t="shared" si="22"/>
        <v>0</v>
      </c>
    </row>
    <row r="159" spans="1:24" ht="32.25" customHeight="1">
      <c r="A159" s="7" t="s">
        <v>679</v>
      </c>
      <c r="B159" s="3" t="s">
        <v>680</v>
      </c>
      <c r="C159" s="3"/>
      <c r="D159" s="6"/>
      <c r="E159" s="8"/>
      <c r="F159" s="6"/>
      <c r="G159" s="8"/>
      <c r="H159" s="6"/>
      <c r="I159" s="8"/>
      <c r="J159" s="6"/>
      <c r="K159" s="8"/>
      <c r="L159" s="6"/>
      <c r="M159" s="8"/>
      <c r="N159" s="6"/>
      <c r="O159" s="8"/>
      <c r="P159" s="6"/>
      <c r="Q159" s="8"/>
      <c r="R159" s="6"/>
      <c r="S159" s="8"/>
      <c r="T159" s="6">
        <f t="shared" si="20"/>
        <v>0</v>
      </c>
      <c r="U159" s="8">
        <f>U160</f>
        <v>0</v>
      </c>
      <c r="V159" s="6">
        <f t="shared" si="21"/>
        <v>0</v>
      </c>
      <c r="W159" s="8">
        <f>W160</f>
        <v>0</v>
      </c>
      <c r="X159" s="6">
        <f t="shared" si="22"/>
        <v>0</v>
      </c>
    </row>
    <row r="160" spans="1:24" ht="30" customHeight="1">
      <c r="A160" s="7" t="s">
        <v>58</v>
      </c>
      <c r="B160" s="3" t="s">
        <v>680</v>
      </c>
      <c r="C160" s="3">
        <v>600</v>
      </c>
      <c r="D160" s="6"/>
      <c r="E160" s="8"/>
      <c r="F160" s="6"/>
      <c r="G160" s="8"/>
      <c r="H160" s="6"/>
      <c r="I160" s="8"/>
      <c r="J160" s="6"/>
      <c r="K160" s="8"/>
      <c r="L160" s="6"/>
      <c r="M160" s="8"/>
      <c r="N160" s="6"/>
      <c r="O160" s="8"/>
      <c r="P160" s="6"/>
      <c r="Q160" s="8"/>
      <c r="R160" s="6"/>
      <c r="S160" s="8"/>
      <c r="T160" s="6">
        <f t="shared" si="20"/>
        <v>0</v>
      </c>
      <c r="U160" s="8"/>
      <c r="V160" s="6">
        <f t="shared" si="21"/>
        <v>0</v>
      </c>
      <c r="W160" s="8"/>
      <c r="X160" s="6">
        <f t="shared" si="22"/>
        <v>0</v>
      </c>
    </row>
    <row r="161" spans="1:24" ht="120" customHeight="1">
      <c r="A161" s="9" t="s">
        <v>665</v>
      </c>
      <c r="B161" s="10" t="s">
        <v>114</v>
      </c>
      <c r="C161" s="4"/>
      <c r="D161" s="6">
        <v>1170.6631000000002</v>
      </c>
      <c r="E161" s="8">
        <f>E162+E166+E174+E178+E182+E189+E193</f>
        <v>0</v>
      </c>
      <c r="F161" s="6">
        <f t="shared" si="28"/>
        <v>1170.6631000000002</v>
      </c>
      <c r="G161" s="8">
        <f>G162+G166+G174+G178+G182+G189+G193</f>
        <v>0</v>
      </c>
      <c r="H161" s="6">
        <f t="shared" si="29"/>
        <v>1170.6631000000002</v>
      </c>
      <c r="I161" s="8">
        <f>I162+I166+I174+I178+I182+I189+I193</f>
        <v>0</v>
      </c>
      <c r="J161" s="6">
        <f t="shared" si="27"/>
        <v>1170.6631000000002</v>
      </c>
      <c r="K161" s="8">
        <f>K162+K166+K174+K178+K182+K189+K193</f>
        <v>0</v>
      </c>
      <c r="L161" s="6">
        <f t="shared" si="23"/>
        <v>1170.6631000000002</v>
      </c>
      <c r="M161" s="8">
        <f>M162+M166+M174+M178+M182+M189+M193</f>
        <v>0</v>
      </c>
      <c r="N161" s="6">
        <f t="shared" si="24"/>
        <v>1170.6631000000002</v>
      </c>
      <c r="O161" s="8">
        <f>O162+O166+O174+O178+O182+O189+O193</f>
        <v>26.4</v>
      </c>
      <c r="P161" s="6">
        <f t="shared" si="25"/>
        <v>1197.0631000000003</v>
      </c>
      <c r="Q161" s="8">
        <f>Q162+Q166+Q174+Q178+Q182+Q189+Q193</f>
        <v>0</v>
      </c>
      <c r="R161" s="6">
        <f t="shared" si="26"/>
        <v>1197.0631000000003</v>
      </c>
      <c r="S161" s="8">
        <f>S162+S166+S174+S178+S182+S189+S193</f>
        <v>-25.7546</v>
      </c>
      <c r="T161" s="6">
        <f t="shared" si="20"/>
        <v>1171.3085000000003</v>
      </c>
      <c r="U161" s="8">
        <f>U162+U166+U174+U178+U182+U189+U193</f>
        <v>0</v>
      </c>
      <c r="V161" s="6">
        <f t="shared" si="21"/>
        <v>1171.3085000000003</v>
      </c>
      <c r="W161" s="8">
        <f>W162+W166+W174+W178+W182+W189+W193</f>
        <v>-132.864</v>
      </c>
      <c r="X161" s="6">
        <f t="shared" si="22"/>
        <v>1038.4445000000003</v>
      </c>
    </row>
    <row r="162" spans="1:24" ht="51" customHeight="1">
      <c r="A162" s="11" t="s">
        <v>111</v>
      </c>
      <c r="B162" s="10" t="s">
        <v>115</v>
      </c>
      <c r="C162" s="4"/>
      <c r="D162" s="6">
        <v>384.17060000000004</v>
      </c>
      <c r="E162" s="8">
        <f t="shared" ref="E162:W164" si="30">E163</f>
        <v>0</v>
      </c>
      <c r="F162" s="6">
        <f t="shared" si="28"/>
        <v>384.17060000000004</v>
      </c>
      <c r="G162" s="8">
        <f t="shared" si="30"/>
        <v>0</v>
      </c>
      <c r="H162" s="6">
        <f t="shared" si="29"/>
        <v>384.17060000000004</v>
      </c>
      <c r="I162" s="8">
        <f t="shared" si="30"/>
        <v>0</v>
      </c>
      <c r="J162" s="6">
        <f t="shared" si="27"/>
        <v>384.17060000000004</v>
      </c>
      <c r="K162" s="8">
        <f t="shared" si="30"/>
        <v>0</v>
      </c>
      <c r="L162" s="6">
        <f t="shared" si="23"/>
        <v>384.17060000000004</v>
      </c>
      <c r="M162" s="8">
        <f t="shared" si="30"/>
        <v>0</v>
      </c>
      <c r="N162" s="6">
        <f t="shared" si="24"/>
        <v>384.17060000000004</v>
      </c>
      <c r="O162" s="8">
        <f t="shared" si="30"/>
        <v>0</v>
      </c>
      <c r="P162" s="6">
        <f t="shared" si="25"/>
        <v>384.17060000000004</v>
      </c>
      <c r="Q162" s="8">
        <f t="shared" si="30"/>
        <v>0</v>
      </c>
      <c r="R162" s="6">
        <f t="shared" si="26"/>
        <v>384.17060000000004</v>
      </c>
      <c r="S162" s="8">
        <f t="shared" si="30"/>
        <v>-0.1706</v>
      </c>
      <c r="T162" s="6">
        <f t="shared" si="20"/>
        <v>384.00000000000006</v>
      </c>
      <c r="U162" s="8">
        <f t="shared" si="30"/>
        <v>0</v>
      </c>
      <c r="V162" s="6">
        <f t="shared" si="21"/>
        <v>384.00000000000006</v>
      </c>
      <c r="W162" s="8">
        <f t="shared" si="30"/>
        <v>0</v>
      </c>
      <c r="X162" s="6">
        <f t="shared" si="22"/>
        <v>384.00000000000006</v>
      </c>
    </row>
    <row r="163" spans="1:24" ht="67.5" customHeight="1">
      <c r="A163" s="12" t="s">
        <v>112</v>
      </c>
      <c r="B163" s="3" t="s">
        <v>116</v>
      </c>
      <c r="C163" s="4"/>
      <c r="D163" s="6">
        <v>384.17060000000004</v>
      </c>
      <c r="E163" s="8">
        <f t="shared" si="30"/>
        <v>0</v>
      </c>
      <c r="F163" s="6">
        <f t="shared" si="28"/>
        <v>384.17060000000004</v>
      </c>
      <c r="G163" s="8">
        <f t="shared" si="30"/>
        <v>0</v>
      </c>
      <c r="H163" s="6">
        <f t="shared" si="29"/>
        <v>384.17060000000004</v>
      </c>
      <c r="I163" s="8">
        <f t="shared" si="30"/>
        <v>0</v>
      </c>
      <c r="J163" s="6">
        <f t="shared" si="27"/>
        <v>384.17060000000004</v>
      </c>
      <c r="K163" s="8">
        <f t="shared" si="30"/>
        <v>0</v>
      </c>
      <c r="L163" s="6">
        <f t="shared" si="23"/>
        <v>384.17060000000004</v>
      </c>
      <c r="M163" s="8">
        <f t="shared" si="30"/>
        <v>0</v>
      </c>
      <c r="N163" s="6">
        <f t="shared" si="24"/>
        <v>384.17060000000004</v>
      </c>
      <c r="O163" s="8">
        <f t="shared" si="30"/>
        <v>0</v>
      </c>
      <c r="P163" s="6">
        <f t="shared" si="25"/>
        <v>384.17060000000004</v>
      </c>
      <c r="Q163" s="8">
        <f t="shared" si="30"/>
        <v>0</v>
      </c>
      <c r="R163" s="6">
        <f t="shared" si="26"/>
        <v>384.17060000000004</v>
      </c>
      <c r="S163" s="8">
        <f t="shared" si="30"/>
        <v>-0.1706</v>
      </c>
      <c r="T163" s="6">
        <f t="shared" si="20"/>
        <v>384.00000000000006</v>
      </c>
      <c r="U163" s="8">
        <f t="shared" si="30"/>
        <v>0</v>
      </c>
      <c r="V163" s="6">
        <f t="shared" si="21"/>
        <v>384.00000000000006</v>
      </c>
      <c r="W163" s="8">
        <f t="shared" si="30"/>
        <v>0</v>
      </c>
      <c r="X163" s="6">
        <f t="shared" si="22"/>
        <v>384.00000000000006</v>
      </c>
    </row>
    <row r="164" spans="1:24" ht="50.25" customHeight="1">
      <c r="A164" s="12" t="s">
        <v>113</v>
      </c>
      <c r="B164" s="14" t="s">
        <v>117</v>
      </c>
      <c r="C164" s="4"/>
      <c r="D164" s="6">
        <v>384.17060000000004</v>
      </c>
      <c r="E164" s="8">
        <f t="shared" si="30"/>
        <v>0</v>
      </c>
      <c r="F164" s="6">
        <f t="shared" si="28"/>
        <v>384.17060000000004</v>
      </c>
      <c r="G164" s="8">
        <f t="shared" si="30"/>
        <v>0</v>
      </c>
      <c r="H164" s="6">
        <f t="shared" si="29"/>
        <v>384.17060000000004</v>
      </c>
      <c r="I164" s="8">
        <f t="shared" si="30"/>
        <v>0</v>
      </c>
      <c r="J164" s="6">
        <f t="shared" si="27"/>
        <v>384.17060000000004</v>
      </c>
      <c r="K164" s="8">
        <f t="shared" si="30"/>
        <v>0</v>
      </c>
      <c r="L164" s="6">
        <f t="shared" si="23"/>
        <v>384.17060000000004</v>
      </c>
      <c r="M164" s="8">
        <f t="shared" si="30"/>
        <v>0</v>
      </c>
      <c r="N164" s="6">
        <f t="shared" si="24"/>
        <v>384.17060000000004</v>
      </c>
      <c r="O164" s="8">
        <f t="shared" si="30"/>
        <v>0</v>
      </c>
      <c r="P164" s="6">
        <f t="shared" si="25"/>
        <v>384.17060000000004</v>
      </c>
      <c r="Q164" s="8">
        <f t="shared" si="30"/>
        <v>0</v>
      </c>
      <c r="R164" s="6">
        <f t="shared" si="26"/>
        <v>384.17060000000004</v>
      </c>
      <c r="S164" s="8">
        <f t="shared" si="30"/>
        <v>-0.1706</v>
      </c>
      <c r="T164" s="6">
        <f t="shared" si="20"/>
        <v>384.00000000000006</v>
      </c>
      <c r="U164" s="8">
        <f t="shared" si="30"/>
        <v>0</v>
      </c>
      <c r="V164" s="6">
        <f t="shared" si="21"/>
        <v>384.00000000000006</v>
      </c>
      <c r="W164" s="8">
        <f t="shared" si="30"/>
        <v>0</v>
      </c>
      <c r="X164" s="6">
        <f t="shared" si="22"/>
        <v>384.00000000000006</v>
      </c>
    </row>
    <row r="165" spans="1:24" ht="42.75" customHeight="1">
      <c r="A165" s="1" t="s">
        <v>58</v>
      </c>
      <c r="B165" s="14" t="s">
        <v>117</v>
      </c>
      <c r="C165" s="4">
        <v>600</v>
      </c>
      <c r="D165" s="6">
        <v>384.17060000000004</v>
      </c>
      <c r="E165" s="8"/>
      <c r="F165" s="6">
        <f t="shared" si="28"/>
        <v>384.17060000000004</v>
      </c>
      <c r="G165" s="8"/>
      <c r="H165" s="6">
        <f t="shared" si="29"/>
        <v>384.17060000000004</v>
      </c>
      <c r="I165" s="8"/>
      <c r="J165" s="6">
        <f t="shared" si="27"/>
        <v>384.17060000000004</v>
      </c>
      <c r="K165" s="8"/>
      <c r="L165" s="6">
        <f t="shared" si="23"/>
        <v>384.17060000000004</v>
      </c>
      <c r="M165" s="8"/>
      <c r="N165" s="6">
        <f t="shared" si="24"/>
        <v>384.17060000000004</v>
      </c>
      <c r="O165" s="8"/>
      <c r="P165" s="6">
        <f t="shared" si="25"/>
        <v>384.17060000000004</v>
      </c>
      <c r="Q165" s="8"/>
      <c r="R165" s="6">
        <f t="shared" si="26"/>
        <v>384.17060000000004</v>
      </c>
      <c r="S165" s="8">
        <v>-0.1706</v>
      </c>
      <c r="T165" s="6">
        <f t="shared" si="20"/>
        <v>384.00000000000006</v>
      </c>
      <c r="U165" s="8"/>
      <c r="V165" s="6">
        <f t="shared" si="21"/>
        <v>384.00000000000006</v>
      </c>
      <c r="W165" s="8"/>
      <c r="X165" s="6">
        <f t="shared" si="22"/>
        <v>384.00000000000006</v>
      </c>
    </row>
    <row r="166" spans="1:24" ht="27" customHeight="1">
      <c r="A166" s="11" t="s">
        <v>118</v>
      </c>
      <c r="B166" s="10" t="s">
        <v>121</v>
      </c>
      <c r="C166" s="4"/>
      <c r="D166" s="6">
        <v>255.84700000000001</v>
      </c>
      <c r="E166" s="8">
        <f>E167+E170</f>
        <v>0</v>
      </c>
      <c r="F166" s="6">
        <f t="shared" si="28"/>
        <v>255.84700000000001</v>
      </c>
      <c r="G166" s="8">
        <f>G167+G170</f>
        <v>0</v>
      </c>
      <c r="H166" s="6">
        <f t="shared" si="29"/>
        <v>255.84700000000001</v>
      </c>
      <c r="I166" s="8">
        <f>I167+I170</f>
        <v>0</v>
      </c>
      <c r="J166" s="6">
        <f t="shared" si="27"/>
        <v>255.84700000000001</v>
      </c>
      <c r="K166" s="8">
        <f>K167+K170</f>
        <v>-5.8140000000000001</v>
      </c>
      <c r="L166" s="6">
        <f t="shared" si="23"/>
        <v>250.03300000000002</v>
      </c>
      <c r="M166" s="8">
        <f>M167+M170</f>
        <v>0</v>
      </c>
      <c r="N166" s="6">
        <f t="shared" si="24"/>
        <v>250.03300000000002</v>
      </c>
      <c r="O166" s="8">
        <f>O167+O170</f>
        <v>0</v>
      </c>
      <c r="P166" s="6">
        <f t="shared" si="25"/>
        <v>250.03300000000002</v>
      </c>
      <c r="Q166" s="8">
        <f>Q167+Q170</f>
        <v>0</v>
      </c>
      <c r="R166" s="6">
        <f t="shared" si="26"/>
        <v>250.03300000000002</v>
      </c>
      <c r="S166" s="8">
        <f>S167+S170</f>
        <v>0</v>
      </c>
      <c r="T166" s="6">
        <f t="shared" si="20"/>
        <v>250.03300000000002</v>
      </c>
      <c r="U166" s="8">
        <f>U167+U170</f>
        <v>0</v>
      </c>
      <c r="V166" s="6">
        <f t="shared" si="21"/>
        <v>250.03300000000002</v>
      </c>
      <c r="W166" s="8">
        <f>W167+W170</f>
        <v>0</v>
      </c>
      <c r="X166" s="6">
        <f t="shared" si="22"/>
        <v>250.03300000000002</v>
      </c>
    </row>
    <row r="167" spans="1:24" ht="59.25" customHeight="1">
      <c r="A167" s="12" t="s">
        <v>119</v>
      </c>
      <c r="B167" s="3" t="s">
        <v>122</v>
      </c>
      <c r="C167" s="4"/>
      <c r="D167" s="6">
        <v>80.072999999999993</v>
      </c>
      <c r="E167" s="8">
        <f>E168</f>
        <v>0</v>
      </c>
      <c r="F167" s="6">
        <f t="shared" si="28"/>
        <v>80.072999999999993</v>
      </c>
      <c r="G167" s="8">
        <f>G168</f>
        <v>0</v>
      </c>
      <c r="H167" s="6">
        <f t="shared" si="29"/>
        <v>80.072999999999993</v>
      </c>
      <c r="I167" s="8">
        <f>I168</f>
        <v>0</v>
      </c>
      <c r="J167" s="6">
        <f t="shared" si="27"/>
        <v>80.072999999999993</v>
      </c>
      <c r="K167" s="8">
        <f>K168</f>
        <v>0</v>
      </c>
      <c r="L167" s="6">
        <f t="shared" si="23"/>
        <v>80.072999999999993</v>
      </c>
      <c r="M167" s="8">
        <f>M168</f>
        <v>0</v>
      </c>
      <c r="N167" s="6">
        <f t="shared" si="24"/>
        <v>80.072999999999993</v>
      </c>
      <c r="O167" s="8">
        <f>O168</f>
        <v>0</v>
      </c>
      <c r="P167" s="6">
        <f t="shared" si="25"/>
        <v>80.072999999999993</v>
      </c>
      <c r="Q167" s="8">
        <f>Q168</f>
        <v>0</v>
      </c>
      <c r="R167" s="6">
        <f t="shared" si="26"/>
        <v>80.072999999999993</v>
      </c>
      <c r="S167" s="8">
        <f>S168</f>
        <v>0</v>
      </c>
      <c r="T167" s="6">
        <f t="shared" si="20"/>
        <v>80.072999999999993</v>
      </c>
      <c r="U167" s="8">
        <f>U168</f>
        <v>0</v>
      </c>
      <c r="V167" s="6">
        <f t="shared" si="21"/>
        <v>80.072999999999993</v>
      </c>
      <c r="W167" s="8">
        <f>W168</f>
        <v>0</v>
      </c>
      <c r="X167" s="6">
        <f t="shared" si="22"/>
        <v>80.072999999999993</v>
      </c>
    </row>
    <row r="168" spans="1:24" ht="62.25" customHeight="1">
      <c r="A168" s="1" t="s">
        <v>120</v>
      </c>
      <c r="B168" s="3" t="s">
        <v>123</v>
      </c>
      <c r="C168" s="4"/>
      <c r="D168" s="6">
        <v>80.072999999999993</v>
      </c>
      <c r="E168" s="8">
        <f>E169</f>
        <v>0</v>
      </c>
      <c r="F168" s="6">
        <f t="shared" si="28"/>
        <v>80.072999999999993</v>
      </c>
      <c r="G168" s="8">
        <f>G169</f>
        <v>0</v>
      </c>
      <c r="H168" s="6">
        <f t="shared" si="29"/>
        <v>80.072999999999993</v>
      </c>
      <c r="I168" s="8">
        <f>I169</f>
        <v>0</v>
      </c>
      <c r="J168" s="6">
        <f t="shared" si="27"/>
        <v>80.072999999999993</v>
      </c>
      <c r="K168" s="8">
        <f>K169</f>
        <v>0</v>
      </c>
      <c r="L168" s="6">
        <f t="shared" si="23"/>
        <v>80.072999999999993</v>
      </c>
      <c r="M168" s="8">
        <f>M169</f>
        <v>0</v>
      </c>
      <c r="N168" s="6">
        <f t="shared" si="24"/>
        <v>80.072999999999993</v>
      </c>
      <c r="O168" s="8">
        <f>O169</f>
        <v>0</v>
      </c>
      <c r="P168" s="6">
        <f t="shared" si="25"/>
        <v>80.072999999999993</v>
      </c>
      <c r="Q168" s="8">
        <f>Q169</f>
        <v>0</v>
      </c>
      <c r="R168" s="6">
        <f t="shared" si="26"/>
        <v>80.072999999999993</v>
      </c>
      <c r="S168" s="8">
        <f>S169</f>
        <v>0</v>
      </c>
      <c r="T168" s="6">
        <f t="shared" si="20"/>
        <v>80.072999999999993</v>
      </c>
      <c r="U168" s="8">
        <f>U169</f>
        <v>0</v>
      </c>
      <c r="V168" s="6">
        <f t="shared" si="21"/>
        <v>80.072999999999993</v>
      </c>
      <c r="W168" s="8">
        <f>W169</f>
        <v>0</v>
      </c>
      <c r="X168" s="6">
        <f t="shared" si="22"/>
        <v>80.072999999999993</v>
      </c>
    </row>
    <row r="169" spans="1:24" ht="48.75" customHeight="1">
      <c r="A169" s="1" t="s">
        <v>29</v>
      </c>
      <c r="B169" s="3" t="s">
        <v>123</v>
      </c>
      <c r="C169" s="4">
        <v>200</v>
      </c>
      <c r="D169" s="6">
        <v>80.072999999999993</v>
      </c>
      <c r="E169" s="8"/>
      <c r="F169" s="6">
        <f t="shared" si="28"/>
        <v>80.072999999999993</v>
      </c>
      <c r="G169" s="8"/>
      <c r="H169" s="6">
        <f t="shared" si="29"/>
        <v>80.072999999999993</v>
      </c>
      <c r="I169" s="8"/>
      <c r="J169" s="6">
        <f t="shared" si="27"/>
        <v>80.072999999999993</v>
      </c>
      <c r="K169" s="8"/>
      <c r="L169" s="6">
        <f t="shared" si="23"/>
        <v>80.072999999999993</v>
      </c>
      <c r="M169" s="8"/>
      <c r="N169" s="6">
        <f t="shared" si="24"/>
        <v>80.072999999999993</v>
      </c>
      <c r="O169" s="8"/>
      <c r="P169" s="6">
        <f t="shared" si="25"/>
        <v>80.072999999999993</v>
      </c>
      <c r="Q169" s="8"/>
      <c r="R169" s="6">
        <f t="shared" si="26"/>
        <v>80.072999999999993</v>
      </c>
      <c r="S169" s="8"/>
      <c r="T169" s="6">
        <f t="shared" si="20"/>
        <v>80.072999999999993</v>
      </c>
      <c r="U169" s="8"/>
      <c r="V169" s="6">
        <f t="shared" si="21"/>
        <v>80.072999999999993</v>
      </c>
      <c r="W169" s="8"/>
      <c r="X169" s="6">
        <f t="shared" si="22"/>
        <v>80.072999999999993</v>
      </c>
    </row>
    <row r="170" spans="1:24" ht="47.25" customHeight="1">
      <c r="A170" s="12" t="s">
        <v>124</v>
      </c>
      <c r="B170" s="3" t="s">
        <v>126</v>
      </c>
      <c r="C170" s="4"/>
      <c r="D170" s="6">
        <v>175.774</v>
      </c>
      <c r="E170" s="8">
        <f>E171</f>
        <v>0</v>
      </c>
      <c r="F170" s="6">
        <f t="shared" si="28"/>
        <v>175.774</v>
      </c>
      <c r="G170" s="8">
        <f>G171</f>
        <v>0</v>
      </c>
      <c r="H170" s="6">
        <f t="shared" si="29"/>
        <v>175.774</v>
      </c>
      <c r="I170" s="8">
        <f>I171</f>
        <v>0</v>
      </c>
      <c r="J170" s="6">
        <f t="shared" si="27"/>
        <v>175.774</v>
      </c>
      <c r="K170" s="8">
        <f>K171</f>
        <v>-5.8140000000000001</v>
      </c>
      <c r="L170" s="6">
        <f t="shared" si="23"/>
        <v>169.96</v>
      </c>
      <c r="M170" s="8">
        <f>M171</f>
        <v>0</v>
      </c>
      <c r="N170" s="6">
        <f t="shared" si="24"/>
        <v>169.96</v>
      </c>
      <c r="O170" s="8">
        <f>O171</f>
        <v>0</v>
      </c>
      <c r="P170" s="6">
        <f t="shared" si="25"/>
        <v>169.96</v>
      </c>
      <c r="Q170" s="8">
        <f>Q171</f>
        <v>0</v>
      </c>
      <c r="R170" s="6">
        <f t="shared" si="26"/>
        <v>169.96</v>
      </c>
      <c r="S170" s="8">
        <f>S171</f>
        <v>0</v>
      </c>
      <c r="T170" s="6">
        <f t="shared" si="20"/>
        <v>169.96</v>
      </c>
      <c r="U170" s="8">
        <f>U171</f>
        <v>0</v>
      </c>
      <c r="V170" s="6">
        <f t="shared" si="21"/>
        <v>169.96</v>
      </c>
      <c r="W170" s="8">
        <f>W171</f>
        <v>0</v>
      </c>
      <c r="X170" s="6">
        <f t="shared" si="22"/>
        <v>169.96</v>
      </c>
    </row>
    <row r="171" spans="1:24" ht="42.75" customHeight="1">
      <c r="A171" s="12" t="s">
        <v>125</v>
      </c>
      <c r="B171" s="3" t="s">
        <v>127</v>
      </c>
      <c r="C171" s="4"/>
      <c r="D171" s="6">
        <v>175.774</v>
      </c>
      <c r="E171" s="8">
        <f>E172+E173</f>
        <v>0</v>
      </c>
      <c r="F171" s="6">
        <f t="shared" si="28"/>
        <v>175.774</v>
      </c>
      <c r="G171" s="8">
        <f>G172+G173</f>
        <v>0</v>
      </c>
      <c r="H171" s="6">
        <f t="shared" si="29"/>
        <v>175.774</v>
      </c>
      <c r="I171" s="8">
        <f>I172+I173</f>
        <v>0</v>
      </c>
      <c r="J171" s="6">
        <f t="shared" si="27"/>
        <v>175.774</v>
      </c>
      <c r="K171" s="8">
        <f>K172+K173</f>
        <v>-5.8140000000000001</v>
      </c>
      <c r="L171" s="6">
        <f t="shared" si="23"/>
        <v>169.96</v>
      </c>
      <c r="M171" s="8">
        <f>M172+M173</f>
        <v>0</v>
      </c>
      <c r="N171" s="6">
        <f t="shared" si="24"/>
        <v>169.96</v>
      </c>
      <c r="O171" s="8">
        <f>O172+O173</f>
        <v>0</v>
      </c>
      <c r="P171" s="6">
        <f t="shared" si="25"/>
        <v>169.96</v>
      </c>
      <c r="Q171" s="8">
        <f>Q172+Q173</f>
        <v>0</v>
      </c>
      <c r="R171" s="6">
        <f t="shared" si="26"/>
        <v>169.96</v>
      </c>
      <c r="S171" s="8">
        <f>S172+S173</f>
        <v>0</v>
      </c>
      <c r="T171" s="6">
        <f t="shared" si="20"/>
        <v>169.96</v>
      </c>
      <c r="U171" s="8">
        <f>U172+U173</f>
        <v>0</v>
      </c>
      <c r="V171" s="6">
        <f t="shared" si="21"/>
        <v>169.96</v>
      </c>
      <c r="W171" s="8">
        <f>W172+W173</f>
        <v>0</v>
      </c>
      <c r="X171" s="6">
        <f t="shared" si="22"/>
        <v>169.96</v>
      </c>
    </row>
    <row r="172" spans="1:24" ht="46.5" customHeight="1">
      <c r="A172" s="1" t="s">
        <v>29</v>
      </c>
      <c r="B172" s="3" t="s">
        <v>127</v>
      </c>
      <c r="C172" s="4">
        <v>200</v>
      </c>
      <c r="D172" s="6">
        <v>175.774</v>
      </c>
      <c r="E172" s="8">
        <v>-27.884</v>
      </c>
      <c r="F172" s="6">
        <f t="shared" si="28"/>
        <v>147.88999999999999</v>
      </c>
      <c r="G172" s="8"/>
      <c r="H172" s="6">
        <f t="shared" si="29"/>
        <v>147.88999999999999</v>
      </c>
      <c r="I172" s="8"/>
      <c r="J172" s="6">
        <f t="shared" si="27"/>
        <v>147.88999999999999</v>
      </c>
      <c r="K172" s="8">
        <v>-5.8140000000000001</v>
      </c>
      <c r="L172" s="6">
        <f t="shared" si="23"/>
        <v>142.07599999999999</v>
      </c>
      <c r="M172" s="8"/>
      <c r="N172" s="6">
        <f t="shared" si="24"/>
        <v>142.07599999999999</v>
      </c>
      <c r="O172" s="8"/>
      <c r="P172" s="6">
        <f t="shared" si="25"/>
        <v>142.07599999999999</v>
      </c>
      <c r="Q172" s="8"/>
      <c r="R172" s="6">
        <f t="shared" si="26"/>
        <v>142.07599999999999</v>
      </c>
      <c r="S172" s="8"/>
      <c r="T172" s="6">
        <f t="shared" si="20"/>
        <v>142.07599999999999</v>
      </c>
      <c r="U172" s="8"/>
      <c r="V172" s="6">
        <f t="shared" si="21"/>
        <v>142.07599999999999</v>
      </c>
      <c r="W172" s="8"/>
      <c r="X172" s="6">
        <f t="shared" si="22"/>
        <v>142.07599999999999</v>
      </c>
    </row>
    <row r="173" spans="1:24" ht="37.5" customHeight="1">
      <c r="A173" s="1" t="s">
        <v>314</v>
      </c>
      <c r="B173" s="3" t="s">
        <v>127</v>
      </c>
      <c r="C173" s="4">
        <v>300</v>
      </c>
      <c r="D173" s="6">
        <v>0</v>
      </c>
      <c r="E173" s="8">
        <v>27.884</v>
      </c>
      <c r="F173" s="6">
        <f t="shared" si="28"/>
        <v>27.884</v>
      </c>
      <c r="G173" s="8"/>
      <c r="H173" s="6">
        <f t="shared" si="29"/>
        <v>27.884</v>
      </c>
      <c r="I173" s="8"/>
      <c r="J173" s="6">
        <f t="shared" si="27"/>
        <v>27.884</v>
      </c>
      <c r="K173" s="8"/>
      <c r="L173" s="6">
        <f t="shared" si="23"/>
        <v>27.884</v>
      </c>
      <c r="M173" s="8"/>
      <c r="N173" s="6">
        <f t="shared" si="24"/>
        <v>27.884</v>
      </c>
      <c r="O173" s="8"/>
      <c r="P173" s="6">
        <f t="shared" si="25"/>
        <v>27.884</v>
      </c>
      <c r="Q173" s="8"/>
      <c r="R173" s="6">
        <f t="shared" si="26"/>
        <v>27.884</v>
      </c>
      <c r="S173" s="8"/>
      <c r="T173" s="6">
        <f t="shared" si="20"/>
        <v>27.884</v>
      </c>
      <c r="U173" s="8"/>
      <c r="V173" s="6">
        <f t="shared" si="21"/>
        <v>27.884</v>
      </c>
      <c r="W173" s="8"/>
      <c r="X173" s="6">
        <f t="shared" si="22"/>
        <v>27.884</v>
      </c>
    </row>
    <row r="174" spans="1:24" ht="71.25" customHeight="1">
      <c r="A174" s="11" t="s">
        <v>128</v>
      </c>
      <c r="B174" s="10" t="s">
        <v>131</v>
      </c>
      <c r="C174" s="4"/>
      <c r="D174" s="6">
        <v>158.58799999999999</v>
      </c>
      <c r="E174" s="8">
        <f t="shared" ref="E174:W176" si="31">E175</f>
        <v>0</v>
      </c>
      <c r="F174" s="6">
        <f t="shared" si="28"/>
        <v>158.58799999999999</v>
      </c>
      <c r="G174" s="8">
        <f t="shared" si="31"/>
        <v>0</v>
      </c>
      <c r="H174" s="6">
        <f t="shared" si="29"/>
        <v>158.58799999999999</v>
      </c>
      <c r="I174" s="8">
        <f t="shared" si="31"/>
        <v>0</v>
      </c>
      <c r="J174" s="6">
        <f t="shared" si="27"/>
        <v>158.58799999999999</v>
      </c>
      <c r="K174" s="8">
        <f t="shared" si="31"/>
        <v>0</v>
      </c>
      <c r="L174" s="6">
        <f t="shared" si="23"/>
        <v>158.58799999999999</v>
      </c>
      <c r="M174" s="8">
        <f t="shared" si="31"/>
        <v>0</v>
      </c>
      <c r="N174" s="6">
        <f t="shared" si="24"/>
        <v>158.58799999999999</v>
      </c>
      <c r="O174" s="8">
        <f t="shared" si="31"/>
        <v>0</v>
      </c>
      <c r="P174" s="6">
        <f t="shared" si="25"/>
        <v>158.58799999999999</v>
      </c>
      <c r="Q174" s="8">
        <f t="shared" si="31"/>
        <v>-12.041</v>
      </c>
      <c r="R174" s="6">
        <f t="shared" si="26"/>
        <v>146.547</v>
      </c>
      <c r="S174" s="8">
        <f t="shared" si="31"/>
        <v>-25.584</v>
      </c>
      <c r="T174" s="6">
        <f t="shared" si="20"/>
        <v>120.96299999999999</v>
      </c>
      <c r="U174" s="8">
        <f t="shared" si="31"/>
        <v>0</v>
      </c>
      <c r="V174" s="6">
        <f t="shared" si="21"/>
        <v>120.96299999999999</v>
      </c>
      <c r="W174" s="8">
        <f t="shared" si="31"/>
        <v>-25.584</v>
      </c>
      <c r="X174" s="6">
        <f t="shared" si="22"/>
        <v>95.378999999999991</v>
      </c>
    </row>
    <row r="175" spans="1:24" ht="62.25" customHeight="1">
      <c r="A175" s="12" t="s">
        <v>129</v>
      </c>
      <c r="B175" s="3" t="s">
        <v>132</v>
      </c>
      <c r="C175" s="4"/>
      <c r="D175" s="6">
        <v>158.58799999999999</v>
      </c>
      <c r="E175" s="8">
        <f t="shared" si="31"/>
        <v>0</v>
      </c>
      <c r="F175" s="6">
        <f t="shared" si="28"/>
        <v>158.58799999999999</v>
      </c>
      <c r="G175" s="8">
        <f t="shared" si="31"/>
        <v>0</v>
      </c>
      <c r="H175" s="6">
        <f t="shared" si="29"/>
        <v>158.58799999999999</v>
      </c>
      <c r="I175" s="8">
        <f t="shared" si="31"/>
        <v>0</v>
      </c>
      <c r="J175" s="6">
        <f t="shared" si="27"/>
        <v>158.58799999999999</v>
      </c>
      <c r="K175" s="8">
        <f t="shared" si="31"/>
        <v>0</v>
      </c>
      <c r="L175" s="6">
        <f t="shared" si="23"/>
        <v>158.58799999999999</v>
      </c>
      <c r="M175" s="8">
        <f t="shared" si="31"/>
        <v>0</v>
      </c>
      <c r="N175" s="6">
        <f t="shared" si="24"/>
        <v>158.58799999999999</v>
      </c>
      <c r="O175" s="8">
        <f t="shared" si="31"/>
        <v>0</v>
      </c>
      <c r="P175" s="6">
        <f t="shared" si="25"/>
        <v>158.58799999999999</v>
      </c>
      <c r="Q175" s="8">
        <f t="shared" si="31"/>
        <v>-12.041</v>
      </c>
      <c r="R175" s="6">
        <f t="shared" si="26"/>
        <v>146.547</v>
      </c>
      <c r="S175" s="8">
        <f t="shared" si="31"/>
        <v>-25.584</v>
      </c>
      <c r="T175" s="6">
        <f t="shared" si="20"/>
        <v>120.96299999999999</v>
      </c>
      <c r="U175" s="8">
        <f t="shared" si="31"/>
        <v>0</v>
      </c>
      <c r="V175" s="6">
        <f t="shared" si="21"/>
        <v>120.96299999999999</v>
      </c>
      <c r="W175" s="8">
        <f t="shared" si="31"/>
        <v>-25.584</v>
      </c>
      <c r="X175" s="6">
        <f t="shared" si="22"/>
        <v>95.378999999999991</v>
      </c>
    </row>
    <row r="176" spans="1:24" ht="45.75" customHeight="1">
      <c r="A176" s="1" t="s">
        <v>130</v>
      </c>
      <c r="B176" s="14" t="s">
        <v>350</v>
      </c>
      <c r="C176" s="4"/>
      <c r="D176" s="6">
        <v>158.58799999999999</v>
      </c>
      <c r="E176" s="8">
        <f t="shared" si="31"/>
        <v>0</v>
      </c>
      <c r="F176" s="6">
        <f t="shared" si="28"/>
        <v>158.58799999999999</v>
      </c>
      <c r="G176" s="8">
        <f t="shared" si="31"/>
        <v>0</v>
      </c>
      <c r="H176" s="6">
        <f t="shared" si="29"/>
        <v>158.58799999999999</v>
      </c>
      <c r="I176" s="8">
        <f t="shared" si="31"/>
        <v>0</v>
      </c>
      <c r="J176" s="6">
        <f t="shared" si="27"/>
        <v>158.58799999999999</v>
      </c>
      <c r="K176" s="8">
        <f t="shared" si="31"/>
        <v>0</v>
      </c>
      <c r="L176" s="6">
        <f t="shared" si="23"/>
        <v>158.58799999999999</v>
      </c>
      <c r="M176" s="8">
        <f t="shared" si="31"/>
        <v>0</v>
      </c>
      <c r="N176" s="6">
        <f t="shared" si="24"/>
        <v>158.58799999999999</v>
      </c>
      <c r="O176" s="8">
        <f t="shared" si="31"/>
        <v>0</v>
      </c>
      <c r="P176" s="6">
        <f t="shared" si="25"/>
        <v>158.58799999999999</v>
      </c>
      <c r="Q176" s="8">
        <f t="shared" si="31"/>
        <v>-12.041</v>
      </c>
      <c r="R176" s="6">
        <f t="shared" si="26"/>
        <v>146.547</v>
      </c>
      <c r="S176" s="8">
        <f t="shared" si="31"/>
        <v>-25.584</v>
      </c>
      <c r="T176" s="6">
        <f t="shared" si="20"/>
        <v>120.96299999999999</v>
      </c>
      <c r="U176" s="8">
        <f t="shared" si="31"/>
        <v>0</v>
      </c>
      <c r="V176" s="6">
        <f t="shared" si="21"/>
        <v>120.96299999999999</v>
      </c>
      <c r="W176" s="8">
        <f t="shared" si="31"/>
        <v>-25.584</v>
      </c>
      <c r="X176" s="6">
        <f t="shared" si="22"/>
        <v>95.378999999999991</v>
      </c>
    </row>
    <row r="177" spans="1:24" ht="36" customHeight="1">
      <c r="A177" s="1" t="s">
        <v>314</v>
      </c>
      <c r="B177" s="14" t="s">
        <v>350</v>
      </c>
      <c r="C177" s="4">
        <v>300</v>
      </c>
      <c r="D177" s="6">
        <v>158.58799999999999</v>
      </c>
      <c r="E177" s="8"/>
      <c r="F177" s="6">
        <f t="shared" si="28"/>
        <v>158.58799999999999</v>
      </c>
      <c r="G177" s="8"/>
      <c r="H177" s="6">
        <f t="shared" si="29"/>
        <v>158.58799999999999</v>
      </c>
      <c r="I177" s="8"/>
      <c r="J177" s="6">
        <f t="shared" si="27"/>
        <v>158.58799999999999</v>
      </c>
      <c r="K177" s="8"/>
      <c r="L177" s="6">
        <f t="shared" si="23"/>
        <v>158.58799999999999</v>
      </c>
      <c r="M177" s="8"/>
      <c r="N177" s="6">
        <f t="shared" si="24"/>
        <v>158.58799999999999</v>
      </c>
      <c r="O177" s="8"/>
      <c r="P177" s="6">
        <f t="shared" si="25"/>
        <v>158.58799999999999</v>
      </c>
      <c r="Q177" s="8">
        <v>-12.041</v>
      </c>
      <c r="R177" s="6">
        <f t="shared" si="26"/>
        <v>146.547</v>
      </c>
      <c r="S177" s="8">
        <v>-25.584</v>
      </c>
      <c r="T177" s="6">
        <f t="shared" si="20"/>
        <v>120.96299999999999</v>
      </c>
      <c r="U177" s="8"/>
      <c r="V177" s="6">
        <f t="shared" si="21"/>
        <v>120.96299999999999</v>
      </c>
      <c r="W177" s="8">
        <v>-25.584</v>
      </c>
      <c r="X177" s="6">
        <f t="shared" si="22"/>
        <v>95.378999999999991</v>
      </c>
    </row>
    <row r="178" spans="1:24" ht="43.5" customHeight="1">
      <c r="A178" s="11" t="s">
        <v>133</v>
      </c>
      <c r="B178" s="10" t="s">
        <v>134</v>
      </c>
      <c r="C178" s="4"/>
      <c r="D178" s="6">
        <v>2.4730000000000132</v>
      </c>
      <c r="E178" s="8">
        <f t="shared" ref="E178:W180" si="32">E179</f>
        <v>0</v>
      </c>
      <c r="F178" s="6">
        <f t="shared" si="28"/>
        <v>2.4730000000000132</v>
      </c>
      <c r="G178" s="8">
        <f t="shared" si="32"/>
        <v>0</v>
      </c>
      <c r="H178" s="6">
        <f t="shared" si="29"/>
        <v>2.4730000000000132</v>
      </c>
      <c r="I178" s="8">
        <f t="shared" si="32"/>
        <v>0</v>
      </c>
      <c r="J178" s="6">
        <f t="shared" si="27"/>
        <v>2.4730000000000132</v>
      </c>
      <c r="K178" s="8">
        <f t="shared" si="32"/>
        <v>0</v>
      </c>
      <c r="L178" s="6">
        <f t="shared" si="23"/>
        <v>2.4730000000000132</v>
      </c>
      <c r="M178" s="8">
        <f t="shared" si="32"/>
        <v>0</v>
      </c>
      <c r="N178" s="6">
        <f t="shared" si="24"/>
        <v>2.4730000000000132</v>
      </c>
      <c r="O178" s="8">
        <f t="shared" si="32"/>
        <v>0</v>
      </c>
      <c r="P178" s="6">
        <f t="shared" si="25"/>
        <v>2.4730000000000132</v>
      </c>
      <c r="Q178" s="8">
        <f t="shared" si="32"/>
        <v>0</v>
      </c>
      <c r="R178" s="6">
        <f t="shared" si="26"/>
        <v>2.4730000000000132</v>
      </c>
      <c r="S178" s="8">
        <f t="shared" si="32"/>
        <v>0</v>
      </c>
      <c r="T178" s="6">
        <f t="shared" si="20"/>
        <v>2.4730000000000132</v>
      </c>
      <c r="U178" s="8">
        <f t="shared" si="32"/>
        <v>0</v>
      </c>
      <c r="V178" s="6">
        <f t="shared" si="21"/>
        <v>2.4730000000000132</v>
      </c>
      <c r="W178" s="8">
        <f t="shared" si="32"/>
        <v>0</v>
      </c>
      <c r="X178" s="6">
        <f t="shared" si="22"/>
        <v>2.4730000000000132</v>
      </c>
    </row>
    <row r="179" spans="1:24" ht="71.25" customHeight="1">
      <c r="A179" s="1" t="s">
        <v>393</v>
      </c>
      <c r="B179" s="3" t="s">
        <v>394</v>
      </c>
      <c r="C179" s="4"/>
      <c r="D179" s="6">
        <v>2.4729999999999999</v>
      </c>
      <c r="E179" s="8">
        <f t="shared" si="32"/>
        <v>0</v>
      </c>
      <c r="F179" s="6">
        <f t="shared" si="28"/>
        <v>2.4729999999999999</v>
      </c>
      <c r="G179" s="8">
        <f t="shared" si="32"/>
        <v>0</v>
      </c>
      <c r="H179" s="6">
        <f t="shared" si="29"/>
        <v>2.4729999999999999</v>
      </c>
      <c r="I179" s="8">
        <f t="shared" si="32"/>
        <v>0</v>
      </c>
      <c r="J179" s="6">
        <f t="shared" si="27"/>
        <v>2.4729999999999999</v>
      </c>
      <c r="K179" s="8">
        <f t="shared" si="32"/>
        <v>0</v>
      </c>
      <c r="L179" s="6">
        <f t="shared" si="23"/>
        <v>2.4729999999999999</v>
      </c>
      <c r="M179" s="8">
        <f t="shared" si="32"/>
        <v>0</v>
      </c>
      <c r="N179" s="6">
        <f t="shared" si="24"/>
        <v>2.4729999999999999</v>
      </c>
      <c r="O179" s="8">
        <f t="shared" si="32"/>
        <v>0</v>
      </c>
      <c r="P179" s="6">
        <f t="shared" si="25"/>
        <v>2.4729999999999999</v>
      </c>
      <c r="Q179" s="8">
        <f t="shared" si="32"/>
        <v>0</v>
      </c>
      <c r="R179" s="6">
        <f t="shared" si="26"/>
        <v>2.4729999999999999</v>
      </c>
      <c r="S179" s="8">
        <f t="shared" si="32"/>
        <v>0</v>
      </c>
      <c r="T179" s="6">
        <f t="shared" si="20"/>
        <v>2.4729999999999999</v>
      </c>
      <c r="U179" s="8">
        <f t="shared" si="32"/>
        <v>0</v>
      </c>
      <c r="V179" s="6">
        <f t="shared" si="21"/>
        <v>2.4729999999999999</v>
      </c>
      <c r="W179" s="8">
        <f t="shared" si="32"/>
        <v>0</v>
      </c>
      <c r="X179" s="6">
        <f t="shared" si="22"/>
        <v>2.4729999999999999</v>
      </c>
    </row>
    <row r="180" spans="1:24" ht="58.5" customHeight="1">
      <c r="A180" s="1" t="s">
        <v>395</v>
      </c>
      <c r="B180" s="3" t="s">
        <v>396</v>
      </c>
      <c r="C180" s="4"/>
      <c r="D180" s="6">
        <v>2.4729999999999999</v>
      </c>
      <c r="E180" s="8">
        <f t="shared" si="32"/>
        <v>0</v>
      </c>
      <c r="F180" s="6">
        <f t="shared" si="28"/>
        <v>2.4729999999999999</v>
      </c>
      <c r="G180" s="8">
        <f t="shared" si="32"/>
        <v>0</v>
      </c>
      <c r="H180" s="6">
        <f t="shared" si="29"/>
        <v>2.4729999999999999</v>
      </c>
      <c r="I180" s="8">
        <f t="shared" si="32"/>
        <v>0</v>
      </c>
      <c r="J180" s="6">
        <f t="shared" si="27"/>
        <v>2.4729999999999999</v>
      </c>
      <c r="K180" s="8">
        <f t="shared" si="32"/>
        <v>0</v>
      </c>
      <c r="L180" s="6">
        <f t="shared" si="23"/>
        <v>2.4729999999999999</v>
      </c>
      <c r="M180" s="8">
        <f t="shared" si="32"/>
        <v>0</v>
      </c>
      <c r="N180" s="6">
        <f t="shared" si="24"/>
        <v>2.4729999999999999</v>
      </c>
      <c r="O180" s="8">
        <f t="shared" si="32"/>
        <v>0</v>
      </c>
      <c r="P180" s="6">
        <f t="shared" si="25"/>
        <v>2.4729999999999999</v>
      </c>
      <c r="Q180" s="8">
        <f t="shared" si="32"/>
        <v>0</v>
      </c>
      <c r="R180" s="6">
        <f t="shared" si="26"/>
        <v>2.4729999999999999</v>
      </c>
      <c r="S180" s="8">
        <f t="shared" si="32"/>
        <v>0</v>
      </c>
      <c r="T180" s="6">
        <f t="shared" si="20"/>
        <v>2.4729999999999999</v>
      </c>
      <c r="U180" s="8">
        <f t="shared" si="32"/>
        <v>0</v>
      </c>
      <c r="V180" s="6">
        <f t="shared" si="21"/>
        <v>2.4729999999999999</v>
      </c>
      <c r="W180" s="8">
        <f t="shared" si="32"/>
        <v>0</v>
      </c>
      <c r="X180" s="6">
        <f t="shared" si="22"/>
        <v>2.4729999999999999</v>
      </c>
    </row>
    <row r="181" spans="1:24" ht="36.75" customHeight="1">
      <c r="A181" s="1" t="s">
        <v>29</v>
      </c>
      <c r="B181" s="3" t="s">
        <v>396</v>
      </c>
      <c r="C181" s="4">
        <v>200</v>
      </c>
      <c r="D181" s="6">
        <v>2.4729999999999999</v>
      </c>
      <c r="E181" s="8"/>
      <c r="F181" s="6">
        <f t="shared" si="28"/>
        <v>2.4729999999999999</v>
      </c>
      <c r="G181" s="8"/>
      <c r="H181" s="6">
        <f t="shared" si="29"/>
        <v>2.4729999999999999</v>
      </c>
      <c r="I181" s="8"/>
      <c r="J181" s="6">
        <f t="shared" si="27"/>
        <v>2.4729999999999999</v>
      </c>
      <c r="K181" s="8"/>
      <c r="L181" s="6">
        <f t="shared" si="23"/>
        <v>2.4729999999999999</v>
      </c>
      <c r="M181" s="8"/>
      <c r="N181" s="6">
        <f t="shared" si="24"/>
        <v>2.4729999999999999</v>
      </c>
      <c r="O181" s="8"/>
      <c r="P181" s="6">
        <f t="shared" si="25"/>
        <v>2.4729999999999999</v>
      </c>
      <c r="Q181" s="8"/>
      <c r="R181" s="6">
        <f t="shared" si="26"/>
        <v>2.4729999999999999</v>
      </c>
      <c r="S181" s="8"/>
      <c r="T181" s="6">
        <f t="shared" si="20"/>
        <v>2.4729999999999999</v>
      </c>
      <c r="U181" s="8"/>
      <c r="V181" s="6">
        <f t="shared" si="21"/>
        <v>2.4729999999999999</v>
      </c>
      <c r="W181" s="8"/>
      <c r="X181" s="6">
        <f t="shared" si="22"/>
        <v>2.4729999999999999</v>
      </c>
    </row>
    <row r="182" spans="1:24" ht="61.5" customHeight="1">
      <c r="A182" s="11" t="s">
        <v>135</v>
      </c>
      <c r="B182" s="10" t="s">
        <v>138</v>
      </c>
      <c r="C182" s="4"/>
      <c r="D182" s="6">
        <v>58.692000000000007</v>
      </c>
      <c r="E182" s="8">
        <f>E183+E186</f>
        <v>0</v>
      </c>
      <c r="F182" s="6">
        <f t="shared" si="28"/>
        <v>58.692000000000007</v>
      </c>
      <c r="G182" s="8">
        <f>G183+G186</f>
        <v>0</v>
      </c>
      <c r="H182" s="6">
        <f t="shared" si="29"/>
        <v>58.692000000000007</v>
      </c>
      <c r="I182" s="8">
        <f>I183+I186</f>
        <v>0</v>
      </c>
      <c r="J182" s="6">
        <f t="shared" si="27"/>
        <v>58.692000000000007</v>
      </c>
      <c r="K182" s="8">
        <f>K183+K186</f>
        <v>0</v>
      </c>
      <c r="L182" s="6">
        <f t="shared" si="23"/>
        <v>58.692000000000007</v>
      </c>
      <c r="M182" s="8">
        <f>M183+M186</f>
        <v>0</v>
      </c>
      <c r="N182" s="6">
        <f t="shared" si="24"/>
        <v>58.692000000000007</v>
      </c>
      <c r="O182" s="8">
        <f>O183+O186</f>
        <v>26.4</v>
      </c>
      <c r="P182" s="6">
        <f t="shared" si="25"/>
        <v>85.092000000000013</v>
      </c>
      <c r="Q182" s="8">
        <f>Q183+Q186</f>
        <v>0</v>
      </c>
      <c r="R182" s="6">
        <f t="shared" si="26"/>
        <v>85.092000000000013</v>
      </c>
      <c r="S182" s="8">
        <f>S183+S186</f>
        <v>0</v>
      </c>
      <c r="T182" s="6">
        <f t="shared" si="20"/>
        <v>85.092000000000013</v>
      </c>
      <c r="U182" s="8">
        <f>U183+U186</f>
        <v>0</v>
      </c>
      <c r="V182" s="6">
        <f t="shared" si="21"/>
        <v>85.092000000000013</v>
      </c>
      <c r="W182" s="8">
        <f>W183+W186</f>
        <v>0</v>
      </c>
      <c r="X182" s="6">
        <f t="shared" si="22"/>
        <v>85.092000000000013</v>
      </c>
    </row>
    <row r="183" spans="1:24" ht="46.5" customHeight="1">
      <c r="A183" s="12" t="s">
        <v>136</v>
      </c>
      <c r="B183" s="3" t="s">
        <v>139</v>
      </c>
      <c r="C183" s="4"/>
      <c r="D183" s="6">
        <v>40.692</v>
      </c>
      <c r="E183" s="8">
        <f>E184</f>
        <v>0</v>
      </c>
      <c r="F183" s="6">
        <f t="shared" si="28"/>
        <v>40.692</v>
      </c>
      <c r="G183" s="8">
        <f>G184</f>
        <v>0</v>
      </c>
      <c r="H183" s="6">
        <f t="shared" si="29"/>
        <v>40.692</v>
      </c>
      <c r="I183" s="8">
        <f>I184</f>
        <v>0</v>
      </c>
      <c r="J183" s="6">
        <f t="shared" si="27"/>
        <v>40.692</v>
      </c>
      <c r="K183" s="8">
        <f>K184</f>
        <v>0</v>
      </c>
      <c r="L183" s="6">
        <f t="shared" si="23"/>
        <v>40.692</v>
      </c>
      <c r="M183" s="8">
        <f>M184</f>
        <v>0</v>
      </c>
      <c r="N183" s="6">
        <f t="shared" si="24"/>
        <v>40.692</v>
      </c>
      <c r="O183" s="8">
        <f>O184</f>
        <v>26.4</v>
      </c>
      <c r="P183" s="6">
        <f t="shared" si="25"/>
        <v>67.091999999999999</v>
      </c>
      <c r="Q183" s="8">
        <f>Q184</f>
        <v>0</v>
      </c>
      <c r="R183" s="6">
        <f t="shared" si="26"/>
        <v>67.091999999999999</v>
      </c>
      <c r="S183" s="8">
        <f>S184</f>
        <v>0</v>
      </c>
      <c r="T183" s="6">
        <f t="shared" si="20"/>
        <v>67.091999999999999</v>
      </c>
      <c r="U183" s="8">
        <f>U184</f>
        <v>0</v>
      </c>
      <c r="V183" s="6">
        <f t="shared" si="21"/>
        <v>67.091999999999999</v>
      </c>
      <c r="W183" s="8">
        <f>W184</f>
        <v>0</v>
      </c>
      <c r="X183" s="6">
        <f t="shared" si="22"/>
        <v>67.091999999999999</v>
      </c>
    </row>
    <row r="184" spans="1:24" ht="40.5" customHeight="1">
      <c r="A184" s="1" t="s">
        <v>137</v>
      </c>
      <c r="B184" s="3" t="s">
        <v>140</v>
      </c>
      <c r="C184" s="4"/>
      <c r="D184" s="6">
        <v>40.692</v>
      </c>
      <c r="E184" s="8">
        <f>E185</f>
        <v>0</v>
      </c>
      <c r="F184" s="6">
        <f t="shared" si="28"/>
        <v>40.692</v>
      </c>
      <c r="G184" s="8">
        <f>G185</f>
        <v>0</v>
      </c>
      <c r="H184" s="6">
        <f t="shared" si="29"/>
        <v>40.692</v>
      </c>
      <c r="I184" s="8">
        <f>I185</f>
        <v>0</v>
      </c>
      <c r="J184" s="6">
        <f t="shared" si="27"/>
        <v>40.692</v>
      </c>
      <c r="K184" s="8">
        <f>K185</f>
        <v>0</v>
      </c>
      <c r="L184" s="6">
        <f t="shared" si="23"/>
        <v>40.692</v>
      </c>
      <c r="M184" s="8">
        <f>M185</f>
        <v>0</v>
      </c>
      <c r="N184" s="6">
        <f t="shared" si="24"/>
        <v>40.692</v>
      </c>
      <c r="O184" s="8">
        <f>O185</f>
        <v>26.4</v>
      </c>
      <c r="P184" s="6">
        <f t="shared" si="25"/>
        <v>67.091999999999999</v>
      </c>
      <c r="Q184" s="8">
        <f>Q185</f>
        <v>0</v>
      </c>
      <c r="R184" s="6">
        <f t="shared" si="26"/>
        <v>67.091999999999999</v>
      </c>
      <c r="S184" s="8">
        <f>S185</f>
        <v>0</v>
      </c>
      <c r="T184" s="6">
        <f t="shared" si="20"/>
        <v>67.091999999999999</v>
      </c>
      <c r="U184" s="8">
        <f>U185</f>
        <v>0</v>
      </c>
      <c r="V184" s="6">
        <f t="shared" si="21"/>
        <v>67.091999999999999</v>
      </c>
      <c r="W184" s="8">
        <f>W185</f>
        <v>0</v>
      </c>
      <c r="X184" s="6">
        <f t="shared" si="22"/>
        <v>67.091999999999999</v>
      </c>
    </row>
    <row r="185" spans="1:24" ht="42.75" customHeight="1">
      <c r="A185" s="1" t="s">
        <v>29</v>
      </c>
      <c r="B185" s="3" t="s">
        <v>140</v>
      </c>
      <c r="C185" s="4">
        <v>200</v>
      </c>
      <c r="D185" s="6">
        <v>40.692</v>
      </c>
      <c r="E185" s="8"/>
      <c r="F185" s="6">
        <f t="shared" si="28"/>
        <v>40.692</v>
      </c>
      <c r="G185" s="8"/>
      <c r="H185" s="6">
        <f t="shared" si="29"/>
        <v>40.692</v>
      </c>
      <c r="I185" s="8"/>
      <c r="J185" s="6">
        <f t="shared" si="27"/>
        <v>40.692</v>
      </c>
      <c r="K185" s="8"/>
      <c r="L185" s="6">
        <f t="shared" si="23"/>
        <v>40.692</v>
      </c>
      <c r="M185" s="8"/>
      <c r="N185" s="6">
        <f t="shared" si="24"/>
        <v>40.692</v>
      </c>
      <c r="O185" s="8">
        <v>26.4</v>
      </c>
      <c r="P185" s="6">
        <f t="shared" si="25"/>
        <v>67.091999999999999</v>
      </c>
      <c r="Q185" s="8"/>
      <c r="R185" s="6">
        <f t="shared" si="26"/>
        <v>67.091999999999999</v>
      </c>
      <c r="S185" s="8"/>
      <c r="T185" s="6">
        <f t="shared" si="20"/>
        <v>67.091999999999999</v>
      </c>
      <c r="U185" s="8"/>
      <c r="V185" s="6">
        <f t="shared" si="21"/>
        <v>67.091999999999999</v>
      </c>
      <c r="W185" s="8"/>
      <c r="X185" s="6">
        <f t="shared" si="22"/>
        <v>67.091999999999999</v>
      </c>
    </row>
    <row r="186" spans="1:24" ht="60" customHeight="1">
      <c r="A186" s="12" t="s">
        <v>141</v>
      </c>
      <c r="B186" s="3" t="s">
        <v>143</v>
      </c>
      <c r="C186" s="4"/>
      <c r="D186" s="6">
        <v>18</v>
      </c>
      <c r="E186" s="8">
        <f>E187</f>
        <v>0</v>
      </c>
      <c r="F186" s="6">
        <f t="shared" si="28"/>
        <v>18</v>
      </c>
      <c r="G186" s="8">
        <f>G187</f>
        <v>0</v>
      </c>
      <c r="H186" s="6">
        <f t="shared" si="29"/>
        <v>18</v>
      </c>
      <c r="I186" s="8">
        <f>I187</f>
        <v>0</v>
      </c>
      <c r="J186" s="6">
        <f t="shared" si="27"/>
        <v>18</v>
      </c>
      <c r="K186" s="8">
        <f>K187</f>
        <v>0</v>
      </c>
      <c r="L186" s="6">
        <f t="shared" si="23"/>
        <v>18</v>
      </c>
      <c r="M186" s="8">
        <f>M187</f>
        <v>0</v>
      </c>
      <c r="N186" s="6">
        <f t="shared" si="24"/>
        <v>18</v>
      </c>
      <c r="O186" s="8">
        <f>O187</f>
        <v>0</v>
      </c>
      <c r="P186" s="6">
        <f t="shared" si="25"/>
        <v>18</v>
      </c>
      <c r="Q186" s="8">
        <f>Q187</f>
        <v>0</v>
      </c>
      <c r="R186" s="6">
        <f t="shared" si="26"/>
        <v>18</v>
      </c>
      <c r="S186" s="8">
        <f>S187</f>
        <v>0</v>
      </c>
      <c r="T186" s="6">
        <f t="shared" si="20"/>
        <v>18</v>
      </c>
      <c r="U186" s="8">
        <f>U187</f>
        <v>0</v>
      </c>
      <c r="V186" s="6">
        <f t="shared" si="21"/>
        <v>18</v>
      </c>
      <c r="W186" s="8">
        <f>W187</f>
        <v>0</v>
      </c>
      <c r="X186" s="6">
        <f t="shared" si="22"/>
        <v>18</v>
      </c>
    </row>
    <row r="187" spans="1:24" ht="47.25" customHeight="1">
      <c r="A187" s="1" t="s">
        <v>142</v>
      </c>
      <c r="B187" s="3" t="s">
        <v>144</v>
      </c>
      <c r="C187" s="4"/>
      <c r="D187" s="6">
        <v>18</v>
      </c>
      <c r="E187" s="8">
        <f>E188</f>
        <v>0</v>
      </c>
      <c r="F187" s="6">
        <f t="shared" si="28"/>
        <v>18</v>
      </c>
      <c r="G187" s="8">
        <f>G188</f>
        <v>0</v>
      </c>
      <c r="H187" s="6">
        <f t="shared" si="29"/>
        <v>18</v>
      </c>
      <c r="I187" s="8">
        <f>I188</f>
        <v>0</v>
      </c>
      <c r="J187" s="6">
        <f t="shared" si="27"/>
        <v>18</v>
      </c>
      <c r="K187" s="8">
        <f>K188</f>
        <v>0</v>
      </c>
      <c r="L187" s="6">
        <f t="shared" si="23"/>
        <v>18</v>
      </c>
      <c r="M187" s="8">
        <f>M188</f>
        <v>0</v>
      </c>
      <c r="N187" s="6">
        <f t="shared" si="24"/>
        <v>18</v>
      </c>
      <c r="O187" s="8">
        <f>O188</f>
        <v>0</v>
      </c>
      <c r="P187" s="6">
        <f t="shared" si="25"/>
        <v>18</v>
      </c>
      <c r="Q187" s="8">
        <f>Q188</f>
        <v>0</v>
      </c>
      <c r="R187" s="6">
        <f t="shared" si="26"/>
        <v>18</v>
      </c>
      <c r="S187" s="8">
        <f>S188</f>
        <v>0</v>
      </c>
      <c r="T187" s="6">
        <f t="shared" si="20"/>
        <v>18</v>
      </c>
      <c r="U187" s="8">
        <f>U188</f>
        <v>0</v>
      </c>
      <c r="V187" s="6">
        <f t="shared" si="21"/>
        <v>18</v>
      </c>
      <c r="W187" s="8">
        <f>W188</f>
        <v>0</v>
      </c>
      <c r="X187" s="6">
        <f t="shared" si="22"/>
        <v>18</v>
      </c>
    </row>
    <row r="188" spans="1:24" ht="49.5" customHeight="1">
      <c r="A188" s="1" t="s">
        <v>29</v>
      </c>
      <c r="B188" s="3" t="s">
        <v>144</v>
      </c>
      <c r="C188" s="4">
        <v>200</v>
      </c>
      <c r="D188" s="6">
        <v>18</v>
      </c>
      <c r="E188" s="8"/>
      <c r="F188" s="6">
        <f t="shared" si="28"/>
        <v>18</v>
      </c>
      <c r="G188" s="8"/>
      <c r="H188" s="6">
        <f t="shared" si="29"/>
        <v>18</v>
      </c>
      <c r="I188" s="8"/>
      <c r="J188" s="6">
        <f t="shared" si="27"/>
        <v>18</v>
      </c>
      <c r="K188" s="8"/>
      <c r="L188" s="6">
        <f t="shared" si="23"/>
        <v>18</v>
      </c>
      <c r="M188" s="8"/>
      <c r="N188" s="6">
        <f t="shared" si="24"/>
        <v>18</v>
      </c>
      <c r="O188" s="8"/>
      <c r="P188" s="6">
        <f t="shared" si="25"/>
        <v>18</v>
      </c>
      <c r="Q188" s="8"/>
      <c r="R188" s="6">
        <f t="shared" si="26"/>
        <v>18</v>
      </c>
      <c r="S188" s="8"/>
      <c r="T188" s="6">
        <f t="shared" si="20"/>
        <v>18</v>
      </c>
      <c r="U188" s="8"/>
      <c r="V188" s="6">
        <f t="shared" si="21"/>
        <v>18</v>
      </c>
      <c r="W188" s="8"/>
      <c r="X188" s="6">
        <f t="shared" si="22"/>
        <v>18</v>
      </c>
    </row>
    <row r="189" spans="1:24" ht="47.25" customHeight="1">
      <c r="A189" s="11" t="s">
        <v>145</v>
      </c>
      <c r="B189" s="10" t="s">
        <v>148</v>
      </c>
      <c r="C189" s="4"/>
      <c r="D189" s="6">
        <v>80.082499999999996</v>
      </c>
      <c r="E189" s="8">
        <f t="shared" ref="E189:W191" si="33">E190</f>
        <v>0</v>
      </c>
      <c r="F189" s="6">
        <f t="shared" si="28"/>
        <v>80.082499999999996</v>
      </c>
      <c r="G189" s="8">
        <f t="shared" si="33"/>
        <v>0</v>
      </c>
      <c r="H189" s="6">
        <f t="shared" si="29"/>
        <v>80.082499999999996</v>
      </c>
      <c r="I189" s="8">
        <f t="shared" si="33"/>
        <v>0</v>
      </c>
      <c r="J189" s="6">
        <f t="shared" si="27"/>
        <v>80.082499999999996</v>
      </c>
      <c r="K189" s="8">
        <f t="shared" si="33"/>
        <v>5.8140000000000001</v>
      </c>
      <c r="L189" s="6">
        <f t="shared" si="23"/>
        <v>85.896500000000003</v>
      </c>
      <c r="M189" s="8">
        <f t="shared" si="33"/>
        <v>0</v>
      </c>
      <c r="N189" s="6">
        <f t="shared" si="24"/>
        <v>85.896500000000003</v>
      </c>
      <c r="O189" s="8">
        <f t="shared" si="33"/>
        <v>0</v>
      </c>
      <c r="P189" s="6">
        <f t="shared" si="25"/>
        <v>85.896500000000003</v>
      </c>
      <c r="Q189" s="8">
        <f t="shared" si="33"/>
        <v>12.041</v>
      </c>
      <c r="R189" s="6">
        <f t="shared" si="26"/>
        <v>97.9375</v>
      </c>
      <c r="S189" s="8">
        <f t="shared" si="33"/>
        <v>0</v>
      </c>
      <c r="T189" s="6">
        <f t="shared" si="20"/>
        <v>97.9375</v>
      </c>
      <c r="U189" s="8">
        <f t="shared" si="33"/>
        <v>0</v>
      </c>
      <c r="V189" s="6">
        <f t="shared" si="21"/>
        <v>97.9375</v>
      </c>
      <c r="W189" s="8">
        <f t="shared" si="33"/>
        <v>0</v>
      </c>
      <c r="X189" s="6">
        <f t="shared" si="22"/>
        <v>97.9375</v>
      </c>
    </row>
    <row r="190" spans="1:24" ht="45.75" customHeight="1">
      <c r="A190" s="12" t="s">
        <v>146</v>
      </c>
      <c r="B190" s="3" t="s">
        <v>149</v>
      </c>
      <c r="C190" s="4"/>
      <c r="D190" s="6">
        <v>80.082499999999996</v>
      </c>
      <c r="E190" s="8">
        <f t="shared" si="33"/>
        <v>0</v>
      </c>
      <c r="F190" s="6">
        <f t="shared" si="28"/>
        <v>80.082499999999996</v>
      </c>
      <c r="G190" s="8">
        <f t="shared" si="33"/>
        <v>0</v>
      </c>
      <c r="H190" s="6">
        <f t="shared" si="29"/>
        <v>80.082499999999996</v>
      </c>
      <c r="I190" s="8">
        <f t="shared" si="33"/>
        <v>0</v>
      </c>
      <c r="J190" s="6">
        <f t="shared" si="27"/>
        <v>80.082499999999996</v>
      </c>
      <c r="K190" s="8">
        <f t="shared" si="33"/>
        <v>5.8140000000000001</v>
      </c>
      <c r="L190" s="6">
        <f t="shared" si="23"/>
        <v>85.896500000000003</v>
      </c>
      <c r="M190" s="8">
        <f t="shared" si="33"/>
        <v>0</v>
      </c>
      <c r="N190" s="6">
        <f t="shared" si="24"/>
        <v>85.896500000000003</v>
      </c>
      <c r="O190" s="8">
        <f t="shared" si="33"/>
        <v>0</v>
      </c>
      <c r="P190" s="6">
        <f t="shared" si="25"/>
        <v>85.896500000000003</v>
      </c>
      <c r="Q190" s="8">
        <f t="shared" si="33"/>
        <v>12.041</v>
      </c>
      <c r="R190" s="6">
        <f t="shared" si="26"/>
        <v>97.9375</v>
      </c>
      <c r="S190" s="8">
        <f t="shared" si="33"/>
        <v>0</v>
      </c>
      <c r="T190" s="6">
        <f t="shared" si="20"/>
        <v>97.9375</v>
      </c>
      <c r="U190" s="8">
        <f t="shared" si="33"/>
        <v>0</v>
      </c>
      <c r="V190" s="6">
        <f t="shared" si="21"/>
        <v>97.9375</v>
      </c>
      <c r="W190" s="8">
        <f t="shared" si="33"/>
        <v>0</v>
      </c>
      <c r="X190" s="6">
        <f t="shared" si="22"/>
        <v>97.9375</v>
      </c>
    </row>
    <row r="191" spans="1:24" ht="44.25" customHeight="1">
      <c r="A191" s="1" t="s">
        <v>147</v>
      </c>
      <c r="B191" s="3" t="s">
        <v>150</v>
      </c>
      <c r="C191" s="4"/>
      <c r="D191" s="6">
        <v>80.082499999999996</v>
      </c>
      <c r="E191" s="8">
        <f t="shared" si="33"/>
        <v>0</v>
      </c>
      <c r="F191" s="6">
        <f t="shared" si="28"/>
        <v>80.082499999999996</v>
      </c>
      <c r="G191" s="8">
        <f t="shared" si="33"/>
        <v>0</v>
      </c>
      <c r="H191" s="6">
        <f t="shared" si="29"/>
        <v>80.082499999999996</v>
      </c>
      <c r="I191" s="8">
        <f t="shared" si="33"/>
        <v>0</v>
      </c>
      <c r="J191" s="6">
        <f t="shared" si="27"/>
        <v>80.082499999999996</v>
      </c>
      <c r="K191" s="8">
        <f t="shared" si="33"/>
        <v>5.8140000000000001</v>
      </c>
      <c r="L191" s="6">
        <f t="shared" si="23"/>
        <v>85.896500000000003</v>
      </c>
      <c r="M191" s="8">
        <f t="shared" si="33"/>
        <v>0</v>
      </c>
      <c r="N191" s="6">
        <f t="shared" si="24"/>
        <v>85.896500000000003</v>
      </c>
      <c r="O191" s="8">
        <f t="shared" si="33"/>
        <v>0</v>
      </c>
      <c r="P191" s="6">
        <f t="shared" si="25"/>
        <v>85.896500000000003</v>
      </c>
      <c r="Q191" s="8">
        <f t="shared" si="33"/>
        <v>12.041</v>
      </c>
      <c r="R191" s="6">
        <f t="shared" si="26"/>
        <v>97.9375</v>
      </c>
      <c r="S191" s="8">
        <f t="shared" si="33"/>
        <v>0</v>
      </c>
      <c r="T191" s="6">
        <f t="shared" si="20"/>
        <v>97.9375</v>
      </c>
      <c r="U191" s="8">
        <f t="shared" si="33"/>
        <v>0</v>
      </c>
      <c r="V191" s="6">
        <f t="shared" si="21"/>
        <v>97.9375</v>
      </c>
      <c r="W191" s="8">
        <f t="shared" si="33"/>
        <v>0</v>
      </c>
      <c r="X191" s="6">
        <f t="shared" si="22"/>
        <v>97.9375</v>
      </c>
    </row>
    <row r="192" spans="1:24" ht="39.75" customHeight="1">
      <c r="A192" s="1" t="s">
        <v>28</v>
      </c>
      <c r="B192" s="3" t="s">
        <v>150</v>
      </c>
      <c r="C192" s="4">
        <v>800</v>
      </c>
      <c r="D192" s="6">
        <v>80.082499999999996</v>
      </c>
      <c r="E192" s="8"/>
      <c r="F192" s="6">
        <f t="shared" si="28"/>
        <v>80.082499999999996</v>
      </c>
      <c r="G192" s="8"/>
      <c r="H192" s="6">
        <f t="shared" si="29"/>
        <v>80.082499999999996</v>
      </c>
      <c r="I192" s="8"/>
      <c r="J192" s="6">
        <f t="shared" si="27"/>
        <v>80.082499999999996</v>
      </c>
      <c r="K192" s="8">
        <v>5.8140000000000001</v>
      </c>
      <c r="L192" s="6">
        <f t="shared" si="23"/>
        <v>85.896500000000003</v>
      </c>
      <c r="M192" s="8"/>
      <c r="N192" s="6">
        <f t="shared" si="24"/>
        <v>85.896500000000003</v>
      </c>
      <c r="O192" s="8"/>
      <c r="P192" s="6">
        <f t="shared" si="25"/>
        <v>85.896500000000003</v>
      </c>
      <c r="Q192" s="8">
        <v>12.041</v>
      </c>
      <c r="R192" s="6">
        <f t="shared" si="26"/>
        <v>97.9375</v>
      </c>
      <c r="S192" s="8"/>
      <c r="T192" s="6">
        <f t="shared" si="20"/>
        <v>97.9375</v>
      </c>
      <c r="U192" s="8"/>
      <c r="V192" s="6">
        <f t="shared" si="21"/>
        <v>97.9375</v>
      </c>
      <c r="W192" s="8"/>
      <c r="X192" s="6">
        <f t="shared" si="22"/>
        <v>97.9375</v>
      </c>
    </row>
    <row r="193" spans="1:24" ht="52.5" customHeight="1">
      <c r="A193" s="11" t="s">
        <v>388</v>
      </c>
      <c r="B193" s="10" t="s">
        <v>390</v>
      </c>
      <c r="C193" s="4"/>
      <c r="D193" s="6">
        <v>230.81</v>
      </c>
      <c r="E193" s="8">
        <f t="shared" ref="E193:W195" si="34">E194</f>
        <v>0</v>
      </c>
      <c r="F193" s="6">
        <f t="shared" si="28"/>
        <v>230.81</v>
      </c>
      <c r="G193" s="8">
        <f t="shared" si="34"/>
        <v>0</v>
      </c>
      <c r="H193" s="6">
        <f t="shared" si="29"/>
        <v>230.81</v>
      </c>
      <c r="I193" s="8">
        <f t="shared" si="34"/>
        <v>0</v>
      </c>
      <c r="J193" s="6">
        <f t="shared" si="27"/>
        <v>230.81</v>
      </c>
      <c r="K193" s="8">
        <f t="shared" si="34"/>
        <v>0</v>
      </c>
      <c r="L193" s="6">
        <f t="shared" si="23"/>
        <v>230.81</v>
      </c>
      <c r="M193" s="8">
        <f t="shared" si="34"/>
        <v>0</v>
      </c>
      <c r="N193" s="6">
        <f t="shared" si="24"/>
        <v>230.81</v>
      </c>
      <c r="O193" s="8">
        <f t="shared" si="34"/>
        <v>0</v>
      </c>
      <c r="P193" s="6">
        <f t="shared" si="25"/>
        <v>230.81</v>
      </c>
      <c r="Q193" s="8">
        <f t="shared" si="34"/>
        <v>0</v>
      </c>
      <c r="R193" s="6">
        <f t="shared" si="26"/>
        <v>230.81</v>
      </c>
      <c r="S193" s="8">
        <f t="shared" si="34"/>
        <v>0</v>
      </c>
      <c r="T193" s="6">
        <f t="shared" si="20"/>
        <v>230.81</v>
      </c>
      <c r="U193" s="8">
        <f t="shared" si="34"/>
        <v>0</v>
      </c>
      <c r="V193" s="6">
        <f t="shared" si="21"/>
        <v>230.81</v>
      </c>
      <c r="W193" s="8">
        <f t="shared" si="34"/>
        <v>-107.28</v>
      </c>
      <c r="X193" s="6">
        <f t="shared" si="22"/>
        <v>123.53</v>
      </c>
    </row>
    <row r="194" spans="1:24" ht="51" customHeight="1">
      <c r="A194" s="1" t="s">
        <v>389</v>
      </c>
      <c r="B194" s="3" t="s">
        <v>391</v>
      </c>
      <c r="C194" s="4"/>
      <c r="D194" s="6">
        <v>230.81</v>
      </c>
      <c r="E194" s="8">
        <f t="shared" si="34"/>
        <v>0</v>
      </c>
      <c r="F194" s="6">
        <f t="shared" si="28"/>
        <v>230.81</v>
      </c>
      <c r="G194" s="8">
        <f t="shared" si="34"/>
        <v>0</v>
      </c>
      <c r="H194" s="6">
        <f t="shared" si="29"/>
        <v>230.81</v>
      </c>
      <c r="I194" s="8">
        <f t="shared" si="34"/>
        <v>0</v>
      </c>
      <c r="J194" s="6">
        <f t="shared" si="27"/>
        <v>230.81</v>
      </c>
      <c r="K194" s="8">
        <f t="shared" si="34"/>
        <v>0</v>
      </c>
      <c r="L194" s="6">
        <f t="shared" si="23"/>
        <v>230.81</v>
      </c>
      <c r="M194" s="8">
        <f t="shared" si="34"/>
        <v>0</v>
      </c>
      <c r="N194" s="6">
        <f t="shared" si="24"/>
        <v>230.81</v>
      </c>
      <c r="O194" s="8">
        <f t="shared" si="34"/>
        <v>0</v>
      </c>
      <c r="P194" s="6">
        <f t="shared" si="25"/>
        <v>230.81</v>
      </c>
      <c r="Q194" s="8">
        <f t="shared" si="34"/>
        <v>0</v>
      </c>
      <c r="R194" s="6">
        <f t="shared" si="26"/>
        <v>230.81</v>
      </c>
      <c r="S194" s="8">
        <f t="shared" si="34"/>
        <v>0</v>
      </c>
      <c r="T194" s="6">
        <f t="shared" si="20"/>
        <v>230.81</v>
      </c>
      <c r="U194" s="8">
        <f t="shared" si="34"/>
        <v>0</v>
      </c>
      <c r="V194" s="6">
        <f t="shared" si="21"/>
        <v>230.81</v>
      </c>
      <c r="W194" s="8">
        <f t="shared" si="34"/>
        <v>-107.28</v>
      </c>
      <c r="X194" s="6">
        <f t="shared" si="22"/>
        <v>123.53</v>
      </c>
    </row>
    <row r="195" spans="1:24" ht="44.25" customHeight="1">
      <c r="A195" s="1" t="s">
        <v>207</v>
      </c>
      <c r="B195" s="3" t="s">
        <v>392</v>
      </c>
      <c r="C195" s="4"/>
      <c r="D195" s="6">
        <v>230.81</v>
      </c>
      <c r="E195" s="8">
        <f t="shared" si="34"/>
        <v>0</v>
      </c>
      <c r="F195" s="6">
        <f t="shared" si="28"/>
        <v>230.81</v>
      </c>
      <c r="G195" s="8">
        <f t="shared" si="34"/>
        <v>0</v>
      </c>
      <c r="H195" s="6">
        <f t="shared" si="29"/>
        <v>230.81</v>
      </c>
      <c r="I195" s="8">
        <f t="shared" si="34"/>
        <v>0</v>
      </c>
      <c r="J195" s="6">
        <f t="shared" si="27"/>
        <v>230.81</v>
      </c>
      <c r="K195" s="8">
        <f t="shared" si="34"/>
        <v>0</v>
      </c>
      <c r="L195" s="6">
        <f t="shared" si="23"/>
        <v>230.81</v>
      </c>
      <c r="M195" s="8">
        <f t="shared" si="34"/>
        <v>0</v>
      </c>
      <c r="N195" s="6">
        <f t="shared" si="24"/>
        <v>230.81</v>
      </c>
      <c r="O195" s="8">
        <f t="shared" si="34"/>
        <v>0</v>
      </c>
      <c r="P195" s="6">
        <f t="shared" si="25"/>
        <v>230.81</v>
      </c>
      <c r="Q195" s="8">
        <f t="shared" si="34"/>
        <v>0</v>
      </c>
      <c r="R195" s="6">
        <f t="shared" si="26"/>
        <v>230.81</v>
      </c>
      <c r="S195" s="8">
        <f t="shared" si="34"/>
        <v>0</v>
      </c>
      <c r="T195" s="6">
        <f t="shared" si="20"/>
        <v>230.81</v>
      </c>
      <c r="U195" s="8">
        <f t="shared" si="34"/>
        <v>0</v>
      </c>
      <c r="V195" s="6">
        <f t="shared" si="21"/>
        <v>230.81</v>
      </c>
      <c r="W195" s="8">
        <f t="shared" si="34"/>
        <v>-107.28</v>
      </c>
      <c r="X195" s="6">
        <f t="shared" si="22"/>
        <v>123.53</v>
      </c>
    </row>
    <row r="196" spans="1:24" ht="38.25" customHeight="1">
      <c r="A196" s="1" t="s">
        <v>29</v>
      </c>
      <c r="B196" s="3" t="s">
        <v>392</v>
      </c>
      <c r="C196" s="4">
        <v>200</v>
      </c>
      <c r="D196" s="6">
        <v>230.81</v>
      </c>
      <c r="E196" s="8"/>
      <c r="F196" s="6">
        <f t="shared" si="28"/>
        <v>230.81</v>
      </c>
      <c r="G196" s="8"/>
      <c r="H196" s="6">
        <f t="shared" si="29"/>
        <v>230.81</v>
      </c>
      <c r="I196" s="8"/>
      <c r="J196" s="6">
        <f t="shared" si="27"/>
        <v>230.81</v>
      </c>
      <c r="K196" s="8"/>
      <c r="L196" s="6">
        <f t="shared" si="23"/>
        <v>230.81</v>
      </c>
      <c r="M196" s="8"/>
      <c r="N196" s="6">
        <f t="shared" si="24"/>
        <v>230.81</v>
      </c>
      <c r="O196" s="8"/>
      <c r="P196" s="6">
        <f t="shared" si="25"/>
        <v>230.81</v>
      </c>
      <c r="Q196" s="8"/>
      <c r="R196" s="6">
        <f t="shared" si="26"/>
        <v>230.81</v>
      </c>
      <c r="S196" s="8"/>
      <c r="T196" s="6">
        <f t="shared" si="20"/>
        <v>230.81</v>
      </c>
      <c r="U196" s="8"/>
      <c r="V196" s="6">
        <f t="shared" si="21"/>
        <v>230.81</v>
      </c>
      <c r="W196" s="8">
        <v>-107.28</v>
      </c>
      <c r="X196" s="6">
        <f t="shared" si="22"/>
        <v>123.53</v>
      </c>
    </row>
    <row r="197" spans="1:24" ht="54.75" customHeight="1">
      <c r="A197" s="9" t="s">
        <v>666</v>
      </c>
      <c r="B197" s="10" t="s">
        <v>156</v>
      </c>
      <c r="C197" s="4"/>
      <c r="D197" s="6">
        <v>25321.363120000002</v>
      </c>
      <c r="E197" s="8">
        <f>E198+E226+E249+E254+E264+E217+E279</f>
        <v>5914.7309999999998</v>
      </c>
      <c r="F197" s="6">
        <f t="shared" si="28"/>
        <v>31236.094120000002</v>
      </c>
      <c r="G197" s="8">
        <f>G198+G226+G249+G254+G264+G217+G279</f>
        <v>4256.8689999999997</v>
      </c>
      <c r="H197" s="6">
        <f t="shared" si="29"/>
        <v>35492.96312</v>
      </c>
      <c r="I197" s="8">
        <f>I198+I226+I249+I254+I264+I217+I279</f>
        <v>0</v>
      </c>
      <c r="J197" s="6">
        <f t="shared" si="27"/>
        <v>35492.96312</v>
      </c>
      <c r="K197" s="8">
        <f>K198+K226+K249+K254+K264+K217+K279</f>
        <v>0</v>
      </c>
      <c r="L197" s="6">
        <f t="shared" si="23"/>
        <v>35492.96312</v>
      </c>
      <c r="M197" s="8">
        <f>M198+M226+M249+M254+M264+M217+M279</f>
        <v>0</v>
      </c>
      <c r="N197" s="6">
        <f t="shared" si="24"/>
        <v>35492.96312</v>
      </c>
      <c r="O197" s="8">
        <f>O198+O226+O249+O254+O264+O217+O279</f>
        <v>238.14710000000002</v>
      </c>
      <c r="P197" s="6">
        <f t="shared" si="25"/>
        <v>35731.110220000002</v>
      </c>
      <c r="Q197" s="8">
        <f>Q198+Q226+Q249+Q254+Q264+Q217+Q279</f>
        <v>1471</v>
      </c>
      <c r="R197" s="6">
        <f t="shared" si="26"/>
        <v>37202.110220000002</v>
      </c>
      <c r="S197" s="8">
        <f>S198+S226+S249+S254+S264+S217+S279</f>
        <v>548.99446</v>
      </c>
      <c r="T197" s="6">
        <f t="shared" si="20"/>
        <v>37751.104680000004</v>
      </c>
      <c r="U197" s="8">
        <f>U198+U226+U249+U254+U264+U217+U279</f>
        <v>673.84768000000008</v>
      </c>
      <c r="V197" s="6">
        <f t="shared" si="21"/>
        <v>38424.952360000003</v>
      </c>
      <c r="W197" s="8">
        <f>W198+W226+W249+W254+W264+W217+W279</f>
        <v>-534.46449000000007</v>
      </c>
      <c r="X197" s="6">
        <f t="shared" si="22"/>
        <v>37890.487870000004</v>
      </c>
    </row>
    <row r="198" spans="1:24" ht="45.75" customHeight="1">
      <c r="A198" s="11" t="s">
        <v>151</v>
      </c>
      <c r="B198" s="10" t="s">
        <v>157</v>
      </c>
      <c r="C198" s="4"/>
      <c r="D198" s="6">
        <v>10480.791619999998</v>
      </c>
      <c r="E198" s="8">
        <f>E199+E206+E211+E214</f>
        <v>214.73099999999999</v>
      </c>
      <c r="F198" s="6">
        <f t="shared" si="28"/>
        <v>10695.522619999998</v>
      </c>
      <c r="G198" s="8">
        <f>G199+G206+G211+G214</f>
        <v>0</v>
      </c>
      <c r="H198" s="6">
        <f t="shared" si="29"/>
        <v>10695.522619999998</v>
      </c>
      <c r="I198" s="8">
        <f>I199+I206+I211+I214</f>
        <v>0</v>
      </c>
      <c r="J198" s="6">
        <f t="shared" si="27"/>
        <v>10695.522619999998</v>
      </c>
      <c r="K198" s="8">
        <f>K199+K206+K211+K214</f>
        <v>0</v>
      </c>
      <c r="L198" s="6">
        <f t="shared" si="23"/>
        <v>10695.522619999998</v>
      </c>
      <c r="M198" s="8">
        <f>M199+M206+M211+M214</f>
        <v>0</v>
      </c>
      <c r="N198" s="6">
        <f t="shared" si="24"/>
        <v>10695.522619999998</v>
      </c>
      <c r="O198" s="8">
        <f>O199+O206+O211+O214</f>
        <v>-180.52800000000002</v>
      </c>
      <c r="P198" s="6">
        <f t="shared" si="25"/>
        <v>10514.994619999998</v>
      </c>
      <c r="Q198" s="8">
        <f>Q199+Q206+Q211+Q214</f>
        <v>0</v>
      </c>
      <c r="R198" s="6">
        <f t="shared" si="26"/>
        <v>10514.994619999998</v>
      </c>
      <c r="S198" s="8">
        <f>S199+S206+S211+S214</f>
        <v>109.2</v>
      </c>
      <c r="T198" s="6">
        <f t="shared" si="20"/>
        <v>10624.194619999998</v>
      </c>
      <c r="U198" s="8">
        <f>U199+U206+U211+U214</f>
        <v>0</v>
      </c>
      <c r="V198" s="6">
        <f t="shared" si="21"/>
        <v>10624.194619999998</v>
      </c>
      <c r="W198" s="8">
        <f>W199+W206+W211+W214</f>
        <v>587.54169000000002</v>
      </c>
      <c r="X198" s="6">
        <f t="shared" si="22"/>
        <v>11211.736309999998</v>
      </c>
    </row>
    <row r="199" spans="1:24" ht="45" customHeight="1">
      <c r="A199" s="12" t="s">
        <v>152</v>
      </c>
      <c r="B199" s="3" t="s">
        <v>158</v>
      </c>
      <c r="C199" s="4"/>
      <c r="D199" s="6">
        <v>10480.791619999998</v>
      </c>
      <c r="E199" s="8">
        <f>E200+E202+E204</f>
        <v>214.73099999999999</v>
      </c>
      <c r="F199" s="6">
        <f t="shared" si="28"/>
        <v>10695.522619999998</v>
      </c>
      <c r="G199" s="8">
        <f>G200+G202+G204</f>
        <v>0</v>
      </c>
      <c r="H199" s="6">
        <f t="shared" si="29"/>
        <v>10695.522619999998</v>
      </c>
      <c r="I199" s="8">
        <f>I200+I202+I204</f>
        <v>0</v>
      </c>
      <c r="J199" s="6">
        <f t="shared" si="27"/>
        <v>10695.522619999998</v>
      </c>
      <c r="K199" s="8">
        <f>K200+K202+K204</f>
        <v>0</v>
      </c>
      <c r="L199" s="6">
        <f t="shared" si="23"/>
        <v>10695.522619999998</v>
      </c>
      <c r="M199" s="8">
        <f>M200+M202+M204</f>
        <v>0</v>
      </c>
      <c r="N199" s="6">
        <f t="shared" si="24"/>
        <v>10695.522619999998</v>
      </c>
      <c r="O199" s="8">
        <f>O200+O202+O204</f>
        <v>-180.52800000000002</v>
      </c>
      <c r="P199" s="6">
        <f t="shared" si="25"/>
        <v>10514.994619999998</v>
      </c>
      <c r="Q199" s="8">
        <f>Q200+Q202+Q204</f>
        <v>0</v>
      </c>
      <c r="R199" s="6">
        <f t="shared" si="26"/>
        <v>10514.994619999998</v>
      </c>
      <c r="S199" s="8">
        <f>S200+S202+S204</f>
        <v>0</v>
      </c>
      <c r="T199" s="6">
        <f t="shared" si="20"/>
        <v>10514.994619999998</v>
      </c>
      <c r="U199" s="8">
        <f>U200+U202+U204</f>
        <v>0</v>
      </c>
      <c r="V199" s="6">
        <f t="shared" si="21"/>
        <v>10514.994619999998</v>
      </c>
      <c r="W199" s="8">
        <f>W200+W202+W204</f>
        <v>-59.20731</v>
      </c>
      <c r="X199" s="6">
        <f t="shared" si="22"/>
        <v>10455.787309999998</v>
      </c>
    </row>
    <row r="200" spans="1:24" ht="47.25" customHeight="1">
      <c r="A200" s="12" t="s">
        <v>153</v>
      </c>
      <c r="B200" s="3" t="s">
        <v>159</v>
      </c>
      <c r="C200" s="4"/>
      <c r="D200" s="6">
        <v>9188.7086199999994</v>
      </c>
      <c r="E200" s="8">
        <f>E201</f>
        <v>0</v>
      </c>
      <c r="F200" s="6">
        <f t="shared" si="28"/>
        <v>9188.7086199999994</v>
      </c>
      <c r="G200" s="8">
        <f>G201</f>
        <v>0</v>
      </c>
      <c r="H200" s="6">
        <f t="shared" si="29"/>
        <v>9188.7086199999994</v>
      </c>
      <c r="I200" s="8">
        <f>I201</f>
        <v>0</v>
      </c>
      <c r="J200" s="6">
        <f t="shared" si="27"/>
        <v>9188.7086199999994</v>
      </c>
      <c r="K200" s="8">
        <f>K201</f>
        <v>0</v>
      </c>
      <c r="L200" s="6">
        <f t="shared" si="23"/>
        <v>9188.7086199999994</v>
      </c>
      <c r="M200" s="8">
        <f>M201</f>
        <v>0</v>
      </c>
      <c r="N200" s="6">
        <f t="shared" si="24"/>
        <v>9188.7086199999994</v>
      </c>
      <c r="O200" s="8">
        <f>O201</f>
        <v>-94.555000000000007</v>
      </c>
      <c r="P200" s="6">
        <f t="shared" si="25"/>
        <v>9094.1536199999991</v>
      </c>
      <c r="Q200" s="8">
        <f>Q201</f>
        <v>0</v>
      </c>
      <c r="R200" s="6">
        <f t="shared" si="26"/>
        <v>9094.1536199999991</v>
      </c>
      <c r="S200" s="8">
        <f>S201</f>
        <v>0</v>
      </c>
      <c r="T200" s="6">
        <f t="shared" si="20"/>
        <v>9094.1536199999991</v>
      </c>
      <c r="U200" s="8">
        <f>U201</f>
        <v>0</v>
      </c>
      <c r="V200" s="6">
        <f t="shared" si="21"/>
        <v>9094.1536199999991</v>
      </c>
      <c r="W200" s="8">
        <f>W201</f>
        <v>0</v>
      </c>
      <c r="X200" s="6">
        <f t="shared" si="22"/>
        <v>9094.1536199999991</v>
      </c>
    </row>
    <row r="201" spans="1:24" ht="47.25" customHeight="1">
      <c r="A201" s="1" t="s">
        <v>58</v>
      </c>
      <c r="B201" s="3" t="s">
        <v>159</v>
      </c>
      <c r="C201" s="4">
        <v>600</v>
      </c>
      <c r="D201" s="6">
        <v>9188.7086199999994</v>
      </c>
      <c r="E201" s="8"/>
      <c r="F201" s="6">
        <f t="shared" si="28"/>
        <v>9188.7086199999994</v>
      </c>
      <c r="G201" s="8"/>
      <c r="H201" s="6">
        <f t="shared" si="29"/>
        <v>9188.7086199999994</v>
      </c>
      <c r="I201" s="8"/>
      <c r="J201" s="6">
        <f t="shared" si="27"/>
        <v>9188.7086199999994</v>
      </c>
      <c r="K201" s="8"/>
      <c r="L201" s="6">
        <f t="shared" si="23"/>
        <v>9188.7086199999994</v>
      </c>
      <c r="M201" s="8"/>
      <c r="N201" s="6">
        <f t="shared" si="24"/>
        <v>9188.7086199999994</v>
      </c>
      <c r="O201" s="8">
        <v>-94.555000000000007</v>
      </c>
      <c r="P201" s="6">
        <f t="shared" si="25"/>
        <v>9094.1536199999991</v>
      </c>
      <c r="Q201" s="8"/>
      <c r="R201" s="6">
        <f t="shared" si="26"/>
        <v>9094.1536199999991</v>
      </c>
      <c r="S201" s="8"/>
      <c r="T201" s="6">
        <f t="shared" si="20"/>
        <v>9094.1536199999991</v>
      </c>
      <c r="U201" s="8"/>
      <c r="V201" s="6">
        <f t="shared" si="21"/>
        <v>9094.1536199999991</v>
      </c>
      <c r="W201" s="8"/>
      <c r="X201" s="6">
        <f t="shared" si="22"/>
        <v>9094.1536199999991</v>
      </c>
    </row>
    <row r="202" spans="1:24" ht="69.75" customHeight="1">
      <c r="A202" s="12" t="s">
        <v>154</v>
      </c>
      <c r="B202" s="14" t="s">
        <v>160</v>
      </c>
      <c r="C202" s="4"/>
      <c r="D202" s="6">
        <v>70</v>
      </c>
      <c r="E202" s="8">
        <f>E203</f>
        <v>0</v>
      </c>
      <c r="F202" s="6">
        <f t="shared" si="28"/>
        <v>70</v>
      </c>
      <c r="G202" s="8">
        <f>G203</f>
        <v>0</v>
      </c>
      <c r="H202" s="6">
        <f t="shared" si="29"/>
        <v>70</v>
      </c>
      <c r="I202" s="8">
        <f>I203</f>
        <v>0</v>
      </c>
      <c r="J202" s="6">
        <f t="shared" si="27"/>
        <v>70</v>
      </c>
      <c r="K202" s="8">
        <f>K203</f>
        <v>0</v>
      </c>
      <c r="L202" s="6">
        <f t="shared" si="23"/>
        <v>70</v>
      </c>
      <c r="M202" s="8">
        <f>M203</f>
        <v>0</v>
      </c>
      <c r="N202" s="6">
        <f t="shared" si="24"/>
        <v>70</v>
      </c>
      <c r="O202" s="8">
        <f>O203</f>
        <v>0</v>
      </c>
      <c r="P202" s="6">
        <f t="shared" si="25"/>
        <v>70</v>
      </c>
      <c r="Q202" s="8">
        <f>Q203</f>
        <v>0</v>
      </c>
      <c r="R202" s="6">
        <f t="shared" si="26"/>
        <v>70</v>
      </c>
      <c r="S202" s="8">
        <f>S203</f>
        <v>0</v>
      </c>
      <c r="T202" s="6">
        <f t="shared" si="20"/>
        <v>70</v>
      </c>
      <c r="U202" s="8">
        <f>U203</f>
        <v>0</v>
      </c>
      <c r="V202" s="6">
        <f t="shared" si="21"/>
        <v>70</v>
      </c>
      <c r="W202" s="8">
        <f>W203</f>
        <v>0</v>
      </c>
      <c r="X202" s="6">
        <f t="shared" si="22"/>
        <v>70</v>
      </c>
    </row>
    <row r="203" spans="1:24" ht="45.75" customHeight="1">
      <c r="A203" s="1" t="s">
        <v>58</v>
      </c>
      <c r="B203" s="14" t="s">
        <v>160</v>
      </c>
      <c r="C203" s="4">
        <v>600</v>
      </c>
      <c r="D203" s="6">
        <v>70</v>
      </c>
      <c r="E203" s="8"/>
      <c r="F203" s="6">
        <f t="shared" si="28"/>
        <v>70</v>
      </c>
      <c r="G203" s="8"/>
      <c r="H203" s="6">
        <f t="shared" si="29"/>
        <v>70</v>
      </c>
      <c r="I203" s="8"/>
      <c r="J203" s="6">
        <f t="shared" si="27"/>
        <v>70</v>
      </c>
      <c r="K203" s="8"/>
      <c r="L203" s="6">
        <f t="shared" si="23"/>
        <v>70</v>
      </c>
      <c r="M203" s="8"/>
      <c r="N203" s="6">
        <f t="shared" si="24"/>
        <v>70</v>
      </c>
      <c r="O203" s="8"/>
      <c r="P203" s="6">
        <f t="shared" si="25"/>
        <v>70</v>
      </c>
      <c r="Q203" s="8"/>
      <c r="R203" s="6">
        <f t="shared" si="26"/>
        <v>70</v>
      </c>
      <c r="S203" s="8"/>
      <c r="T203" s="6">
        <f t="shared" si="20"/>
        <v>70</v>
      </c>
      <c r="U203" s="8"/>
      <c r="V203" s="6">
        <f t="shared" si="21"/>
        <v>70</v>
      </c>
      <c r="W203" s="8"/>
      <c r="X203" s="6">
        <f t="shared" si="22"/>
        <v>70</v>
      </c>
    </row>
    <row r="204" spans="1:24" ht="81" customHeight="1">
      <c r="A204" s="12" t="s">
        <v>155</v>
      </c>
      <c r="B204" s="14" t="s">
        <v>161</v>
      </c>
      <c r="C204" s="4"/>
      <c r="D204" s="6">
        <v>1222.0830000000001</v>
      </c>
      <c r="E204" s="8">
        <f>E205</f>
        <v>214.73099999999999</v>
      </c>
      <c r="F204" s="6">
        <f t="shared" si="28"/>
        <v>1436.8140000000001</v>
      </c>
      <c r="G204" s="8">
        <f>G205</f>
        <v>0</v>
      </c>
      <c r="H204" s="6">
        <f t="shared" si="29"/>
        <v>1436.8140000000001</v>
      </c>
      <c r="I204" s="8">
        <f>I205</f>
        <v>0</v>
      </c>
      <c r="J204" s="6">
        <f t="shared" si="27"/>
        <v>1436.8140000000001</v>
      </c>
      <c r="K204" s="8">
        <f>K205</f>
        <v>0</v>
      </c>
      <c r="L204" s="6">
        <f t="shared" si="23"/>
        <v>1436.8140000000001</v>
      </c>
      <c r="M204" s="8">
        <f>M205</f>
        <v>0</v>
      </c>
      <c r="N204" s="6">
        <f t="shared" si="24"/>
        <v>1436.8140000000001</v>
      </c>
      <c r="O204" s="8">
        <f>O205</f>
        <v>-85.972999999999999</v>
      </c>
      <c r="P204" s="6">
        <f t="shared" si="25"/>
        <v>1350.8410000000001</v>
      </c>
      <c r="Q204" s="8">
        <f>Q205</f>
        <v>0</v>
      </c>
      <c r="R204" s="6">
        <f t="shared" si="26"/>
        <v>1350.8410000000001</v>
      </c>
      <c r="S204" s="8">
        <f>S205</f>
        <v>0</v>
      </c>
      <c r="T204" s="6">
        <f t="shared" si="20"/>
        <v>1350.8410000000001</v>
      </c>
      <c r="U204" s="8">
        <f>U205</f>
        <v>0</v>
      </c>
      <c r="V204" s="6">
        <f t="shared" si="21"/>
        <v>1350.8410000000001</v>
      </c>
      <c r="W204" s="8">
        <f>W205</f>
        <v>-59.20731</v>
      </c>
      <c r="X204" s="6">
        <f t="shared" si="22"/>
        <v>1291.6336900000001</v>
      </c>
    </row>
    <row r="205" spans="1:24" ht="44.25" customHeight="1">
      <c r="A205" s="1" t="s">
        <v>58</v>
      </c>
      <c r="B205" s="14" t="s">
        <v>161</v>
      </c>
      <c r="C205" s="4">
        <v>600</v>
      </c>
      <c r="D205" s="6">
        <v>1222.0830000000001</v>
      </c>
      <c r="E205" s="8">
        <v>214.73099999999999</v>
      </c>
      <c r="F205" s="6">
        <f t="shared" si="28"/>
        <v>1436.8140000000001</v>
      </c>
      <c r="G205" s="8"/>
      <c r="H205" s="6">
        <f t="shared" si="29"/>
        <v>1436.8140000000001</v>
      </c>
      <c r="I205" s="8"/>
      <c r="J205" s="6">
        <f t="shared" si="27"/>
        <v>1436.8140000000001</v>
      </c>
      <c r="K205" s="8"/>
      <c r="L205" s="6">
        <f t="shared" si="23"/>
        <v>1436.8140000000001</v>
      </c>
      <c r="M205" s="8"/>
      <c r="N205" s="6">
        <f t="shared" si="24"/>
        <v>1436.8140000000001</v>
      </c>
      <c r="O205" s="8">
        <v>-85.972999999999999</v>
      </c>
      <c r="P205" s="6">
        <f t="shared" si="25"/>
        <v>1350.8410000000001</v>
      </c>
      <c r="Q205" s="8"/>
      <c r="R205" s="6">
        <f t="shared" si="26"/>
        <v>1350.8410000000001</v>
      </c>
      <c r="S205" s="8"/>
      <c r="T205" s="6">
        <f t="shared" si="20"/>
        <v>1350.8410000000001</v>
      </c>
      <c r="U205" s="8"/>
      <c r="V205" s="6">
        <f t="shared" si="21"/>
        <v>1350.8410000000001</v>
      </c>
      <c r="W205" s="8">
        <v>-59.20731</v>
      </c>
      <c r="X205" s="6">
        <f t="shared" si="22"/>
        <v>1291.6336900000001</v>
      </c>
    </row>
    <row r="206" spans="1:24" ht="48" customHeight="1">
      <c r="A206" s="12" t="s">
        <v>162</v>
      </c>
      <c r="B206" s="3" t="s">
        <v>164</v>
      </c>
      <c r="C206" s="4"/>
      <c r="D206" s="6">
        <v>0</v>
      </c>
      <c r="E206" s="8">
        <f>E209</f>
        <v>0</v>
      </c>
      <c r="F206" s="6">
        <f t="shared" si="28"/>
        <v>0</v>
      </c>
      <c r="G206" s="8">
        <f>G209</f>
        <v>0</v>
      </c>
      <c r="H206" s="6">
        <f t="shared" si="29"/>
        <v>0</v>
      </c>
      <c r="I206" s="8">
        <f>I209</f>
        <v>0</v>
      </c>
      <c r="J206" s="6">
        <f t="shared" si="27"/>
        <v>0</v>
      </c>
      <c r="K206" s="8">
        <f>K209</f>
        <v>0</v>
      </c>
      <c r="L206" s="6">
        <f t="shared" si="23"/>
        <v>0</v>
      </c>
      <c r="M206" s="8">
        <f>M209</f>
        <v>0</v>
      </c>
      <c r="N206" s="6">
        <f t="shared" si="24"/>
        <v>0</v>
      </c>
      <c r="O206" s="8">
        <f>O209</f>
        <v>0</v>
      </c>
      <c r="P206" s="6">
        <f t="shared" si="25"/>
        <v>0</v>
      </c>
      <c r="Q206" s="8">
        <f>Q209</f>
        <v>0</v>
      </c>
      <c r="R206" s="6">
        <f t="shared" si="26"/>
        <v>0</v>
      </c>
      <c r="S206" s="8">
        <f>S209</f>
        <v>0</v>
      </c>
      <c r="T206" s="6">
        <f t="shared" si="20"/>
        <v>0</v>
      </c>
      <c r="U206" s="8">
        <f>U209</f>
        <v>0</v>
      </c>
      <c r="V206" s="6">
        <f t="shared" si="21"/>
        <v>0</v>
      </c>
      <c r="W206" s="8">
        <f>W209+W207</f>
        <v>646.74900000000002</v>
      </c>
      <c r="X206" s="6">
        <f t="shared" si="22"/>
        <v>646.74900000000002</v>
      </c>
    </row>
    <row r="207" spans="1:24" ht="33" customHeight="1">
      <c r="A207" s="7" t="s">
        <v>163</v>
      </c>
      <c r="B207" s="3" t="s">
        <v>686</v>
      </c>
      <c r="C207" s="4"/>
      <c r="D207" s="6"/>
      <c r="E207" s="8"/>
      <c r="F207" s="6"/>
      <c r="G207" s="8"/>
      <c r="H207" s="6"/>
      <c r="I207" s="8"/>
      <c r="J207" s="6"/>
      <c r="K207" s="8"/>
      <c r="L207" s="6"/>
      <c r="M207" s="8"/>
      <c r="N207" s="6"/>
      <c r="O207" s="8"/>
      <c r="P207" s="6"/>
      <c r="Q207" s="8"/>
      <c r="R207" s="6"/>
      <c r="S207" s="8"/>
      <c r="T207" s="6"/>
      <c r="U207" s="8"/>
      <c r="V207" s="6">
        <f t="shared" si="21"/>
        <v>0</v>
      </c>
      <c r="W207" s="8">
        <f>W208</f>
        <v>646.74900000000002</v>
      </c>
      <c r="X207" s="6">
        <f t="shared" si="22"/>
        <v>646.74900000000002</v>
      </c>
    </row>
    <row r="208" spans="1:24" ht="48" customHeight="1">
      <c r="A208" s="7" t="s">
        <v>58</v>
      </c>
      <c r="B208" s="3" t="s">
        <v>686</v>
      </c>
      <c r="C208" s="4">
        <v>600</v>
      </c>
      <c r="D208" s="6"/>
      <c r="E208" s="8"/>
      <c r="F208" s="6"/>
      <c r="G208" s="8"/>
      <c r="H208" s="6"/>
      <c r="I208" s="8"/>
      <c r="J208" s="6"/>
      <c r="K208" s="8"/>
      <c r="L208" s="6"/>
      <c r="M208" s="8"/>
      <c r="N208" s="6"/>
      <c r="O208" s="8"/>
      <c r="P208" s="6"/>
      <c r="Q208" s="8"/>
      <c r="R208" s="6"/>
      <c r="S208" s="8"/>
      <c r="T208" s="6"/>
      <c r="U208" s="8"/>
      <c r="V208" s="6">
        <f t="shared" si="21"/>
        <v>0</v>
      </c>
      <c r="W208" s="8">
        <v>646.74900000000002</v>
      </c>
      <c r="X208" s="6">
        <f t="shared" si="22"/>
        <v>646.74900000000002</v>
      </c>
    </row>
    <row r="209" spans="1:24" ht="33" customHeight="1">
      <c r="A209" s="7" t="s">
        <v>163</v>
      </c>
      <c r="B209" s="3" t="s">
        <v>454</v>
      </c>
      <c r="C209" s="4"/>
      <c r="D209" s="6">
        <v>0</v>
      </c>
      <c r="E209" s="8">
        <f>E210</f>
        <v>0</v>
      </c>
      <c r="F209" s="6">
        <f t="shared" si="28"/>
        <v>0</v>
      </c>
      <c r="G209" s="8">
        <f>G210</f>
        <v>0</v>
      </c>
      <c r="H209" s="6">
        <f t="shared" si="29"/>
        <v>0</v>
      </c>
      <c r="I209" s="8">
        <f>I210</f>
        <v>0</v>
      </c>
      <c r="J209" s="6">
        <f t="shared" si="27"/>
        <v>0</v>
      </c>
      <c r="K209" s="8">
        <f>K210</f>
        <v>0</v>
      </c>
      <c r="L209" s="6">
        <f t="shared" si="23"/>
        <v>0</v>
      </c>
      <c r="M209" s="8">
        <f>M210</f>
        <v>0</v>
      </c>
      <c r="N209" s="6">
        <f t="shared" si="24"/>
        <v>0</v>
      </c>
      <c r="O209" s="8">
        <f>O210</f>
        <v>0</v>
      </c>
      <c r="P209" s="6">
        <f t="shared" si="25"/>
        <v>0</v>
      </c>
      <c r="Q209" s="8">
        <f>Q210</f>
        <v>0</v>
      </c>
      <c r="R209" s="6">
        <f t="shared" si="26"/>
        <v>0</v>
      </c>
      <c r="S209" s="8">
        <f>S210</f>
        <v>0</v>
      </c>
      <c r="T209" s="6">
        <f t="shared" si="20"/>
        <v>0</v>
      </c>
      <c r="U209" s="8">
        <f>U210</f>
        <v>0</v>
      </c>
      <c r="V209" s="6">
        <f t="shared" si="21"/>
        <v>0</v>
      </c>
      <c r="W209" s="8">
        <f>W210</f>
        <v>0</v>
      </c>
      <c r="X209" s="6">
        <f t="shared" si="22"/>
        <v>0</v>
      </c>
    </row>
    <row r="210" spans="1:24" ht="46.5" customHeight="1">
      <c r="A210" s="7" t="s">
        <v>58</v>
      </c>
      <c r="B210" s="3" t="s">
        <v>454</v>
      </c>
      <c r="C210" s="4">
        <v>600</v>
      </c>
      <c r="D210" s="6">
        <v>0</v>
      </c>
      <c r="E210" s="8"/>
      <c r="F210" s="6">
        <f t="shared" si="28"/>
        <v>0</v>
      </c>
      <c r="G210" s="8"/>
      <c r="H210" s="6">
        <f t="shared" si="29"/>
        <v>0</v>
      </c>
      <c r="I210" s="8"/>
      <c r="J210" s="6">
        <f t="shared" si="27"/>
        <v>0</v>
      </c>
      <c r="K210" s="8"/>
      <c r="L210" s="6">
        <f t="shared" si="23"/>
        <v>0</v>
      </c>
      <c r="M210" s="8"/>
      <c r="N210" s="6">
        <f t="shared" si="24"/>
        <v>0</v>
      </c>
      <c r="O210" s="8"/>
      <c r="P210" s="6">
        <f t="shared" si="25"/>
        <v>0</v>
      </c>
      <c r="Q210" s="8"/>
      <c r="R210" s="6">
        <f t="shared" si="26"/>
        <v>0</v>
      </c>
      <c r="S210" s="8"/>
      <c r="T210" s="6">
        <f t="shared" si="20"/>
        <v>0</v>
      </c>
      <c r="U210" s="8"/>
      <c r="V210" s="6">
        <f t="shared" si="21"/>
        <v>0</v>
      </c>
      <c r="W210" s="8"/>
      <c r="X210" s="6">
        <f t="shared" si="22"/>
        <v>0</v>
      </c>
    </row>
    <row r="211" spans="1:24" ht="111" customHeight="1">
      <c r="A211" s="12" t="s">
        <v>165</v>
      </c>
      <c r="B211" s="3" t="s">
        <v>167</v>
      </c>
      <c r="C211" s="4"/>
      <c r="D211" s="6">
        <v>0</v>
      </c>
      <c r="E211" s="8">
        <f>E212</f>
        <v>0</v>
      </c>
      <c r="F211" s="6">
        <f t="shared" si="28"/>
        <v>0</v>
      </c>
      <c r="G211" s="8">
        <f>G212</f>
        <v>0</v>
      </c>
      <c r="H211" s="6">
        <f t="shared" si="29"/>
        <v>0</v>
      </c>
      <c r="I211" s="8">
        <f>I212</f>
        <v>0</v>
      </c>
      <c r="J211" s="6">
        <f t="shared" si="27"/>
        <v>0</v>
      </c>
      <c r="K211" s="8">
        <f>K212</f>
        <v>0</v>
      </c>
      <c r="L211" s="6">
        <f t="shared" si="23"/>
        <v>0</v>
      </c>
      <c r="M211" s="8">
        <f>M212</f>
        <v>0</v>
      </c>
      <c r="N211" s="6">
        <f t="shared" si="24"/>
        <v>0</v>
      </c>
      <c r="O211" s="8">
        <f>O212</f>
        <v>0</v>
      </c>
      <c r="P211" s="6">
        <f t="shared" si="25"/>
        <v>0</v>
      </c>
      <c r="Q211" s="8">
        <f>Q212</f>
        <v>0</v>
      </c>
      <c r="R211" s="6">
        <f t="shared" si="26"/>
        <v>0</v>
      </c>
      <c r="S211" s="8">
        <f>S212</f>
        <v>109.2</v>
      </c>
      <c r="T211" s="6">
        <f t="shared" si="20"/>
        <v>109.2</v>
      </c>
      <c r="U211" s="8">
        <f>U212</f>
        <v>0</v>
      </c>
      <c r="V211" s="6">
        <f t="shared" si="21"/>
        <v>109.2</v>
      </c>
      <c r="W211" s="8">
        <f>W212</f>
        <v>0</v>
      </c>
      <c r="X211" s="6">
        <f t="shared" ref="X211:X277" si="35">V211+W211</f>
        <v>109.2</v>
      </c>
    </row>
    <row r="212" spans="1:24" ht="114" customHeight="1">
      <c r="A212" s="12" t="s">
        <v>166</v>
      </c>
      <c r="B212" s="3" t="s">
        <v>168</v>
      </c>
      <c r="C212" s="4"/>
      <c r="D212" s="6">
        <v>0</v>
      </c>
      <c r="E212" s="8">
        <f>E213</f>
        <v>0</v>
      </c>
      <c r="F212" s="6">
        <f t="shared" si="28"/>
        <v>0</v>
      </c>
      <c r="G212" s="8">
        <f>G213</f>
        <v>0</v>
      </c>
      <c r="H212" s="6">
        <f t="shared" si="29"/>
        <v>0</v>
      </c>
      <c r="I212" s="8">
        <f>I213</f>
        <v>0</v>
      </c>
      <c r="J212" s="6">
        <f t="shared" si="27"/>
        <v>0</v>
      </c>
      <c r="K212" s="8">
        <f>K213</f>
        <v>0</v>
      </c>
      <c r="L212" s="6">
        <f t="shared" si="23"/>
        <v>0</v>
      </c>
      <c r="M212" s="8">
        <f>M213</f>
        <v>0</v>
      </c>
      <c r="N212" s="6">
        <f t="shared" si="24"/>
        <v>0</v>
      </c>
      <c r="O212" s="8">
        <f>O213</f>
        <v>0</v>
      </c>
      <c r="P212" s="6">
        <f t="shared" si="25"/>
        <v>0</v>
      </c>
      <c r="Q212" s="8">
        <f>Q213</f>
        <v>0</v>
      </c>
      <c r="R212" s="6">
        <f t="shared" si="26"/>
        <v>0</v>
      </c>
      <c r="S212" s="8">
        <f>S213</f>
        <v>109.2</v>
      </c>
      <c r="T212" s="6">
        <f t="shared" si="20"/>
        <v>109.2</v>
      </c>
      <c r="U212" s="8">
        <f>U213</f>
        <v>0</v>
      </c>
      <c r="V212" s="6">
        <f t="shared" si="21"/>
        <v>109.2</v>
      </c>
      <c r="W212" s="8">
        <f>W213</f>
        <v>0</v>
      </c>
      <c r="X212" s="6">
        <f t="shared" si="35"/>
        <v>109.2</v>
      </c>
    </row>
    <row r="213" spans="1:24" ht="45" customHeight="1">
      <c r="A213" s="1" t="s">
        <v>58</v>
      </c>
      <c r="B213" s="3" t="s">
        <v>168</v>
      </c>
      <c r="C213" s="4">
        <v>600</v>
      </c>
      <c r="D213" s="6">
        <v>0</v>
      </c>
      <c r="E213" s="8"/>
      <c r="F213" s="6">
        <f t="shared" si="28"/>
        <v>0</v>
      </c>
      <c r="G213" s="8"/>
      <c r="H213" s="6">
        <f t="shared" si="29"/>
        <v>0</v>
      </c>
      <c r="I213" s="8"/>
      <c r="J213" s="6">
        <f t="shared" si="27"/>
        <v>0</v>
      </c>
      <c r="K213" s="8"/>
      <c r="L213" s="6">
        <f t="shared" si="23"/>
        <v>0</v>
      </c>
      <c r="M213" s="8"/>
      <c r="N213" s="6">
        <f t="shared" si="24"/>
        <v>0</v>
      </c>
      <c r="O213" s="8"/>
      <c r="P213" s="6">
        <f t="shared" si="25"/>
        <v>0</v>
      </c>
      <c r="Q213" s="8"/>
      <c r="R213" s="6">
        <f t="shared" si="26"/>
        <v>0</v>
      </c>
      <c r="S213" s="8">
        <v>109.2</v>
      </c>
      <c r="T213" s="6">
        <f t="shared" si="20"/>
        <v>109.2</v>
      </c>
      <c r="U213" s="8"/>
      <c r="V213" s="6">
        <f t="shared" si="21"/>
        <v>109.2</v>
      </c>
      <c r="W213" s="8"/>
      <c r="X213" s="6">
        <f t="shared" si="35"/>
        <v>109.2</v>
      </c>
    </row>
    <row r="214" spans="1:24" ht="47.25" customHeight="1">
      <c r="A214" s="12" t="s">
        <v>169</v>
      </c>
      <c r="B214" s="3" t="s">
        <v>171</v>
      </c>
      <c r="C214" s="4"/>
      <c r="D214" s="6">
        <v>0</v>
      </c>
      <c r="E214" s="8">
        <f>E215</f>
        <v>0</v>
      </c>
      <c r="F214" s="6">
        <f t="shared" si="28"/>
        <v>0</v>
      </c>
      <c r="G214" s="8">
        <f>G215</f>
        <v>0</v>
      </c>
      <c r="H214" s="6">
        <f t="shared" si="29"/>
        <v>0</v>
      </c>
      <c r="I214" s="8">
        <f>I215</f>
        <v>0</v>
      </c>
      <c r="J214" s="6">
        <f t="shared" si="27"/>
        <v>0</v>
      </c>
      <c r="K214" s="8">
        <f>K215</f>
        <v>0</v>
      </c>
      <c r="L214" s="6">
        <f t="shared" si="23"/>
        <v>0</v>
      </c>
      <c r="M214" s="8">
        <f>M215</f>
        <v>0</v>
      </c>
      <c r="N214" s="6">
        <f t="shared" si="24"/>
        <v>0</v>
      </c>
      <c r="O214" s="8">
        <f>O215</f>
        <v>0</v>
      </c>
      <c r="P214" s="6">
        <f t="shared" si="25"/>
        <v>0</v>
      </c>
      <c r="Q214" s="8">
        <f>Q215</f>
        <v>0</v>
      </c>
      <c r="R214" s="6">
        <f t="shared" si="26"/>
        <v>0</v>
      </c>
      <c r="S214" s="8">
        <f>S215</f>
        <v>0</v>
      </c>
      <c r="T214" s="6">
        <f t="shared" si="20"/>
        <v>0</v>
      </c>
      <c r="U214" s="8">
        <f>U215</f>
        <v>0</v>
      </c>
      <c r="V214" s="6">
        <f t="shared" si="21"/>
        <v>0</v>
      </c>
      <c r="W214" s="8">
        <f>W215</f>
        <v>0</v>
      </c>
      <c r="X214" s="6">
        <f t="shared" si="35"/>
        <v>0</v>
      </c>
    </row>
    <row r="215" spans="1:24" ht="45" customHeight="1">
      <c r="A215" s="12" t="s">
        <v>170</v>
      </c>
      <c r="B215" s="3" t="s">
        <v>172</v>
      </c>
      <c r="C215" s="4"/>
      <c r="D215" s="6">
        <v>0</v>
      </c>
      <c r="E215" s="8">
        <f>E216</f>
        <v>0</v>
      </c>
      <c r="F215" s="6">
        <f t="shared" si="28"/>
        <v>0</v>
      </c>
      <c r="G215" s="8">
        <f>G216</f>
        <v>0</v>
      </c>
      <c r="H215" s="6">
        <f t="shared" si="29"/>
        <v>0</v>
      </c>
      <c r="I215" s="8">
        <f>I216</f>
        <v>0</v>
      </c>
      <c r="J215" s="6">
        <f t="shared" si="27"/>
        <v>0</v>
      </c>
      <c r="K215" s="8">
        <f>K216</f>
        <v>0</v>
      </c>
      <c r="L215" s="6">
        <f t="shared" si="23"/>
        <v>0</v>
      </c>
      <c r="M215" s="8">
        <f>M216</f>
        <v>0</v>
      </c>
      <c r="N215" s="6">
        <f t="shared" si="24"/>
        <v>0</v>
      </c>
      <c r="O215" s="8">
        <f>O216</f>
        <v>0</v>
      </c>
      <c r="P215" s="6">
        <f t="shared" si="25"/>
        <v>0</v>
      </c>
      <c r="Q215" s="8">
        <f>Q216</f>
        <v>0</v>
      </c>
      <c r="R215" s="6">
        <f t="shared" si="26"/>
        <v>0</v>
      </c>
      <c r="S215" s="8">
        <f>S216</f>
        <v>0</v>
      </c>
      <c r="T215" s="6">
        <f t="shared" ref="T215:T283" si="36">R215+S215</f>
        <v>0</v>
      </c>
      <c r="U215" s="8">
        <f>U216</f>
        <v>0</v>
      </c>
      <c r="V215" s="6">
        <f t="shared" ref="V215:V283" si="37">T215+U215</f>
        <v>0</v>
      </c>
      <c r="W215" s="8">
        <f>W216</f>
        <v>0</v>
      </c>
      <c r="X215" s="6">
        <f t="shared" si="35"/>
        <v>0</v>
      </c>
    </row>
    <row r="216" spans="1:24" ht="46.5" customHeight="1">
      <c r="A216" s="1" t="s">
        <v>58</v>
      </c>
      <c r="B216" s="3" t="s">
        <v>172</v>
      </c>
      <c r="C216" s="4">
        <v>600</v>
      </c>
      <c r="D216" s="6">
        <v>0</v>
      </c>
      <c r="E216" s="8"/>
      <c r="F216" s="6">
        <f t="shared" si="28"/>
        <v>0</v>
      </c>
      <c r="G216" s="8"/>
      <c r="H216" s="6">
        <f t="shared" si="29"/>
        <v>0</v>
      </c>
      <c r="I216" s="8"/>
      <c r="J216" s="6">
        <f t="shared" si="27"/>
        <v>0</v>
      </c>
      <c r="K216" s="8"/>
      <c r="L216" s="6">
        <f t="shared" si="23"/>
        <v>0</v>
      </c>
      <c r="M216" s="8"/>
      <c r="N216" s="6">
        <f t="shared" si="24"/>
        <v>0</v>
      </c>
      <c r="O216" s="8"/>
      <c r="P216" s="6">
        <f t="shared" si="25"/>
        <v>0</v>
      </c>
      <c r="Q216" s="8"/>
      <c r="R216" s="6">
        <f t="shared" si="26"/>
        <v>0</v>
      </c>
      <c r="S216" s="8"/>
      <c r="T216" s="6">
        <f t="shared" si="36"/>
        <v>0</v>
      </c>
      <c r="U216" s="8"/>
      <c r="V216" s="6">
        <f t="shared" si="37"/>
        <v>0</v>
      </c>
      <c r="W216" s="8"/>
      <c r="X216" s="6">
        <f t="shared" si="35"/>
        <v>0</v>
      </c>
    </row>
    <row r="217" spans="1:24" ht="38.25" customHeight="1">
      <c r="A217" s="11" t="s">
        <v>555</v>
      </c>
      <c r="B217" s="10" t="s">
        <v>556</v>
      </c>
      <c r="C217" s="4"/>
      <c r="D217" s="6">
        <v>1519.569</v>
      </c>
      <c r="E217" s="8">
        <f>E218</f>
        <v>0</v>
      </c>
      <c r="F217" s="6">
        <f t="shared" si="28"/>
        <v>1519.569</v>
      </c>
      <c r="G217" s="8">
        <f>G218</f>
        <v>0</v>
      </c>
      <c r="H217" s="6">
        <f t="shared" si="29"/>
        <v>1519.569</v>
      </c>
      <c r="I217" s="8">
        <f>I218</f>
        <v>0</v>
      </c>
      <c r="J217" s="6">
        <f t="shared" si="27"/>
        <v>1519.569</v>
      </c>
      <c r="K217" s="8">
        <f>K218</f>
        <v>0</v>
      </c>
      <c r="L217" s="6">
        <f t="shared" si="23"/>
        <v>1519.569</v>
      </c>
      <c r="M217" s="8">
        <f>M218</f>
        <v>0</v>
      </c>
      <c r="N217" s="6">
        <f t="shared" si="24"/>
        <v>1519.569</v>
      </c>
      <c r="O217" s="8">
        <f>O218</f>
        <v>180.52800000000002</v>
      </c>
      <c r="P217" s="6">
        <f t="shared" si="25"/>
        <v>1700.097</v>
      </c>
      <c r="Q217" s="8">
        <f>Q218+Q223</f>
        <v>1471</v>
      </c>
      <c r="R217" s="6">
        <f t="shared" si="26"/>
        <v>3171.0969999999998</v>
      </c>
      <c r="S217" s="8">
        <f>S218+S223</f>
        <v>0</v>
      </c>
      <c r="T217" s="6">
        <f t="shared" si="36"/>
        <v>3171.0969999999998</v>
      </c>
      <c r="U217" s="8">
        <f>U218+U223</f>
        <v>0</v>
      </c>
      <c r="V217" s="6">
        <f t="shared" si="37"/>
        <v>3171.0969999999998</v>
      </c>
      <c r="W217" s="8">
        <f>W218+W223</f>
        <v>-1471</v>
      </c>
      <c r="X217" s="6">
        <f t="shared" si="35"/>
        <v>1700.0969999999998</v>
      </c>
    </row>
    <row r="218" spans="1:24" ht="39" customHeight="1">
      <c r="A218" s="1" t="s">
        <v>557</v>
      </c>
      <c r="B218" s="3" t="s">
        <v>558</v>
      </c>
      <c r="C218" s="4"/>
      <c r="D218" s="6">
        <v>1519.569</v>
      </c>
      <c r="E218" s="8">
        <f>E219</f>
        <v>0</v>
      </c>
      <c r="F218" s="6">
        <f t="shared" si="28"/>
        <v>1519.569</v>
      </c>
      <c r="G218" s="8">
        <f>G219</f>
        <v>0</v>
      </c>
      <c r="H218" s="6">
        <f t="shared" si="29"/>
        <v>1519.569</v>
      </c>
      <c r="I218" s="8">
        <f>I219</f>
        <v>0</v>
      </c>
      <c r="J218" s="6">
        <f t="shared" si="27"/>
        <v>1519.569</v>
      </c>
      <c r="K218" s="8">
        <f>K219</f>
        <v>0</v>
      </c>
      <c r="L218" s="6">
        <f t="shared" ref="L218:L291" si="38">J218+K218</f>
        <v>1519.569</v>
      </c>
      <c r="M218" s="8">
        <f>M219</f>
        <v>0</v>
      </c>
      <c r="N218" s="6">
        <f t="shared" ref="N218:N291" si="39">L218+M218</f>
        <v>1519.569</v>
      </c>
      <c r="O218" s="8">
        <f>O219+O221</f>
        <v>180.52800000000002</v>
      </c>
      <c r="P218" s="6">
        <f t="shared" ref="P218:P291" si="40">N218+O218</f>
        <v>1700.097</v>
      </c>
      <c r="Q218" s="8">
        <f>Q219+Q221</f>
        <v>0</v>
      </c>
      <c r="R218" s="6">
        <f t="shared" ref="R218:R289" si="41">P218+Q218</f>
        <v>1700.097</v>
      </c>
      <c r="S218" s="8">
        <f>S219+S221</f>
        <v>0</v>
      </c>
      <c r="T218" s="6">
        <f t="shared" si="36"/>
        <v>1700.097</v>
      </c>
      <c r="U218" s="8">
        <f>U219+U221</f>
        <v>0</v>
      </c>
      <c r="V218" s="6">
        <f t="shared" si="37"/>
        <v>1700.097</v>
      </c>
      <c r="W218" s="8">
        <f>W219+W221</f>
        <v>0</v>
      </c>
      <c r="X218" s="6">
        <f t="shared" si="35"/>
        <v>1700.097</v>
      </c>
    </row>
    <row r="219" spans="1:24" ht="33" customHeight="1">
      <c r="A219" s="1" t="s">
        <v>559</v>
      </c>
      <c r="B219" s="3" t="s">
        <v>560</v>
      </c>
      <c r="C219" s="4"/>
      <c r="D219" s="6">
        <v>1519.569</v>
      </c>
      <c r="E219" s="8">
        <f>E220</f>
        <v>0</v>
      </c>
      <c r="F219" s="6">
        <f t="shared" si="28"/>
        <v>1519.569</v>
      </c>
      <c r="G219" s="8">
        <f>G220</f>
        <v>0</v>
      </c>
      <c r="H219" s="6">
        <f t="shared" si="29"/>
        <v>1519.569</v>
      </c>
      <c r="I219" s="8">
        <f>I220</f>
        <v>0</v>
      </c>
      <c r="J219" s="6">
        <f t="shared" si="27"/>
        <v>1519.569</v>
      </c>
      <c r="K219" s="8">
        <f>K220</f>
        <v>0</v>
      </c>
      <c r="L219" s="6">
        <f t="shared" si="38"/>
        <v>1519.569</v>
      </c>
      <c r="M219" s="8">
        <f>M220</f>
        <v>0</v>
      </c>
      <c r="N219" s="6">
        <f t="shared" si="39"/>
        <v>1519.569</v>
      </c>
      <c r="O219" s="8">
        <f>O220</f>
        <v>94.555000000000007</v>
      </c>
      <c r="P219" s="6">
        <f t="shared" si="40"/>
        <v>1614.124</v>
      </c>
      <c r="Q219" s="8">
        <f>Q220</f>
        <v>0</v>
      </c>
      <c r="R219" s="6">
        <f t="shared" si="41"/>
        <v>1614.124</v>
      </c>
      <c r="S219" s="8">
        <f>S220</f>
        <v>0</v>
      </c>
      <c r="T219" s="6">
        <f t="shared" si="36"/>
        <v>1614.124</v>
      </c>
      <c r="U219" s="8">
        <f>U220</f>
        <v>0</v>
      </c>
      <c r="V219" s="6">
        <f t="shared" si="37"/>
        <v>1614.124</v>
      </c>
      <c r="W219" s="8">
        <f>W220</f>
        <v>0</v>
      </c>
      <c r="X219" s="6">
        <f t="shared" si="35"/>
        <v>1614.124</v>
      </c>
    </row>
    <row r="220" spans="1:24" ht="46.5" customHeight="1">
      <c r="A220" s="1" t="s">
        <v>58</v>
      </c>
      <c r="B220" s="3" t="s">
        <v>560</v>
      </c>
      <c r="C220" s="4">
        <v>600</v>
      </c>
      <c r="D220" s="6">
        <v>1519.569</v>
      </c>
      <c r="E220" s="8"/>
      <c r="F220" s="6">
        <f t="shared" si="28"/>
        <v>1519.569</v>
      </c>
      <c r="G220" s="8"/>
      <c r="H220" s="6">
        <f t="shared" si="29"/>
        <v>1519.569</v>
      </c>
      <c r="I220" s="8"/>
      <c r="J220" s="6">
        <f t="shared" si="27"/>
        <v>1519.569</v>
      </c>
      <c r="K220" s="8"/>
      <c r="L220" s="6">
        <f t="shared" si="38"/>
        <v>1519.569</v>
      </c>
      <c r="M220" s="8"/>
      <c r="N220" s="6">
        <f t="shared" si="39"/>
        <v>1519.569</v>
      </c>
      <c r="O220" s="8">
        <v>94.555000000000007</v>
      </c>
      <c r="P220" s="6">
        <f t="shared" si="40"/>
        <v>1614.124</v>
      </c>
      <c r="Q220" s="8"/>
      <c r="R220" s="6">
        <f t="shared" si="41"/>
        <v>1614.124</v>
      </c>
      <c r="S220" s="8"/>
      <c r="T220" s="6">
        <f t="shared" si="36"/>
        <v>1614.124</v>
      </c>
      <c r="U220" s="8"/>
      <c r="V220" s="6">
        <f t="shared" si="37"/>
        <v>1614.124</v>
      </c>
      <c r="W220" s="8"/>
      <c r="X220" s="6">
        <f t="shared" si="35"/>
        <v>1614.124</v>
      </c>
    </row>
    <row r="221" spans="1:24" ht="70.5" customHeight="1">
      <c r="A221" s="12" t="s">
        <v>180</v>
      </c>
      <c r="B221" s="3" t="s">
        <v>624</v>
      </c>
      <c r="C221" s="4"/>
      <c r="D221" s="6"/>
      <c r="E221" s="8"/>
      <c r="F221" s="6"/>
      <c r="G221" s="8"/>
      <c r="H221" s="6"/>
      <c r="I221" s="8"/>
      <c r="J221" s="6"/>
      <c r="K221" s="8"/>
      <c r="L221" s="6"/>
      <c r="M221" s="8"/>
      <c r="N221" s="6">
        <f t="shared" si="39"/>
        <v>0</v>
      </c>
      <c r="O221" s="8">
        <f>O222</f>
        <v>85.972999999999999</v>
      </c>
      <c r="P221" s="6">
        <f t="shared" si="40"/>
        <v>85.972999999999999</v>
      </c>
      <c r="Q221" s="8">
        <f>Q222</f>
        <v>0</v>
      </c>
      <c r="R221" s="6">
        <f t="shared" si="41"/>
        <v>85.972999999999999</v>
      </c>
      <c r="S221" s="8">
        <f>S222</f>
        <v>0</v>
      </c>
      <c r="T221" s="6">
        <f t="shared" si="36"/>
        <v>85.972999999999999</v>
      </c>
      <c r="U221" s="8">
        <f>U222</f>
        <v>0</v>
      </c>
      <c r="V221" s="6">
        <f t="shared" si="37"/>
        <v>85.972999999999999</v>
      </c>
      <c r="W221" s="8">
        <f>W222</f>
        <v>0</v>
      </c>
      <c r="X221" s="6">
        <f t="shared" si="35"/>
        <v>85.972999999999999</v>
      </c>
    </row>
    <row r="222" spans="1:24" ht="46.5" customHeight="1">
      <c r="A222" s="1" t="s">
        <v>58</v>
      </c>
      <c r="B222" s="3" t="s">
        <v>624</v>
      </c>
      <c r="C222" s="4">
        <v>600</v>
      </c>
      <c r="D222" s="6"/>
      <c r="E222" s="8"/>
      <c r="F222" s="6"/>
      <c r="G222" s="8"/>
      <c r="H222" s="6"/>
      <c r="I222" s="8"/>
      <c r="J222" s="6"/>
      <c r="K222" s="8"/>
      <c r="L222" s="6"/>
      <c r="M222" s="8"/>
      <c r="N222" s="6">
        <f t="shared" si="39"/>
        <v>0</v>
      </c>
      <c r="O222" s="8">
        <v>85.972999999999999</v>
      </c>
      <c r="P222" s="6">
        <f t="shared" si="40"/>
        <v>85.972999999999999</v>
      </c>
      <c r="Q222" s="8"/>
      <c r="R222" s="6">
        <f t="shared" si="41"/>
        <v>85.972999999999999</v>
      </c>
      <c r="S222" s="8"/>
      <c r="T222" s="6">
        <f t="shared" si="36"/>
        <v>85.972999999999999</v>
      </c>
      <c r="U222" s="8"/>
      <c r="V222" s="6">
        <f t="shared" si="37"/>
        <v>85.972999999999999</v>
      </c>
      <c r="W222" s="8"/>
      <c r="X222" s="6">
        <f t="shared" si="35"/>
        <v>85.972999999999999</v>
      </c>
    </row>
    <row r="223" spans="1:24" ht="102">
      <c r="A223" s="12" t="s">
        <v>165</v>
      </c>
      <c r="B223" s="3" t="s">
        <v>629</v>
      </c>
      <c r="C223" s="4"/>
      <c r="D223" s="6"/>
      <c r="E223" s="8"/>
      <c r="F223" s="6"/>
      <c r="G223" s="8"/>
      <c r="H223" s="6"/>
      <c r="I223" s="8"/>
      <c r="J223" s="6"/>
      <c r="K223" s="8"/>
      <c r="L223" s="6"/>
      <c r="M223" s="8"/>
      <c r="N223" s="6"/>
      <c r="O223" s="8"/>
      <c r="P223" s="6">
        <f t="shared" si="40"/>
        <v>0</v>
      </c>
      <c r="Q223" s="8">
        <f>Q224</f>
        <v>1471</v>
      </c>
      <c r="R223" s="6">
        <f t="shared" si="41"/>
        <v>1471</v>
      </c>
      <c r="S223" s="8">
        <f>S224</f>
        <v>0</v>
      </c>
      <c r="T223" s="6">
        <f t="shared" si="36"/>
        <v>1471</v>
      </c>
      <c r="U223" s="8">
        <f>U224</f>
        <v>0</v>
      </c>
      <c r="V223" s="6">
        <f t="shared" si="37"/>
        <v>1471</v>
      </c>
      <c r="W223" s="8">
        <f>W224</f>
        <v>-1471</v>
      </c>
      <c r="X223" s="6">
        <f t="shared" si="35"/>
        <v>0</v>
      </c>
    </row>
    <row r="224" spans="1:24" ht="96.75" customHeight="1">
      <c r="A224" s="12" t="s">
        <v>166</v>
      </c>
      <c r="B224" s="3" t="s">
        <v>630</v>
      </c>
      <c r="C224" s="4"/>
      <c r="D224" s="6"/>
      <c r="E224" s="8"/>
      <c r="F224" s="6"/>
      <c r="G224" s="8"/>
      <c r="H224" s="6"/>
      <c r="I224" s="8"/>
      <c r="J224" s="6"/>
      <c r="K224" s="8"/>
      <c r="L224" s="6"/>
      <c r="M224" s="8"/>
      <c r="N224" s="6"/>
      <c r="O224" s="8"/>
      <c r="P224" s="6">
        <f t="shared" si="40"/>
        <v>0</v>
      </c>
      <c r="Q224" s="8">
        <f>Q225</f>
        <v>1471</v>
      </c>
      <c r="R224" s="6">
        <f t="shared" si="41"/>
        <v>1471</v>
      </c>
      <c r="S224" s="8">
        <f>S225</f>
        <v>0</v>
      </c>
      <c r="T224" s="6">
        <f t="shared" si="36"/>
        <v>1471</v>
      </c>
      <c r="U224" s="8">
        <f>U225</f>
        <v>0</v>
      </c>
      <c r="V224" s="6">
        <f t="shared" si="37"/>
        <v>1471</v>
      </c>
      <c r="W224" s="8">
        <f>W225</f>
        <v>-1471</v>
      </c>
      <c r="X224" s="6">
        <f t="shared" si="35"/>
        <v>0</v>
      </c>
    </row>
    <row r="225" spans="1:24" ht="38.25">
      <c r="A225" s="1" t="s">
        <v>58</v>
      </c>
      <c r="B225" s="3" t="s">
        <v>630</v>
      </c>
      <c r="C225" s="4">
        <v>600</v>
      </c>
      <c r="D225" s="6"/>
      <c r="E225" s="8"/>
      <c r="F225" s="6"/>
      <c r="G225" s="8"/>
      <c r="H225" s="6"/>
      <c r="I225" s="8"/>
      <c r="J225" s="6"/>
      <c r="K225" s="8"/>
      <c r="L225" s="6"/>
      <c r="M225" s="8"/>
      <c r="N225" s="6"/>
      <c r="O225" s="8"/>
      <c r="P225" s="6">
        <f t="shared" si="40"/>
        <v>0</v>
      </c>
      <c r="Q225" s="8">
        <v>1471</v>
      </c>
      <c r="R225" s="6">
        <f t="shared" si="41"/>
        <v>1471</v>
      </c>
      <c r="S225" s="8"/>
      <c r="T225" s="6">
        <f t="shared" si="36"/>
        <v>1471</v>
      </c>
      <c r="U225" s="8"/>
      <c r="V225" s="6">
        <f t="shared" si="37"/>
        <v>1471</v>
      </c>
      <c r="W225" s="8">
        <v>-1471</v>
      </c>
      <c r="X225" s="6">
        <f t="shared" si="35"/>
        <v>0</v>
      </c>
    </row>
    <row r="226" spans="1:24" ht="34.5" customHeight="1">
      <c r="A226" s="11" t="s">
        <v>359</v>
      </c>
      <c r="B226" s="10" t="s">
        <v>175</v>
      </c>
      <c r="C226" s="4"/>
      <c r="D226" s="6">
        <v>4792.1003900000005</v>
      </c>
      <c r="E226" s="8">
        <f>E227+E238+E241+E244</f>
        <v>0</v>
      </c>
      <c r="F226" s="6">
        <f t="shared" si="28"/>
        <v>4792.1003900000005</v>
      </c>
      <c r="G226" s="8">
        <f>G227+G238+G241+G244</f>
        <v>0</v>
      </c>
      <c r="H226" s="6">
        <f t="shared" si="29"/>
        <v>4792.1003900000005</v>
      </c>
      <c r="I226" s="8">
        <f>I227+I238+I241+I244</f>
        <v>0</v>
      </c>
      <c r="J226" s="6">
        <f t="shared" ref="J226:J294" si="42">H226+I226</f>
        <v>4792.1003900000005</v>
      </c>
      <c r="K226" s="8">
        <f>K227+K238+K241+K244</f>
        <v>15</v>
      </c>
      <c r="L226" s="6">
        <f t="shared" si="38"/>
        <v>4807.1003900000005</v>
      </c>
      <c r="M226" s="8">
        <f>M227+M238+M241+M244</f>
        <v>0</v>
      </c>
      <c r="N226" s="6">
        <f t="shared" si="39"/>
        <v>4807.1003900000005</v>
      </c>
      <c r="O226" s="8">
        <f>O227+O238+O241+O244</f>
        <v>173.71010000000001</v>
      </c>
      <c r="P226" s="6">
        <f t="shared" si="40"/>
        <v>4980.8104900000008</v>
      </c>
      <c r="Q226" s="8">
        <f>Q227+Q238+Q241+Q244</f>
        <v>0</v>
      </c>
      <c r="R226" s="6">
        <f t="shared" si="41"/>
        <v>4980.8104900000008</v>
      </c>
      <c r="S226" s="8">
        <f>S227+S238+S241+S244</f>
        <v>0</v>
      </c>
      <c r="T226" s="6">
        <f t="shared" si="36"/>
        <v>4980.8104900000008</v>
      </c>
      <c r="U226" s="8">
        <f>U227+U238+U241+U244</f>
        <v>-167.34336000000002</v>
      </c>
      <c r="V226" s="6">
        <f t="shared" si="37"/>
        <v>4813.4671300000009</v>
      </c>
      <c r="W226" s="8">
        <f>W227+W238+W241+W244</f>
        <v>180.17531</v>
      </c>
      <c r="X226" s="6">
        <f t="shared" si="35"/>
        <v>4993.6424400000005</v>
      </c>
    </row>
    <row r="227" spans="1:24" ht="62.25" customHeight="1">
      <c r="A227" s="12" t="s">
        <v>173</v>
      </c>
      <c r="B227" s="3" t="s">
        <v>176</v>
      </c>
      <c r="C227" s="4"/>
      <c r="D227" s="6">
        <v>4064.1003900000001</v>
      </c>
      <c r="E227" s="8">
        <f>E228+E230+E234+E236</f>
        <v>0</v>
      </c>
      <c r="F227" s="6">
        <f t="shared" si="28"/>
        <v>4064.1003900000001</v>
      </c>
      <c r="G227" s="8">
        <f>G228+G230+G234+G236</f>
        <v>0</v>
      </c>
      <c r="H227" s="6">
        <f t="shared" si="29"/>
        <v>4064.1003900000001</v>
      </c>
      <c r="I227" s="8">
        <f>I228+I230+I234+I236</f>
        <v>0</v>
      </c>
      <c r="J227" s="6">
        <f t="shared" si="42"/>
        <v>4064.1003900000001</v>
      </c>
      <c r="K227" s="8">
        <f>K228+K230+K234+K236</f>
        <v>0</v>
      </c>
      <c r="L227" s="6">
        <f t="shared" si="38"/>
        <v>4064.1003900000001</v>
      </c>
      <c r="M227" s="8">
        <f>M228+M230+M234+M236</f>
        <v>0</v>
      </c>
      <c r="N227" s="6">
        <f t="shared" si="39"/>
        <v>4064.1003900000001</v>
      </c>
      <c r="O227" s="8">
        <f>O228+O230+O234+O236</f>
        <v>0</v>
      </c>
      <c r="P227" s="6">
        <f t="shared" si="40"/>
        <v>4064.1003900000001</v>
      </c>
      <c r="Q227" s="8">
        <f>Q228+Q230+Q234+Q236</f>
        <v>0</v>
      </c>
      <c r="R227" s="6">
        <f t="shared" si="41"/>
        <v>4064.1003900000001</v>
      </c>
      <c r="S227" s="8">
        <f>S228+S230+S234+S236</f>
        <v>0</v>
      </c>
      <c r="T227" s="6">
        <f t="shared" si="36"/>
        <v>4064.1003900000001</v>
      </c>
      <c r="U227" s="8">
        <f>U228+U230+U234+U236+U232</f>
        <v>6.3667400000000001</v>
      </c>
      <c r="V227" s="6">
        <f t="shared" si="37"/>
        <v>4070.46713</v>
      </c>
      <c r="W227" s="8">
        <f>W228+W230+W234+W236+W232</f>
        <v>180.17531</v>
      </c>
      <c r="X227" s="6">
        <f t="shared" si="35"/>
        <v>4250.6424399999996</v>
      </c>
    </row>
    <row r="228" spans="1:24" ht="45.75" customHeight="1">
      <c r="A228" s="12" t="s">
        <v>174</v>
      </c>
      <c r="B228" s="3" t="s">
        <v>177</v>
      </c>
      <c r="C228" s="4"/>
      <c r="D228" s="6">
        <v>2453.4353899999996</v>
      </c>
      <c r="E228" s="8">
        <f>E229</f>
        <v>0</v>
      </c>
      <c r="F228" s="6">
        <f t="shared" si="28"/>
        <v>2453.4353899999996</v>
      </c>
      <c r="G228" s="8">
        <f>G229</f>
        <v>0</v>
      </c>
      <c r="H228" s="6">
        <f t="shared" si="29"/>
        <v>2453.4353899999996</v>
      </c>
      <c r="I228" s="8">
        <f>I229</f>
        <v>0</v>
      </c>
      <c r="J228" s="6">
        <f t="shared" si="42"/>
        <v>2453.4353899999996</v>
      </c>
      <c r="K228" s="8">
        <f>K229</f>
        <v>0</v>
      </c>
      <c r="L228" s="6">
        <f t="shared" si="38"/>
        <v>2453.4353899999996</v>
      </c>
      <c r="M228" s="8">
        <f>M229</f>
        <v>0</v>
      </c>
      <c r="N228" s="6">
        <f t="shared" si="39"/>
        <v>2453.4353899999996</v>
      </c>
      <c r="O228" s="8">
        <f>O229</f>
        <v>0</v>
      </c>
      <c r="P228" s="6">
        <f t="shared" si="40"/>
        <v>2453.4353899999996</v>
      </c>
      <c r="Q228" s="8">
        <f>Q229</f>
        <v>0</v>
      </c>
      <c r="R228" s="6">
        <f t="shared" si="41"/>
        <v>2453.4353899999996</v>
      </c>
      <c r="S228" s="8">
        <f>S229</f>
        <v>0</v>
      </c>
      <c r="T228" s="6">
        <f t="shared" si="36"/>
        <v>2453.4353899999996</v>
      </c>
      <c r="U228" s="8">
        <f>U229</f>
        <v>0</v>
      </c>
      <c r="V228" s="6">
        <f t="shared" si="37"/>
        <v>2453.4353899999996</v>
      </c>
      <c r="W228" s="8">
        <f>W229</f>
        <v>0</v>
      </c>
      <c r="X228" s="6">
        <f t="shared" si="35"/>
        <v>2453.4353899999996</v>
      </c>
    </row>
    <row r="229" spans="1:24" ht="50.25" customHeight="1">
      <c r="A229" s="1" t="s">
        <v>58</v>
      </c>
      <c r="B229" s="3" t="s">
        <v>177</v>
      </c>
      <c r="C229" s="4">
        <v>600</v>
      </c>
      <c r="D229" s="6">
        <v>2453.4353899999996</v>
      </c>
      <c r="E229" s="8"/>
      <c r="F229" s="6">
        <f t="shared" si="28"/>
        <v>2453.4353899999996</v>
      </c>
      <c r="G229" s="8"/>
      <c r="H229" s="6">
        <f t="shared" ref="H229:H307" si="43">F229+G229</f>
        <v>2453.4353899999996</v>
      </c>
      <c r="I229" s="8"/>
      <c r="J229" s="6">
        <f t="shared" si="42"/>
        <v>2453.4353899999996</v>
      </c>
      <c r="K229" s="8"/>
      <c r="L229" s="6">
        <f t="shared" si="38"/>
        <v>2453.4353899999996</v>
      </c>
      <c r="M229" s="8"/>
      <c r="N229" s="6">
        <f t="shared" si="39"/>
        <v>2453.4353899999996</v>
      </c>
      <c r="O229" s="8"/>
      <c r="P229" s="6">
        <f t="shared" si="40"/>
        <v>2453.4353899999996</v>
      </c>
      <c r="Q229" s="8"/>
      <c r="R229" s="6">
        <f t="shared" si="41"/>
        <v>2453.4353899999996</v>
      </c>
      <c r="S229" s="8"/>
      <c r="T229" s="6">
        <f t="shared" si="36"/>
        <v>2453.4353899999996</v>
      </c>
      <c r="U229" s="8"/>
      <c r="V229" s="6">
        <f t="shared" si="37"/>
        <v>2453.4353899999996</v>
      </c>
      <c r="W229" s="8"/>
      <c r="X229" s="6">
        <f t="shared" si="35"/>
        <v>2453.4353899999996</v>
      </c>
    </row>
    <row r="230" spans="1:24" ht="34.5" customHeight="1">
      <c r="A230" s="12" t="s">
        <v>381</v>
      </c>
      <c r="B230" s="14" t="s">
        <v>368</v>
      </c>
      <c r="C230" s="4"/>
      <c r="D230" s="6">
        <v>10.664999999999999</v>
      </c>
      <c r="E230" s="8">
        <f>E231</f>
        <v>0</v>
      </c>
      <c r="F230" s="6">
        <f t="shared" ref="F230:F312" si="44">D230+E230</f>
        <v>10.664999999999999</v>
      </c>
      <c r="G230" s="8">
        <f>G231</f>
        <v>0</v>
      </c>
      <c r="H230" s="6">
        <f t="shared" si="43"/>
        <v>10.664999999999999</v>
      </c>
      <c r="I230" s="8">
        <f>I231</f>
        <v>0</v>
      </c>
      <c r="J230" s="6">
        <f t="shared" si="42"/>
        <v>10.664999999999999</v>
      </c>
      <c r="K230" s="8">
        <f>K231</f>
        <v>0</v>
      </c>
      <c r="L230" s="6">
        <f t="shared" si="38"/>
        <v>10.664999999999999</v>
      </c>
      <c r="M230" s="8">
        <f>M231</f>
        <v>0</v>
      </c>
      <c r="N230" s="6">
        <f t="shared" si="39"/>
        <v>10.664999999999999</v>
      </c>
      <c r="O230" s="8">
        <f>O231</f>
        <v>0</v>
      </c>
      <c r="P230" s="6">
        <f t="shared" si="40"/>
        <v>10.664999999999999</v>
      </c>
      <c r="Q230" s="8">
        <f>Q231</f>
        <v>0</v>
      </c>
      <c r="R230" s="6">
        <f t="shared" si="41"/>
        <v>10.664999999999999</v>
      </c>
      <c r="S230" s="8">
        <f>S231</f>
        <v>0</v>
      </c>
      <c r="T230" s="6">
        <f t="shared" si="36"/>
        <v>10.664999999999999</v>
      </c>
      <c r="U230" s="8">
        <f>U231</f>
        <v>0</v>
      </c>
      <c r="V230" s="6">
        <f t="shared" si="37"/>
        <v>10.664999999999999</v>
      </c>
      <c r="W230" s="8">
        <f>W231</f>
        <v>0</v>
      </c>
      <c r="X230" s="6">
        <f t="shared" si="35"/>
        <v>10.664999999999999</v>
      </c>
    </row>
    <row r="231" spans="1:24" ht="45" customHeight="1">
      <c r="A231" s="1" t="s">
        <v>58</v>
      </c>
      <c r="B231" s="14" t="s">
        <v>368</v>
      </c>
      <c r="C231" s="4">
        <v>600</v>
      </c>
      <c r="D231" s="6">
        <v>10.664999999999999</v>
      </c>
      <c r="E231" s="8"/>
      <c r="F231" s="6">
        <f t="shared" si="44"/>
        <v>10.664999999999999</v>
      </c>
      <c r="G231" s="8"/>
      <c r="H231" s="6">
        <f t="shared" si="43"/>
        <v>10.664999999999999</v>
      </c>
      <c r="I231" s="8"/>
      <c r="J231" s="6">
        <f t="shared" si="42"/>
        <v>10.664999999999999</v>
      </c>
      <c r="K231" s="8"/>
      <c r="L231" s="6">
        <f t="shared" si="38"/>
        <v>10.664999999999999</v>
      </c>
      <c r="M231" s="8"/>
      <c r="N231" s="6">
        <f t="shared" si="39"/>
        <v>10.664999999999999</v>
      </c>
      <c r="O231" s="8"/>
      <c r="P231" s="6">
        <f t="shared" si="40"/>
        <v>10.664999999999999</v>
      </c>
      <c r="Q231" s="8"/>
      <c r="R231" s="6">
        <f t="shared" si="41"/>
        <v>10.664999999999999</v>
      </c>
      <c r="S231" s="8"/>
      <c r="T231" s="6">
        <f>R231+S231</f>
        <v>10.664999999999999</v>
      </c>
      <c r="U231" s="8"/>
      <c r="V231" s="6">
        <f>T231+U231</f>
        <v>10.664999999999999</v>
      </c>
      <c r="W231" s="8"/>
      <c r="X231" s="6">
        <f t="shared" si="35"/>
        <v>10.664999999999999</v>
      </c>
    </row>
    <row r="232" spans="1:24" ht="95.25" customHeight="1">
      <c r="A232" s="1" t="s">
        <v>682</v>
      </c>
      <c r="B232" s="14" t="s">
        <v>674</v>
      </c>
      <c r="C232" s="4"/>
      <c r="D232" s="6"/>
      <c r="E232" s="8"/>
      <c r="F232" s="6"/>
      <c r="G232" s="8"/>
      <c r="H232" s="6"/>
      <c r="I232" s="8"/>
      <c r="J232" s="6"/>
      <c r="K232" s="8"/>
      <c r="L232" s="6"/>
      <c r="M232" s="8"/>
      <c r="N232" s="6"/>
      <c r="O232" s="8"/>
      <c r="P232" s="6"/>
      <c r="Q232" s="8"/>
      <c r="R232" s="6"/>
      <c r="S232" s="8"/>
      <c r="T232" s="6">
        <f t="shared" ref="T232:T233" si="45">R232+S232</f>
        <v>0</v>
      </c>
      <c r="U232" s="8">
        <f>U233</f>
        <v>6.3667400000000001</v>
      </c>
      <c r="V232" s="6">
        <f t="shared" ref="V232:V233" si="46">T232+U232</f>
        <v>6.3667400000000001</v>
      </c>
      <c r="W232" s="8">
        <f>W233</f>
        <v>120.968</v>
      </c>
      <c r="X232" s="6">
        <f t="shared" si="35"/>
        <v>127.33474000000001</v>
      </c>
    </row>
    <row r="233" spans="1:24" ht="45" customHeight="1">
      <c r="A233" s="1" t="s">
        <v>58</v>
      </c>
      <c r="B233" s="14" t="s">
        <v>674</v>
      </c>
      <c r="C233" s="4">
        <v>600</v>
      </c>
      <c r="D233" s="6"/>
      <c r="E233" s="8"/>
      <c r="F233" s="6"/>
      <c r="G233" s="8"/>
      <c r="H233" s="6"/>
      <c r="I233" s="8"/>
      <c r="J233" s="6"/>
      <c r="K233" s="8"/>
      <c r="L233" s="6"/>
      <c r="M233" s="8"/>
      <c r="N233" s="6"/>
      <c r="O233" s="8"/>
      <c r="P233" s="6"/>
      <c r="Q233" s="8"/>
      <c r="R233" s="6"/>
      <c r="S233" s="8"/>
      <c r="T233" s="6">
        <f t="shared" si="45"/>
        <v>0</v>
      </c>
      <c r="U233" s="8">
        <v>6.3667400000000001</v>
      </c>
      <c r="V233" s="6">
        <f t="shared" si="46"/>
        <v>6.3667400000000001</v>
      </c>
      <c r="W233" s="8">
        <v>120.968</v>
      </c>
      <c r="X233" s="6">
        <f t="shared" si="35"/>
        <v>127.33474000000001</v>
      </c>
    </row>
    <row r="234" spans="1:24" ht="72" customHeight="1">
      <c r="A234" s="12" t="s">
        <v>178</v>
      </c>
      <c r="B234" s="14" t="s">
        <v>179</v>
      </c>
      <c r="C234" s="4"/>
      <c r="D234" s="6">
        <v>100</v>
      </c>
      <c r="E234" s="8">
        <f>E235</f>
        <v>0</v>
      </c>
      <c r="F234" s="6">
        <f t="shared" si="44"/>
        <v>100</v>
      </c>
      <c r="G234" s="8">
        <f>G235</f>
        <v>0</v>
      </c>
      <c r="H234" s="6">
        <f t="shared" si="43"/>
        <v>100</v>
      </c>
      <c r="I234" s="8">
        <f>I235</f>
        <v>0</v>
      </c>
      <c r="J234" s="6">
        <f t="shared" si="42"/>
        <v>100</v>
      </c>
      <c r="K234" s="8">
        <f>K235</f>
        <v>0</v>
      </c>
      <c r="L234" s="6">
        <f t="shared" si="38"/>
        <v>100</v>
      </c>
      <c r="M234" s="8">
        <f>M235</f>
        <v>0</v>
      </c>
      <c r="N234" s="6">
        <f t="shared" si="39"/>
        <v>100</v>
      </c>
      <c r="O234" s="8">
        <f>O235</f>
        <v>0</v>
      </c>
      <c r="P234" s="6">
        <f t="shared" si="40"/>
        <v>100</v>
      </c>
      <c r="Q234" s="8">
        <f>Q235</f>
        <v>0</v>
      </c>
      <c r="R234" s="6">
        <f t="shared" si="41"/>
        <v>100</v>
      </c>
      <c r="S234" s="8">
        <f>S235</f>
        <v>0</v>
      </c>
      <c r="T234" s="6">
        <f t="shared" si="36"/>
        <v>100</v>
      </c>
      <c r="U234" s="8">
        <f>U235</f>
        <v>0</v>
      </c>
      <c r="V234" s="6">
        <f t="shared" si="37"/>
        <v>100</v>
      </c>
      <c r="W234" s="8">
        <f>W235</f>
        <v>0</v>
      </c>
      <c r="X234" s="6">
        <f t="shared" si="35"/>
        <v>100</v>
      </c>
    </row>
    <row r="235" spans="1:24" ht="45.75" customHeight="1">
      <c r="A235" s="1" t="s">
        <v>58</v>
      </c>
      <c r="B235" s="14" t="s">
        <v>179</v>
      </c>
      <c r="C235" s="4">
        <v>600</v>
      </c>
      <c r="D235" s="6">
        <v>100</v>
      </c>
      <c r="E235" s="8"/>
      <c r="F235" s="6">
        <f t="shared" si="44"/>
        <v>100</v>
      </c>
      <c r="G235" s="8"/>
      <c r="H235" s="6">
        <f t="shared" si="43"/>
        <v>100</v>
      </c>
      <c r="I235" s="8"/>
      <c r="J235" s="6">
        <f t="shared" si="42"/>
        <v>100</v>
      </c>
      <c r="K235" s="8"/>
      <c r="L235" s="6">
        <f t="shared" si="38"/>
        <v>100</v>
      </c>
      <c r="M235" s="8"/>
      <c r="N235" s="6">
        <f t="shared" si="39"/>
        <v>100</v>
      </c>
      <c r="O235" s="8"/>
      <c r="P235" s="6">
        <f t="shared" si="40"/>
        <v>100</v>
      </c>
      <c r="Q235" s="8"/>
      <c r="R235" s="6">
        <f t="shared" si="41"/>
        <v>100</v>
      </c>
      <c r="S235" s="8"/>
      <c r="T235" s="6">
        <f t="shared" si="36"/>
        <v>100</v>
      </c>
      <c r="U235" s="8"/>
      <c r="V235" s="6">
        <f t="shared" si="37"/>
        <v>100</v>
      </c>
      <c r="W235" s="8"/>
      <c r="X235" s="6">
        <f t="shared" si="35"/>
        <v>100</v>
      </c>
    </row>
    <row r="236" spans="1:24" ht="75" customHeight="1">
      <c r="A236" s="12" t="s">
        <v>180</v>
      </c>
      <c r="B236" s="3" t="s">
        <v>181</v>
      </c>
      <c r="C236" s="4"/>
      <c r="D236" s="6">
        <v>1500</v>
      </c>
      <c r="E236" s="8">
        <f>E237</f>
        <v>0</v>
      </c>
      <c r="F236" s="6">
        <f t="shared" si="44"/>
        <v>1500</v>
      </c>
      <c r="G236" s="8">
        <f>G237</f>
        <v>0</v>
      </c>
      <c r="H236" s="6">
        <f t="shared" si="43"/>
        <v>1500</v>
      </c>
      <c r="I236" s="8">
        <f>I237</f>
        <v>0</v>
      </c>
      <c r="J236" s="6">
        <f t="shared" si="42"/>
        <v>1500</v>
      </c>
      <c r="K236" s="8">
        <f>K237</f>
        <v>0</v>
      </c>
      <c r="L236" s="6">
        <f t="shared" si="38"/>
        <v>1500</v>
      </c>
      <c r="M236" s="8">
        <f>M237</f>
        <v>0</v>
      </c>
      <c r="N236" s="6">
        <f t="shared" si="39"/>
        <v>1500</v>
      </c>
      <c r="O236" s="8">
        <f>O237</f>
        <v>0</v>
      </c>
      <c r="P236" s="6">
        <f t="shared" si="40"/>
        <v>1500</v>
      </c>
      <c r="Q236" s="8">
        <f>Q237</f>
        <v>0</v>
      </c>
      <c r="R236" s="6">
        <f t="shared" si="41"/>
        <v>1500</v>
      </c>
      <c r="S236" s="8">
        <f>S237</f>
        <v>0</v>
      </c>
      <c r="T236" s="6">
        <f t="shared" si="36"/>
        <v>1500</v>
      </c>
      <c r="U236" s="8">
        <f>U237</f>
        <v>0</v>
      </c>
      <c r="V236" s="6">
        <f t="shared" si="37"/>
        <v>1500</v>
      </c>
      <c r="W236" s="8">
        <f>W237</f>
        <v>59.20731</v>
      </c>
      <c r="X236" s="6">
        <f t="shared" si="35"/>
        <v>1559.20731</v>
      </c>
    </row>
    <row r="237" spans="1:24" ht="48" customHeight="1">
      <c r="A237" s="1" t="s">
        <v>58</v>
      </c>
      <c r="B237" s="3" t="s">
        <v>181</v>
      </c>
      <c r="C237" s="4">
        <v>600</v>
      </c>
      <c r="D237" s="6">
        <v>1500</v>
      </c>
      <c r="E237" s="8"/>
      <c r="F237" s="6">
        <f t="shared" si="44"/>
        <v>1500</v>
      </c>
      <c r="G237" s="8"/>
      <c r="H237" s="6">
        <f t="shared" si="43"/>
        <v>1500</v>
      </c>
      <c r="I237" s="8"/>
      <c r="J237" s="6">
        <f t="shared" si="42"/>
        <v>1500</v>
      </c>
      <c r="K237" s="8"/>
      <c r="L237" s="6">
        <f t="shared" si="38"/>
        <v>1500</v>
      </c>
      <c r="M237" s="8"/>
      <c r="N237" s="6">
        <f t="shared" si="39"/>
        <v>1500</v>
      </c>
      <c r="O237" s="8"/>
      <c r="P237" s="6">
        <f t="shared" si="40"/>
        <v>1500</v>
      </c>
      <c r="Q237" s="8"/>
      <c r="R237" s="6">
        <f t="shared" si="41"/>
        <v>1500</v>
      </c>
      <c r="S237" s="8"/>
      <c r="T237" s="6">
        <f t="shared" si="36"/>
        <v>1500</v>
      </c>
      <c r="U237" s="8"/>
      <c r="V237" s="6">
        <f t="shared" si="37"/>
        <v>1500</v>
      </c>
      <c r="W237" s="8">
        <v>59.20731</v>
      </c>
      <c r="X237" s="6">
        <f t="shared" si="35"/>
        <v>1559.20731</v>
      </c>
    </row>
    <row r="238" spans="1:24" ht="110.25" customHeight="1">
      <c r="A238" s="12" t="s">
        <v>182</v>
      </c>
      <c r="B238" s="3" t="s">
        <v>183</v>
      </c>
      <c r="C238" s="4"/>
      <c r="D238" s="6">
        <v>0</v>
      </c>
      <c r="E238" s="8">
        <f>E239</f>
        <v>0</v>
      </c>
      <c r="F238" s="6">
        <f t="shared" si="44"/>
        <v>0</v>
      </c>
      <c r="G238" s="8">
        <f>G239</f>
        <v>0</v>
      </c>
      <c r="H238" s="6">
        <f t="shared" si="43"/>
        <v>0</v>
      </c>
      <c r="I238" s="8">
        <f>I239</f>
        <v>0</v>
      </c>
      <c r="J238" s="6">
        <f t="shared" si="42"/>
        <v>0</v>
      </c>
      <c r="K238" s="8">
        <f>K239</f>
        <v>0</v>
      </c>
      <c r="L238" s="6">
        <f t="shared" si="38"/>
        <v>0</v>
      </c>
      <c r="M238" s="8">
        <f>M239</f>
        <v>0</v>
      </c>
      <c r="N238" s="6">
        <f t="shared" si="39"/>
        <v>0</v>
      </c>
      <c r="O238" s="8">
        <f>O239</f>
        <v>173.71010000000001</v>
      </c>
      <c r="P238" s="6">
        <f t="shared" si="40"/>
        <v>173.71010000000001</v>
      </c>
      <c r="Q238" s="8">
        <f>Q239</f>
        <v>0</v>
      </c>
      <c r="R238" s="6">
        <f t="shared" si="41"/>
        <v>173.71010000000001</v>
      </c>
      <c r="S238" s="8">
        <f>S239</f>
        <v>0</v>
      </c>
      <c r="T238" s="6">
        <f t="shared" si="36"/>
        <v>173.71010000000001</v>
      </c>
      <c r="U238" s="8">
        <f>U239</f>
        <v>-173.71010000000001</v>
      </c>
      <c r="V238" s="6">
        <f t="shared" si="37"/>
        <v>0</v>
      </c>
      <c r="W238" s="8">
        <f>W239</f>
        <v>0</v>
      </c>
      <c r="X238" s="6">
        <f t="shared" si="35"/>
        <v>0</v>
      </c>
    </row>
    <row r="239" spans="1:24" ht="93.75" customHeight="1">
      <c r="A239" s="12" t="s">
        <v>166</v>
      </c>
      <c r="B239" s="3" t="s">
        <v>184</v>
      </c>
      <c r="C239" s="4"/>
      <c r="D239" s="6">
        <v>0</v>
      </c>
      <c r="E239" s="8">
        <f>E240</f>
        <v>0</v>
      </c>
      <c r="F239" s="6">
        <f t="shared" si="44"/>
        <v>0</v>
      </c>
      <c r="G239" s="8">
        <f>G240</f>
        <v>0</v>
      </c>
      <c r="H239" s="6">
        <f t="shared" si="43"/>
        <v>0</v>
      </c>
      <c r="I239" s="8">
        <f>I240</f>
        <v>0</v>
      </c>
      <c r="J239" s="6">
        <f t="shared" si="42"/>
        <v>0</v>
      </c>
      <c r="K239" s="8">
        <f>K240</f>
        <v>0</v>
      </c>
      <c r="L239" s="6">
        <f t="shared" si="38"/>
        <v>0</v>
      </c>
      <c r="M239" s="8">
        <f>M240</f>
        <v>0</v>
      </c>
      <c r="N239" s="6">
        <f t="shared" si="39"/>
        <v>0</v>
      </c>
      <c r="O239" s="8">
        <f>O240</f>
        <v>173.71010000000001</v>
      </c>
      <c r="P239" s="6">
        <f t="shared" si="40"/>
        <v>173.71010000000001</v>
      </c>
      <c r="Q239" s="8">
        <f>Q240</f>
        <v>0</v>
      </c>
      <c r="R239" s="6">
        <f t="shared" si="41"/>
        <v>173.71010000000001</v>
      </c>
      <c r="S239" s="8">
        <f>S240</f>
        <v>0</v>
      </c>
      <c r="T239" s="6">
        <f t="shared" si="36"/>
        <v>173.71010000000001</v>
      </c>
      <c r="U239" s="8">
        <f>U240</f>
        <v>-173.71010000000001</v>
      </c>
      <c r="V239" s="6">
        <f t="shared" si="37"/>
        <v>0</v>
      </c>
      <c r="W239" s="8">
        <f>W240</f>
        <v>0</v>
      </c>
      <c r="X239" s="6">
        <f t="shared" si="35"/>
        <v>0</v>
      </c>
    </row>
    <row r="240" spans="1:24" ht="48.75" customHeight="1">
      <c r="A240" s="1" t="s">
        <v>58</v>
      </c>
      <c r="B240" s="3" t="s">
        <v>184</v>
      </c>
      <c r="C240" s="4">
        <v>600</v>
      </c>
      <c r="D240" s="6">
        <v>0</v>
      </c>
      <c r="E240" s="8"/>
      <c r="F240" s="6">
        <f t="shared" si="44"/>
        <v>0</v>
      </c>
      <c r="G240" s="8"/>
      <c r="H240" s="6">
        <f t="shared" si="43"/>
        <v>0</v>
      </c>
      <c r="I240" s="8"/>
      <c r="J240" s="6">
        <f t="shared" si="42"/>
        <v>0</v>
      </c>
      <c r="K240" s="8"/>
      <c r="L240" s="6">
        <f t="shared" si="38"/>
        <v>0</v>
      </c>
      <c r="M240" s="8"/>
      <c r="N240" s="6">
        <f t="shared" si="39"/>
        <v>0</v>
      </c>
      <c r="O240" s="8">
        <v>173.71010000000001</v>
      </c>
      <c r="P240" s="6">
        <f t="shared" si="40"/>
        <v>173.71010000000001</v>
      </c>
      <c r="Q240" s="8"/>
      <c r="R240" s="6">
        <f t="shared" si="41"/>
        <v>173.71010000000001</v>
      </c>
      <c r="S240" s="8"/>
      <c r="T240" s="6">
        <f t="shared" si="36"/>
        <v>173.71010000000001</v>
      </c>
      <c r="U240" s="8">
        <v>-173.71010000000001</v>
      </c>
      <c r="V240" s="6">
        <f t="shared" si="37"/>
        <v>0</v>
      </c>
      <c r="W240" s="8"/>
      <c r="X240" s="6">
        <f t="shared" si="35"/>
        <v>0</v>
      </c>
    </row>
    <row r="241" spans="1:24" ht="44.25" customHeight="1">
      <c r="A241" s="12" t="s">
        <v>169</v>
      </c>
      <c r="B241" s="3" t="s">
        <v>185</v>
      </c>
      <c r="C241" s="4"/>
      <c r="D241" s="6">
        <v>0</v>
      </c>
      <c r="E241" s="8">
        <f>E242</f>
        <v>0</v>
      </c>
      <c r="F241" s="6">
        <f t="shared" si="44"/>
        <v>0</v>
      </c>
      <c r="G241" s="8">
        <f>G242</f>
        <v>0</v>
      </c>
      <c r="H241" s="6">
        <f t="shared" si="43"/>
        <v>0</v>
      </c>
      <c r="I241" s="8">
        <f>I242</f>
        <v>0</v>
      </c>
      <c r="J241" s="6">
        <f t="shared" si="42"/>
        <v>0</v>
      </c>
      <c r="K241" s="8">
        <f>K242</f>
        <v>0</v>
      </c>
      <c r="L241" s="6">
        <f t="shared" si="38"/>
        <v>0</v>
      </c>
      <c r="M241" s="8">
        <f>M242</f>
        <v>0</v>
      </c>
      <c r="N241" s="6">
        <f t="shared" si="39"/>
        <v>0</v>
      </c>
      <c r="O241" s="8">
        <f>O242</f>
        <v>0</v>
      </c>
      <c r="P241" s="6">
        <f t="shared" si="40"/>
        <v>0</v>
      </c>
      <c r="Q241" s="8">
        <f>Q242</f>
        <v>0</v>
      </c>
      <c r="R241" s="6">
        <f t="shared" si="41"/>
        <v>0</v>
      </c>
      <c r="S241" s="8">
        <f>S242</f>
        <v>0</v>
      </c>
      <c r="T241" s="6">
        <f t="shared" si="36"/>
        <v>0</v>
      </c>
      <c r="U241" s="8">
        <f>U242</f>
        <v>0</v>
      </c>
      <c r="V241" s="6">
        <f t="shared" si="37"/>
        <v>0</v>
      </c>
      <c r="W241" s="8">
        <f>W242</f>
        <v>0</v>
      </c>
      <c r="X241" s="6">
        <f t="shared" si="35"/>
        <v>0</v>
      </c>
    </row>
    <row r="242" spans="1:24" ht="44.25" customHeight="1">
      <c r="A242" s="12" t="s">
        <v>170</v>
      </c>
      <c r="B242" s="3" t="s">
        <v>186</v>
      </c>
      <c r="C242" s="4"/>
      <c r="D242" s="6">
        <v>0</v>
      </c>
      <c r="E242" s="8">
        <f>E243</f>
        <v>0</v>
      </c>
      <c r="F242" s="6">
        <f t="shared" si="44"/>
        <v>0</v>
      </c>
      <c r="G242" s="8">
        <f>G243</f>
        <v>0</v>
      </c>
      <c r="H242" s="6">
        <f t="shared" si="43"/>
        <v>0</v>
      </c>
      <c r="I242" s="8">
        <f>I243</f>
        <v>0</v>
      </c>
      <c r="J242" s="6">
        <f t="shared" si="42"/>
        <v>0</v>
      </c>
      <c r="K242" s="8">
        <f>K243</f>
        <v>0</v>
      </c>
      <c r="L242" s="6">
        <f t="shared" si="38"/>
        <v>0</v>
      </c>
      <c r="M242" s="8">
        <f>M243</f>
        <v>0</v>
      </c>
      <c r="N242" s="6">
        <f t="shared" si="39"/>
        <v>0</v>
      </c>
      <c r="O242" s="8">
        <f>O243</f>
        <v>0</v>
      </c>
      <c r="P242" s="6">
        <f t="shared" si="40"/>
        <v>0</v>
      </c>
      <c r="Q242" s="8">
        <f>Q243</f>
        <v>0</v>
      </c>
      <c r="R242" s="6">
        <f t="shared" si="41"/>
        <v>0</v>
      </c>
      <c r="S242" s="8">
        <f>S243</f>
        <v>0</v>
      </c>
      <c r="T242" s="6">
        <f t="shared" si="36"/>
        <v>0</v>
      </c>
      <c r="U242" s="8">
        <f>U243</f>
        <v>0</v>
      </c>
      <c r="V242" s="6">
        <f t="shared" si="37"/>
        <v>0</v>
      </c>
      <c r="W242" s="8">
        <f>W243</f>
        <v>0</v>
      </c>
      <c r="X242" s="6">
        <f t="shared" si="35"/>
        <v>0</v>
      </c>
    </row>
    <row r="243" spans="1:24" ht="45" customHeight="1">
      <c r="A243" s="1" t="s">
        <v>58</v>
      </c>
      <c r="B243" s="3" t="s">
        <v>186</v>
      </c>
      <c r="C243" s="4">
        <v>600</v>
      </c>
      <c r="D243" s="6">
        <v>0</v>
      </c>
      <c r="E243" s="8"/>
      <c r="F243" s="6">
        <f t="shared" si="44"/>
        <v>0</v>
      </c>
      <c r="G243" s="8"/>
      <c r="H243" s="6">
        <f t="shared" si="43"/>
        <v>0</v>
      </c>
      <c r="I243" s="8"/>
      <c r="J243" s="6">
        <f t="shared" si="42"/>
        <v>0</v>
      </c>
      <c r="K243" s="8"/>
      <c r="L243" s="6">
        <f t="shared" si="38"/>
        <v>0</v>
      </c>
      <c r="M243" s="8"/>
      <c r="N243" s="6">
        <f t="shared" si="39"/>
        <v>0</v>
      </c>
      <c r="O243" s="8"/>
      <c r="P243" s="6">
        <f t="shared" si="40"/>
        <v>0</v>
      </c>
      <c r="Q243" s="8"/>
      <c r="R243" s="6">
        <f t="shared" si="41"/>
        <v>0</v>
      </c>
      <c r="S243" s="8"/>
      <c r="T243" s="6">
        <f t="shared" si="36"/>
        <v>0</v>
      </c>
      <c r="U243" s="8"/>
      <c r="V243" s="6">
        <f t="shared" si="37"/>
        <v>0</v>
      </c>
      <c r="W243" s="8"/>
      <c r="X243" s="6">
        <f t="shared" si="35"/>
        <v>0</v>
      </c>
    </row>
    <row r="244" spans="1:24" ht="45" customHeight="1">
      <c r="A244" s="12" t="s">
        <v>162</v>
      </c>
      <c r="B244" s="3" t="s">
        <v>187</v>
      </c>
      <c r="C244" s="4"/>
      <c r="D244" s="6">
        <v>728</v>
      </c>
      <c r="E244" s="8">
        <f>E245+E247</f>
        <v>0</v>
      </c>
      <c r="F244" s="6">
        <f t="shared" si="44"/>
        <v>728</v>
      </c>
      <c r="G244" s="8">
        <f>G245+G247</f>
        <v>0</v>
      </c>
      <c r="H244" s="6">
        <f t="shared" si="43"/>
        <v>728</v>
      </c>
      <c r="I244" s="8">
        <f>I245+I247</f>
        <v>0</v>
      </c>
      <c r="J244" s="6">
        <f t="shared" si="42"/>
        <v>728</v>
      </c>
      <c r="K244" s="8">
        <f>K245+K247</f>
        <v>15</v>
      </c>
      <c r="L244" s="6">
        <f t="shared" si="38"/>
        <v>743</v>
      </c>
      <c r="M244" s="8">
        <f>M245+M247</f>
        <v>0</v>
      </c>
      <c r="N244" s="6">
        <f t="shared" si="39"/>
        <v>743</v>
      </c>
      <c r="O244" s="8">
        <f>O245+O247</f>
        <v>0</v>
      </c>
      <c r="P244" s="6">
        <f t="shared" si="40"/>
        <v>743</v>
      </c>
      <c r="Q244" s="8">
        <f>Q245+Q247</f>
        <v>0</v>
      </c>
      <c r="R244" s="6">
        <f t="shared" si="41"/>
        <v>743</v>
      </c>
      <c r="S244" s="8">
        <f>S245+S247</f>
        <v>0</v>
      </c>
      <c r="T244" s="6">
        <f t="shared" si="36"/>
        <v>743</v>
      </c>
      <c r="U244" s="8">
        <f>U245+U247</f>
        <v>0</v>
      </c>
      <c r="V244" s="6">
        <f t="shared" si="37"/>
        <v>743</v>
      </c>
      <c r="W244" s="8">
        <f>W245+W247</f>
        <v>0</v>
      </c>
      <c r="X244" s="6">
        <f t="shared" si="35"/>
        <v>743</v>
      </c>
    </row>
    <row r="245" spans="1:24" ht="33.75" customHeight="1">
      <c r="A245" s="12" t="s">
        <v>163</v>
      </c>
      <c r="B245" s="3" t="s">
        <v>188</v>
      </c>
      <c r="C245" s="4"/>
      <c r="D245" s="6">
        <v>728</v>
      </c>
      <c r="E245" s="8">
        <f>E246</f>
        <v>0</v>
      </c>
      <c r="F245" s="6">
        <f t="shared" si="44"/>
        <v>728</v>
      </c>
      <c r="G245" s="8">
        <f>G246</f>
        <v>0</v>
      </c>
      <c r="H245" s="6">
        <f t="shared" si="43"/>
        <v>728</v>
      </c>
      <c r="I245" s="8">
        <f>I246</f>
        <v>0</v>
      </c>
      <c r="J245" s="6">
        <f t="shared" si="42"/>
        <v>728</v>
      </c>
      <c r="K245" s="8">
        <f>K246</f>
        <v>15</v>
      </c>
      <c r="L245" s="6">
        <f t="shared" si="38"/>
        <v>743</v>
      </c>
      <c r="M245" s="8">
        <f>M246</f>
        <v>0</v>
      </c>
      <c r="N245" s="6">
        <f t="shared" si="39"/>
        <v>743</v>
      </c>
      <c r="O245" s="8">
        <f>O246</f>
        <v>0</v>
      </c>
      <c r="P245" s="6">
        <f t="shared" si="40"/>
        <v>743</v>
      </c>
      <c r="Q245" s="8">
        <f>Q246</f>
        <v>0</v>
      </c>
      <c r="R245" s="6">
        <f t="shared" si="41"/>
        <v>743</v>
      </c>
      <c r="S245" s="8">
        <f>S246</f>
        <v>0</v>
      </c>
      <c r="T245" s="6">
        <f t="shared" si="36"/>
        <v>743</v>
      </c>
      <c r="U245" s="8">
        <f>U246</f>
        <v>0</v>
      </c>
      <c r="V245" s="6">
        <f t="shared" si="37"/>
        <v>743</v>
      </c>
      <c r="W245" s="8">
        <f>W246</f>
        <v>0</v>
      </c>
      <c r="X245" s="6">
        <f t="shared" si="35"/>
        <v>743</v>
      </c>
    </row>
    <row r="246" spans="1:24" ht="47.25" customHeight="1">
      <c r="A246" s="1" t="s">
        <v>58</v>
      </c>
      <c r="B246" s="3" t="s">
        <v>188</v>
      </c>
      <c r="C246" s="4">
        <v>600</v>
      </c>
      <c r="D246" s="6">
        <v>728</v>
      </c>
      <c r="E246" s="8"/>
      <c r="F246" s="6">
        <f t="shared" si="44"/>
        <v>728</v>
      </c>
      <c r="G246" s="8"/>
      <c r="H246" s="6">
        <f t="shared" si="43"/>
        <v>728</v>
      </c>
      <c r="I246" s="8"/>
      <c r="J246" s="6">
        <f t="shared" si="42"/>
        <v>728</v>
      </c>
      <c r="K246" s="8">
        <v>15</v>
      </c>
      <c r="L246" s="6">
        <f t="shared" si="38"/>
        <v>743</v>
      </c>
      <c r="M246" s="8"/>
      <c r="N246" s="6">
        <f t="shared" si="39"/>
        <v>743</v>
      </c>
      <c r="O246" s="8"/>
      <c r="P246" s="6">
        <f t="shared" si="40"/>
        <v>743</v>
      </c>
      <c r="Q246" s="8"/>
      <c r="R246" s="6">
        <f t="shared" si="41"/>
        <v>743</v>
      </c>
      <c r="S246" s="8"/>
      <c r="T246" s="6">
        <f t="shared" si="36"/>
        <v>743</v>
      </c>
      <c r="U246" s="8"/>
      <c r="V246" s="6">
        <f t="shared" si="37"/>
        <v>743</v>
      </c>
      <c r="W246" s="8"/>
      <c r="X246" s="6">
        <f t="shared" si="35"/>
        <v>743</v>
      </c>
    </row>
    <row r="247" spans="1:24" ht="63" customHeight="1">
      <c r="A247" s="12" t="s">
        <v>189</v>
      </c>
      <c r="B247" s="14" t="s">
        <v>190</v>
      </c>
      <c r="C247" s="4"/>
      <c r="D247" s="6">
        <v>0</v>
      </c>
      <c r="E247" s="8">
        <f>E248</f>
        <v>0</v>
      </c>
      <c r="F247" s="6">
        <f t="shared" si="44"/>
        <v>0</v>
      </c>
      <c r="G247" s="8">
        <f>G248</f>
        <v>0</v>
      </c>
      <c r="H247" s="6">
        <f t="shared" si="43"/>
        <v>0</v>
      </c>
      <c r="I247" s="8">
        <f>I248</f>
        <v>0</v>
      </c>
      <c r="J247" s="6">
        <f t="shared" si="42"/>
        <v>0</v>
      </c>
      <c r="K247" s="8">
        <f>K248</f>
        <v>0</v>
      </c>
      <c r="L247" s="6">
        <f t="shared" si="38"/>
        <v>0</v>
      </c>
      <c r="M247" s="8">
        <f>M248</f>
        <v>0</v>
      </c>
      <c r="N247" s="6">
        <f t="shared" si="39"/>
        <v>0</v>
      </c>
      <c r="O247" s="8">
        <f>O248</f>
        <v>0</v>
      </c>
      <c r="P247" s="6">
        <f t="shared" si="40"/>
        <v>0</v>
      </c>
      <c r="Q247" s="8">
        <f>Q248</f>
        <v>0</v>
      </c>
      <c r="R247" s="6">
        <f t="shared" si="41"/>
        <v>0</v>
      </c>
      <c r="S247" s="8">
        <f>S248</f>
        <v>0</v>
      </c>
      <c r="T247" s="6">
        <f t="shared" si="36"/>
        <v>0</v>
      </c>
      <c r="U247" s="8">
        <f>U248</f>
        <v>0</v>
      </c>
      <c r="V247" s="6">
        <f t="shared" si="37"/>
        <v>0</v>
      </c>
      <c r="W247" s="8">
        <f>W248</f>
        <v>0</v>
      </c>
      <c r="X247" s="6">
        <f t="shared" si="35"/>
        <v>0</v>
      </c>
    </row>
    <row r="248" spans="1:24" ht="48" customHeight="1">
      <c r="A248" s="1" t="s">
        <v>58</v>
      </c>
      <c r="B248" s="14" t="s">
        <v>190</v>
      </c>
      <c r="C248" s="4">
        <v>600</v>
      </c>
      <c r="D248" s="6">
        <v>0</v>
      </c>
      <c r="E248" s="8"/>
      <c r="F248" s="6">
        <f t="shared" si="44"/>
        <v>0</v>
      </c>
      <c r="G248" s="8"/>
      <c r="H248" s="6">
        <f t="shared" si="43"/>
        <v>0</v>
      </c>
      <c r="I248" s="8"/>
      <c r="J248" s="6">
        <f t="shared" si="42"/>
        <v>0</v>
      </c>
      <c r="K248" s="8"/>
      <c r="L248" s="6">
        <f t="shared" si="38"/>
        <v>0</v>
      </c>
      <c r="M248" s="8"/>
      <c r="N248" s="6">
        <f t="shared" si="39"/>
        <v>0</v>
      </c>
      <c r="O248" s="8"/>
      <c r="P248" s="6">
        <f t="shared" si="40"/>
        <v>0</v>
      </c>
      <c r="Q248" s="8"/>
      <c r="R248" s="6">
        <f t="shared" si="41"/>
        <v>0</v>
      </c>
      <c r="S248" s="8"/>
      <c r="T248" s="6">
        <f t="shared" si="36"/>
        <v>0</v>
      </c>
      <c r="U248" s="8"/>
      <c r="V248" s="6">
        <f t="shared" si="37"/>
        <v>0</v>
      </c>
      <c r="W248" s="8"/>
      <c r="X248" s="6">
        <f t="shared" si="35"/>
        <v>0</v>
      </c>
    </row>
    <row r="249" spans="1:24" ht="49.5" customHeight="1">
      <c r="A249" s="11" t="s">
        <v>191</v>
      </c>
      <c r="B249" s="10" t="s">
        <v>194</v>
      </c>
      <c r="C249" s="4"/>
      <c r="D249" s="6">
        <v>342.50968</v>
      </c>
      <c r="E249" s="8">
        <f>E250</f>
        <v>0</v>
      </c>
      <c r="F249" s="6">
        <f t="shared" si="44"/>
        <v>342.50968</v>
      </c>
      <c r="G249" s="8">
        <f>G250</f>
        <v>-2.2405300000000001</v>
      </c>
      <c r="H249" s="6">
        <f t="shared" si="43"/>
        <v>340.26915000000002</v>
      </c>
      <c r="I249" s="8">
        <f>I250</f>
        <v>0</v>
      </c>
      <c r="J249" s="6">
        <f t="shared" si="42"/>
        <v>340.26915000000002</v>
      </c>
      <c r="K249" s="8">
        <f>K250</f>
        <v>-15</v>
      </c>
      <c r="L249" s="6">
        <f t="shared" si="38"/>
        <v>325.26915000000002</v>
      </c>
      <c r="M249" s="8">
        <f>M250</f>
        <v>0</v>
      </c>
      <c r="N249" s="6">
        <f t="shared" si="39"/>
        <v>325.26915000000002</v>
      </c>
      <c r="O249" s="8">
        <f>O250</f>
        <v>0</v>
      </c>
      <c r="P249" s="6">
        <f t="shared" si="40"/>
        <v>325.26915000000002</v>
      </c>
      <c r="Q249" s="8">
        <f>Q250</f>
        <v>0</v>
      </c>
      <c r="R249" s="6">
        <f t="shared" si="41"/>
        <v>325.26915000000002</v>
      </c>
      <c r="S249" s="8">
        <f>S250</f>
        <v>0</v>
      </c>
      <c r="T249" s="6">
        <f t="shared" si="36"/>
        <v>325.26915000000002</v>
      </c>
      <c r="U249" s="8">
        <f>U250</f>
        <v>0</v>
      </c>
      <c r="V249" s="6">
        <f t="shared" si="37"/>
        <v>325.26915000000002</v>
      </c>
      <c r="W249" s="8">
        <f>W250</f>
        <v>-100</v>
      </c>
      <c r="X249" s="6">
        <f t="shared" si="35"/>
        <v>225.26915000000002</v>
      </c>
    </row>
    <row r="250" spans="1:24" ht="63.75" customHeight="1">
      <c r="A250" s="12" t="s">
        <v>192</v>
      </c>
      <c r="B250" s="3" t="s">
        <v>195</v>
      </c>
      <c r="C250" s="4"/>
      <c r="D250" s="6">
        <v>342.50968</v>
      </c>
      <c r="E250" s="8">
        <f>E251</f>
        <v>0</v>
      </c>
      <c r="F250" s="6">
        <f t="shared" si="44"/>
        <v>342.50968</v>
      </c>
      <c r="G250" s="8">
        <f>G251</f>
        <v>-2.2405300000000001</v>
      </c>
      <c r="H250" s="6">
        <f t="shared" si="43"/>
        <v>340.26915000000002</v>
      </c>
      <c r="I250" s="8">
        <f>I251</f>
        <v>0</v>
      </c>
      <c r="J250" s="6">
        <f t="shared" si="42"/>
        <v>340.26915000000002</v>
      </c>
      <c r="K250" s="8">
        <f>K251</f>
        <v>-15</v>
      </c>
      <c r="L250" s="6">
        <f t="shared" si="38"/>
        <v>325.26915000000002</v>
      </c>
      <c r="M250" s="8">
        <f>M251</f>
        <v>0</v>
      </c>
      <c r="N250" s="6">
        <f t="shared" si="39"/>
        <v>325.26915000000002</v>
      </c>
      <c r="O250" s="8">
        <f>O251</f>
        <v>0</v>
      </c>
      <c r="P250" s="6">
        <f t="shared" si="40"/>
        <v>325.26915000000002</v>
      </c>
      <c r="Q250" s="8">
        <f>Q251</f>
        <v>0</v>
      </c>
      <c r="R250" s="6">
        <f t="shared" si="41"/>
        <v>325.26915000000002</v>
      </c>
      <c r="S250" s="8">
        <f>S251</f>
        <v>0</v>
      </c>
      <c r="T250" s="6">
        <f t="shared" si="36"/>
        <v>325.26915000000002</v>
      </c>
      <c r="U250" s="8">
        <f>U251</f>
        <v>0</v>
      </c>
      <c r="V250" s="6">
        <f t="shared" si="37"/>
        <v>325.26915000000002</v>
      </c>
      <c r="W250" s="8">
        <f>W251</f>
        <v>-100</v>
      </c>
      <c r="X250" s="6">
        <f t="shared" si="35"/>
        <v>225.26915000000002</v>
      </c>
    </row>
    <row r="251" spans="1:24" ht="51.75" customHeight="1">
      <c r="A251" s="12" t="s">
        <v>193</v>
      </c>
      <c r="B251" s="3" t="s">
        <v>196</v>
      </c>
      <c r="C251" s="4"/>
      <c r="D251" s="6">
        <v>342.50968</v>
      </c>
      <c r="E251" s="8">
        <f>E252+E253</f>
        <v>0</v>
      </c>
      <c r="F251" s="6">
        <f t="shared" si="44"/>
        <v>342.50968</v>
      </c>
      <c r="G251" s="8">
        <f>G252+G253</f>
        <v>-2.2405300000000001</v>
      </c>
      <c r="H251" s="6">
        <f t="shared" si="43"/>
        <v>340.26915000000002</v>
      </c>
      <c r="I251" s="8">
        <f>I252+I253</f>
        <v>0</v>
      </c>
      <c r="J251" s="6">
        <f t="shared" si="42"/>
        <v>340.26915000000002</v>
      </c>
      <c r="K251" s="8">
        <f>K252+K253</f>
        <v>-15</v>
      </c>
      <c r="L251" s="6">
        <f t="shared" si="38"/>
        <v>325.26915000000002</v>
      </c>
      <c r="M251" s="8">
        <f>M252+M253</f>
        <v>0</v>
      </c>
      <c r="N251" s="6">
        <f t="shared" si="39"/>
        <v>325.26915000000002</v>
      </c>
      <c r="O251" s="8">
        <f>O252+O253</f>
        <v>0</v>
      </c>
      <c r="P251" s="6">
        <f t="shared" si="40"/>
        <v>325.26915000000002</v>
      </c>
      <c r="Q251" s="8">
        <f>Q252+Q253</f>
        <v>0</v>
      </c>
      <c r="R251" s="6">
        <f t="shared" si="41"/>
        <v>325.26915000000002</v>
      </c>
      <c r="S251" s="8">
        <f>S252+S253</f>
        <v>0</v>
      </c>
      <c r="T251" s="6">
        <f t="shared" si="36"/>
        <v>325.26915000000002</v>
      </c>
      <c r="U251" s="8">
        <f>U252+U253</f>
        <v>0</v>
      </c>
      <c r="V251" s="6">
        <f t="shared" si="37"/>
        <v>325.26915000000002</v>
      </c>
      <c r="W251" s="8">
        <f>W252+W253</f>
        <v>-100</v>
      </c>
      <c r="X251" s="6">
        <f t="shared" si="35"/>
        <v>225.26915000000002</v>
      </c>
    </row>
    <row r="252" spans="1:24" ht="48.75" customHeight="1">
      <c r="A252" s="1" t="s">
        <v>29</v>
      </c>
      <c r="B252" s="3" t="s">
        <v>196</v>
      </c>
      <c r="C252" s="4">
        <v>200</v>
      </c>
      <c r="D252" s="6">
        <v>309.416</v>
      </c>
      <c r="E252" s="8"/>
      <c r="F252" s="6">
        <f t="shared" si="44"/>
        <v>309.416</v>
      </c>
      <c r="G252" s="8">
        <v>-2.2405300000000001</v>
      </c>
      <c r="H252" s="6">
        <f t="shared" si="43"/>
        <v>307.17547000000002</v>
      </c>
      <c r="I252" s="8"/>
      <c r="J252" s="6">
        <f t="shared" si="42"/>
        <v>307.17547000000002</v>
      </c>
      <c r="K252" s="8">
        <v>-15</v>
      </c>
      <c r="L252" s="6">
        <f t="shared" si="38"/>
        <v>292.17547000000002</v>
      </c>
      <c r="M252" s="8"/>
      <c r="N252" s="6">
        <f t="shared" si="39"/>
        <v>292.17547000000002</v>
      </c>
      <c r="O252" s="8"/>
      <c r="P252" s="6">
        <f t="shared" si="40"/>
        <v>292.17547000000002</v>
      </c>
      <c r="Q252" s="8"/>
      <c r="R252" s="6">
        <f t="shared" si="41"/>
        <v>292.17547000000002</v>
      </c>
      <c r="S252" s="8"/>
      <c r="T252" s="6">
        <f t="shared" si="36"/>
        <v>292.17547000000002</v>
      </c>
      <c r="U252" s="8"/>
      <c r="V252" s="6">
        <f t="shared" si="37"/>
        <v>292.17547000000002</v>
      </c>
      <c r="W252" s="8">
        <v>-100</v>
      </c>
      <c r="X252" s="6">
        <f t="shared" si="35"/>
        <v>192.17547000000002</v>
      </c>
    </row>
    <row r="253" spans="1:24" ht="48.75" customHeight="1">
      <c r="A253" s="1" t="s">
        <v>58</v>
      </c>
      <c r="B253" s="3" t="s">
        <v>196</v>
      </c>
      <c r="C253" s="4">
        <v>600</v>
      </c>
      <c r="D253" s="6">
        <v>33.093679999999999</v>
      </c>
      <c r="E253" s="8"/>
      <c r="F253" s="6">
        <f t="shared" si="44"/>
        <v>33.093679999999999</v>
      </c>
      <c r="G253" s="8"/>
      <c r="H253" s="6">
        <f t="shared" si="43"/>
        <v>33.093679999999999</v>
      </c>
      <c r="I253" s="8"/>
      <c r="J253" s="6">
        <f t="shared" si="42"/>
        <v>33.093679999999999</v>
      </c>
      <c r="K253" s="8"/>
      <c r="L253" s="6">
        <f t="shared" si="38"/>
        <v>33.093679999999999</v>
      </c>
      <c r="M253" s="8"/>
      <c r="N253" s="6">
        <f t="shared" si="39"/>
        <v>33.093679999999999</v>
      </c>
      <c r="O253" s="8"/>
      <c r="P253" s="6">
        <f t="shared" si="40"/>
        <v>33.093679999999999</v>
      </c>
      <c r="Q253" s="8"/>
      <c r="R253" s="6">
        <f t="shared" si="41"/>
        <v>33.093679999999999</v>
      </c>
      <c r="S253" s="8"/>
      <c r="T253" s="6">
        <f t="shared" si="36"/>
        <v>33.093679999999999</v>
      </c>
      <c r="U253" s="8"/>
      <c r="V253" s="6">
        <f t="shared" si="37"/>
        <v>33.093679999999999</v>
      </c>
      <c r="W253" s="8"/>
      <c r="X253" s="6">
        <f t="shared" si="35"/>
        <v>33.093679999999999</v>
      </c>
    </row>
    <row r="254" spans="1:24" ht="60" customHeight="1">
      <c r="A254" s="11" t="s">
        <v>197</v>
      </c>
      <c r="B254" s="10" t="s">
        <v>200</v>
      </c>
      <c r="C254" s="4"/>
      <c r="D254" s="6">
        <v>1694.67347</v>
      </c>
      <c r="E254" s="8">
        <f>E255+E258</f>
        <v>0</v>
      </c>
      <c r="F254" s="6">
        <f t="shared" si="44"/>
        <v>1694.67347</v>
      </c>
      <c r="G254" s="8">
        <f>G255+G258</f>
        <v>0</v>
      </c>
      <c r="H254" s="6">
        <f t="shared" si="43"/>
        <v>1694.67347</v>
      </c>
      <c r="I254" s="8">
        <f>I255+I258</f>
        <v>0</v>
      </c>
      <c r="J254" s="6">
        <f t="shared" si="42"/>
        <v>1694.67347</v>
      </c>
      <c r="K254" s="8">
        <f>K255+K258</f>
        <v>0</v>
      </c>
      <c r="L254" s="6">
        <f t="shared" si="38"/>
        <v>1694.67347</v>
      </c>
      <c r="M254" s="8">
        <f>M255+M258</f>
        <v>0</v>
      </c>
      <c r="N254" s="6">
        <f t="shared" si="39"/>
        <v>1694.67347</v>
      </c>
      <c r="O254" s="8">
        <f>O255+O258</f>
        <v>64.436999999999998</v>
      </c>
      <c r="P254" s="6">
        <f t="shared" si="40"/>
        <v>1759.1104699999999</v>
      </c>
      <c r="Q254" s="8">
        <f>Q255+Q258</f>
        <v>0</v>
      </c>
      <c r="R254" s="6">
        <f t="shared" si="41"/>
        <v>1759.1104699999999</v>
      </c>
      <c r="S254" s="8">
        <f>S255+S258</f>
        <v>0</v>
      </c>
      <c r="T254" s="6">
        <f t="shared" si="36"/>
        <v>1759.1104699999999</v>
      </c>
      <c r="U254" s="8">
        <f>U255+U258</f>
        <v>8.9887999999999995</v>
      </c>
      <c r="V254" s="6">
        <f t="shared" si="37"/>
        <v>1768.0992699999999</v>
      </c>
      <c r="W254" s="8">
        <f>W255+W258+W261</f>
        <v>65</v>
      </c>
      <c r="X254" s="6">
        <f t="shared" si="35"/>
        <v>1833.0992699999999</v>
      </c>
    </row>
    <row r="255" spans="1:24" ht="52.5" customHeight="1">
      <c r="A255" s="12" t="s">
        <v>198</v>
      </c>
      <c r="B255" s="3" t="s">
        <v>201</v>
      </c>
      <c r="C255" s="4"/>
      <c r="D255" s="6">
        <v>1694.67347</v>
      </c>
      <c r="E255" s="8">
        <f>E256</f>
        <v>0</v>
      </c>
      <c r="F255" s="6">
        <f t="shared" si="44"/>
        <v>1694.67347</v>
      </c>
      <c r="G255" s="8">
        <f>G256</f>
        <v>0</v>
      </c>
      <c r="H255" s="6">
        <f t="shared" si="43"/>
        <v>1694.67347</v>
      </c>
      <c r="I255" s="8">
        <f>I256</f>
        <v>0</v>
      </c>
      <c r="J255" s="6">
        <f t="shared" si="42"/>
        <v>1694.67347</v>
      </c>
      <c r="K255" s="8">
        <f>K256</f>
        <v>0</v>
      </c>
      <c r="L255" s="6">
        <f t="shared" si="38"/>
        <v>1694.67347</v>
      </c>
      <c r="M255" s="8">
        <f>M256</f>
        <v>0</v>
      </c>
      <c r="N255" s="6">
        <f t="shared" si="39"/>
        <v>1694.67347</v>
      </c>
      <c r="O255" s="8">
        <f>O256</f>
        <v>64.436999999999998</v>
      </c>
      <c r="P255" s="6">
        <f t="shared" si="40"/>
        <v>1759.1104699999999</v>
      </c>
      <c r="Q255" s="8">
        <f>Q256</f>
        <v>0</v>
      </c>
      <c r="R255" s="6">
        <f t="shared" si="41"/>
        <v>1759.1104699999999</v>
      </c>
      <c r="S255" s="8">
        <f>S256</f>
        <v>0</v>
      </c>
      <c r="T255" s="6">
        <f t="shared" si="36"/>
        <v>1759.1104699999999</v>
      </c>
      <c r="U255" s="8">
        <f>U256</f>
        <v>8.9887999999999995</v>
      </c>
      <c r="V255" s="6">
        <f t="shared" si="37"/>
        <v>1768.0992699999999</v>
      </c>
      <c r="W255" s="8">
        <f>W256</f>
        <v>0</v>
      </c>
      <c r="X255" s="6">
        <f t="shared" si="35"/>
        <v>1768.0992699999999</v>
      </c>
    </row>
    <row r="256" spans="1:24" ht="44.25" customHeight="1">
      <c r="A256" s="12" t="s">
        <v>199</v>
      </c>
      <c r="B256" s="3" t="s">
        <v>202</v>
      </c>
      <c r="C256" s="4"/>
      <c r="D256" s="6">
        <v>1694.67347</v>
      </c>
      <c r="E256" s="8">
        <f>E257</f>
        <v>0</v>
      </c>
      <c r="F256" s="6">
        <f t="shared" si="44"/>
        <v>1694.67347</v>
      </c>
      <c r="G256" s="8">
        <f>G257</f>
        <v>0</v>
      </c>
      <c r="H256" s="6">
        <f t="shared" si="43"/>
        <v>1694.67347</v>
      </c>
      <c r="I256" s="8">
        <f>I257</f>
        <v>0</v>
      </c>
      <c r="J256" s="6">
        <f t="shared" si="42"/>
        <v>1694.67347</v>
      </c>
      <c r="K256" s="8">
        <f>K257</f>
        <v>0</v>
      </c>
      <c r="L256" s="6">
        <f t="shared" si="38"/>
        <v>1694.67347</v>
      </c>
      <c r="M256" s="8">
        <f>M257</f>
        <v>0</v>
      </c>
      <c r="N256" s="6">
        <f t="shared" si="39"/>
        <v>1694.67347</v>
      </c>
      <c r="O256" s="8">
        <f>O257</f>
        <v>64.436999999999998</v>
      </c>
      <c r="P256" s="6">
        <f t="shared" si="40"/>
        <v>1759.1104699999999</v>
      </c>
      <c r="Q256" s="8">
        <f>Q257</f>
        <v>0</v>
      </c>
      <c r="R256" s="6">
        <f t="shared" si="41"/>
        <v>1759.1104699999999</v>
      </c>
      <c r="S256" s="8">
        <f>S257</f>
        <v>0</v>
      </c>
      <c r="T256" s="6">
        <f t="shared" si="36"/>
        <v>1759.1104699999999</v>
      </c>
      <c r="U256" s="8">
        <f>U257</f>
        <v>8.9887999999999995</v>
      </c>
      <c r="V256" s="6">
        <f t="shared" si="37"/>
        <v>1768.0992699999999</v>
      </c>
      <c r="W256" s="8">
        <f>W257</f>
        <v>0</v>
      </c>
      <c r="X256" s="6">
        <f t="shared" si="35"/>
        <v>1768.0992699999999</v>
      </c>
    </row>
    <row r="257" spans="1:24" ht="47.25" customHeight="1">
      <c r="A257" s="1" t="s">
        <v>58</v>
      </c>
      <c r="B257" s="3" t="s">
        <v>202</v>
      </c>
      <c r="C257" s="4">
        <v>600</v>
      </c>
      <c r="D257" s="6">
        <v>1694.67347</v>
      </c>
      <c r="E257" s="8"/>
      <c r="F257" s="6">
        <f t="shared" si="44"/>
        <v>1694.67347</v>
      </c>
      <c r="G257" s="8"/>
      <c r="H257" s="6">
        <f t="shared" si="43"/>
        <v>1694.67347</v>
      </c>
      <c r="I257" s="8"/>
      <c r="J257" s="6">
        <f t="shared" si="42"/>
        <v>1694.67347</v>
      </c>
      <c r="K257" s="8"/>
      <c r="L257" s="6">
        <f t="shared" si="38"/>
        <v>1694.67347</v>
      </c>
      <c r="M257" s="8"/>
      <c r="N257" s="6">
        <f t="shared" si="39"/>
        <v>1694.67347</v>
      </c>
      <c r="O257" s="8">
        <v>64.436999999999998</v>
      </c>
      <c r="P257" s="6">
        <f t="shared" si="40"/>
        <v>1759.1104699999999</v>
      </c>
      <c r="Q257" s="8"/>
      <c r="R257" s="6">
        <f t="shared" si="41"/>
        <v>1759.1104699999999</v>
      </c>
      <c r="S257" s="8"/>
      <c r="T257" s="6">
        <f t="shared" si="36"/>
        <v>1759.1104699999999</v>
      </c>
      <c r="U257" s="8">
        <v>8.9887999999999995</v>
      </c>
      <c r="V257" s="6">
        <f t="shared" si="37"/>
        <v>1768.0992699999999</v>
      </c>
      <c r="W257" s="8"/>
      <c r="X257" s="6">
        <f t="shared" si="35"/>
        <v>1768.0992699999999</v>
      </c>
    </row>
    <row r="258" spans="1:24" ht="51" customHeight="1">
      <c r="A258" s="12" t="s">
        <v>203</v>
      </c>
      <c r="B258" s="3" t="s">
        <v>205</v>
      </c>
      <c r="C258" s="4"/>
      <c r="D258" s="6">
        <v>0</v>
      </c>
      <c r="E258" s="8">
        <f>E259</f>
        <v>0</v>
      </c>
      <c r="F258" s="6">
        <f t="shared" si="44"/>
        <v>0</v>
      </c>
      <c r="G258" s="8">
        <f>G259</f>
        <v>0</v>
      </c>
      <c r="H258" s="6">
        <f t="shared" si="43"/>
        <v>0</v>
      </c>
      <c r="I258" s="8">
        <f>I259</f>
        <v>0</v>
      </c>
      <c r="J258" s="6">
        <f t="shared" si="42"/>
        <v>0</v>
      </c>
      <c r="K258" s="8">
        <f>K259</f>
        <v>0</v>
      </c>
      <c r="L258" s="6">
        <f t="shared" si="38"/>
        <v>0</v>
      </c>
      <c r="M258" s="8">
        <f>M259</f>
        <v>0</v>
      </c>
      <c r="N258" s="6">
        <f t="shared" si="39"/>
        <v>0</v>
      </c>
      <c r="O258" s="8">
        <f>O259</f>
        <v>0</v>
      </c>
      <c r="P258" s="6">
        <f t="shared" si="40"/>
        <v>0</v>
      </c>
      <c r="Q258" s="8">
        <f>Q259</f>
        <v>0</v>
      </c>
      <c r="R258" s="6">
        <f t="shared" si="41"/>
        <v>0</v>
      </c>
      <c r="S258" s="8">
        <f>S259</f>
        <v>0</v>
      </c>
      <c r="T258" s="6">
        <f t="shared" si="36"/>
        <v>0</v>
      </c>
      <c r="U258" s="8">
        <f>U259</f>
        <v>0</v>
      </c>
      <c r="V258" s="6">
        <f t="shared" si="37"/>
        <v>0</v>
      </c>
      <c r="W258" s="8">
        <f>W259</f>
        <v>0</v>
      </c>
      <c r="X258" s="6">
        <f t="shared" si="35"/>
        <v>0</v>
      </c>
    </row>
    <row r="259" spans="1:24" ht="42.75" customHeight="1">
      <c r="A259" s="12" t="s">
        <v>204</v>
      </c>
      <c r="B259" s="3" t="s">
        <v>206</v>
      </c>
      <c r="C259" s="4"/>
      <c r="D259" s="6">
        <v>0</v>
      </c>
      <c r="E259" s="8">
        <f>E260</f>
        <v>0</v>
      </c>
      <c r="F259" s="6">
        <f t="shared" si="44"/>
        <v>0</v>
      </c>
      <c r="G259" s="8">
        <f>G260</f>
        <v>0</v>
      </c>
      <c r="H259" s="6">
        <f t="shared" si="43"/>
        <v>0</v>
      </c>
      <c r="I259" s="8">
        <f>I260</f>
        <v>0</v>
      </c>
      <c r="J259" s="6">
        <f t="shared" si="42"/>
        <v>0</v>
      </c>
      <c r="K259" s="8">
        <f>K260</f>
        <v>0</v>
      </c>
      <c r="L259" s="6">
        <f t="shared" si="38"/>
        <v>0</v>
      </c>
      <c r="M259" s="8">
        <f>M260</f>
        <v>0</v>
      </c>
      <c r="N259" s="6">
        <f t="shared" si="39"/>
        <v>0</v>
      </c>
      <c r="O259" s="8">
        <f>O260</f>
        <v>0</v>
      </c>
      <c r="P259" s="6">
        <f t="shared" si="40"/>
        <v>0</v>
      </c>
      <c r="Q259" s="8">
        <f>Q260</f>
        <v>0</v>
      </c>
      <c r="R259" s="6">
        <f t="shared" si="41"/>
        <v>0</v>
      </c>
      <c r="S259" s="8">
        <f>S260</f>
        <v>0</v>
      </c>
      <c r="T259" s="6">
        <f t="shared" si="36"/>
        <v>0</v>
      </c>
      <c r="U259" s="8">
        <f>U260</f>
        <v>0</v>
      </c>
      <c r="V259" s="6">
        <f t="shared" si="37"/>
        <v>0</v>
      </c>
      <c r="W259" s="8">
        <f>W260</f>
        <v>0</v>
      </c>
      <c r="X259" s="6">
        <f t="shared" si="35"/>
        <v>0</v>
      </c>
    </row>
    <row r="260" spans="1:24" ht="49.5" customHeight="1">
      <c r="A260" s="1" t="s">
        <v>58</v>
      </c>
      <c r="B260" s="3" t="s">
        <v>206</v>
      </c>
      <c r="C260" s="4">
        <v>600</v>
      </c>
      <c r="D260" s="6">
        <v>0</v>
      </c>
      <c r="E260" s="8"/>
      <c r="F260" s="6">
        <f t="shared" si="44"/>
        <v>0</v>
      </c>
      <c r="G260" s="8"/>
      <c r="H260" s="6">
        <f t="shared" si="43"/>
        <v>0</v>
      </c>
      <c r="I260" s="8"/>
      <c r="J260" s="6">
        <f t="shared" si="42"/>
        <v>0</v>
      </c>
      <c r="K260" s="8"/>
      <c r="L260" s="6">
        <f t="shared" si="38"/>
        <v>0</v>
      </c>
      <c r="M260" s="8"/>
      <c r="N260" s="6">
        <f t="shared" si="39"/>
        <v>0</v>
      </c>
      <c r="O260" s="8"/>
      <c r="P260" s="6">
        <f t="shared" si="40"/>
        <v>0</v>
      </c>
      <c r="Q260" s="8"/>
      <c r="R260" s="6">
        <f t="shared" si="41"/>
        <v>0</v>
      </c>
      <c r="S260" s="8"/>
      <c r="T260" s="6">
        <f t="shared" si="36"/>
        <v>0</v>
      </c>
      <c r="U260" s="8"/>
      <c r="V260" s="6">
        <f t="shared" si="37"/>
        <v>0</v>
      </c>
      <c r="W260" s="8"/>
      <c r="X260" s="6">
        <f t="shared" si="35"/>
        <v>0</v>
      </c>
    </row>
    <row r="261" spans="1:24" ht="49.5" customHeight="1">
      <c r="A261" s="1" t="s">
        <v>683</v>
      </c>
      <c r="B261" s="3" t="s">
        <v>684</v>
      </c>
      <c r="C261" s="4"/>
      <c r="D261" s="6"/>
      <c r="E261" s="8"/>
      <c r="F261" s="6"/>
      <c r="G261" s="8"/>
      <c r="H261" s="6"/>
      <c r="I261" s="8"/>
      <c r="J261" s="6"/>
      <c r="K261" s="8"/>
      <c r="L261" s="6"/>
      <c r="M261" s="8"/>
      <c r="N261" s="6"/>
      <c r="O261" s="8"/>
      <c r="P261" s="6"/>
      <c r="Q261" s="8"/>
      <c r="R261" s="6"/>
      <c r="S261" s="8"/>
      <c r="T261" s="6"/>
      <c r="U261" s="8"/>
      <c r="V261" s="6">
        <f t="shared" si="37"/>
        <v>0</v>
      </c>
      <c r="W261" s="8">
        <f>W262</f>
        <v>65</v>
      </c>
      <c r="X261" s="6">
        <f t="shared" si="35"/>
        <v>65</v>
      </c>
    </row>
    <row r="262" spans="1:24" ht="33.75" customHeight="1">
      <c r="A262" s="1" t="s">
        <v>163</v>
      </c>
      <c r="B262" s="3" t="s">
        <v>685</v>
      </c>
      <c r="C262" s="4"/>
      <c r="D262" s="6"/>
      <c r="E262" s="8"/>
      <c r="F262" s="6"/>
      <c r="G262" s="8"/>
      <c r="H262" s="6"/>
      <c r="I262" s="8"/>
      <c r="J262" s="6"/>
      <c r="K262" s="8"/>
      <c r="L262" s="6"/>
      <c r="M262" s="8"/>
      <c r="N262" s="6"/>
      <c r="O262" s="8"/>
      <c r="P262" s="6"/>
      <c r="Q262" s="8"/>
      <c r="R262" s="6"/>
      <c r="S262" s="8"/>
      <c r="T262" s="6"/>
      <c r="U262" s="8"/>
      <c r="V262" s="6">
        <f t="shared" si="37"/>
        <v>0</v>
      </c>
      <c r="W262" s="8">
        <f>W263</f>
        <v>65</v>
      </c>
      <c r="X262" s="6">
        <f t="shared" si="35"/>
        <v>65</v>
      </c>
    </row>
    <row r="263" spans="1:24" ht="49.5" customHeight="1">
      <c r="A263" s="1" t="s">
        <v>58</v>
      </c>
      <c r="B263" s="3" t="s">
        <v>685</v>
      </c>
      <c r="C263" s="4">
        <v>600</v>
      </c>
      <c r="D263" s="6"/>
      <c r="E263" s="8"/>
      <c r="F263" s="6"/>
      <c r="G263" s="8"/>
      <c r="H263" s="6"/>
      <c r="I263" s="8"/>
      <c r="J263" s="6"/>
      <c r="K263" s="8"/>
      <c r="L263" s="6"/>
      <c r="M263" s="8"/>
      <c r="N263" s="6"/>
      <c r="O263" s="8"/>
      <c r="P263" s="6"/>
      <c r="Q263" s="8"/>
      <c r="R263" s="6"/>
      <c r="S263" s="8"/>
      <c r="T263" s="6"/>
      <c r="U263" s="8"/>
      <c r="V263" s="6">
        <f t="shared" si="37"/>
        <v>0</v>
      </c>
      <c r="W263" s="8">
        <v>65</v>
      </c>
      <c r="X263" s="6">
        <f t="shared" si="35"/>
        <v>65</v>
      </c>
    </row>
    <row r="264" spans="1:24" ht="47.25" customHeight="1">
      <c r="A264" s="11" t="s">
        <v>382</v>
      </c>
      <c r="B264" s="10" t="s">
        <v>383</v>
      </c>
      <c r="C264" s="4"/>
      <c r="D264" s="6">
        <v>6491.7189600000002</v>
      </c>
      <c r="E264" s="8">
        <f>E265</f>
        <v>0</v>
      </c>
      <c r="F264" s="6">
        <f t="shared" si="44"/>
        <v>6491.7189600000002</v>
      </c>
      <c r="G264" s="8">
        <f>G265+G276</f>
        <v>4259.1095299999997</v>
      </c>
      <c r="H264" s="6">
        <f t="shared" si="43"/>
        <v>10750.82849</v>
      </c>
      <c r="I264" s="8">
        <f>I265+I276</f>
        <v>0</v>
      </c>
      <c r="J264" s="6">
        <f t="shared" si="42"/>
        <v>10750.82849</v>
      </c>
      <c r="K264" s="8">
        <f>K265+K276</f>
        <v>0</v>
      </c>
      <c r="L264" s="6">
        <f t="shared" si="38"/>
        <v>10750.82849</v>
      </c>
      <c r="M264" s="8">
        <f>M265+M276</f>
        <v>0</v>
      </c>
      <c r="N264" s="6">
        <f t="shared" si="39"/>
        <v>10750.82849</v>
      </c>
      <c r="O264" s="8">
        <f>O265+O276</f>
        <v>0</v>
      </c>
      <c r="P264" s="6">
        <f t="shared" si="40"/>
        <v>10750.82849</v>
      </c>
      <c r="Q264" s="8">
        <f>Q265+Q276</f>
        <v>0</v>
      </c>
      <c r="R264" s="6">
        <f t="shared" si="41"/>
        <v>10750.82849</v>
      </c>
      <c r="S264" s="8">
        <f>S265+S276</f>
        <v>439.79445999999996</v>
      </c>
      <c r="T264" s="6">
        <f t="shared" si="36"/>
        <v>11190.622949999999</v>
      </c>
      <c r="U264" s="8">
        <f>U265+U276</f>
        <v>832.20224000000007</v>
      </c>
      <c r="V264" s="6">
        <f t="shared" si="37"/>
        <v>12022.82519</v>
      </c>
      <c r="W264" s="8">
        <f>W265+W276</f>
        <v>203.81851</v>
      </c>
      <c r="X264" s="6">
        <f t="shared" si="35"/>
        <v>12226.643699999999</v>
      </c>
    </row>
    <row r="265" spans="1:24" ht="47.25" customHeight="1">
      <c r="A265" s="1" t="s">
        <v>384</v>
      </c>
      <c r="B265" s="3" t="s">
        <v>385</v>
      </c>
      <c r="C265" s="4"/>
      <c r="D265" s="6">
        <v>6491.7189600000002</v>
      </c>
      <c r="E265" s="8">
        <f>E266+E268+E270+E272+E274</f>
        <v>0</v>
      </c>
      <c r="F265" s="6">
        <f t="shared" si="44"/>
        <v>6491.7189600000002</v>
      </c>
      <c r="G265" s="8">
        <f>G266+G268+G270+G272+G274</f>
        <v>0</v>
      </c>
      <c r="H265" s="6">
        <f t="shared" si="43"/>
        <v>6491.7189600000002</v>
      </c>
      <c r="I265" s="8">
        <f>I266+I268+I270+I272+I274</f>
        <v>0</v>
      </c>
      <c r="J265" s="6">
        <f t="shared" si="42"/>
        <v>6491.7189600000002</v>
      </c>
      <c r="K265" s="8">
        <f>K266+K268+K270+K272+K274</f>
        <v>0</v>
      </c>
      <c r="L265" s="6">
        <f t="shared" si="38"/>
        <v>6491.7189600000002</v>
      </c>
      <c r="M265" s="8">
        <f>M266+M268+M270+M272+M274</f>
        <v>0</v>
      </c>
      <c r="N265" s="6">
        <f t="shared" si="39"/>
        <v>6491.7189600000002</v>
      </c>
      <c r="O265" s="8">
        <f>O266+O268+O270+O272+O274</f>
        <v>0</v>
      </c>
      <c r="P265" s="6">
        <f t="shared" si="40"/>
        <v>6491.7189600000002</v>
      </c>
      <c r="Q265" s="8">
        <f>Q266+Q268+Q270+Q272+Q274</f>
        <v>0</v>
      </c>
      <c r="R265" s="6">
        <f t="shared" si="41"/>
        <v>6491.7189600000002</v>
      </c>
      <c r="S265" s="8">
        <f>S266+S268+S270+S272+S274</f>
        <v>439.79445999999996</v>
      </c>
      <c r="T265" s="6">
        <f t="shared" si="36"/>
        <v>6931.5134200000002</v>
      </c>
      <c r="U265" s="8">
        <f>U266+U268+U270+U272+U274</f>
        <v>832.20224000000007</v>
      </c>
      <c r="V265" s="6">
        <f t="shared" si="37"/>
        <v>7763.7156599999998</v>
      </c>
      <c r="W265" s="8">
        <f>W266+W268+W270+W272+W274</f>
        <v>203.81851</v>
      </c>
      <c r="X265" s="6">
        <f t="shared" si="35"/>
        <v>7967.5341699999999</v>
      </c>
    </row>
    <row r="266" spans="1:24" ht="47.25" customHeight="1">
      <c r="A266" s="1" t="s">
        <v>266</v>
      </c>
      <c r="B266" s="3" t="s">
        <v>386</v>
      </c>
      <c r="C266" s="4"/>
      <c r="D266" s="6">
        <v>4501.7489599999999</v>
      </c>
      <c r="E266" s="8">
        <f>E267</f>
        <v>0</v>
      </c>
      <c r="F266" s="6">
        <f t="shared" si="44"/>
        <v>4501.7489599999999</v>
      </c>
      <c r="G266" s="8">
        <f>G267</f>
        <v>0</v>
      </c>
      <c r="H266" s="6">
        <f t="shared" si="43"/>
        <v>4501.7489599999999</v>
      </c>
      <c r="I266" s="8">
        <f>I267</f>
        <v>0</v>
      </c>
      <c r="J266" s="6">
        <f t="shared" si="42"/>
        <v>4501.7489599999999</v>
      </c>
      <c r="K266" s="8">
        <f>K267</f>
        <v>0</v>
      </c>
      <c r="L266" s="6">
        <f t="shared" si="38"/>
        <v>4501.7489599999999</v>
      </c>
      <c r="M266" s="8">
        <f>M267</f>
        <v>0</v>
      </c>
      <c r="N266" s="6">
        <f t="shared" si="39"/>
        <v>4501.7489599999999</v>
      </c>
      <c r="O266" s="8">
        <f>O267</f>
        <v>0</v>
      </c>
      <c r="P266" s="6">
        <f t="shared" si="40"/>
        <v>4501.7489599999999</v>
      </c>
      <c r="Q266" s="8">
        <f>Q267</f>
        <v>0</v>
      </c>
      <c r="R266" s="6">
        <f t="shared" si="41"/>
        <v>4501.7489599999999</v>
      </c>
      <c r="S266" s="8">
        <f>S267</f>
        <v>348.15645999999998</v>
      </c>
      <c r="T266" s="6">
        <f t="shared" si="36"/>
        <v>4849.90542</v>
      </c>
      <c r="U266" s="8">
        <f>U267</f>
        <v>12.06024</v>
      </c>
      <c r="V266" s="6">
        <f t="shared" si="37"/>
        <v>4861.9656599999998</v>
      </c>
      <c r="W266" s="8">
        <f>W267</f>
        <v>103.81851</v>
      </c>
      <c r="X266" s="6">
        <f t="shared" si="35"/>
        <v>4965.7841699999999</v>
      </c>
    </row>
    <row r="267" spans="1:24" ht="47.25" customHeight="1">
      <c r="A267" s="1" t="s">
        <v>58</v>
      </c>
      <c r="B267" s="3" t="s">
        <v>386</v>
      </c>
      <c r="C267" s="4">
        <v>600</v>
      </c>
      <c r="D267" s="6">
        <v>4501.7489599999999</v>
      </c>
      <c r="E267" s="8"/>
      <c r="F267" s="6">
        <f t="shared" si="44"/>
        <v>4501.7489599999999</v>
      </c>
      <c r="G267" s="8"/>
      <c r="H267" s="6">
        <f t="shared" si="43"/>
        <v>4501.7489599999999</v>
      </c>
      <c r="I267" s="8"/>
      <c r="J267" s="6">
        <f t="shared" si="42"/>
        <v>4501.7489599999999</v>
      </c>
      <c r="K267" s="8"/>
      <c r="L267" s="6">
        <f t="shared" si="38"/>
        <v>4501.7489599999999</v>
      </c>
      <c r="M267" s="8"/>
      <c r="N267" s="6">
        <f t="shared" si="39"/>
        <v>4501.7489599999999</v>
      </c>
      <c r="O267" s="8"/>
      <c r="P267" s="6">
        <f t="shared" si="40"/>
        <v>4501.7489599999999</v>
      </c>
      <c r="Q267" s="8"/>
      <c r="R267" s="6">
        <f t="shared" si="41"/>
        <v>4501.7489599999999</v>
      </c>
      <c r="S267" s="8">
        <v>348.15645999999998</v>
      </c>
      <c r="T267" s="6">
        <f t="shared" si="36"/>
        <v>4849.90542</v>
      </c>
      <c r="U267" s="8">
        <v>12.06024</v>
      </c>
      <c r="V267" s="6">
        <f t="shared" si="37"/>
        <v>4861.9656599999998</v>
      </c>
      <c r="W267" s="8">
        <v>103.81851</v>
      </c>
      <c r="X267" s="6">
        <f t="shared" si="35"/>
        <v>4965.7841699999999</v>
      </c>
    </row>
    <row r="268" spans="1:24" ht="82.5" customHeight="1">
      <c r="A268" s="1" t="s">
        <v>275</v>
      </c>
      <c r="B268" s="14" t="s">
        <v>387</v>
      </c>
      <c r="C268" s="4"/>
      <c r="D268" s="6">
        <v>200</v>
      </c>
      <c r="E268" s="8">
        <f>E269</f>
        <v>0</v>
      </c>
      <c r="F268" s="6">
        <f t="shared" si="44"/>
        <v>200</v>
      </c>
      <c r="G268" s="8">
        <f>G269</f>
        <v>0</v>
      </c>
      <c r="H268" s="6">
        <f t="shared" si="43"/>
        <v>200</v>
      </c>
      <c r="I268" s="8">
        <f>I269</f>
        <v>0</v>
      </c>
      <c r="J268" s="6">
        <f t="shared" si="42"/>
        <v>200</v>
      </c>
      <c r="K268" s="8">
        <f>K269</f>
        <v>0</v>
      </c>
      <c r="L268" s="6">
        <f t="shared" si="38"/>
        <v>200</v>
      </c>
      <c r="M268" s="8">
        <f>M269</f>
        <v>0</v>
      </c>
      <c r="N268" s="6">
        <f t="shared" si="39"/>
        <v>200</v>
      </c>
      <c r="O268" s="8">
        <f>O269</f>
        <v>0</v>
      </c>
      <c r="P268" s="6">
        <f t="shared" si="40"/>
        <v>200</v>
      </c>
      <c r="Q268" s="8">
        <f>Q269</f>
        <v>0</v>
      </c>
      <c r="R268" s="6">
        <f t="shared" si="41"/>
        <v>200</v>
      </c>
      <c r="S268" s="8">
        <f>S269</f>
        <v>91.638000000000005</v>
      </c>
      <c r="T268" s="6">
        <f t="shared" si="36"/>
        <v>291.63800000000003</v>
      </c>
      <c r="U268" s="8">
        <f>U269</f>
        <v>0</v>
      </c>
      <c r="V268" s="6">
        <f t="shared" si="37"/>
        <v>291.63800000000003</v>
      </c>
      <c r="W268" s="8">
        <f>W269</f>
        <v>0</v>
      </c>
      <c r="X268" s="6">
        <f t="shared" si="35"/>
        <v>291.63800000000003</v>
      </c>
    </row>
    <row r="269" spans="1:24" ht="47.25" customHeight="1">
      <c r="A269" s="1" t="s">
        <v>58</v>
      </c>
      <c r="B269" s="14" t="s">
        <v>387</v>
      </c>
      <c r="C269" s="4">
        <v>600</v>
      </c>
      <c r="D269" s="6">
        <v>200</v>
      </c>
      <c r="E269" s="8"/>
      <c r="F269" s="6">
        <f t="shared" si="44"/>
        <v>200</v>
      </c>
      <c r="G269" s="8"/>
      <c r="H269" s="6">
        <f t="shared" si="43"/>
        <v>200</v>
      </c>
      <c r="I269" s="8"/>
      <c r="J269" s="6">
        <f t="shared" si="42"/>
        <v>200</v>
      </c>
      <c r="K269" s="8"/>
      <c r="L269" s="6">
        <f t="shared" si="38"/>
        <v>200</v>
      </c>
      <c r="M269" s="8"/>
      <c r="N269" s="6">
        <f t="shared" si="39"/>
        <v>200</v>
      </c>
      <c r="O269" s="8"/>
      <c r="P269" s="6">
        <f t="shared" si="40"/>
        <v>200</v>
      </c>
      <c r="Q269" s="8"/>
      <c r="R269" s="6">
        <f t="shared" si="41"/>
        <v>200</v>
      </c>
      <c r="S269" s="8">
        <v>91.638000000000005</v>
      </c>
      <c r="T269" s="6">
        <f t="shared" si="36"/>
        <v>291.63800000000003</v>
      </c>
      <c r="U269" s="8"/>
      <c r="V269" s="6">
        <f t="shared" si="37"/>
        <v>291.63800000000003</v>
      </c>
      <c r="W269" s="8"/>
      <c r="X269" s="6">
        <f t="shared" si="35"/>
        <v>291.63800000000003</v>
      </c>
    </row>
    <row r="270" spans="1:24" ht="87.75" customHeight="1">
      <c r="A270" s="7" t="s">
        <v>274</v>
      </c>
      <c r="B270" s="14" t="s">
        <v>431</v>
      </c>
      <c r="C270" s="4"/>
      <c r="D270" s="6">
        <v>1789.97</v>
      </c>
      <c r="E270" s="8">
        <f>E271</f>
        <v>0</v>
      </c>
      <c r="F270" s="6">
        <f t="shared" si="44"/>
        <v>1789.97</v>
      </c>
      <c r="G270" s="8">
        <f>G271</f>
        <v>0</v>
      </c>
      <c r="H270" s="6">
        <f t="shared" si="43"/>
        <v>1789.97</v>
      </c>
      <c r="I270" s="8">
        <f>I271</f>
        <v>0</v>
      </c>
      <c r="J270" s="6">
        <f t="shared" si="42"/>
        <v>1789.97</v>
      </c>
      <c r="K270" s="8">
        <f>K271</f>
        <v>0</v>
      </c>
      <c r="L270" s="6">
        <f t="shared" si="38"/>
        <v>1789.97</v>
      </c>
      <c r="M270" s="8">
        <f>M271</f>
        <v>0</v>
      </c>
      <c r="N270" s="6">
        <f t="shared" si="39"/>
        <v>1789.97</v>
      </c>
      <c r="O270" s="8">
        <f>O271</f>
        <v>0</v>
      </c>
      <c r="P270" s="6">
        <f t="shared" si="40"/>
        <v>1789.97</v>
      </c>
      <c r="Q270" s="8">
        <f>Q271</f>
        <v>0</v>
      </c>
      <c r="R270" s="6">
        <f t="shared" si="41"/>
        <v>1789.97</v>
      </c>
      <c r="S270" s="8">
        <f>S271</f>
        <v>0</v>
      </c>
      <c r="T270" s="6">
        <f t="shared" si="36"/>
        <v>1789.97</v>
      </c>
      <c r="U270" s="8">
        <f>U271</f>
        <v>820.14200000000005</v>
      </c>
      <c r="V270" s="6">
        <f t="shared" si="37"/>
        <v>2610.1120000000001</v>
      </c>
      <c r="W270" s="8">
        <f>W271</f>
        <v>0</v>
      </c>
      <c r="X270" s="6">
        <f t="shared" si="35"/>
        <v>2610.1120000000001</v>
      </c>
    </row>
    <row r="271" spans="1:24" ht="47.25" customHeight="1">
      <c r="A271" s="7" t="s">
        <v>58</v>
      </c>
      <c r="B271" s="14" t="s">
        <v>431</v>
      </c>
      <c r="C271" s="4">
        <v>600</v>
      </c>
      <c r="D271" s="6">
        <v>1789.97</v>
      </c>
      <c r="E271" s="8"/>
      <c r="F271" s="6">
        <f t="shared" si="44"/>
        <v>1789.97</v>
      </c>
      <c r="G271" s="8"/>
      <c r="H271" s="6">
        <f t="shared" si="43"/>
        <v>1789.97</v>
      </c>
      <c r="I271" s="8"/>
      <c r="J271" s="6">
        <f t="shared" si="42"/>
        <v>1789.97</v>
      </c>
      <c r="K271" s="8"/>
      <c r="L271" s="6">
        <f t="shared" si="38"/>
        <v>1789.97</v>
      </c>
      <c r="M271" s="8"/>
      <c r="N271" s="6">
        <f t="shared" si="39"/>
        <v>1789.97</v>
      </c>
      <c r="O271" s="8"/>
      <c r="P271" s="6">
        <f t="shared" si="40"/>
        <v>1789.97</v>
      </c>
      <c r="Q271" s="8"/>
      <c r="R271" s="6">
        <f t="shared" si="41"/>
        <v>1789.97</v>
      </c>
      <c r="S271" s="8"/>
      <c r="T271" s="6">
        <f t="shared" si="36"/>
        <v>1789.97</v>
      </c>
      <c r="U271" s="8">
        <v>820.14200000000005</v>
      </c>
      <c r="V271" s="6">
        <f t="shared" si="37"/>
        <v>2610.1120000000001</v>
      </c>
      <c r="W271" s="8"/>
      <c r="X271" s="6">
        <f t="shared" si="35"/>
        <v>2610.1120000000001</v>
      </c>
    </row>
    <row r="272" spans="1:24" ht="53.25" customHeight="1">
      <c r="A272" s="7" t="s">
        <v>432</v>
      </c>
      <c r="B272" s="14" t="s">
        <v>451</v>
      </c>
      <c r="C272" s="4"/>
      <c r="D272" s="6">
        <v>0</v>
      </c>
      <c r="E272" s="8">
        <f>E273</f>
        <v>0</v>
      </c>
      <c r="F272" s="6">
        <f t="shared" si="44"/>
        <v>0</v>
      </c>
      <c r="G272" s="8">
        <f>G273</f>
        <v>0</v>
      </c>
      <c r="H272" s="6">
        <f t="shared" si="43"/>
        <v>0</v>
      </c>
      <c r="I272" s="8">
        <f>I273</f>
        <v>0</v>
      </c>
      <c r="J272" s="6">
        <f t="shared" si="42"/>
        <v>0</v>
      </c>
      <c r="K272" s="8">
        <f>K273</f>
        <v>0</v>
      </c>
      <c r="L272" s="6">
        <f t="shared" si="38"/>
        <v>0</v>
      </c>
      <c r="M272" s="8">
        <f>M273</f>
        <v>0</v>
      </c>
      <c r="N272" s="6">
        <f t="shared" si="39"/>
        <v>0</v>
      </c>
      <c r="O272" s="8">
        <f>O273</f>
        <v>0</v>
      </c>
      <c r="P272" s="6">
        <f t="shared" si="40"/>
        <v>0</v>
      </c>
      <c r="Q272" s="8">
        <f>Q273</f>
        <v>0</v>
      </c>
      <c r="R272" s="6">
        <f t="shared" si="41"/>
        <v>0</v>
      </c>
      <c r="S272" s="8">
        <f>S273</f>
        <v>0</v>
      </c>
      <c r="T272" s="6">
        <f t="shared" si="36"/>
        <v>0</v>
      </c>
      <c r="U272" s="8">
        <f>U273</f>
        <v>0</v>
      </c>
      <c r="V272" s="6">
        <f t="shared" si="37"/>
        <v>0</v>
      </c>
      <c r="W272" s="8">
        <f>W273</f>
        <v>0</v>
      </c>
      <c r="X272" s="6">
        <f t="shared" si="35"/>
        <v>0</v>
      </c>
    </row>
    <row r="273" spans="1:24" ht="47.25" customHeight="1">
      <c r="A273" s="7" t="s">
        <v>58</v>
      </c>
      <c r="B273" s="14" t="s">
        <v>451</v>
      </c>
      <c r="C273" s="4">
        <v>600</v>
      </c>
      <c r="D273" s="6">
        <v>0</v>
      </c>
      <c r="E273" s="8"/>
      <c r="F273" s="6">
        <f t="shared" si="44"/>
        <v>0</v>
      </c>
      <c r="G273" s="8"/>
      <c r="H273" s="6">
        <f t="shared" si="43"/>
        <v>0</v>
      </c>
      <c r="I273" s="8"/>
      <c r="J273" s="6">
        <f t="shared" si="42"/>
        <v>0</v>
      </c>
      <c r="K273" s="8"/>
      <c r="L273" s="6">
        <f t="shared" si="38"/>
        <v>0</v>
      </c>
      <c r="M273" s="8"/>
      <c r="N273" s="6">
        <f t="shared" si="39"/>
        <v>0</v>
      </c>
      <c r="O273" s="8"/>
      <c r="P273" s="6">
        <f t="shared" si="40"/>
        <v>0</v>
      </c>
      <c r="Q273" s="8"/>
      <c r="R273" s="6">
        <f t="shared" si="41"/>
        <v>0</v>
      </c>
      <c r="S273" s="8"/>
      <c r="T273" s="6">
        <f t="shared" si="36"/>
        <v>0</v>
      </c>
      <c r="U273" s="8"/>
      <c r="V273" s="6">
        <f t="shared" si="37"/>
        <v>0</v>
      </c>
      <c r="W273" s="8"/>
      <c r="X273" s="6">
        <f t="shared" si="35"/>
        <v>0</v>
      </c>
    </row>
    <row r="274" spans="1:24" ht="108" customHeight="1">
      <c r="A274" s="7" t="s">
        <v>483</v>
      </c>
      <c r="B274" s="3" t="s">
        <v>484</v>
      </c>
      <c r="C274" s="4"/>
      <c r="D274" s="6">
        <v>0</v>
      </c>
      <c r="E274" s="8">
        <f>E275</f>
        <v>0</v>
      </c>
      <c r="F274" s="6">
        <f t="shared" si="44"/>
        <v>0</v>
      </c>
      <c r="G274" s="8">
        <f>G275</f>
        <v>0</v>
      </c>
      <c r="H274" s="6">
        <f t="shared" si="43"/>
        <v>0</v>
      </c>
      <c r="I274" s="8">
        <f>I275</f>
        <v>0</v>
      </c>
      <c r="J274" s="6">
        <f t="shared" si="42"/>
        <v>0</v>
      </c>
      <c r="K274" s="8">
        <f>K275</f>
        <v>0</v>
      </c>
      <c r="L274" s="6">
        <f t="shared" si="38"/>
        <v>0</v>
      </c>
      <c r="M274" s="8">
        <f>M275</f>
        <v>0</v>
      </c>
      <c r="N274" s="6">
        <f t="shared" si="39"/>
        <v>0</v>
      </c>
      <c r="O274" s="8">
        <f>O275</f>
        <v>0</v>
      </c>
      <c r="P274" s="6">
        <f t="shared" si="40"/>
        <v>0</v>
      </c>
      <c r="Q274" s="8">
        <f>Q275</f>
        <v>0</v>
      </c>
      <c r="R274" s="6">
        <f t="shared" si="41"/>
        <v>0</v>
      </c>
      <c r="S274" s="8">
        <f>S275</f>
        <v>0</v>
      </c>
      <c r="T274" s="6">
        <f t="shared" si="36"/>
        <v>0</v>
      </c>
      <c r="U274" s="8">
        <f>U275</f>
        <v>0</v>
      </c>
      <c r="V274" s="6">
        <f t="shared" si="37"/>
        <v>0</v>
      </c>
      <c r="W274" s="8">
        <f>W275</f>
        <v>100</v>
      </c>
      <c r="X274" s="6">
        <f t="shared" si="35"/>
        <v>100</v>
      </c>
    </row>
    <row r="275" spans="1:24" ht="47.25" customHeight="1">
      <c r="A275" s="1" t="s">
        <v>58</v>
      </c>
      <c r="B275" s="3" t="s">
        <v>484</v>
      </c>
      <c r="C275" s="4">
        <v>600</v>
      </c>
      <c r="D275" s="6">
        <v>0</v>
      </c>
      <c r="E275" s="8"/>
      <c r="F275" s="6">
        <f t="shared" si="44"/>
        <v>0</v>
      </c>
      <c r="G275" s="8"/>
      <c r="H275" s="6">
        <f t="shared" si="43"/>
        <v>0</v>
      </c>
      <c r="I275" s="8"/>
      <c r="J275" s="6">
        <f t="shared" si="42"/>
        <v>0</v>
      </c>
      <c r="K275" s="8"/>
      <c r="L275" s="6">
        <f t="shared" si="38"/>
        <v>0</v>
      </c>
      <c r="M275" s="8"/>
      <c r="N275" s="6">
        <f t="shared" si="39"/>
        <v>0</v>
      </c>
      <c r="O275" s="8"/>
      <c r="P275" s="6">
        <f t="shared" si="40"/>
        <v>0</v>
      </c>
      <c r="Q275" s="8"/>
      <c r="R275" s="6">
        <f t="shared" si="41"/>
        <v>0</v>
      </c>
      <c r="S275" s="8"/>
      <c r="T275" s="6">
        <f t="shared" si="36"/>
        <v>0</v>
      </c>
      <c r="U275" s="8"/>
      <c r="V275" s="6">
        <f t="shared" si="37"/>
        <v>0</v>
      </c>
      <c r="W275" s="8">
        <v>100</v>
      </c>
      <c r="X275" s="6">
        <f t="shared" si="35"/>
        <v>100</v>
      </c>
    </row>
    <row r="276" spans="1:24" ht="93.75" customHeight="1">
      <c r="A276" s="1" t="s">
        <v>578</v>
      </c>
      <c r="B276" s="3" t="s">
        <v>576</v>
      </c>
      <c r="C276" s="4"/>
      <c r="D276" s="6"/>
      <c r="E276" s="8"/>
      <c r="F276" s="6">
        <f t="shared" si="44"/>
        <v>0</v>
      </c>
      <c r="G276" s="8">
        <f>G277</f>
        <v>4259.1095299999997</v>
      </c>
      <c r="H276" s="6">
        <f t="shared" si="43"/>
        <v>4259.1095299999997</v>
      </c>
      <c r="I276" s="8">
        <f>I277</f>
        <v>0</v>
      </c>
      <c r="J276" s="6">
        <f t="shared" si="42"/>
        <v>4259.1095299999997</v>
      </c>
      <c r="K276" s="8">
        <f>K277</f>
        <v>0</v>
      </c>
      <c r="L276" s="6">
        <f t="shared" si="38"/>
        <v>4259.1095299999997</v>
      </c>
      <c r="M276" s="8">
        <f>M277</f>
        <v>0</v>
      </c>
      <c r="N276" s="6">
        <f t="shared" si="39"/>
        <v>4259.1095299999997</v>
      </c>
      <c r="O276" s="8">
        <f>O277</f>
        <v>0</v>
      </c>
      <c r="P276" s="6">
        <f t="shared" si="40"/>
        <v>4259.1095299999997</v>
      </c>
      <c r="Q276" s="8">
        <f>Q277</f>
        <v>0</v>
      </c>
      <c r="R276" s="6">
        <f t="shared" si="41"/>
        <v>4259.1095299999997</v>
      </c>
      <c r="S276" s="8">
        <f>S277</f>
        <v>0</v>
      </c>
      <c r="T276" s="6">
        <f t="shared" si="36"/>
        <v>4259.1095299999997</v>
      </c>
      <c r="U276" s="8">
        <f>U277</f>
        <v>0</v>
      </c>
      <c r="V276" s="6">
        <f t="shared" si="37"/>
        <v>4259.1095299999997</v>
      </c>
      <c r="W276" s="8">
        <f>W277</f>
        <v>0</v>
      </c>
      <c r="X276" s="6">
        <f t="shared" si="35"/>
        <v>4259.1095299999997</v>
      </c>
    </row>
    <row r="277" spans="1:24" ht="95.25" customHeight="1">
      <c r="A277" s="1" t="s">
        <v>579</v>
      </c>
      <c r="B277" s="3" t="s">
        <v>577</v>
      </c>
      <c r="C277" s="4"/>
      <c r="D277" s="6"/>
      <c r="E277" s="8"/>
      <c r="F277" s="6">
        <f t="shared" si="44"/>
        <v>0</v>
      </c>
      <c r="G277" s="8">
        <f>G278</f>
        <v>4259.1095299999997</v>
      </c>
      <c r="H277" s="6">
        <f t="shared" si="43"/>
        <v>4259.1095299999997</v>
      </c>
      <c r="I277" s="8">
        <f>I278</f>
        <v>0</v>
      </c>
      <c r="J277" s="6">
        <f t="shared" si="42"/>
        <v>4259.1095299999997</v>
      </c>
      <c r="K277" s="8">
        <f>K278</f>
        <v>0</v>
      </c>
      <c r="L277" s="6">
        <f t="shared" si="38"/>
        <v>4259.1095299999997</v>
      </c>
      <c r="M277" s="8">
        <f>M278</f>
        <v>0</v>
      </c>
      <c r="N277" s="6">
        <f t="shared" si="39"/>
        <v>4259.1095299999997</v>
      </c>
      <c r="O277" s="8">
        <f>O278</f>
        <v>0</v>
      </c>
      <c r="P277" s="6">
        <f t="shared" si="40"/>
        <v>4259.1095299999997</v>
      </c>
      <c r="Q277" s="8">
        <f>Q278</f>
        <v>0</v>
      </c>
      <c r="R277" s="6">
        <f t="shared" si="41"/>
        <v>4259.1095299999997</v>
      </c>
      <c r="S277" s="8">
        <f>S278</f>
        <v>0</v>
      </c>
      <c r="T277" s="6">
        <f t="shared" si="36"/>
        <v>4259.1095299999997</v>
      </c>
      <c r="U277" s="8">
        <f>U278</f>
        <v>0</v>
      </c>
      <c r="V277" s="6">
        <f t="shared" si="37"/>
        <v>4259.1095299999997</v>
      </c>
      <c r="W277" s="8">
        <f>W278</f>
        <v>0</v>
      </c>
      <c r="X277" s="6">
        <f t="shared" si="35"/>
        <v>4259.1095299999997</v>
      </c>
    </row>
    <row r="278" spans="1:24" ht="47.25" customHeight="1">
      <c r="A278" s="1" t="s">
        <v>58</v>
      </c>
      <c r="B278" s="3" t="s">
        <v>577</v>
      </c>
      <c r="C278" s="4">
        <v>600</v>
      </c>
      <c r="D278" s="6"/>
      <c r="E278" s="8"/>
      <c r="F278" s="6">
        <f t="shared" si="44"/>
        <v>0</v>
      </c>
      <c r="G278" s="8">
        <v>4259.1095299999997</v>
      </c>
      <c r="H278" s="6">
        <f t="shared" si="43"/>
        <v>4259.1095299999997</v>
      </c>
      <c r="I278" s="8"/>
      <c r="J278" s="6">
        <f t="shared" si="42"/>
        <v>4259.1095299999997</v>
      </c>
      <c r="K278" s="8"/>
      <c r="L278" s="6">
        <f t="shared" si="38"/>
        <v>4259.1095299999997</v>
      </c>
      <c r="M278" s="8"/>
      <c r="N278" s="6">
        <f t="shared" si="39"/>
        <v>4259.1095299999997</v>
      </c>
      <c r="O278" s="8"/>
      <c r="P278" s="6">
        <f t="shared" si="40"/>
        <v>4259.1095299999997</v>
      </c>
      <c r="Q278" s="8"/>
      <c r="R278" s="6">
        <f t="shared" si="41"/>
        <v>4259.1095299999997</v>
      </c>
      <c r="S278" s="8"/>
      <c r="T278" s="6">
        <f t="shared" si="36"/>
        <v>4259.1095299999997</v>
      </c>
      <c r="U278" s="8"/>
      <c r="V278" s="6">
        <f t="shared" si="37"/>
        <v>4259.1095299999997</v>
      </c>
      <c r="W278" s="8"/>
      <c r="X278" s="6">
        <f t="shared" ref="X278:X341" si="47">V278+W278</f>
        <v>4259.1095299999997</v>
      </c>
    </row>
    <row r="279" spans="1:24" ht="41.25" customHeight="1">
      <c r="A279" s="11" t="s">
        <v>569</v>
      </c>
      <c r="B279" s="10" t="s">
        <v>570</v>
      </c>
      <c r="C279" s="4"/>
      <c r="D279" s="6">
        <v>0</v>
      </c>
      <c r="E279" s="8">
        <f>E280</f>
        <v>5700</v>
      </c>
      <c r="F279" s="6">
        <f t="shared" si="44"/>
        <v>5700</v>
      </c>
      <c r="G279" s="8">
        <f>G280</f>
        <v>0</v>
      </c>
      <c r="H279" s="6">
        <f t="shared" si="43"/>
        <v>5700</v>
      </c>
      <c r="I279" s="8">
        <f>I280</f>
        <v>0</v>
      </c>
      <c r="J279" s="6">
        <f t="shared" si="42"/>
        <v>5700</v>
      </c>
      <c r="K279" s="8">
        <f>K280</f>
        <v>0</v>
      </c>
      <c r="L279" s="6">
        <f t="shared" si="38"/>
        <v>5700</v>
      </c>
      <c r="M279" s="8">
        <f>M280</f>
        <v>0</v>
      </c>
      <c r="N279" s="6">
        <f t="shared" si="39"/>
        <v>5700</v>
      </c>
      <c r="O279" s="8">
        <f>O280</f>
        <v>0</v>
      </c>
      <c r="P279" s="6">
        <f t="shared" si="40"/>
        <v>5700</v>
      </c>
      <c r="Q279" s="8">
        <f>Q280</f>
        <v>0</v>
      </c>
      <c r="R279" s="6">
        <f t="shared" si="41"/>
        <v>5700</v>
      </c>
      <c r="S279" s="8">
        <f>S280</f>
        <v>0</v>
      </c>
      <c r="T279" s="6">
        <f t="shared" si="36"/>
        <v>5700</v>
      </c>
      <c r="U279" s="8">
        <f>U280</f>
        <v>0</v>
      </c>
      <c r="V279" s="6">
        <f t="shared" si="37"/>
        <v>5700</v>
      </c>
      <c r="W279" s="8">
        <f>W280</f>
        <v>0</v>
      </c>
      <c r="X279" s="6">
        <f t="shared" si="47"/>
        <v>5700</v>
      </c>
    </row>
    <row r="280" spans="1:24" ht="42.75" customHeight="1">
      <c r="A280" s="1" t="s">
        <v>571</v>
      </c>
      <c r="B280" s="3" t="s">
        <v>572</v>
      </c>
      <c r="C280" s="4"/>
      <c r="D280" s="6">
        <v>0</v>
      </c>
      <c r="E280" s="8">
        <f>E281</f>
        <v>5700</v>
      </c>
      <c r="F280" s="6">
        <f t="shared" si="44"/>
        <v>5700</v>
      </c>
      <c r="G280" s="8">
        <f>G281</f>
        <v>0</v>
      </c>
      <c r="H280" s="6">
        <f t="shared" si="43"/>
        <v>5700</v>
      </c>
      <c r="I280" s="8">
        <f>I281</f>
        <v>0</v>
      </c>
      <c r="J280" s="6">
        <f t="shared" si="42"/>
        <v>5700</v>
      </c>
      <c r="K280" s="8">
        <f>K281</f>
        <v>0</v>
      </c>
      <c r="L280" s="6">
        <f t="shared" si="38"/>
        <v>5700</v>
      </c>
      <c r="M280" s="8">
        <f>M281</f>
        <v>0</v>
      </c>
      <c r="N280" s="6">
        <f t="shared" si="39"/>
        <v>5700</v>
      </c>
      <c r="O280" s="8">
        <f>O281</f>
        <v>0</v>
      </c>
      <c r="P280" s="6">
        <f t="shared" si="40"/>
        <v>5700</v>
      </c>
      <c r="Q280" s="8">
        <f>Q281</f>
        <v>0</v>
      </c>
      <c r="R280" s="6">
        <f t="shared" si="41"/>
        <v>5700</v>
      </c>
      <c r="S280" s="8">
        <f>S281</f>
        <v>0</v>
      </c>
      <c r="T280" s="6">
        <f t="shared" si="36"/>
        <v>5700</v>
      </c>
      <c r="U280" s="8">
        <f>U281</f>
        <v>0</v>
      </c>
      <c r="V280" s="6">
        <f t="shared" si="37"/>
        <v>5700</v>
      </c>
      <c r="W280" s="8">
        <f>W281</f>
        <v>0</v>
      </c>
      <c r="X280" s="6">
        <f t="shared" si="47"/>
        <v>5700</v>
      </c>
    </row>
    <row r="281" spans="1:24" ht="24.75" customHeight="1">
      <c r="A281" s="1" t="s">
        <v>573</v>
      </c>
      <c r="B281" s="3" t="s">
        <v>574</v>
      </c>
      <c r="C281" s="4"/>
      <c r="D281" s="6">
        <v>0</v>
      </c>
      <c r="E281" s="8">
        <f>E282</f>
        <v>5700</v>
      </c>
      <c r="F281" s="6">
        <f t="shared" si="44"/>
        <v>5700</v>
      </c>
      <c r="G281" s="8">
        <f>G282</f>
        <v>0</v>
      </c>
      <c r="H281" s="6">
        <f t="shared" si="43"/>
        <v>5700</v>
      </c>
      <c r="I281" s="8">
        <f>I282</f>
        <v>0</v>
      </c>
      <c r="J281" s="6">
        <f t="shared" si="42"/>
        <v>5700</v>
      </c>
      <c r="K281" s="8">
        <f>K282</f>
        <v>0</v>
      </c>
      <c r="L281" s="6">
        <f t="shared" si="38"/>
        <v>5700</v>
      </c>
      <c r="M281" s="8">
        <f>M282</f>
        <v>0</v>
      </c>
      <c r="N281" s="6">
        <f t="shared" si="39"/>
        <v>5700</v>
      </c>
      <c r="O281" s="8">
        <f>O282</f>
        <v>0</v>
      </c>
      <c r="P281" s="6">
        <f t="shared" si="40"/>
        <v>5700</v>
      </c>
      <c r="Q281" s="8">
        <f>Q282</f>
        <v>0</v>
      </c>
      <c r="R281" s="6">
        <f t="shared" si="41"/>
        <v>5700</v>
      </c>
      <c r="S281" s="8">
        <f>S282</f>
        <v>0</v>
      </c>
      <c r="T281" s="6">
        <f t="shared" si="36"/>
        <v>5700</v>
      </c>
      <c r="U281" s="8">
        <f>U282</f>
        <v>0</v>
      </c>
      <c r="V281" s="6">
        <f t="shared" si="37"/>
        <v>5700</v>
      </c>
      <c r="W281" s="8">
        <f>W282</f>
        <v>0</v>
      </c>
      <c r="X281" s="6">
        <f t="shared" si="47"/>
        <v>5700</v>
      </c>
    </row>
    <row r="282" spans="1:24" ht="47.25" customHeight="1">
      <c r="A282" s="1" t="s">
        <v>58</v>
      </c>
      <c r="B282" s="3" t="s">
        <v>574</v>
      </c>
      <c r="C282" s="4">
        <v>600</v>
      </c>
      <c r="D282" s="6">
        <v>0</v>
      </c>
      <c r="E282" s="8">
        <v>5700</v>
      </c>
      <c r="F282" s="6">
        <f t="shared" si="44"/>
        <v>5700</v>
      </c>
      <c r="G282" s="8"/>
      <c r="H282" s="6">
        <f t="shared" si="43"/>
        <v>5700</v>
      </c>
      <c r="I282" s="8"/>
      <c r="J282" s="6">
        <f t="shared" si="42"/>
        <v>5700</v>
      </c>
      <c r="K282" s="8"/>
      <c r="L282" s="6">
        <f t="shared" si="38"/>
        <v>5700</v>
      </c>
      <c r="M282" s="8"/>
      <c r="N282" s="6">
        <f t="shared" si="39"/>
        <v>5700</v>
      </c>
      <c r="O282" s="8"/>
      <c r="P282" s="6">
        <f t="shared" si="40"/>
        <v>5700</v>
      </c>
      <c r="Q282" s="8"/>
      <c r="R282" s="6">
        <f t="shared" si="41"/>
        <v>5700</v>
      </c>
      <c r="S282" s="8"/>
      <c r="T282" s="6">
        <f t="shared" si="36"/>
        <v>5700</v>
      </c>
      <c r="U282" s="8"/>
      <c r="V282" s="6">
        <f t="shared" si="37"/>
        <v>5700</v>
      </c>
      <c r="W282" s="8"/>
      <c r="X282" s="6">
        <f t="shared" si="47"/>
        <v>5700</v>
      </c>
    </row>
    <row r="283" spans="1:24" ht="101.25" customHeight="1">
      <c r="A283" s="9" t="s">
        <v>667</v>
      </c>
      <c r="B283" s="10" t="s">
        <v>97</v>
      </c>
      <c r="C283" s="4"/>
      <c r="D283" s="6">
        <v>1193</v>
      </c>
      <c r="E283" s="8">
        <f>E284</f>
        <v>0</v>
      </c>
      <c r="F283" s="6">
        <f t="shared" si="44"/>
        <v>1193</v>
      </c>
      <c r="G283" s="8">
        <f>G284</f>
        <v>0</v>
      </c>
      <c r="H283" s="6">
        <f t="shared" si="43"/>
        <v>1193</v>
      </c>
      <c r="I283" s="8">
        <f>I284</f>
        <v>0</v>
      </c>
      <c r="J283" s="6">
        <f t="shared" si="42"/>
        <v>1193</v>
      </c>
      <c r="K283" s="8">
        <f>K284</f>
        <v>0</v>
      </c>
      <c r="L283" s="6">
        <f t="shared" si="38"/>
        <v>1193</v>
      </c>
      <c r="M283" s="8">
        <f>M284</f>
        <v>0</v>
      </c>
      <c r="N283" s="6">
        <f t="shared" si="39"/>
        <v>1193</v>
      </c>
      <c r="O283" s="8">
        <f>O284+O298</f>
        <v>210.52593999999999</v>
      </c>
      <c r="P283" s="6">
        <f t="shared" si="40"/>
        <v>1403.52594</v>
      </c>
      <c r="Q283" s="8">
        <f>Q284+Q298</f>
        <v>0</v>
      </c>
      <c r="R283" s="6">
        <f t="shared" si="41"/>
        <v>1403.52594</v>
      </c>
      <c r="S283" s="8">
        <f>S284+S298</f>
        <v>-7.1307976884371627E-16</v>
      </c>
      <c r="T283" s="6">
        <f t="shared" si="36"/>
        <v>1403.52594</v>
      </c>
      <c r="U283" s="8">
        <f>U284+U298</f>
        <v>0</v>
      </c>
      <c r="V283" s="6">
        <f t="shared" si="37"/>
        <v>1403.52594</v>
      </c>
      <c r="W283" s="8">
        <f>W284+W298</f>
        <v>0</v>
      </c>
      <c r="X283" s="6">
        <f t="shared" si="47"/>
        <v>1403.52594</v>
      </c>
    </row>
    <row r="284" spans="1:24" ht="72" customHeight="1">
      <c r="A284" s="16" t="s">
        <v>98</v>
      </c>
      <c r="B284" s="10" t="s">
        <v>101</v>
      </c>
      <c r="C284" s="4"/>
      <c r="D284" s="6">
        <v>1193</v>
      </c>
      <c r="E284" s="8">
        <f>E285+E289+E294</f>
        <v>0</v>
      </c>
      <c r="F284" s="6">
        <f t="shared" si="44"/>
        <v>1193</v>
      </c>
      <c r="G284" s="8">
        <f>G285+G289+G294</f>
        <v>0</v>
      </c>
      <c r="H284" s="6">
        <f t="shared" si="43"/>
        <v>1193</v>
      </c>
      <c r="I284" s="8">
        <f>I285+I289+I294</f>
        <v>0</v>
      </c>
      <c r="J284" s="6">
        <f t="shared" si="42"/>
        <v>1193</v>
      </c>
      <c r="K284" s="8">
        <f>K285+K289+K294</f>
        <v>0</v>
      </c>
      <c r="L284" s="6">
        <f t="shared" si="38"/>
        <v>1193</v>
      </c>
      <c r="M284" s="8">
        <f>M285+M289+M294</f>
        <v>0</v>
      </c>
      <c r="N284" s="6">
        <f t="shared" si="39"/>
        <v>1193</v>
      </c>
      <c r="O284" s="8">
        <f>O285+O289+O294</f>
        <v>0</v>
      </c>
      <c r="P284" s="6">
        <f t="shared" si="40"/>
        <v>1193</v>
      </c>
      <c r="Q284" s="8">
        <f>Q285+Q289+Q294</f>
        <v>0</v>
      </c>
      <c r="R284" s="6">
        <f t="shared" si="41"/>
        <v>1193</v>
      </c>
      <c r="S284" s="8">
        <f>S285+S289+S294</f>
        <v>-3.800000000007131E-4</v>
      </c>
      <c r="T284" s="6">
        <f t="shared" ref="T284:T347" si="48">R284+S284</f>
        <v>1192.99962</v>
      </c>
      <c r="U284" s="8">
        <f>U285+U289+U294</f>
        <v>0</v>
      </c>
      <c r="V284" s="6">
        <f t="shared" ref="V284:V347" si="49">T284+U284</f>
        <v>1192.99962</v>
      </c>
      <c r="W284" s="8">
        <f>W285+W289+W294</f>
        <v>0</v>
      </c>
      <c r="X284" s="6">
        <f t="shared" si="47"/>
        <v>1192.99962</v>
      </c>
    </row>
    <row r="285" spans="1:24" ht="59.25" customHeight="1">
      <c r="A285" s="12" t="s">
        <v>99</v>
      </c>
      <c r="B285" s="3" t="s">
        <v>102</v>
      </c>
      <c r="C285" s="4"/>
      <c r="D285" s="6">
        <v>454.05</v>
      </c>
      <c r="E285" s="8">
        <f>E286</f>
        <v>0</v>
      </c>
      <c r="F285" s="6">
        <f t="shared" si="44"/>
        <v>454.05</v>
      </c>
      <c r="G285" s="8">
        <f>G286</f>
        <v>0</v>
      </c>
      <c r="H285" s="6">
        <f t="shared" si="43"/>
        <v>454.05</v>
      </c>
      <c r="I285" s="8">
        <f>I286</f>
        <v>0</v>
      </c>
      <c r="J285" s="6">
        <f t="shared" si="42"/>
        <v>454.05</v>
      </c>
      <c r="K285" s="8">
        <f>K286</f>
        <v>0</v>
      </c>
      <c r="L285" s="6">
        <f t="shared" si="38"/>
        <v>454.05</v>
      </c>
      <c r="M285" s="8">
        <f>M286</f>
        <v>0</v>
      </c>
      <c r="N285" s="6">
        <f t="shared" si="39"/>
        <v>454.05</v>
      </c>
      <c r="O285" s="8">
        <f>O286</f>
        <v>0</v>
      </c>
      <c r="P285" s="6">
        <f t="shared" si="40"/>
        <v>454.05</v>
      </c>
      <c r="Q285" s="8">
        <f>Q286</f>
        <v>0</v>
      </c>
      <c r="R285" s="6">
        <f t="shared" si="41"/>
        <v>454.05</v>
      </c>
      <c r="S285" s="8">
        <f>S286</f>
        <v>-27.75038</v>
      </c>
      <c r="T285" s="6">
        <f t="shared" si="48"/>
        <v>426.29962</v>
      </c>
      <c r="U285" s="8">
        <f>U286</f>
        <v>0</v>
      </c>
      <c r="V285" s="6">
        <f t="shared" si="49"/>
        <v>426.29962</v>
      </c>
      <c r="W285" s="8">
        <f>W286</f>
        <v>-74.749619999999993</v>
      </c>
      <c r="X285" s="6">
        <f t="shared" si="47"/>
        <v>351.55</v>
      </c>
    </row>
    <row r="286" spans="1:24" ht="51.75" customHeight="1">
      <c r="A286" s="1" t="s">
        <v>100</v>
      </c>
      <c r="B286" s="3" t="s">
        <v>103</v>
      </c>
      <c r="C286" s="4"/>
      <c r="D286" s="6">
        <v>454.05</v>
      </c>
      <c r="E286" s="8">
        <f>E287+E288</f>
        <v>0</v>
      </c>
      <c r="F286" s="6">
        <f t="shared" si="44"/>
        <v>454.05</v>
      </c>
      <c r="G286" s="8">
        <f>G287+G288</f>
        <v>0</v>
      </c>
      <c r="H286" s="6">
        <f t="shared" si="43"/>
        <v>454.05</v>
      </c>
      <c r="I286" s="8">
        <f>I287+I288</f>
        <v>0</v>
      </c>
      <c r="J286" s="6">
        <f t="shared" si="42"/>
        <v>454.05</v>
      </c>
      <c r="K286" s="8">
        <f>K287+K288</f>
        <v>0</v>
      </c>
      <c r="L286" s="6">
        <f t="shared" si="38"/>
        <v>454.05</v>
      </c>
      <c r="M286" s="8">
        <f>M287+M288</f>
        <v>0</v>
      </c>
      <c r="N286" s="6">
        <f t="shared" si="39"/>
        <v>454.05</v>
      </c>
      <c r="O286" s="8">
        <f>O287+O288</f>
        <v>0</v>
      </c>
      <c r="P286" s="6">
        <f t="shared" si="40"/>
        <v>454.05</v>
      </c>
      <c r="Q286" s="8">
        <f>Q287+Q288</f>
        <v>0</v>
      </c>
      <c r="R286" s="6">
        <f t="shared" si="41"/>
        <v>454.05</v>
      </c>
      <c r="S286" s="8">
        <f>S287+S288</f>
        <v>-27.75038</v>
      </c>
      <c r="T286" s="6">
        <f t="shared" si="48"/>
        <v>426.29962</v>
      </c>
      <c r="U286" s="8">
        <f>U287+U288</f>
        <v>0</v>
      </c>
      <c r="V286" s="6">
        <f t="shared" si="49"/>
        <v>426.29962</v>
      </c>
      <c r="W286" s="8">
        <f>W287+W288</f>
        <v>-74.749619999999993</v>
      </c>
      <c r="X286" s="6">
        <f t="shared" si="47"/>
        <v>351.55</v>
      </c>
    </row>
    <row r="287" spans="1:24" ht="86.25" customHeight="1">
      <c r="A287" s="1" t="s">
        <v>104</v>
      </c>
      <c r="B287" s="3" t="s">
        <v>103</v>
      </c>
      <c r="C287" s="4">
        <v>100</v>
      </c>
      <c r="D287" s="6">
        <v>339.05</v>
      </c>
      <c r="E287" s="8"/>
      <c r="F287" s="6">
        <f t="shared" si="44"/>
        <v>339.05</v>
      </c>
      <c r="G287" s="8"/>
      <c r="H287" s="6">
        <f t="shared" si="43"/>
        <v>339.05</v>
      </c>
      <c r="I287" s="8"/>
      <c r="J287" s="6">
        <f t="shared" si="42"/>
        <v>339.05</v>
      </c>
      <c r="K287" s="8"/>
      <c r="L287" s="6">
        <f t="shared" si="38"/>
        <v>339.05</v>
      </c>
      <c r="M287" s="8"/>
      <c r="N287" s="6">
        <f t="shared" si="39"/>
        <v>339.05</v>
      </c>
      <c r="O287" s="8"/>
      <c r="P287" s="6">
        <f t="shared" si="40"/>
        <v>339.05</v>
      </c>
      <c r="Q287" s="8"/>
      <c r="R287" s="6">
        <f t="shared" si="41"/>
        <v>339.05</v>
      </c>
      <c r="S287" s="8">
        <f>-0.00038-27.75</f>
        <v>-27.75038</v>
      </c>
      <c r="T287" s="6">
        <f t="shared" si="48"/>
        <v>311.29962</v>
      </c>
      <c r="U287" s="8"/>
      <c r="V287" s="6">
        <f t="shared" si="49"/>
        <v>311.29962</v>
      </c>
      <c r="W287" s="8">
        <v>-74.749619999999993</v>
      </c>
      <c r="X287" s="6">
        <f t="shared" si="47"/>
        <v>236.55</v>
      </c>
    </row>
    <row r="288" spans="1:24" ht="48.75" customHeight="1">
      <c r="A288" s="1" t="s">
        <v>29</v>
      </c>
      <c r="B288" s="3" t="s">
        <v>103</v>
      </c>
      <c r="C288" s="4">
        <v>200</v>
      </c>
      <c r="D288" s="6">
        <v>115</v>
      </c>
      <c r="E288" s="8"/>
      <c r="F288" s="6">
        <f t="shared" si="44"/>
        <v>115</v>
      </c>
      <c r="G288" s="8"/>
      <c r="H288" s="6">
        <f t="shared" si="43"/>
        <v>115</v>
      </c>
      <c r="I288" s="8"/>
      <c r="J288" s="6">
        <f t="shared" si="42"/>
        <v>115</v>
      </c>
      <c r="K288" s="8"/>
      <c r="L288" s="6">
        <f t="shared" si="38"/>
        <v>115</v>
      </c>
      <c r="M288" s="8"/>
      <c r="N288" s="6">
        <f t="shared" si="39"/>
        <v>115</v>
      </c>
      <c r="O288" s="8"/>
      <c r="P288" s="6">
        <f t="shared" si="40"/>
        <v>115</v>
      </c>
      <c r="Q288" s="8"/>
      <c r="R288" s="6">
        <f t="shared" si="41"/>
        <v>115</v>
      </c>
      <c r="S288" s="8"/>
      <c r="T288" s="6">
        <f t="shared" si="48"/>
        <v>115</v>
      </c>
      <c r="U288" s="8"/>
      <c r="V288" s="6">
        <f t="shared" si="49"/>
        <v>115</v>
      </c>
      <c r="W288" s="8"/>
      <c r="X288" s="6">
        <f t="shared" si="47"/>
        <v>115</v>
      </c>
    </row>
    <row r="289" spans="1:24" ht="45.75" customHeight="1">
      <c r="A289" s="12" t="s">
        <v>105</v>
      </c>
      <c r="B289" s="3" t="s">
        <v>107</v>
      </c>
      <c r="C289" s="4"/>
      <c r="D289" s="6">
        <v>550</v>
      </c>
      <c r="E289" s="8">
        <f>E290</f>
        <v>0</v>
      </c>
      <c r="F289" s="6">
        <f t="shared" si="44"/>
        <v>550</v>
      </c>
      <c r="G289" s="8">
        <f>G290</f>
        <v>0</v>
      </c>
      <c r="H289" s="6">
        <f t="shared" si="43"/>
        <v>550</v>
      </c>
      <c r="I289" s="8">
        <f>I290</f>
        <v>0</v>
      </c>
      <c r="J289" s="6">
        <f t="shared" si="42"/>
        <v>550</v>
      </c>
      <c r="K289" s="8">
        <f>K290</f>
        <v>0</v>
      </c>
      <c r="L289" s="6">
        <f t="shared" si="38"/>
        <v>550</v>
      </c>
      <c r="M289" s="8">
        <f>M290</f>
        <v>0</v>
      </c>
      <c r="N289" s="6">
        <f t="shared" si="39"/>
        <v>550</v>
      </c>
      <c r="O289" s="8">
        <f>O290</f>
        <v>0</v>
      </c>
      <c r="P289" s="6">
        <f t="shared" si="40"/>
        <v>550</v>
      </c>
      <c r="Q289" s="8">
        <f>Q290</f>
        <v>0</v>
      </c>
      <c r="R289" s="6">
        <f t="shared" si="41"/>
        <v>550</v>
      </c>
      <c r="S289" s="8">
        <f>S290</f>
        <v>25.2</v>
      </c>
      <c r="T289" s="6">
        <f t="shared" si="48"/>
        <v>575.20000000000005</v>
      </c>
      <c r="U289" s="8">
        <f>U290</f>
        <v>0</v>
      </c>
      <c r="V289" s="6">
        <f t="shared" si="49"/>
        <v>575.20000000000005</v>
      </c>
      <c r="W289" s="8">
        <f>W290</f>
        <v>74.749619999999993</v>
      </c>
      <c r="X289" s="6">
        <f t="shared" si="47"/>
        <v>649.9496200000001</v>
      </c>
    </row>
    <row r="290" spans="1:24" ht="31.5" customHeight="1">
      <c r="A290" s="12" t="s">
        <v>106</v>
      </c>
      <c r="B290" s="3" t="s">
        <v>108</v>
      </c>
      <c r="C290" s="4"/>
      <c r="D290" s="6">
        <v>550</v>
      </c>
      <c r="E290" s="8">
        <f>E291+E292+E293</f>
        <v>0</v>
      </c>
      <c r="F290" s="6">
        <f t="shared" si="44"/>
        <v>550</v>
      </c>
      <c r="G290" s="8">
        <f>G291+G292+G293</f>
        <v>0</v>
      </c>
      <c r="H290" s="6">
        <f t="shared" si="43"/>
        <v>550</v>
      </c>
      <c r="I290" s="8">
        <f>I291+I292+I293</f>
        <v>0</v>
      </c>
      <c r="J290" s="6">
        <f t="shared" si="42"/>
        <v>550</v>
      </c>
      <c r="K290" s="8">
        <f>K291+K292+K293</f>
        <v>0</v>
      </c>
      <c r="L290" s="6">
        <f t="shared" si="38"/>
        <v>550</v>
      </c>
      <c r="M290" s="8">
        <f>M291+M292+M293</f>
        <v>0</v>
      </c>
      <c r="N290" s="6">
        <f t="shared" si="39"/>
        <v>550</v>
      </c>
      <c r="O290" s="8">
        <f>O291+O292+O293</f>
        <v>0</v>
      </c>
      <c r="P290" s="6">
        <f t="shared" si="40"/>
        <v>550</v>
      </c>
      <c r="Q290" s="8">
        <f>Q291+Q292+Q293</f>
        <v>0</v>
      </c>
      <c r="R290" s="6">
        <f t="shared" ref="R290:R356" si="50">P290+Q290</f>
        <v>550</v>
      </c>
      <c r="S290" s="8">
        <f>S291+S292+S293</f>
        <v>25.2</v>
      </c>
      <c r="T290" s="6">
        <f t="shared" si="48"/>
        <v>575.20000000000005</v>
      </c>
      <c r="U290" s="8">
        <f>U291+U292+U293</f>
        <v>0</v>
      </c>
      <c r="V290" s="6">
        <f t="shared" si="49"/>
        <v>575.20000000000005</v>
      </c>
      <c r="W290" s="8">
        <f>W291+W292+W293</f>
        <v>74.749619999999993</v>
      </c>
      <c r="X290" s="6">
        <f t="shared" si="47"/>
        <v>649.9496200000001</v>
      </c>
    </row>
    <row r="291" spans="1:24" ht="89.25" customHeight="1">
      <c r="A291" s="1" t="s">
        <v>104</v>
      </c>
      <c r="B291" s="3" t="s">
        <v>108</v>
      </c>
      <c r="C291" s="4">
        <v>100</v>
      </c>
      <c r="D291" s="6">
        <v>415</v>
      </c>
      <c r="E291" s="8"/>
      <c r="F291" s="6">
        <f t="shared" si="44"/>
        <v>415</v>
      </c>
      <c r="G291" s="8"/>
      <c r="H291" s="6">
        <f t="shared" si="43"/>
        <v>415</v>
      </c>
      <c r="I291" s="8"/>
      <c r="J291" s="6">
        <f t="shared" si="42"/>
        <v>415</v>
      </c>
      <c r="K291" s="8"/>
      <c r="L291" s="6">
        <f t="shared" si="38"/>
        <v>415</v>
      </c>
      <c r="M291" s="8"/>
      <c r="N291" s="6">
        <f t="shared" si="39"/>
        <v>415</v>
      </c>
      <c r="O291" s="8"/>
      <c r="P291" s="6">
        <f t="shared" si="40"/>
        <v>415</v>
      </c>
      <c r="Q291" s="8"/>
      <c r="R291" s="6">
        <f t="shared" si="50"/>
        <v>415</v>
      </c>
      <c r="S291" s="8"/>
      <c r="T291" s="6">
        <f t="shared" si="48"/>
        <v>415</v>
      </c>
      <c r="U291" s="8"/>
      <c r="V291" s="6">
        <f t="shared" si="49"/>
        <v>415</v>
      </c>
      <c r="W291" s="8">
        <v>74.749619999999993</v>
      </c>
      <c r="X291" s="6">
        <f t="shared" si="47"/>
        <v>489.74961999999999</v>
      </c>
    </row>
    <row r="292" spans="1:24" ht="45.75" customHeight="1">
      <c r="A292" s="1" t="s">
        <v>29</v>
      </c>
      <c r="B292" s="3" t="s">
        <v>108</v>
      </c>
      <c r="C292" s="4">
        <v>200</v>
      </c>
      <c r="D292" s="6">
        <v>135</v>
      </c>
      <c r="E292" s="8"/>
      <c r="F292" s="6">
        <f t="shared" si="44"/>
        <v>135</v>
      </c>
      <c r="G292" s="8"/>
      <c r="H292" s="6">
        <f t="shared" si="43"/>
        <v>135</v>
      </c>
      <c r="I292" s="8"/>
      <c r="J292" s="6">
        <f t="shared" si="42"/>
        <v>135</v>
      </c>
      <c r="K292" s="8"/>
      <c r="L292" s="6">
        <f t="shared" ref="L292:L368" si="51">J292+K292</f>
        <v>135</v>
      </c>
      <c r="M292" s="8"/>
      <c r="N292" s="6">
        <f t="shared" ref="N292:N368" si="52">L292+M292</f>
        <v>135</v>
      </c>
      <c r="O292" s="8"/>
      <c r="P292" s="6">
        <f t="shared" ref="P292:P369" si="53">N292+O292</f>
        <v>135</v>
      </c>
      <c r="Q292" s="8"/>
      <c r="R292" s="6">
        <f t="shared" si="50"/>
        <v>135</v>
      </c>
      <c r="S292" s="8">
        <v>25.2</v>
      </c>
      <c r="T292" s="6">
        <f t="shared" si="48"/>
        <v>160.19999999999999</v>
      </c>
      <c r="U292" s="8"/>
      <c r="V292" s="6">
        <f t="shared" si="49"/>
        <v>160.19999999999999</v>
      </c>
      <c r="W292" s="8"/>
      <c r="X292" s="6">
        <f t="shared" si="47"/>
        <v>160.19999999999999</v>
      </c>
    </row>
    <row r="293" spans="1:24" ht="45.75" hidden="1" customHeight="1">
      <c r="A293" s="1" t="s">
        <v>28</v>
      </c>
      <c r="B293" s="3" t="s">
        <v>108</v>
      </c>
      <c r="C293" s="4">
        <v>800</v>
      </c>
      <c r="D293" s="6">
        <v>0</v>
      </c>
      <c r="E293" s="8"/>
      <c r="F293" s="6">
        <f t="shared" si="44"/>
        <v>0</v>
      </c>
      <c r="G293" s="8"/>
      <c r="H293" s="6">
        <f t="shared" si="43"/>
        <v>0</v>
      </c>
      <c r="I293" s="8"/>
      <c r="J293" s="6">
        <f t="shared" si="42"/>
        <v>0</v>
      </c>
      <c r="K293" s="8"/>
      <c r="L293" s="6">
        <f t="shared" si="51"/>
        <v>0</v>
      </c>
      <c r="M293" s="8"/>
      <c r="N293" s="6">
        <f t="shared" si="52"/>
        <v>0</v>
      </c>
      <c r="O293" s="8"/>
      <c r="P293" s="6">
        <f t="shared" si="53"/>
        <v>0</v>
      </c>
      <c r="Q293" s="8"/>
      <c r="R293" s="6">
        <f t="shared" si="50"/>
        <v>0</v>
      </c>
      <c r="S293" s="8"/>
      <c r="T293" s="6">
        <f t="shared" si="48"/>
        <v>0</v>
      </c>
      <c r="U293" s="8"/>
      <c r="V293" s="6">
        <f t="shared" si="49"/>
        <v>0</v>
      </c>
      <c r="W293" s="8"/>
      <c r="X293" s="6">
        <f t="shared" si="47"/>
        <v>0</v>
      </c>
    </row>
    <row r="294" spans="1:24" ht="48" customHeight="1">
      <c r="A294" s="12" t="s">
        <v>661</v>
      </c>
      <c r="B294" s="3" t="s">
        <v>109</v>
      </c>
      <c r="C294" s="4"/>
      <c r="D294" s="6">
        <v>188.95</v>
      </c>
      <c r="E294" s="8">
        <f>E295</f>
        <v>0</v>
      </c>
      <c r="F294" s="6">
        <f t="shared" si="44"/>
        <v>188.95</v>
      </c>
      <c r="G294" s="8">
        <f>G295</f>
        <v>0</v>
      </c>
      <c r="H294" s="6">
        <f t="shared" si="43"/>
        <v>188.95</v>
      </c>
      <c r="I294" s="8">
        <f>I295</f>
        <v>0</v>
      </c>
      <c r="J294" s="6">
        <f t="shared" si="42"/>
        <v>188.95</v>
      </c>
      <c r="K294" s="8">
        <f>K295</f>
        <v>0</v>
      </c>
      <c r="L294" s="6">
        <f t="shared" si="51"/>
        <v>188.95</v>
      </c>
      <c r="M294" s="8">
        <f>M295</f>
        <v>0</v>
      </c>
      <c r="N294" s="6">
        <f t="shared" si="52"/>
        <v>188.95</v>
      </c>
      <c r="O294" s="8">
        <f>O295</f>
        <v>0</v>
      </c>
      <c r="P294" s="6">
        <f t="shared" si="53"/>
        <v>188.95</v>
      </c>
      <c r="Q294" s="8">
        <f>Q295</f>
        <v>0</v>
      </c>
      <c r="R294" s="6">
        <f t="shared" si="50"/>
        <v>188.95</v>
      </c>
      <c r="S294" s="8">
        <f>S295</f>
        <v>2.5499999999999998</v>
      </c>
      <c r="T294" s="6">
        <f t="shared" si="48"/>
        <v>191.5</v>
      </c>
      <c r="U294" s="8">
        <f>U295</f>
        <v>0</v>
      </c>
      <c r="V294" s="6">
        <f t="shared" si="49"/>
        <v>191.5</v>
      </c>
      <c r="W294" s="8">
        <f>W295</f>
        <v>0</v>
      </c>
      <c r="X294" s="6">
        <f t="shared" si="47"/>
        <v>191.5</v>
      </c>
    </row>
    <row r="295" spans="1:24" ht="33.75" customHeight="1">
      <c r="A295" s="12" t="s">
        <v>660</v>
      </c>
      <c r="B295" s="3" t="s">
        <v>110</v>
      </c>
      <c r="C295" s="4"/>
      <c r="D295" s="6">
        <v>188.95</v>
      </c>
      <c r="E295" s="8">
        <f>E296+E297</f>
        <v>0</v>
      </c>
      <c r="F295" s="6">
        <f t="shared" si="44"/>
        <v>188.95</v>
      </c>
      <c r="G295" s="8">
        <f>G296+G297</f>
        <v>0</v>
      </c>
      <c r="H295" s="6">
        <f t="shared" si="43"/>
        <v>188.95</v>
      </c>
      <c r="I295" s="8">
        <f>I296+I297</f>
        <v>0</v>
      </c>
      <c r="J295" s="6">
        <f t="shared" ref="J295:J377" si="54">H295+I295</f>
        <v>188.95</v>
      </c>
      <c r="K295" s="8">
        <f>K296+K297</f>
        <v>0</v>
      </c>
      <c r="L295" s="6">
        <f t="shared" si="51"/>
        <v>188.95</v>
      </c>
      <c r="M295" s="8">
        <f>M296+M297</f>
        <v>0</v>
      </c>
      <c r="N295" s="6">
        <f t="shared" si="52"/>
        <v>188.95</v>
      </c>
      <c r="O295" s="8">
        <f>O296+O297</f>
        <v>0</v>
      </c>
      <c r="P295" s="6">
        <f t="shared" si="53"/>
        <v>188.95</v>
      </c>
      <c r="Q295" s="8">
        <f>Q296+Q297</f>
        <v>0</v>
      </c>
      <c r="R295" s="6">
        <f t="shared" si="50"/>
        <v>188.95</v>
      </c>
      <c r="S295" s="8">
        <f>S296+S297</f>
        <v>2.5499999999999998</v>
      </c>
      <c r="T295" s="6">
        <f t="shared" si="48"/>
        <v>191.5</v>
      </c>
      <c r="U295" s="8">
        <f>U296+U297</f>
        <v>0</v>
      </c>
      <c r="V295" s="6">
        <f t="shared" si="49"/>
        <v>191.5</v>
      </c>
      <c r="W295" s="8">
        <f>W296+W297</f>
        <v>0</v>
      </c>
      <c r="X295" s="6">
        <f t="shared" si="47"/>
        <v>191.5</v>
      </c>
    </row>
    <row r="296" spans="1:24" ht="81.75" customHeight="1">
      <c r="A296" s="1" t="s">
        <v>104</v>
      </c>
      <c r="B296" s="3" t="s">
        <v>110</v>
      </c>
      <c r="C296" s="4">
        <v>100</v>
      </c>
      <c r="D296" s="6">
        <v>163.95</v>
      </c>
      <c r="E296" s="8"/>
      <c r="F296" s="6">
        <f t="shared" si="44"/>
        <v>163.95</v>
      </c>
      <c r="G296" s="8"/>
      <c r="H296" s="6">
        <f t="shared" si="43"/>
        <v>163.95</v>
      </c>
      <c r="I296" s="8"/>
      <c r="J296" s="6">
        <f t="shared" si="54"/>
        <v>163.95</v>
      </c>
      <c r="K296" s="8"/>
      <c r="L296" s="6">
        <f t="shared" si="51"/>
        <v>163.95</v>
      </c>
      <c r="M296" s="8"/>
      <c r="N296" s="6">
        <f t="shared" si="52"/>
        <v>163.95</v>
      </c>
      <c r="O296" s="8"/>
      <c r="P296" s="6">
        <f t="shared" si="53"/>
        <v>163.95</v>
      </c>
      <c r="Q296" s="8"/>
      <c r="R296" s="6">
        <f t="shared" si="50"/>
        <v>163.95</v>
      </c>
      <c r="S296" s="8">
        <v>-0.45</v>
      </c>
      <c r="T296" s="6">
        <f t="shared" si="48"/>
        <v>163.5</v>
      </c>
      <c r="U296" s="8"/>
      <c r="V296" s="6">
        <f t="shared" si="49"/>
        <v>163.5</v>
      </c>
      <c r="W296" s="8"/>
      <c r="X296" s="6">
        <f t="shared" si="47"/>
        <v>163.5</v>
      </c>
    </row>
    <row r="297" spans="1:24" ht="50.25" customHeight="1">
      <c r="A297" s="1" t="s">
        <v>29</v>
      </c>
      <c r="B297" s="3" t="s">
        <v>110</v>
      </c>
      <c r="C297" s="4">
        <v>200</v>
      </c>
      <c r="D297" s="6">
        <v>25</v>
      </c>
      <c r="E297" s="8"/>
      <c r="F297" s="6">
        <f t="shared" si="44"/>
        <v>25</v>
      </c>
      <c r="G297" s="8"/>
      <c r="H297" s="6">
        <f t="shared" si="43"/>
        <v>25</v>
      </c>
      <c r="I297" s="8"/>
      <c r="J297" s="6">
        <f t="shared" si="54"/>
        <v>25</v>
      </c>
      <c r="K297" s="8"/>
      <c r="L297" s="6">
        <f t="shared" si="51"/>
        <v>25</v>
      </c>
      <c r="M297" s="8"/>
      <c r="N297" s="6">
        <f t="shared" si="52"/>
        <v>25</v>
      </c>
      <c r="O297" s="8"/>
      <c r="P297" s="6">
        <f t="shared" si="53"/>
        <v>25</v>
      </c>
      <c r="Q297" s="8"/>
      <c r="R297" s="6">
        <f t="shared" si="50"/>
        <v>25</v>
      </c>
      <c r="S297" s="8">
        <v>3</v>
      </c>
      <c r="T297" s="6">
        <f t="shared" si="48"/>
        <v>28</v>
      </c>
      <c r="U297" s="8"/>
      <c r="V297" s="6">
        <f t="shared" si="49"/>
        <v>28</v>
      </c>
      <c r="W297" s="8"/>
      <c r="X297" s="6">
        <f t="shared" si="47"/>
        <v>28</v>
      </c>
    </row>
    <row r="298" spans="1:24" ht="83.25" customHeight="1">
      <c r="A298" s="11" t="s">
        <v>612</v>
      </c>
      <c r="B298" s="10" t="s">
        <v>613</v>
      </c>
      <c r="C298" s="4"/>
      <c r="D298" s="6"/>
      <c r="E298" s="8"/>
      <c r="F298" s="6"/>
      <c r="G298" s="8"/>
      <c r="H298" s="6"/>
      <c r="I298" s="8"/>
      <c r="J298" s="6"/>
      <c r="K298" s="8"/>
      <c r="L298" s="6"/>
      <c r="M298" s="8"/>
      <c r="N298" s="6">
        <f t="shared" si="52"/>
        <v>0</v>
      </c>
      <c r="O298" s="8">
        <f>O299+O302</f>
        <v>210.52593999999999</v>
      </c>
      <c r="P298" s="6">
        <f t="shared" si="53"/>
        <v>210.52593999999999</v>
      </c>
      <c r="Q298" s="8">
        <f>Q299+Q302</f>
        <v>0</v>
      </c>
      <c r="R298" s="6">
        <f t="shared" si="50"/>
        <v>210.52593999999999</v>
      </c>
      <c r="S298" s="8">
        <f>S299+S302</f>
        <v>3.8000000000000002E-4</v>
      </c>
      <c r="T298" s="6">
        <f t="shared" si="48"/>
        <v>210.52632</v>
      </c>
      <c r="U298" s="8">
        <f>U299+U302</f>
        <v>0</v>
      </c>
      <c r="V298" s="6">
        <f t="shared" si="49"/>
        <v>210.52632</v>
      </c>
      <c r="W298" s="8">
        <f>W299+W302</f>
        <v>0</v>
      </c>
      <c r="X298" s="6">
        <f t="shared" si="47"/>
        <v>210.52632</v>
      </c>
    </row>
    <row r="299" spans="1:24" ht="81" customHeight="1">
      <c r="A299" s="1" t="s">
        <v>614</v>
      </c>
      <c r="B299" s="3" t="s">
        <v>615</v>
      </c>
      <c r="C299" s="4"/>
      <c r="D299" s="6"/>
      <c r="E299" s="8"/>
      <c r="F299" s="6"/>
      <c r="G299" s="8"/>
      <c r="H299" s="6"/>
      <c r="I299" s="8"/>
      <c r="J299" s="6"/>
      <c r="K299" s="8"/>
      <c r="L299" s="6"/>
      <c r="M299" s="8"/>
      <c r="N299" s="6">
        <f t="shared" si="52"/>
        <v>0</v>
      </c>
      <c r="O299" s="8">
        <f>O300</f>
        <v>0</v>
      </c>
      <c r="P299" s="6">
        <f t="shared" si="53"/>
        <v>0</v>
      </c>
      <c r="Q299" s="8">
        <f>Q300</f>
        <v>0</v>
      </c>
      <c r="R299" s="6">
        <f t="shared" si="50"/>
        <v>0</v>
      </c>
      <c r="S299" s="8">
        <f>S300</f>
        <v>0</v>
      </c>
      <c r="T299" s="6">
        <f t="shared" si="48"/>
        <v>0</v>
      </c>
      <c r="U299" s="8">
        <f>U300</f>
        <v>0</v>
      </c>
      <c r="V299" s="6">
        <f t="shared" si="49"/>
        <v>0</v>
      </c>
      <c r="W299" s="8">
        <f>W300</f>
        <v>0</v>
      </c>
      <c r="X299" s="6">
        <f t="shared" si="47"/>
        <v>0</v>
      </c>
    </row>
    <row r="300" spans="1:24" ht="82.5" customHeight="1">
      <c r="A300" s="1" t="s">
        <v>616</v>
      </c>
      <c r="B300" s="3" t="s">
        <v>617</v>
      </c>
      <c r="C300" s="4"/>
      <c r="D300" s="6"/>
      <c r="E300" s="8"/>
      <c r="F300" s="6"/>
      <c r="G300" s="8"/>
      <c r="H300" s="6"/>
      <c r="I300" s="8"/>
      <c r="J300" s="6"/>
      <c r="K300" s="8"/>
      <c r="L300" s="6"/>
      <c r="M300" s="8"/>
      <c r="N300" s="6">
        <f t="shared" si="52"/>
        <v>0</v>
      </c>
      <c r="O300" s="8">
        <f>O301</f>
        <v>0</v>
      </c>
      <c r="P300" s="6">
        <f t="shared" si="53"/>
        <v>0</v>
      </c>
      <c r="Q300" s="8">
        <f>Q301</f>
        <v>0</v>
      </c>
      <c r="R300" s="6">
        <f t="shared" si="50"/>
        <v>0</v>
      </c>
      <c r="S300" s="8">
        <f>S301</f>
        <v>0</v>
      </c>
      <c r="T300" s="6">
        <f t="shared" si="48"/>
        <v>0</v>
      </c>
      <c r="U300" s="8">
        <f>U301</f>
        <v>0</v>
      </c>
      <c r="V300" s="6">
        <f t="shared" si="49"/>
        <v>0</v>
      </c>
      <c r="W300" s="8">
        <f>W301</f>
        <v>0</v>
      </c>
      <c r="X300" s="6">
        <f t="shared" si="47"/>
        <v>0</v>
      </c>
    </row>
    <row r="301" spans="1:24" ht="50.25" customHeight="1">
      <c r="A301" s="1" t="s">
        <v>29</v>
      </c>
      <c r="B301" s="3" t="s">
        <v>617</v>
      </c>
      <c r="C301" s="4">
        <v>200</v>
      </c>
      <c r="D301" s="6"/>
      <c r="E301" s="8"/>
      <c r="F301" s="6"/>
      <c r="G301" s="8"/>
      <c r="H301" s="6"/>
      <c r="I301" s="8"/>
      <c r="J301" s="6"/>
      <c r="K301" s="8"/>
      <c r="L301" s="6"/>
      <c r="M301" s="8"/>
      <c r="N301" s="6">
        <f t="shared" si="52"/>
        <v>0</v>
      </c>
      <c r="O301" s="8"/>
      <c r="P301" s="6">
        <f t="shared" si="53"/>
        <v>0</v>
      </c>
      <c r="Q301" s="8"/>
      <c r="R301" s="6">
        <f t="shared" si="50"/>
        <v>0</v>
      </c>
      <c r="S301" s="8"/>
      <c r="T301" s="6">
        <f t="shared" si="48"/>
        <v>0</v>
      </c>
      <c r="U301" s="8"/>
      <c r="V301" s="6">
        <f t="shared" si="49"/>
        <v>0</v>
      </c>
      <c r="W301" s="8"/>
      <c r="X301" s="6">
        <f t="shared" si="47"/>
        <v>0</v>
      </c>
    </row>
    <row r="302" spans="1:24" ht="45.75" customHeight="1">
      <c r="A302" s="1" t="s">
        <v>625</v>
      </c>
      <c r="B302" s="3" t="s">
        <v>618</v>
      </c>
      <c r="C302" s="4"/>
      <c r="D302" s="6"/>
      <c r="E302" s="8"/>
      <c r="F302" s="6"/>
      <c r="G302" s="8"/>
      <c r="H302" s="6"/>
      <c r="I302" s="8"/>
      <c r="J302" s="6"/>
      <c r="K302" s="8"/>
      <c r="L302" s="6"/>
      <c r="M302" s="8"/>
      <c r="N302" s="6">
        <f t="shared" si="52"/>
        <v>0</v>
      </c>
      <c r="O302" s="8">
        <f>O303</f>
        <v>210.52593999999999</v>
      </c>
      <c r="P302" s="6">
        <f t="shared" si="53"/>
        <v>210.52593999999999</v>
      </c>
      <c r="Q302" s="8">
        <f>Q303</f>
        <v>0</v>
      </c>
      <c r="R302" s="6">
        <f t="shared" si="50"/>
        <v>210.52593999999999</v>
      </c>
      <c r="S302" s="8">
        <f>S303</f>
        <v>3.8000000000000002E-4</v>
      </c>
      <c r="T302" s="6">
        <f t="shared" si="48"/>
        <v>210.52632</v>
      </c>
      <c r="U302" s="8">
        <f>U303</f>
        <v>0</v>
      </c>
      <c r="V302" s="6">
        <f t="shared" si="49"/>
        <v>210.52632</v>
      </c>
      <c r="W302" s="8">
        <f>W303</f>
        <v>0</v>
      </c>
      <c r="X302" s="6">
        <f t="shared" si="47"/>
        <v>210.52632</v>
      </c>
    </row>
    <row r="303" spans="1:24" ht="45" customHeight="1">
      <c r="A303" s="1" t="s">
        <v>626</v>
      </c>
      <c r="B303" s="3" t="s">
        <v>619</v>
      </c>
      <c r="C303" s="4"/>
      <c r="D303" s="6"/>
      <c r="E303" s="8"/>
      <c r="F303" s="6"/>
      <c r="G303" s="8"/>
      <c r="H303" s="6"/>
      <c r="I303" s="8"/>
      <c r="J303" s="6"/>
      <c r="K303" s="8"/>
      <c r="L303" s="6"/>
      <c r="M303" s="8"/>
      <c r="N303" s="6">
        <f t="shared" si="52"/>
        <v>0</v>
      </c>
      <c r="O303" s="8">
        <f>O304</f>
        <v>210.52593999999999</v>
      </c>
      <c r="P303" s="6">
        <f t="shared" si="53"/>
        <v>210.52593999999999</v>
      </c>
      <c r="Q303" s="8">
        <f>Q304</f>
        <v>0</v>
      </c>
      <c r="R303" s="6">
        <f t="shared" si="50"/>
        <v>210.52593999999999</v>
      </c>
      <c r="S303" s="8">
        <f>S304</f>
        <v>3.8000000000000002E-4</v>
      </c>
      <c r="T303" s="6">
        <f t="shared" si="48"/>
        <v>210.52632</v>
      </c>
      <c r="U303" s="8">
        <f>U304</f>
        <v>0</v>
      </c>
      <c r="V303" s="6">
        <f t="shared" si="49"/>
        <v>210.52632</v>
      </c>
      <c r="W303" s="8">
        <f>W304</f>
        <v>0</v>
      </c>
      <c r="X303" s="6">
        <f t="shared" si="47"/>
        <v>210.52632</v>
      </c>
    </row>
    <row r="304" spans="1:24" ht="50.25" customHeight="1">
      <c r="A304" s="1" t="s">
        <v>29</v>
      </c>
      <c r="B304" s="3" t="s">
        <v>619</v>
      </c>
      <c r="C304" s="4">
        <v>200</v>
      </c>
      <c r="D304" s="6"/>
      <c r="E304" s="8"/>
      <c r="F304" s="6"/>
      <c r="G304" s="8"/>
      <c r="H304" s="6"/>
      <c r="I304" s="8"/>
      <c r="J304" s="6"/>
      <c r="K304" s="8"/>
      <c r="L304" s="6"/>
      <c r="M304" s="8"/>
      <c r="N304" s="6">
        <f t="shared" si="52"/>
        <v>0</v>
      </c>
      <c r="O304" s="8">
        <f>200+10.52594</f>
        <v>210.52593999999999</v>
      </c>
      <c r="P304" s="6">
        <f t="shared" si="53"/>
        <v>210.52593999999999</v>
      </c>
      <c r="Q304" s="8"/>
      <c r="R304" s="6">
        <f t="shared" si="50"/>
        <v>210.52593999999999</v>
      </c>
      <c r="S304" s="8">
        <v>3.8000000000000002E-4</v>
      </c>
      <c r="T304" s="6">
        <f t="shared" si="48"/>
        <v>210.52632</v>
      </c>
      <c r="U304" s="8"/>
      <c r="V304" s="6">
        <f t="shared" si="49"/>
        <v>210.52632</v>
      </c>
      <c r="W304" s="8"/>
      <c r="X304" s="6">
        <f t="shared" si="47"/>
        <v>210.52632</v>
      </c>
    </row>
    <row r="305" spans="1:24" ht="126.75" customHeight="1">
      <c r="A305" s="9" t="s">
        <v>668</v>
      </c>
      <c r="B305" s="10" t="s">
        <v>95</v>
      </c>
      <c r="C305" s="4"/>
      <c r="D305" s="6">
        <v>72064.700319999989</v>
      </c>
      <c r="E305" s="8">
        <f>E306+E324+E336+E341+E345+E352+E360+E372+E387+E391+E398+E419+E429</f>
        <v>-1833.0017999999995</v>
      </c>
      <c r="F305" s="6">
        <f t="shared" si="44"/>
        <v>70231.698519999991</v>
      </c>
      <c r="G305" s="8">
        <f>G306+G324+G336+G341+G345+G352+G360+G372+G387+G391+G398+G419+G429</f>
        <v>-159.20493000000005</v>
      </c>
      <c r="H305" s="6">
        <f t="shared" si="43"/>
        <v>70072.493589999984</v>
      </c>
      <c r="I305" s="8">
        <f>I306+I324+I336+I341+I345+I352+I360+I372+I387+I391+I398+I419+I429</f>
        <v>10.52594</v>
      </c>
      <c r="J305" s="6">
        <f t="shared" si="54"/>
        <v>70083.01952999999</v>
      </c>
      <c r="K305" s="8">
        <f>K306+K324+K336+K341+K345+K352+K360+K372+K387+K391+K398+K419+K429</f>
        <v>4315.1203999999998</v>
      </c>
      <c r="L305" s="6">
        <f t="shared" si="51"/>
        <v>74398.13992999999</v>
      </c>
      <c r="M305" s="8">
        <f>M306+M324+M336+M341+M345+M352+M360+M372+M387+M391+M398+M419+M429</f>
        <v>84999.430680000005</v>
      </c>
      <c r="N305" s="6">
        <f t="shared" si="52"/>
        <v>159397.57061</v>
      </c>
      <c r="O305" s="8">
        <f>O306+O324+O336+O341+O345+O352+O360+O372+O387+O391+O398+O419+O429</f>
        <v>2511.0417600000001</v>
      </c>
      <c r="P305" s="6">
        <f t="shared" si="53"/>
        <v>161908.61236999999</v>
      </c>
      <c r="Q305" s="8">
        <f>Q306+Q324+Q336+Q341+Q345+Q352+Q360+Q372+Q387+Q391+Q398+Q419+Q429</f>
        <v>1479.59872</v>
      </c>
      <c r="R305" s="6">
        <f t="shared" si="50"/>
        <v>163388.21109</v>
      </c>
      <c r="S305" s="8">
        <f>S306+S324+S336+S341+S345+S352+S360+S372+S387+S391+S398+S419+S429+S433</f>
        <v>2180.4244899999999</v>
      </c>
      <c r="T305" s="6">
        <f t="shared" si="48"/>
        <v>165568.63558</v>
      </c>
      <c r="U305" s="8">
        <f>U306+U324+U336+U341+U345+U352+U360+U372+U387+U391+U398+U419+U429+U433</f>
        <v>5195.7172799999998</v>
      </c>
      <c r="V305" s="6">
        <f t="shared" si="49"/>
        <v>170764.35286000001</v>
      </c>
      <c r="W305" s="8">
        <f>W306+W324+W336+W341+W345+W352+W360+W372+W387+W391+W398+W419+W429+W433</f>
        <v>9951.3443700000007</v>
      </c>
      <c r="X305" s="6">
        <f t="shared" si="47"/>
        <v>180715.69723000002</v>
      </c>
    </row>
    <row r="306" spans="1:24" ht="68.25" customHeight="1">
      <c r="A306" s="11" t="s">
        <v>94</v>
      </c>
      <c r="B306" s="10" t="s">
        <v>96</v>
      </c>
      <c r="C306" s="4"/>
      <c r="D306" s="6">
        <v>4357.65726</v>
      </c>
      <c r="E306" s="8">
        <f>E307+E312</f>
        <v>0</v>
      </c>
      <c r="F306" s="6">
        <f t="shared" si="44"/>
        <v>4357.65726</v>
      </c>
      <c r="G306" s="8">
        <f>G307+G312</f>
        <v>-809.20693000000006</v>
      </c>
      <c r="H306" s="6">
        <f t="shared" si="43"/>
        <v>3548.4503299999997</v>
      </c>
      <c r="I306" s="8">
        <f>I307+I312+I315</f>
        <v>0</v>
      </c>
      <c r="J306" s="6">
        <f t="shared" si="54"/>
        <v>3548.4503299999997</v>
      </c>
      <c r="K306" s="8">
        <f>K307+K312+K315</f>
        <v>-1732.1590000000001</v>
      </c>
      <c r="L306" s="6">
        <f t="shared" si="51"/>
        <v>1816.2913299999996</v>
      </c>
      <c r="M306" s="8">
        <f>M307+M312+M315</f>
        <v>0</v>
      </c>
      <c r="N306" s="6">
        <f t="shared" si="52"/>
        <v>1816.2913299999996</v>
      </c>
      <c r="O306" s="8">
        <f>O307+O312+O315+O318</f>
        <v>320.36330000000004</v>
      </c>
      <c r="P306" s="6">
        <f t="shared" si="53"/>
        <v>2136.6546299999995</v>
      </c>
      <c r="Q306" s="8">
        <f>Q307+Q312+Q315+Q318+Q321</f>
        <v>2185.69</v>
      </c>
      <c r="R306" s="6">
        <f t="shared" si="50"/>
        <v>4322.3446299999996</v>
      </c>
      <c r="S306" s="8">
        <f>S307+S312+S315+S318+S321</f>
        <v>279.53599999999994</v>
      </c>
      <c r="T306" s="6">
        <f t="shared" si="48"/>
        <v>4601.8806299999997</v>
      </c>
      <c r="U306" s="8">
        <f>U307+U312+U315+U318+U321</f>
        <v>0</v>
      </c>
      <c r="V306" s="6">
        <f t="shared" si="49"/>
        <v>4601.8806299999997</v>
      </c>
      <c r="W306" s="8">
        <f>W307+W312+W315+W318+W321</f>
        <v>2835.2137899999998</v>
      </c>
      <c r="X306" s="6">
        <f t="shared" si="47"/>
        <v>7437.0944199999994</v>
      </c>
    </row>
    <row r="307" spans="1:24" ht="60.75" customHeight="1">
      <c r="A307" s="12" t="s">
        <v>479</v>
      </c>
      <c r="B307" s="3" t="s">
        <v>480</v>
      </c>
      <c r="C307" s="4"/>
      <c r="D307" s="6">
        <v>2300.4982599999998</v>
      </c>
      <c r="E307" s="8">
        <f>E308+E310</f>
        <v>0</v>
      </c>
      <c r="F307" s="6">
        <f t="shared" si="44"/>
        <v>2300.4982599999998</v>
      </c>
      <c r="G307" s="8">
        <f>G308+G310</f>
        <v>-809.20693000000006</v>
      </c>
      <c r="H307" s="6">
        <f t="shared" si="43"/>
        <v>1491.2913299999998</v>
      </c>
      <c r="I307" s="8">
        <f>I308+I310</f>
        <v>0</v>
      </c>
      <c r="J307" s="6">
        <f t="shared" si="54"/>
        <v>1491.2913299999998</v>
      </c>
      <c r="K307" s="8">
        <f>K308+K310</f>
        <v>100</v>
      </c>
      <c r="L307" s="6">
        <f t="shared" si="51"/>
        <v>1591.2913299999998</v>
      </c>
      <c r="M307" s="8">
        <f>M308+M310</f>
        <v>0</v>
      </c>
      <c r="N307" s="6">
        <f t="shared" si="52"/>
        <v>1591.2913299999998</v>
      </c>
      <c r="O307" s="8">
        <f>O308+O310</f>
        <v>109.5733</v>
      </c>
      <c r="P307" s="6">
        <f t="shared" si="53"/>
        <v>1700.8646299999998</v>
      </c>
      <c r="Q307" s="8">
        <f>Q308+Q310</f>
        <v>0</v>
      </c>
      <c r="R307" s="6">
        <f t="shared" si="50"/>
        <v>1700.8646299999998</v>
      </c>
      <c r="S307" s="8">
        <f>S308+S310</f>
        <v>437.48899999999998</v>
      </c>
      <c r="T307" s="6">
        <f t="shared" si="48"/>
        <v>2138.3536299999996</v>
      </c>
      <c r="U307" s="8">
        <f>U308+U310</f>
        <v>0</v>
      </c>
      <c r="V307" s="6">
        <f t="shared" si="49"/>
        <v>2138.3536299999996</v>
      </c>
      <c r="W307" s="8">
        <f>W308+W310</f>
        <v>0</v>
      </c>
      <c r="X307" s="6">
        <f t="shared" si="47"/>
        <v>2138.3536299999996</v>
      </c>
    </row>
    <row r="308" spans="1:24" ht="35.25" customHeight="1">
      <c r="A308" s="7" t="s">
        <v>481</v>
      </c>
      <c r="B308" s="3" t="s">
        <v>482</v>
      </c>
      <c r="C308" s="4"/>
      <c r="D308" s="6">
        <v>0</v>
      </c>
      <c r="E308" s="8">
        <f t="shared" ref="E308:W308" si="55">E309</f>
        <v>0</v>
      </c>
      <c r="F308" s="6">
        <f t="shared" si="44"/>
        <v>0</v>
      </c>
      <c r="G308" s="8">
        <f t="shared" si="55"/>
        <v>0</v>
      </c>
      <c r="H308" s="6">
        <f t="shared" ref="H308:H385" si="56">F308+G308</f>
        <v>0</v>
      </c>
      <c r="I308" s="8">
        <f t="shared" si="55"/>
        <v>0</v>
      </c>
      <c r="J308" s="6">
        <f t="shared" si="54"/>
        <v>0</v>
      </c>
      <c r="K308" s="8">
        <f t="shared" si="55"/>
        <v>100</v>
      </c>
      <c r="L308" s="6">
        <f t="shared" si="51"/>
        <v>100</v>
      </c>
      <c r="M308" s="8">
        <f t="shared" si="55"/>
        <v>0</v>
      </c>
      <c r="N308" s="6">
        <f t="shared" si="52"/>
        <v>100</v>
      </c>
      <c r="O308" s="8">
        <f t="shared" si="55"/>
        <v>109.5733</v>
      </c>
      <c r="P308" s="6">
        <f t="shared" si="53"/>
        <v>209.57330000000002</v>
      </c>
      <c r="Q308" s="8">
        <f t="shared" si="55"/>
        <v>0</v>
      </c>
      <c r="R308" s="6">
        <f t="shared" si="50"/>
        <v>209.57330000000002</v>
      </c>
      <c r="S308" s="8">
        <f t="shared" si="55"/>
        <v>0</v>
      </c>
      <c r="T308" s="6">
        <f t="shared" si="48"/>
        <v>209.57330000000002</v>
      </c>
      <c r="U308" s="8">
        <f t="shared" si="55"/>
        <v>0</v>
      </c>
      <c r="V308" s="6">
        <f t="shared" si="49"/>
        <v>209.57330000000002</v>
      </c>
      <c r="W308" s="8">
        <f t="shared" si="55"/>
        <v>0</v>
      </c>
      <c r="X308" s="6">
        <f t="shared" si="47"/>
        <v>209.57330000000002</v>
      </c>
    </row>
    <row r="309" spans="1:24" ht="50.25" customHeight="1">
      <c r="A309" s="1" t="s">
        <v>297</v>
      </c>
      <c r="B309" s="3" t="s">
        <v>482</v>
      </c>
      <c r="C309" s="4">
        <v>400</v>
      </c>
      <c r="D309" s="6">
        <v>0</v>
      </c>
      <c r="E309" s="8"/>
      <c r="F309" s="6">
        <f t="shared" si="44"/>
        <v>0</v>
      </c>
      <c r="G309" s="8"/>
      <c r="H309" s="6">
        <f t="shared" si="56"/>
        <v>0</v>
      </c>
      <c r="I309" s="8"/>
      <c r="J309" s="6">
        <f t="shared" si="54"/>
        <v>0</v>
      </c>
      <c r="K309" s="8">
        <v>100</v>
      </c>
      <c r="L309" s="6">
        <f t="shared" si="51"/>
        <v>100</v>
      </c>
      <c r="M309" s="8"/>
      <c r="N309" s="6">
        <f t="shared" si="52"/>
        <v>100</v>
      </c>
      <c r="O309" s="8">
        <v>109.5733</v>
      </c>
      <c r="P309" s="6">
        <f t="shared" si="53"/>
        <v>209.57330000000002</v>
      </c>
      <c r="Q309" s="8"/>
      <c r="R309" s="6">
        <f t="shared" si="50"/>
        <v>209.57330000000002</v>
      </c>
      <c r="S309" s="8"/>
      <c r="T309" s="6">
        <f t="shared" si="48"/>
        <v>209.57330000000002</v>
      </c>
      <c r="U309" s="8"/>
      <c r="V309" s="6">
        <f t="shared" si="49"/>
        <v>209.57330000000002</v>
      </c>
      <c r="W309" s="8"/>
      <c r="X309" s="6">
        <f t="shared" si="47"/>
        <v>209.57330000000002</v>
      </c>
    </row>
    <row r="310" spans="1:24" ht="106.5" customHeight="1">
      <c r="A310" s="1" t="s">
        <v>545</v>
      </c>
      <c r="B310" s="14" t="s">
        <v>546</v>
      </c>
      <c r="C310" s="4"/>
      <c r="D310" s="6">
        <v>2300.4982599999998</v>
      </c>
      <c r="E310" s="8">
        <f>E311</f>
        <v>0</v>
      </c>
      <c r="F310" s="6">
        <f t="shared" si="44"/>
        <v>2300.4982599999998</v>
      </c>
      <c r="G310" s="8">
        <f>G311</f>
        <v>-809.20693000000006</v>
      </c>
      <c r="H310" s="6">
        <f t="shared" si="56"/>
        <v>1491.2913299999998</v>
      </c>
      <c r="I310" s="8">
        <f>I311</f>
        <v>0</v>
      </c>
      <c r="J310" s="6">
        <f t="shared" si="54"/>
        <v>1491.2913299999998</v>
      </c>
      <c r="K310" s="8">
        <f>K311</f>
        <v>0</v>
      </c>
      <c r="L310" s="6">
        <f t="shared" si="51"/>
        <v>1491.2913299999998</v>
      </c>
      <c r="M310" s="8">
        <f>M311</f>
        <v>0</v>
      </c>
      <c r="N310" s="6">
        <f t="shared" si="52"/>
        <v>1491.2913299999998</v>
      </c>
      <c r="O310" s="8">
        <f>O311</f>
        <v>0</v>
      </c>
      <c r="P310" s="6">
        <f t="shared" si="53"/>
        <v>1491.2913299999998</v>
      </c>
      <c r="Q310" s="8">
        <f>Q311</f>
        <v>0</v>
      </c>
      <c r="R310" s="6">
        <f t="shared" si="50"/>
        <v>1491.2913299999998</v>
      </c>
      <c r="S310" s="8">
        <f>S311</f>
        <v>437.48899999999998</v>
      </c>
      <c r="T310" s="6">
        <f t="shared" si="48"/>
        <v>1928.7803299999998</v>
      </c>
      <c r="U310" s="8">
        <f>U311</f>
        <v>0</v>
      </c>
      <c r="V310" s="6">
        <f t="shared" si="49"/>
        <v>1928.7803299999998</v>
      </c>
      <c r="W310" s="8">
        <f>W311</f>
        <v>0</v>
      </c>
      <c r="X310" s="6">
        <f t="shared" si="47"/>
        <v>1928.7803299999998</v>
      </c>
    </row>
    <row r="311" spans="1:24" ht="50.25" customHeight="1">
      <c r="A311" s="18" t="s">
        <v>208</v>
      </c>
      <c r="B311" s="14" t="s">
        <v>546</v>
      </c>
      <c r="C311" s="4">
        <v>800</v>
      </c>
      <c r="D311" s="6">
        <v>2300.4982599999998</v>
      </c>
      <c r="E311" s="8"/>
      <c r="F311" s="6">
        <f t="shared" si="44"/>
        <v>2300.4982599999998</v>
      </c>
      <c r="G311" s="8">
        <v>-809.20693000000006</v>
      </c>
      <c r="H311" s="6">
        <f t="shared" si="56"/>
        <v>1491.2913299999998</v>
      </c>
      <c r="I311" s="8"/>
      <c r="J311" s="6">
        <f t="shared" si="54"/>
        <v>1491.2913299999998</v>
      </c>
      <c r="K311" s="8"/>
      <c r="L311" s="6">
        <f t="shared" si="51"/>
        <v>1491.2913299999998</v>
      </c>
      <c r="M311" s="8"/>
      <c r="N311" s="6">
        <f t="shared" si="52"/>
        <v>1491.2913299999998</v>
      </c>
      <c r="O311" s="8"/>
      <c r="P311" s="6">
        <f t="shared" si="53"/>
        <v>1491.2913299999998</v>
      </c>
      <c r="Q311" s="8"/>
      <c r="R311" s="6">
        <f t="shared" si="50"/>
        <v>1491.2913299999998</v>
      </c>
      <c r="S311" s="8">
        <v>437.48899999999998</v>
      </c>
      <c r="T311" s="6">
        <f t="shared" si="48"/>
        <v>1928.7803299999998</v>
      </c>
      <c r="U311" s="8"/>
      <c r="V311" s="6">
        <f t="shared" si="49"/>
        <v>1928.7803299999998</v>
      </c>
      <c r="W311" s="8"/>
      <c r="X311" s="6">
        <f t="shared" si="47"/>
        <v>1928.7803299999998</v>
      </c>
    </row>
    <row r="312" spans="1:24" ht="58.5" customHeight="1">
      <c r="A312" s="1" t="s">
        <v>537</v>
      </c>
      <c r="B312" s="3" t="s">
        <v>538</v>
      </c>
      <c r="C312" s="4"/>
      <c r="D312" s="6">
        <v>2057.1590000000001</v>
      </c>
      <c r="E312" s="8">
        <f>E313</f>
        <v>0</v>
      </c>
      <c r="F312" s="6">
        <f t="shared" si="44"/>
        <v>2057.1590000000001</v>
      </c>
      <c r="G312" s="8">
        <f>G313</f>
        <v>0</v>
      </c>
      <c r="H312" s="6">
        <f t="shared" si="56"/>
        <v>2057.1590000000001</v>
      </c>
      <c r="I312" s="8">
        <f>I313</f>
        <v>-225</v>
      </c>
      <c r="J312" s="6">
        <f t="shared" si="54"/>
        <v>1832.1590000000001</v>
      </c>
      <c r="K312" s="8">
        <f>K313</f>
        <v>-1832.1590000000001</v>
      </c>
      <c r="L312" s="6">
        <f t="shared" si="51"/>
        <v>0</v>
      </c>
      <c r="M312" s="8">
        <f>M313</f>
        <v>0</v>
      </c>
      <c r="N312" s="6">
        <f t="shared" si="52"/>
        <v>0</v>
      </c>
      <c r="O312" s="8">
        <f>O313</f>
        <v>0</v>
      </c>
      <c r="P312" s="6">
        <f t="shared" si="53"/>
        <v>0</v>
      </c>
      <c r="Q312" s="8">
        <f>Q313</f>
        <v>0</v>
      </c>
      <c r="R312" s="6">
        <f t="shared" si="50"/>
        <v>0</v>
      </c>
      <c r="S312" s="8">
        <f>S313</f>
        <v>0</v>
      </c>
      <c r="T312" s="6">
        <f t="shared" si="48"/>
        <v>0</v>
      </c>
      <c r="U312" s="8">
        <f>U313</f>
        <v>0</v>
      </c>
      <c r="V312" s="6">
        <f t="shared" si="49"/>
        <v>0</v>
      </c>
      <c r="W312" s="8">
        <f>W313</f>
        <v>0</v>
      </c>
      <c r="X312" s="6">
        <f t="shared" si="47"/>
        <v>0</v>
      </c>
    </row>
    <row r="313" spans="1:24" ht="84" customHeight="1">
      <c r="A313" s="1" t="s">
        <v>539</v>
      </c>
      <c r="B313" s="3" t="s">
        <v>540</v>
      </c>
      <c r="C313" s="4"/>
      <c r="D313" s="6">
        <v>2057.1590000000001</v>
      </c>
      <c r="E313" s="8">
        <f>E314</f>
        <v>0</v>
      </c>
      <c r="F313" s="6">
        <f t="shared" ref="F313:F390" si="57">D313+E313</f>
        <v>2057.1590000000001</v>
      </c>
      <c r="G313" s="8">
        <f>G314</f>
        <v>0</v>
      </c>
      <c r="H313" s="6">
        <f t="shared" si="56"/>
        <v>2057.1590000000001</v>
      </c>
      <c r="I313" s="8">
        <f>I314</f>
        <v>-225</v>
      </c>
      <c r="J313" s="6">
        <f t="shared" si="54"/>
        <v>1832.1590000000001</v>
      </c>
      <c r="K313" s="8">
        <f>K314</f>
        <v>-1832.1590000000001</v>
      </c>
      <c r="L313" s="6">
        <f t="shared" si="51"/>
        <v>0</v>
      </c>
      <c r="M313" s="8">
        <f>M314</f>
        <v>0</v>
      </c>
      <c r="N313" s="6">
        <f t="shared" si="52"/>
        <v>0</v>
      </c>
      <c r="O313" s="8">
        <f>O314</f>
        <v>0</v>
      </c>
      <c r="P313" s="6">
        <f t="shared" si="53"/>
        <v>0</v>
      </c>
      <c r="Q313" s="8">
        <f>Q314</f>
        <v>0</v>
      </c>
      <c r="R313" s="6">
        <f t="shared" si="50"/>
        <v>0</v>
      </c>
      <c r="S313" s="8">
        <f>S314</f>
        <v>0</v>
      </c>
      <c r="T313" s="6">
        <f t="shared" si="48"/>
        <v>0</v>
      </c>
      <c r="U313" s="8">
        <f>U314</f>
        <v>0</v>
      </c>
      <c r="V313" s="6">
        <f t="shared" si="49"/>
        <v>0</v>
      </c>
      <c r="W313" s="8">
        <f>W314</f>
        <v>0</v>
      </c>
      <c r="X313" s="6">
        <f t="shared" si="47"/>
        <v>0</v>
      </c>
    </row>
    <row r="314" spans="1:24" ht="50.25" customHeight="1">
      <c r="A314" s="1" t="s">
        <v>297</v>
      </c>
      <c r="B314" s="3" t="s">
        <v>540</v>
      </c>
      <c r="C314" s="4">
        <v>400</v>
      </c>
      <c r="D314" s="6">
        <v>2057.1590000000001</v>
      </c>
      <c r="E314" s="8"/>
      <c r="F314" s="6">
        <f t="shared" si="57"/>
        <v>2057.1590000000001</v>
      </c>
      <c r="G314" s="8"/>
      <c r="H314" s="6">
        <f t="shared" si="56"/>
        <v>2057.1590000000001</v>
      </c>
      <c r="I314" s="8">
        <v>-225</v>
      </c>
      <c r="J314" s="6">
        <f t="shared" si="54"/>
        <v>1832.1590000000001</v>
      </c>
      <c r="K314" s="8">
        <v>-1832.1590000000001</v>
      </c>
      <c r="L314" s="6">
        <f t="shared" si="51"/>
        <v>0</v>
      </c>
      <c r="M314" s="8"/>
      <c r="N314" s="6">
        <f t="shared" si="52"/>
        <v>0</v>
      </c>
      <c r="O314" s="8"/>
      <c r="P314" s="6">
        <f t="shared" si="53"/>
        <v>0</v>
      </c>
      <c r="Q314" s="8"/>
      <c r="R314" s="6">
        <f t="shared" si="50"/>
        <v>0</v>
      </c>
      <c r="S314" s="8"/>
      <c r="T314" s="6">
        <f t="shared" si="48"/>
        <v>0</v>
      </c>
      <c r="U314" s="8"/>
      <c r="V314" s="6">
        <f t="shared" si="49"/>
        <v>0</v>
      </c>
      <c r="W314" s="8"/>
      <c r="X314" s="6">
        <f t="shared" si="47"/>
        <v>0</v>
      </c>
    </row>
    <row r="315" spans="1:24" ht="50.25" customHeight="1">
      <c r="A315" s="1" t="s">
        <v>592</v>
      </c>
      <c r="B315" s="3" t="s">
        <v>591</v>
      </c>
      <c r="C315" s="4"/>
      <c r="D315" s="6"/>
      <c r="E315" s="8"/>
      <c r="F315" s="6"/>
      <c r="G315" s="8"/>
      <c r="H315" s="6">
        <f t="shared" si="56"/>
        <v>0</v>
      </c>
      <c r="I315" s="8">
        <f>I316</f>
        <v>225</v>
      </c>
      <c r="J315" s="6">
        <f t="shared" si="54"/>
        <v>225</v>
      </c>
      <c r="K315" s="8">
        <f>K316</f>
        <v>0</v>
      </c>
      <c r="L315" s="6">
        <f t="shared" si="51"/>
        <v>225</v>
      </c>
      <c r="M315" s="8">
        <f>M316</f>
        <v>0</v>
      </c>
      <c r="N315" s="6">
        <f t="shared" si="52"/>
        <v>225</v>
      </c>
      <c r="O315" s="8">
        <f>O316</f>
        <v>-105</v>
      </c>
      <c r="P315" s="6">
        <f t="shared" si="53"/>
        <v>120</v>
      </c>
      <c r="Q315" s="8">
        <f>Q316</f>
        <v>0</v>
      </c>
      <c r="R315" s="6">
        <f t="shared" si="50"/>
        <v>120</v>
      </c>
      <c r="S315" s="8">
        <f>S316</f>
        <v>0</v>
      </c>
      <c r="T315" s="6">
        <f t="shared" si="48"/>
        <v>120</v>
      </c>
      <c r="U315" s="8">
        <f>U316</f>
        <v>0</v>
      </c>
      <c r="V315" s="6">
        <f t="shared" si="49"/>
        <v>120</v>
      </c>
      <c r="W315" s="8">
        <f>W316</f>
        <v>0</v>
      </c>
      <c r="X315" s="6">
        <f t="shared" si="47"/>
        <v>120</v>
      </c>
    </row>
    <row r="316" spans="1:24" ht="50.25" customHeight="1">
      <c r="A316" s="1" t="s">
        <v>593</v>
      </c>
      <c r="B316" s="3" t="s">
        <v>594</v>
      </c>
      <c r="C316" s="4"/>
      <c r="D316" s="6"/>
      <c r="E316" s="8"/>
      <c r="F316" s="6"/>
      <c r="G316" s="8"/>
      <c r="H316" s="6">
        <f t="shared" si="56"/>
        <v>0</v>
      </c>
      <c r="I316" s="8">
        <f>I317</f>
        <v>225</v>
      </c>
      <c r="J316" s="6">
        <f t="shared" si="54"/>
        <v>225</v>
      </c>
      <c r="K316" s="8">
        <f>K317</f>
        <v>0</v>
      </c>
      <c r="L316" s="6">
        <f t="shared" si="51"/>
        <v>225</v>
      </c>
      <c r="M316" s="8">
        <f>M317</f>
        <v>0</v>
      </c>
      <c r="N316" s="6">
        <f t="shared" si="52"/>
        <v>225</v>
      </c>
      <c r="O316" s="8">
        <f>O317</f>
        <v>-105</v>
      </c>
      <c r="P316" s="6">
        <f t="shared" si="53"/>
        <v>120</v>
      </c>
      <c r="Q316" s="8">
        <f>Q317</f>
        <v>0</v>
      </c>
      <c r="R316" s="6">
        <f t="shared" si="50"/>
        <v>120</v>
      </c>
      <c r="S316" s="8">
        <f>S317</f>
        <v>0</v>
      </c>
      <c r="T316" s="6">
        <f t="shared" si="48"/>
        <v>120</v>
      </c>
      <c r="U316" s="8">
        <f>U317</f>
        <v>0</v>
      </c>
      <c r="V316" s="6">
        <f t="shared" si="49"/>
        <v>120</v>
      </c>
      <c r="W316" s="8">
        <f>W317</f>
        <v>0</v>
      </c>
      <c r="X316" s="6">
        <f t="shared" si="47"/>
        <v>120</v>
      </c>
    </row>
    <row r="317" spans="1:24" ht="50.25" customHeight="1">
      <c r="A317" s="1" t="s">
        <v>29</v>
      </c>
      <c r="B317" s="3" t="s">
        <v>594</v>
      </c>
      <c r="C317" s="4">
        <v>200</v>
      </c>
      <c r="D317" s="6"/>
      <c r="E317" s="8"/>
      <c r="F317" s="6"/>
      <c r="G317" s="8"/>
      <c r="H317" s="6">
        <f t="shared" si="56"/>
        <v>0</v>
      </c>
      <c r="I317" s="8">
        <v>225</v>
      </c>
      <c r="J317" s="6">
        <f t="shared" si="54"/>
        <v>225</v>
      </c>
      <c r="K317" s="8"/>
      <c r="L317" s="6">
        <f t="shared" si="51"/>
        <v>225</v>
      </c>
      <c r="M317" s="8"/>
      <c r="N317" s="6">
        <f t="shared" si="52"/>
        <v>225</v>
      </c>
      <c r="O317" s="8">
        <v>-105</v>
      </c>
      <c r="P317" s="6">
        <f t="shared" si="53"/>
        <v>120</v>
      </c>
      <c r="Q317" s="8"/>
      <c r="R317" s="6">
        <f t="shared" si="50"/>
        <v>120</v>
      </c>
      <c r="S317" s="8"/>
      <c r="T317" s="6">
        <f t="shared" si="48"/>
        <v>120</v>
      </c>
      <c r="U317" s="8"/>
      <c r="V317" s="6">
        <f t="shared" si="49"/>
        <v>120</v>
      </c>
      <c r="W317" s="8"/>
      <c r="X317" s="6">
        <f t="shared" si="47"/>
        <v>120</v>
      </c>
    </row>
    <row r="318" spans="1:24" ht="50.25" customHeight="1">
      <c r="A318" s="1" t="s">
        <v>620</v>
      </c>
      <c r="B318" s="3" t="s">
        <v>621</v>
      </c>
      <c r="C318" s="4"/>
      <c r="D318" s="6"/>
      <c r="E318" s="8"/>
      <c r="F318" s="6"/>
      <c r="G318" s="8"/>
      <c r="H318" s="6"/>
      <c r="I318" s="8"/>
      <c r="J318" s="6"/>
      <c r="K318" s="8"/>
      <c r="L318" s="6"/>
      <c r="M318" s="8"/>
      <c r="N318" s="6">
        <f t="shared" si="52"/>
        <v>0</v>
      </c>
      <c r="O318" s="8">
        <f>O319</f>
        <v>315.79000000000002</v>
      </c>
      <c r="P318" s="6">
        <f t="shared" si="53"/>
        <v>315.79000000000002</v>
      </c>
      <c r="Q318" s="8">
        <f>Q319</f>
        <v>0</v>
      </c>
      <c r="R318" s="6">
        <f t="shared" si="50"/>
        <v>315.79000000000002</v>
      </c>
      <c r="S318" s="8">
        <f>S319</f>
        <v>-157.953</v>
      </c>
      <c r="T318" s="6">
        <f t="shared" si="48"/>
        <v>157.83700000000002</v>
      </c>
      <c r="U318" s="8">
        <f>U319</f>
        <v>0</v>
      </c>
      <c r="V318" s="6">
        <f t="shared" si="49"/>
        <v>157.83700000000002</v>
      </c>
      <c r="W318" s="8">
        <f>W319</f>
        <v>2835.2137899999998</v>
      </c>
      <c r="X318" s="6">
        <f t="shared" si="47"/>
        <v>2993.0507899999998</v>
      </c>
    </row>
    <row r="319" spans="1:24" ht="35.25" customHeight="1">
      <c r="A319" s="1" t="s">
        <v>622</v>
      </c>
      <c r="B319" s="3" t="s">
        <v>623</v>
      </c>
      <c r="C319" s="4"/>
      <c r="D319" s="6"/>
      <c r="E319" s="8"/>
      <c r="F319" s="6"/>
      <c r="G319" s="8"/>
      <c r="H319" s="6"/>
      <c r="I319" s="8"/>
      <c r="J319" s="6"/>
      <c r="K319" s="8"/>
      <c r="L319" s="6"/>
      <c r="M319" s="8"/>
      <c r="N319" s="6">
        <f t="shared" si="52"/>
        <v>0</v>
      </c>
      <c r="O319" s="8">
        <f>O320</f>
        <v>315.79000000000002</v>
      </c>
      <c r="P319" s="6">
        <f t="shared" si="53"/>
        <v>315.79000000000002</v>
      </c>
      <c r="Q319" s="8">
        <f>Q320</f>
        <v>0</v>
      </c>
      <c r="R319" s="6">
        <f t="shared" si="50"/>
        <v>315.79000000000002</v>
      </c>
      <c r="S319" s="8">
        <f>S320</f>
        <v>-157.953</v>
      </c>
      <c r="T319" s="6">
        <f t="shared" si="48"/>
        <v>157.83700000000002</v>
      </c>
      <c r="U319" s="8">
        <f>U320</f>
        <v>0</v>
      </c>
      <c r="V319" s="6">
        <f t="shared" si="49"/>
        <v>157.83700000000002</v>
      </c>
      <c r="W319" s="8">
        <f>W320</f>
        <v>2835.2137899999998</v>
      </c>
      <c r="X319" s="6">
        <f t="shared" si="47"/>
        <v>2993.0507899999998</v>
      </c>
    </row>
    <row r="320" spans="1:24" ht="50.25" customHeight="1">
      <c r="A320" s="1" t="s">
        <v>29</v>
      </c>
      <c r="B320" s="3" t="s">
        <v>623</v>
      </c>
      <c r="C320" s="4">
        <v>200</v>
      </c>
      <c r="D320" s="6"/>
      <c r="E320" s="8"/>
      <c r="F320" s="6"/>
      <c r="G320" s="8"/>
      <c r="H320" s="6"/>
      <c r="I320" s="8"/>
      <c r="J320" s="6"/>
      <c r="K320" s="8"/>
      <c r="L320" s="6"/>
      <c r="M320" s="8"/>
      <c r="N320" s="6">
        <f t="shared" si="52"/>
        <v>0</v>
      </c>
      <c r="O320" s="8">
        <v>315.79000000000002</v>
      </c>
      <c r="P320" s="6">
        <f t="shared" si="53"/>
        <v>315.79000000000002</v>
      </c>
      <c r="Q320" s="8"/>
      <c r="R320" s="6">
        <f t="shared" si="50"/>
        <v>315.79000000000002</v>
      </c>
      <c r="S320" s="8">
        <f>-157.953</f>
        <v>-157.953</v>
      </c>
      <c r="T320" s="6">
        <f t="shared" si="48"/>
        <v>157.83700000000002</v>
      </c>
      <c r="U320" s="8"/>
      <c r="V320" s="6">
        <f t="shared" si="49"/>
        <v>157.83700000000002</v>
      </c>
      <c r="W320" s="8">
        <v>2835.2137899999998</v>
      </c>
      <c r="X320" s="6">
        <f t="shared" si="47"/>
        <v>2993.0507899999998</v>
      </c>
    </row>
    <row r="321" spans="1:24" ht="54.75" customHeight="1">
      <c r="A321" s="1" t="s">
        <v>632</v>
      </c>
      <c r="B321" s="3" t="s">
        <v>631</v>
      </c>
      <c r="C321" s="4"/>
      <c r="D321" s="6"/>
      <c r="E321" s="8"/>
      <c r="F321" s="6"/>
      <c r="G321" s="8"/>
      <c r="H321" s="6"/>
      <c r="I321" s="8"/>
      <c r="J321" s="6"/>
      <c r="K321" s="8"/>
      <c r="L321" s="6"/>
      <c r="M321" s="8"/>
      <c r="N321" s="6"/>
      <c r="O321" s="8"/>
      <c r="P321" s="6">
        <f t="shared" si="53"/>
        <v>0</v>
      </c>
      <c r="Q321" s="8">
        <f>Q322</f>
        <v>2185.69</v>
      </c>
      <c r="R321" s="6">
        <f t="shared" si="50"/>
        <v>2185.69</v>
      </c>
      <c r="S321" s="8">
        <f>S322</f>
        <v>0</v>
      </c>
      <c r="T321" s="6">
        <f t="shared" si="48"/>
        <v>2185.69</v>
      </c>
      <c r="U321" s="8">
        <f>U322</f>
        <v>0</v>
      </c>
      <c r="V321" s="6">
        <f t="shared" si="49"/>
        <v>2185.69</v>
      </c>
      <c r="W321" s="8">
        <f>W322</f>
        <v>0</v>
      </c>
      <c r="X321" s="6">
        <f t="shared" si="47"/>
        <v>2185.69</v>
      </c>
    </row>
    <row r="322" spans="1:24" ht="57" customHeight="1">
      <c r="A322" s="1" t="s">
        <v>633</v>
      </c>
      <c r="B322" s="3" t="s">
        <v>634</v>
      </c>
      <c r="C322" s="4"/>
      <c r="D322" s="6"/>
      <c r="E322" s="8"/>
      <c r="F322" s="6"/>
      <c r="G322" s="8"/>
      <c r="H322" s="6"/>
      <c r="I322" s="8"/>
      <c r="J322" s="6"/>
      <c r="K322" s="8"/>
      <c r="L322" s="6"/>
      <c r="M322" s="8"/>
      <c r="N322" s="6"/>
      <c r="O322" s="8"/>
      <c r="P322" s="6">
        <f t="shared" si="53"/>
        <v>0</v>
      </c>
      <c r="Q322" s="8">
        <f>Q323</f>
        <v>2185.69</v>
      </c>
      <c r="R322" s="6">
        <f t="shared" si="50"/>
        <v>2185.69</v>
      </c>
      <c r="S322" s="8">
        <f>S323</f>
        <v>0</v>
      </c>
      <c r="T322" s="6">
        <f t="shared" si="48"/>
        <v>2185.69</v>
      </c>
      <c r="U322" s="8">
        <f>U323</f>
        <v>0</v>
      </c>
      <c r="V322" s="6">
        <f t="shared" si="49"/>
        <v>2185.69</v>
      </c>
      <c r="W322" s="8">
        <f>W323</f>
        <v>0</v>
      </c>
      <c r="X322" s="6">
        <f t="shared" si="47"/>
        <v>2185.69</v>
      </c>
    </row>
    <row r="323" spans="1:24" ht="34.5" customHeight="1">
      <c r="A323" s="7" t="s">
        <v>28</v>
      </c>
      <c r="B323" s="3" t="s">
        <v>634</v>
      </c>
      <c r="C323" s="4">
        <v>800</v>
      </c>
      <c r="D323" s="6"/>
      <c r="E323" s="8"/>
      <c r="F323" s="6"/>
      <c r="G323" s="8"/>
      <c r="H323" s="6"/>
      <c r="I323" s="8"/>
      <c r="J323" s="6"/>
      <c r="K323" s="8"/>
      <c r="L323" s="6"/>
      <c r="M323" s="8"/>
      <c r="N323" s="6"/>
      <c r="O323" s="8"/>
      <c r="P323" s="6">
        <f t="shared" si="53"/>
        <v>0</v>
      </c>
      <c r="Q323" s="8">
        <v>2185.69</v>
      </c>
      <c r="R323" s="6">
        <f t="shared" si="50"/>
        <v>2185.69</v>
      </c>
      <c r="S323" s="8"/>
      <c r="T323" s="6">
        <f t="shared" si="48"/>
        <v>2185.69</v>
      </c>
      <c r="U323" s="8"/>
      <c r="V323" s="6">
        <f t="shared" si="49"/>
        <v>2185.69</v>
      </c>
      <c r="W323" s="8"/>
      <c r="X323" s="6">
        <f t="shared" si="47"/>
        <v>2185.69</v>
      </c>
    </row>
    <row r="324" spans="1:24" ht="53.25" customHeight="1">
      <c r="A324" s="11" t="s">
        <v>209</v>
      </c>
      <c r="B324" s="10" t="s">
        <v>212</v>
      </c>
      <c r="C324" s="4"/>
      <c r="D324" s="6">
        <v>22147.625</v>
      </c>
      <c r="E324" s="8">
        <f>E325</f>
        <v>932.29700000000003</v>
      </c>
      <c r="F324" s="6">
        <f t="shared" si="57"/>
        <v>23079.921999999999</v>
      </c>
      <c r="G324" s="8">
        <f>G325</f>
        <v>600</v>
      </c>
      <c r="H324" s="6">
        <f t="shared" si="56"/>
        <v>23679.921999999999</v>
      </c>
      <c r="I324" s="8">
        <f>I325</f>
        <v>0</v>
      </c>
      <c r="J324" s="6">
        <f t="shared" si="54"/>
        <v>23679.921999999999</v>
      </c>
      <c r="K324" s="8">
        <f>K325</f>
        <v>3222.2793999999999</v>
      </c>
      <c r="L324" s="6">
        <f t="shared" si="51"/>
        <v>26902.201399999998</v>
      </c>
      <c r="M324" s="8">
        <f>M325</f>
        <v>84999.430680000005</v>
      </c>
      <c r="N324" s="6">
        <f t="shared" si="52"/>
        <v>111901.63208000001</v>
      </c>
      <c r="O324" s="8">
        <f>O325</f>
        <v>2182.5540000000001</v>
      </c>
      <c r="P324" s="6">
        <f t="shared" si="53"/>
        <v>114084.18608000001</v>
      </c>
      <c r="Q324" s="8">
        <f>Q325</f>
        <v>0</v>
      </c>
      <c r="R324" s="6">
        <f t="shared" si="50"/>
        <v>114084.18608000001</v>
      </c>
      <c r="S324" s="8">
        <f>S325</f>
        <v>152.23859999999999</v>
      </c>
      <c r="T324" s="6">
        <f t="shared" si="48"/>
        <v>114236.42468000001</v>
      </c>
      <c r="U324" s="8">
        <f>U325</f>
        <v>55</v>
      </c>
      <c r="V324" s="6">
        <f t="shared" si="49"/>
        <v>114291.42468000001</v>
      </c>
      <c r="W324" s="8">
        <f>W325</f>
        <v>2753.76901</v>
      </c>
      <c r="X324" s="6">
        <f t="shared" si="47"/>
        <v>117045.19369000001</v>
      </c>
    </row>
    <row r="325" spans="1:24" ht="53.25" customHeight="1">
      <c r="A325" s="12" t="s">
        <v>210</v>
      </c>
      <c r="B325" s="3" t="s">
        <v>213</v>
      </c>
      <c r="C325" s="4"/>
      <c r="D325" s="6">
        <v>22147.625</v>
      </c>
      <c r="E325" s="8">
        <f>E326+E328+E330+E332+E334</f>
        <v>932.29700000000003</v>
      </c>
      <c r="F325" s="6">
        <f t="shared" si="57"/>
        <v>23079.921999999999</v>
      </c>
      <c r="G325" s="8">
        <f>G326+G328+G330+G332+G334</f>
        <v>600</v>
      </c>
      <c r="H325" s="6">
        <f t="shared" si="56"/>
        <v>23679.921999999999</v>
      </c>
      <c r="I325" s="8">
        <f>I326+I328+I330+I332+I334</f>
        <v>0</v>
      </c>
      <c r="J325" s="6">
        <f t="shared" si="54"/>
        <v>23679.921999999999</v>
      </c>
      <c r="K325" s="8">
        <f>K326+K328+K330+K332+K334</f>
        <v>3222.2793999999999</v>
      </c>
      <c r="L325" s="6">
        <f t="shared" si="51"/>
        <v>26902.201399999998</v>
      </c>
      <c r="M325" s="8">
        <f>M326+M328+M330+M332+M334</f>
        <v>84999.430680000005</v>
      </c>
      <c r="N325" s="6">
        <f t="shared" si="52"/>
        <v>111901.63208000001</v>
      </c>
      <c r="O325" s="8">
        <f>O326+O328+O330+O332+O334</f>
        <v>2182.5540000000001</v>
      </c>
      <c r="P325" s="6">
        <f t="shared" si="53"/>
        <v>114084.18608000001</v>
      </c>
      <c r="Q325" s="8">
        <f>Q326+Q328+Q330+Q332+Q334</f>
        <v>0</v>
      </c>
      <c r="R325" s="6">
        <f t="shared" si="50"/>
        <v>114084.18608000001</v>
      </c>
      <c r="S325" s="8">
        <f>S326+S328+S330+S332+S334</f>
        <v>152.23859999999999</v>
      </c>
      <c r="T325" s="6">
        <f t="shared" si="48"/>
        <v>114236.42468000001</v>
      </c>
      <c r="U325" s="8">
        <f>U326+U328+U330+U332+U334</f>
        <v>55</v>
      </c>
      <c r="V325" s="6">
        <f t="shared" si="49"/>
        <v>114291.42468000001</v>
      </c>
      <c r="W325" s="8">
        <f>W326+W328+W330+W332+W334</f>
        <v>2753.76901</v>
      </c>
      <c r="X325" s="6">
        <f t="shared" si="47"/>
        <v>117045.19369000001</v>
      </c>
    </row>
    <row r="326" spans="1:24" ht="42.75" customHeight="1">
      <c r="A326" s="12" t="s">
        <v>211</v>
      </c>
      <c r="B326" s="2" t="s">
        <v>380</v>
      </c>
      <c r="C326" s="4"/>
      <c r="D326" s="6">
        <v>260.70299999999946</v>
      </c>
      <c r="E326" s="8">
        <f>E327</f>
        <v>932.29700000000003</v>
      </c>
      <c r="F326" s="6">
        <f t="shared" si="57"/>
        <v>1192.9999999999995</v>
      </c>
      <c r="G326" s="8">
        <f>G327</f>
        <v>600</v>
      </c>
      <c r="H326" s="6">
        <f t="shared" si="56"/>
        <v>1792.9999999999995</v>
      </c>
      <c r="I326" s="8">
        <f>I327</f>
        <v>0</v>
      </c>
      <c r="J326" s="6">
        <f t="shared" si="54"/>
        <v>1792.9999999999995</v>
      </c>
      <c r="K326" s="8">
        <f>K327</f>
        <v>-298</v>
      </c>
      <c r="L326" s="6">
        <f t="shared" si="51"/>
        <v>1494.9999999999995</v>
      </c>
      <c r="M326" s="8">
        <f>M327</f>
        <v>0</v>
      </c>
      <c r="N326" s="6">
        <f t="shared" si="52"/>
        <v>1494.9999999999995</v>
      </c>
      <c r="O326" s="8">
        <f>O327</f>
        <v>0</v>
      </c>
      <c r="P326" s="6">
        <f t="shared" si="53"/>
        <v>1494.9999999999995</v>
      </c>
      <c r="Q326" s="8">
        <f>Q327</f>
        <v>0</v>
      </c>
      <c r="R326" s="6">
        <f t="shared" si="50"/>
        <v>1494.9999999999995</v>
      </c>
      <c r="S326" s="8">
        <f>S327</f>
        <v>0</v>
      </c>
      <c r="T326" s="6">
        <f t="shared" si="48"/>
        <v>1494.9999999999995</v>
      </c>
      <c r="U326" s="8">
        <f>U327</f>
        <v>55</v>
      </c>
      <c r="V326" s="6">
        <f t="shared" si="49"/>
        <v>1549.9999999999995</v>
      </c>
      <c r="W326" s="8">
        <f>W327</f>
        <v>-201.70240000000001</v>
      </c>
      <c r="X326" s="6">
        <f t="shared" si="47"/>
        <v>1348.2975999999994</v>
      </c>
    </row>
    <row r="327" spans="1:24" ht="47.25" customHeight="1">
      <c r="A327" s="1" t="s">
        <v>29</v>
      </c>
      <c r="B327" s="2" t="s">
        <v>380</v>
      </c>
      <c r="C327" s="4">
        <v>200</v>
      </c>
      <c r="D327" s="6">
        <v>260.70299999999946</v>
      </c>
      <c r="E327" s="8">
        <v>932.29700000000003</v>
      </c>
      <c r="F327" s="6">
        <f t="shared" si="57"/>
        <v>1192.9999999999995</v>
      </c>
      <c r="G327" s="8">
        <v>600</v>
      </c>
      <c r="H327" s="6">
        <f t="shared" si="56"/>
        <v>1792.9999999999995</v>
      </c>
      <c r="I327" s="8"/>
      <c r="J327" s="6">
        <f t="shared" si="54"/>
        <v>1792.9999999999995</v>
      </c>
      <c r="K327" s="8">
        <v>-298</v>
      </c>
      <c r="L327" s="6">
        <f t="shared" si="51"/>
        <v>1494.9999999999995</v>
      </c>
      <c r="M327" s="8"/>
      <c r="N327" s="6">
        <f t="shared" si="52"/>
        <v>1494.9999999999995</v>
      </c>
      <c r="O327" s="8"/>
      <c r="P327" s="6">
        <f t="shared" si="53"/>
        <v>1494.9999999999995</v>
      </c>
      <c r="Q327" s="8"/>
      <c r="R327" s="6">
        <f t="shared" si="50"/>
        <v>1494.9999999999995</v>
      </c>
      <c r="S327" s="8"/>
      <c r="T327" s="6">
        <f t="shared" si="48"/>
        <v>1494.9999999999995</v>
      </c>
      <c r="U327" s="8">
        <v>55</v>
      </c>
      <c r="V327" s="6">
        <f t="shared" si="49"/>
        <v>1549.9999999999995</v>
      </c>
      <c r="W327" s="8">
        <v>-201.70240000000001</v>
      </c>
      <c r="X327" s="6">
        <f t="shared" si="47"/>
        <v>1348.2975999999994</v>
      </c>
    </row>
    <row r="328" spans="1:24" ht="47.25" customHeight="1">
      <c r="A328" s="12" t="s">
        <v>211</v>
      </c>
      <c r="B328" s="3" t="s">
        <v>214</v>
      </c>
      <c r="C328" s="4"/>
      <c r="D328" s="6">
        <v>11023</v>
      </c>
      <c r="E328" s="8">
        <f>E329</f>
        <v>0</v>
      </c>
      <c r="F328" s="6">
        <f t="shared" si="57"/>
        <v>11023</v>
      </c>
      <c r="G328" s="8">
        <f>G329</f>
        <v>0</v>
      </c>
      <c r="H328" s="6">
        <f t="shared" si="56"/>
        <v>11023</v>
      </c>
      <c r="I328" s="8">
        <f>I329</f>
        <v>0</v>
      </c>
      <c r="J328" s="6">
        <f t="shared" si="54"/>
        <v>11023</v>
      </c>
      <c r="K328" s="8">
        <f>K329</f>
        <v>3520.2793999999999</v>
      </c>
      <c r="L328" s="6">
        <f t="shared" si="51"/>
        <v>14543.279399999999</v>
      </c>
      <c r="M328" s="8">
        <f>M329</f>
        <v>0</v>
      </c>
      <c r="N328" s="6">
        <f t="shared" si="52"/>
        <v>14543.279399999999</v>
      </c>
      <c r="O328" s="8">
        <f>O329</f>
        <v>2182.5540000000001</v>
      </c>
      <c r="P328" s="6">
        <f t="shared" si="53"/>
        <v>16725.8334</v>
      </c>
      <c r="Q328" s="8">
        <f>Q329</f>
        <v>0</v>
      </c>
      <c r="R328" s="6">
        <f t="shared" si="50"/>
        <v>16725.8334</v>
      </c>
      <c r="S328" s="8">
        <f>S329</f>
        <v>152.23859999999999</v>
      </c>
      <c r="T328" s="6">
        <f t="shared" si="48"/>
        <v>16878.072</v>
      </c>
      <c r="U328" s="8">
        <f>U329</f>
        <v>0</v>
      </c>
      <c r="V328" s="6">
        <f t="shared" si="49"/>
        <v>16878.072</v>
      </c>
      <c r="W328" s="8">
        <f>W329</f>
        <v>2955.4714100000001</v>
      </c>
      <c r="X328" s="6">
        <f t="shared" si="47"/>
        <v>19833.543409999998</v>
      </c>
    </row>
    <row r="329" spans="1:24" ht="39" customHeight="1">
      <c r="A329" s="12" t="s">
        <v>28</v>
      </c>
      <c r="B329" s="3" t="s">
        <v>214</v>
      </c>
      <c r="C329" s="4">
        <v>800</v>
      </c>
      <c r="D329" s="6">
        <v>11023</v>
      </c>
      <c r="E329" s="8"/>
      <c r="F329" s="6">
        <f t="shared" si="57"/>
        <v>11023</v>
      </c>
      <c r="G329" s="8"/>
      <c r="H329" s="6">
        <f t="shared" si="56"/>
        <v>11023</v>
      </c>
      <c r="I329" s="8"/>
      <c r="J329" s="6">
        <f t="shared" si="54"/>
        <v>11023</v>
      </c>
      <c r="K329" s="8">
        <v>3520.2793999999999</v>
      </c>
      <c r="L329" s="6">
        <f t="shared" si="51"/>
        <v>14543.279399999999</v>
      </c>
      <c r="M329" s="8"/>
      <c r="N329" s="6">
        <f t="shared" si="52"/>
        <v>14543.279399999999</v>
      </c>
      <c r="O329" s="8">
        <v>2182.5540000000001</v>
      </c>
      <c r="P329" s="6">
        <f t="shared" si="53"/>
        <v>16725.8334</v>
      </c>
      <c r="Q329" s="8"/>
      <c r="R329" s="6">
        <f t="shared" si="50"/>
        <v>16725.8334</v>
      </c>
      <c r="S329" s="8">
        <v>152.23859999999999</v>
      </c>
      <c r="T329" s="6">
        <f t="shared" si="48"/>
        <v>16878.072</v>
      </c>
      <c r="U329" s="8"/>
      <c r="V329" s="6">
        <f t="shared" si="49"/>
        <v>16878.072</v>
      </c>
      <c r="W329" s="8">
        <v>2955.4714100000001</v>
      </c>
      <c r="X329" s="6">
        <f t="shared" si="47"/>
        <v>19833.543409999998</v>
      </c>
    </row>
    <row r="330" spans="1:24" ht="40.5" customHeight="1">
      <c r="A330" s="12" t="s">
        <v>437</v>
      </c>
      <c r="B330" s="2" t="s">
        <v>438</v>
      </c>
      <c r="C330" s="4"/>
      <c r="D330" s="6">
        <v>0</v>
      </c>
      <c r="E330" s="8">
        <f>E331</f>
        <v>0</v>
      </c>
      <c r="F330" s="6">
        <f t="shared" si="57"/>
        <v>0</v>
      </c>
      <c r="G330" s="8">
        <f>G331</f>
        <v>0</v>
      </c>
      <c r="H330" s="6">
        <f t="shared" si="56"/>
        <v>0</v>
      </c>
      <c r="I330" s="8">
        <f>I331</f>
        <v>0</v>
      </c>
      <c r="J330" s="6">
        <f t="shared" si="54"/>
        <v>0</v>
      </c>
      <c r="K330" s="8">
        <f>K331</f>
        <v>0</v>
      </c>
      <c r="L330" s="6">
        <f t="shared" si="51"/>
        <v>0</v>
      </c>
      <c r="M330" s="8">
        <f>M331</f>
        <v>0</v>
      </c>
      <c r="N330" s="6">
        <f t="shared" si="52"/>
        <v>0</v>
      </c>
      <c r="O330" s="8">
        <f>O331</f>
        <v>0</v>
      </c>
      <c r="P330" s="6">
        <f t="shared" si="53"/>
        <v>0</v>
      </c>
      <c r="Q330" s="8">
        <f>Q331</f>
        <v>0</v>
      </c>
      <c r="R330" s="6">
        <f t="shared" si="50"/>
        <v>0</v>
      </c>
      <c r="S330" s="8">
        <f>S331</f>
        <v>0</v>
      </c>
      <c r="T330" s="6">
        <f t="shared" si="48"/>
        <v>0</v>
      </c>
      <c r="U330" s="8">
        <f>U331</f>
        <v>0</v>
      </c>
      <c r="V330" s="6">
        <f t="shared" si="49"/>
        <v>0</v>
      </c>
      <c r="W330" s="8">
        <f>W331</f>
        <v>0</v>
      </c>
      <c r="X330" s="6">
        <f t="shared" si="47"/>
        <v>0</v>
      </c>
    </row>
    <row r="331" spans="1:24" ht="45.75" customHeight="1">
      <c r="A331" s="1" t="s">
        <v>29</v>
      </c>
      <c r="B331" s="2" t="s">
        <v>438</v>
      </c>
      <c r="C331" s="4">
        <v>200</v>
      </c>
      <c r="D331" s="6">
        <v>0</v>
      </c>
      <c r="E331" s="8"/>
      <c r="F331" s="6">
        <f t="shared" si="57"/>
        <v>0</v>
      </c>
      <c r="G331" s="8"/>
      <c r="H331" s="6">
        <f t="shared" si="56"/>
        <v>0</v>
      </c>
      <c r="I331" s="8"/>
      <c r="J331" s="6">
        <f t="shared" si="54"/>
        <v>0</v>
      </c>
      <c r="K331" s="8"/>
      <c r="L331" s="6">
        <f t="shared" si="51"/>
        <v>0</v>
      </c>
      <c r="M331" s="8"/>
      <c r="N331" s="6">
        <f t="shared" si="52"/>
        <v>0</v>
      </c>
      <c r="O331" s="8"/>
      <c r="P331" s="6">
        <f t="shared" si="53"/>
        <v>0</v>
      </c>
      <c r="Q331" s="8"/>
      <c r="R331" s="6">
        <f t="shared" si="50"/>
        <v>0</v>
      </c>
      <c r="S331" s="8"/>
      <c r="T331" s="6">
        <f t="shared" si="48"/>
        <v>0</v>
      </c>
      <c r="U331" s="8"/>
      <c r="V331" s="6">
        <f t="shared" si="49"/>
        <v>0</v>
      </c>
      <c r="W331" s="8"/>
      <c r="X331" s="6">
        <f t="shared" si="47"/>
        <v>0</v>
      </c>
    </row>
    <row r="332" spans="1:24" ht="93" customHeight="1">
      <c r="A332" s="7" t="s">
        <v>524</v>
      </c>
      <c r="B332" s="3" t="s">
        <v>400</v>
      </c>
      <c r="C332" s="4"/>
      <c r="D332" s="6">
        <v>10863.922</v>
      </c>
      <c r="E332" s="8">
        <f>E333</f>
        <v>0</v>
      </c>
      <c r="F332" s="6">
        <f t="shared" si="57"/>
        <v>10863.922</v>
      </c>
      <c r="G332" s="8">
        <f>G333</f>
        <v>0</v>
      </c>
      <c r="H332" s="6">
        <f t="shared" si="56"/>
        <v>10863.922</v>
      </c>
      <c r="I332" s="8">
        <f>I333</f>
        <v>0</v>
      </c>
      <c r="J332" s="6">
        <f t="shared" si="54"/>
        <v>10863.922</v>
      </c>
      <c r="K332" s="8">
        <f>K333</f>
        <v>0</v>
      </c>
      <c r="L332" s="6">
        <f t="shared" si="51"/>
        <v>10863.922</v>
      </c>
      <c r="M332" s="8">
        <f>M333</f>
        <v>0</v>
      </c>
      <c r="N332" s="6">
        <f t="shared" si="52"/>
        <v>10863.922</v>
      </c>
      <c r="O332" s="8">
        <f>O333</f>
        <v>0</v>
      </c>
      <c r="P332" s="6">
        <f t="shared" si="53"/>
        <v>10863.922</v>
      </c>
      <c r="Q332" s="8">
        <f>Q333</f>
        <v>0</v>
      </c>
      <c r="R332" s="6">
        <f t="shared" si="50"/>
        <v>10863.922</v>
      </c>
      <c r="S332" s="8">
        <f>S333</f>
        <v>0</v>
      </c>
      <c r="T332" s="6">
        <f t="shared" si="48"/>
        <v>10863.922</v>
      </c>
      <c r="U332" s="8">
        <f>U333</f>
        <v>0</v>
      </c>
      <c r="V332" s="6">
        <f t="shared" si="49"/>
        <v>10863.922</v>
      </c>
      <c r="W332" s="8">
        <f>W333</f>
        <v>0</v>
      </c>
      <c r="X332" s="6">
        <f t="shared" si="47"/>
        <v>10863.922</v>
      </c>
    </row>
    <row r="333" spans="1:24" ht="48.75" customHeight="1">
      <c r="A333" s="1" t="s">
        <v>29</v>
      </c>
      <c r="B333" s="3" t="s">
        <v>400</v>
      </c>
      <c r="C333" s="4">
        <v>200</v>
      </c>
      <c r="D333" s="6">
        <v>10863.922</v>
      </c>
      <c r="E333" s="8"/>
      <c r="F333" s="6">
        <f t="shared" si="57"/>
        <v>10863.922</v>
      </c>
      <c r="G333" s="8"/>
      <c r="H333" s="6">
        <f t="shared" si="56"/>
        <v>10863.922</v>
      </c>
      <c r="I333" s="8"/>
      <c r="J333" s="6">
        <f t="shared" si="54"/>
        <v>10863.922</v>
      </c>
      <c r="K333" s="8"/>
      <c r="L333" s="6">
        <f t="shared" si="51"/>
        <v>10863.922</v>
      </c>
      <c r="M333" s="8"/>
      <c r="N333" s="6">
        <f t="shared" si="52"/>
        <v>10863.922</v>
      </c>
      <c r="O333" s="8"/>
      <c r="P333" s="6">
        <f t="shared" si="53"/>
        <v>10863.922</v>
      </c>
      <c r="Q333" s="8"/>
      <c r="R333" s="6">
        <f t="shared" si="50"/>
        <v>10863.922</v>
      </c>
      <c r="S333" s="8"/>
      <c r="T333" s="6">
        <f t="shared" si="48"/>
        <v>10863.922</v>
      </c>
      <c r="U333" s="8"/>
      <c r="V333" s="6">
        <f t="shared" si="49"/>
        <v>10863.922</v>
      </c>
      <c r="W333" s="8"/>
      <c r="X333" s="6">
        <f t="shared" si="47"/>
        <v>10863.922</v>
      </c>
    </row>
    <row r="334" spans="1:24" ht="48.75" customHeight="1">
      <c r="A334" s="1" t="s">
        <v>535</v>
      </c>
      <c r="B334" s="3" t="s">
        <v>536</v>
      </c>
      <c r="C334" s="4"/>
      <c r="D334" s="6">
        <v>0</v>
      </c>
      <c r="E334" s="8">
        <f>E335</f>
        <v>0</v>
      </c>
      <c r="F334" s="6">
        <f t="shared" si="57"/>
        <v>0</v>
      </c>
      <c r="G334" s="8">
        <f>G335</f>
        <v>0</v>
      </c>
      <c r="H334" s="6">
        <f t="shared" si="56"/>
        <v>0</v>
      </c>
      <c r="I334" s="8">
        <f>I335</f>
        <v>0</v>
      </c>
      <c r="J334" s="6">
        <f t="shared" si="54"/>
        <v>0</v>
      </c>
      <c r="K334" s="8">
        <f>K335</f>
        <v>0</v>
      </c>
      <c r="L334" s="6">
        <f t="shared" si="51"/>
        <v>0</v>
      </c>
      <c r="M334" s="8">
        <f>M335</f>
        <v>84999.430680000005</v>
      </c>
      <c r="N334" s="6">
        <f t="shared" si="52"/>
        <v>84999.430680000005</v>
      </c>
      <c r="O334" s="8">
        <f>O335</f>
        <v>0</v>
      </c>
      <c r="P334" s="6">
        <f t="shared" si="53"/>
        <v>84999.430680000005</v>
      </c>
      <c r="Q334" s="8">
        <f>Q335</f>
        <v>0</v>
      </c>
      <c r="R334" s="6">
        <f t="shared" si="50"/>
        <v>84999.430680000005</v>
      </c>
      <c r="S334" s="8">
        <f>S335</f>
        <v>0</v>
      </c>
      <c r="T334" s="6">
        <f t="shared" si="48"/>
        <v>84999.430680000005</v>
      </c>
      <c r="U334" s="8">
        <f>U335</f>
        <v>0</v>
      </c>
      <c r="V334" s="6">
        <f t="shared" si="49"/>
        <v>84999.430680000005</v>
      </c>
      <c r="W334" s="8">
        <f>W335</f>
        <v>0</v>
      </c>
      <c r="X334" s="6">
        <f t="shared" si="47"/>
        <v>84999.430680000005</v>
      </c>
    </row>
    <row r="335" spans="1:24" ht="48.75" customHeight="1">
      <c r="A335" s="1" t="s">
        <v>29</v>
      </c>
      <c r="B335" s="3" t="s">
        <v>536</v>
      </c>
      <c r="C335" s="4">
        <v>200</v>
      </c>
      <c r="D335" s="6">
        <v>0</v>
      </c>
      <c r="E335" s="8"/>
      <c r="F335" s="6">
        <f t="shared" si="57"/>
        <v>0</v>
      </c>
      <c r="G335" s="8"/>
      <c r="H335" s="6">
        <f t="shared" si="56"/>
        <v>0</v>
      </c>
      <c r="I335" s="8"/>
      <c r="J335" s="6">
        <f t="shared" si="54"/>
        <v>0</v>
      </c>
      <c r="K335" s="8"/>
      <c r="L335" s="6">
        <f t="shared" si="51"/>
        <v>0</v>
      </c>
      <c r="M335" s="8">
        <v>84999.430680000005</v>
      </c>
      <c r="N335" s="6">
        <f t="shared" si="52"/>
        <v>84999.430680000005</v>
      </c>
      <c r="O335" s="8"/>
      <c r="P335" s="6">
        <f t="shared" si="53"/>
        <v>84999.430680000005</v>
      </c>
      <c r="Q335" s="8"/>
      <c r="R335" s="6">
        <f t="shared" si="50"/>
        <v>84999.430680000005</v>
      </c>
      <c r="S335" s="8"/>
      <c r="T335" s="6">
        <f t="shared" si="48"/>
        <v>84999.430680000005</v>
      </c>
      <c r="U335" s="8"/>
      <c r="V335" s="6">
        <f t="shared" si="49"/>
        <v>84999.430680000005</v>
      </c>
      <c r="W335" s="8"/>
      <c r="X335" s="6">
        <f t="shared" si="47"/>
        <v>84999.430680000005</v>
      </c>
    </row>
    <row r="336" spans="1:24" ht="40.5" customHeight="1">
      <c r="A336" s="11" t="s">
        <v>215</v>
      </c>
      <c r="B336" s="10" t="s">
        <v>217</v>
      </c>
      <c r="C336" s="4"/>
      <c r="D336" s="6">
        <v>0</v>
      </c>
      <c r="E336" s="8">
        <f>E337</f>
        <v>0</v>
      </c>
      <c r="F336" s="6">
        <f t="shared" si="57"/>
        <v>0</v>
      </c>
      <c r="G336" s="8">
        <f>G337</f>
        <v>0</v>
      </c>
      <c r="H336" s="6">
        <f t="shared" si="56"/>
        <v>0</v>
      </c>
      <c r="I336" s="8">
        <f>I337</f>
        <v>0</v>
      </c>
      <c r="J336" s="6">
        <f t="shared" si="54"/>
        <v>0</v>
      </c>
      <c r="K336" s="8">
        <f>K337</f>
        <v>0</v>
      </c>
      <c r="L336" s="6">
        <f t="shared" si="51"/>
        <v>0</v>
      </c>
      <c r="M336" s="8">
        <f>M337</f>
        <v>0</v>
      </c>
      <c r="N336" s="6">
        <f t="shared" si="52"/>
        <v>0</v>
      </c>
      <c r="O336" s="8">
        <f>O337</f>
        <v>0</v>
      </c>
      <c r="P336" s="6">
        <f t="shared" si="53"/>
        <v>0</v>
      </c>
      <c r="Q336" s="8">
        <f>Q337</f>
        <v>0</v>
      </c>
      <c r="R336" s="6">
        <f t="shared" si="50"/>
        <v>0</v>
      </c>
      <c r="S336" s="8">
        <f>S337</f>
        <v>0</v>
      </c>
      <c r="T336" s="6">
        <f t="shared" si="48"/>
        <v>0</v>
      </c>
      <c r="U336" s="8">
        <f>U337</f>
        <v>0</v>
      </c>
      <c r="V336" s="6">
        <f t="shared" si="49"/>
        <v>0</v>
      </c>
      <c r="W336" s="8">
        <f>W337</f>
        <v>0</v>
      </c>
      <c r="X336" s="6">
        <f t="shared" si="47"/>
        <v>0</v>
      </c>
    </row>
    <row r="337" spans="1:24" ht="42.75" customHeight="1">
      <c r="A337" s="12" t="s">
        <v>216</v>
      </c>
      <c r="B337" s="3" t="s">
        <v>218</v>
      </c>
      <c r="C337" s="4"/>
      <c r="D337" s="6">
        <v>0</v>
      </c>
      <c r="E337" s="8">
        <f>E338</f>
        <v>0</v>
      </c>
      <c r="F337" s="6">
        <f t="shared" si="57"/>
        <v>0</v>
      </c>
      <c r="G337" s="8">
        <f>G338</f>
        <v>0</v>
      </c>
      <c r="H337" s="6">
        <f t="shared" si="56"/>
        <v>0</v>
      </c>
      <c r="I337" s="8">
        <f>I338</f>
        <v>0</v>
      </c>
      <c r="J337" s="6">
        <f t="shared" si="54"/>
        <v>0</v>
      </c>
      <c r="K337" s="8">
        <f>K338</f>
        <v>0</v>
      </c>
      <c r="L337" s="6">
        <f t="shared" si="51"/>
        <v>0</v>
      </c>
      <c r="M337" s="8">
        <f>M338</f>
        <v>0</v>
      </c>
      <c r="N337" s="6">
        <f t="shared" si="52"/>
        <v>0</v>
      </c>
      <c r="O337" s="8">
        <f>O338</f>
        <v>0</v>
      </c>
      <c r="P337" s="6">
        <f t="shared" si="53"/>
        <v>0</v>
      </c>
      <c r="Q337" s="8">
        <f>Q338</f>
        <v>0</v>
      </c>
      <c r="R337" s="6">
        <f t="shared" si="50"/>
        <v>0</v>
      </c>
      <c r="S337" s="8">
        <f>S338</f>
        <v>0</v>
      </c>
      <c r="T337" s="6">
        <f t="shared" si="48"/>
        <v>0</v>
      </c>
      <c r="U337" s="8">
        <f>U338</f>
        <v>0</v>
      </c>
      <c r="V337" s="6">
        <f t="shared" si="49"/>
        <v>0</v>
      </c>
      <c r="W337" s="8">
        <f>W338</f>
        <v>0</v>
      </c>
      <c r="X337" s="6">
        <f t="shared" si="47"/>
        <v>0</v>
      </c>
    </row>
    <row r="338" spans="1:24" ht="39" customHeight="1">
      <c r="A338" s="12" t="s">
        <v>353</v>
      </c>
      <c r="B338" s="3" t="s">
        <v>354</v>
      </c>
      <c r="C338" s="4"/>
      <c r="D338" s="6">
        <v>0</v>
      </c>
      <c r="E338" s="8">
        <f>E339+E340</f>
        <v>0</v>
      </c>
      <c r="F338" s="6">
        <f t="shared" si="57"/>
        <v>0</v>
      </c>
      <c r="G338" s="8">
        <f>G339+G340</f>
        <v>0</v>
      </c>
      <c r="H338" s="6">
        <f t="shared" si="56"/>
        <v>0</v>
      </c>
      <c r="I338" s="8">
        <f>I339+I340</f>
        <v>0</v>
      </c>
      <c r="J338" s="6">
        <f t="shared" si="54"/>
        <v>0</v>
      </c>
      <c r="K338" s="8">
        <f>K339+K340</f>
        <v>0</v>
      </c>
      <c r="L338" s="6">
        <f t="shared" si="51"/>
        <v>0</v>
      </c>
      <c r="M338" s="8">
        <f>M339+M340</f>
        <v>0</v>
      </c>
      <c r="N338" s="6">
        <f t="shared" si="52"/>
        <v>0</v>
      </c>
      <c r="O338" s="8">
        <f>O339+O340</f>
        <v>0</v>
      </c>
      <c r="P338" s="6">
        <f t="shared" si="53"/>
        <v>0</v>
      </c>
      <c r="Q338" s="8">
        <f>Q339+Q340</f>
        <v>0</v>
      </c>
      <c r="R338" s="6">
        <f t="shared" si="50"/>
        <v>0</v>
      </c>
      <c r="S338" s="8">
        <f>S339+S340</f>
        <v>0</v>
      </c>
      <c r="T338" s="6">
        <f t="shared" si="48"/>
        <v>0</v>
      </c>
      <c r="U338" s="8">
        <f>U339+U340</f>
        <v>0</v>
      </c>
      <c r="V338" s="6">
        <f t="shared" si="49"/>
        <v>0</v>
      </c>
      <c r="W338" s="8">
        <f>W339+W340</f>
        <v>0</v>
      </c>
      <c r="X338" s="6">
        <f t="shared" si="47"/>
        <v>0</v>
      </c>
    </row>
    <row r="339" spans="1:24" ht="47.25" customHeight="1">
      <c r="A339" s="1" t="s">
        <v>29</v>
      </c>
      <c r="B339" s="3" t="s">
        <v>354</v>
      </c>
      <c r="C339" s="4">
        <v>200</v>
      </c>
      <c r="D339" s="6">
        <v>0</v>
      </c>
      <c r="E339" s="8"/>
      <c r="F339" s="6">
        <f t="shared" si="57"/>
        <v>0</v>
      </c>
      <c r="G339" s="8"/>
      <c r="H339" s="6">
        <f t="shared" si="56"/>
        <v>0</v>
      </c>
      <c r="I339" s="8"/>
      <c r="J339" s="6">
        <f t="shared" si="54"/>
        <v>0</v>
      </c>
      <c r="K339" s="8"/>
      <c r="L339" s="6">
        <f t="shared" si="51"/>
        <v>0</v>
      </c>
      <c r="M339" s="8"/>
      <c r="N339" s="6">
        <f t="shared" si="52"/>
        <v>0</v>
      </c>
      <c r="O339" s="8"/>
      <c r="P339" s="6">
        <f t="shared" si="53"/>
        <v>0</v>
      </c>
      <c r="Q339" s="8"/>
      <c r="R339" s="6">
        <f t="shared" si="50"/>
        <v>0</v>
      </c>
      <c r="S339" s="8"/>
      <c r="T339" s="6">
        <f t="shared" si="48"/>
        <v>0</v>
      </c>
      <c r="U339" s="8"/>
      <c r="V339" s="6">
        <f t="shared" si="49"/>
        <v>0</v>
      </c>
      <c r="W339" s="8"/>
      <c r="X339" s="6">
        <f t="shared" si="47"/>
        <v>0</v>
      </c>
    </row>
    <row r="340" spans="1:24" ht="47.25" customHeight="1">
      <c r="A340" s="1" t="s">
        <v>28</v>
      </c>
      <c r="B340" s="3" t="s">
        <v>354</v>
      </c>
      <c r="C340" s="4">
        <v>800</v>
      </c>
      <c r="D340" s="6">
        <v>0</v>
      </c>
      <c r="E340" s="8"/>
      <c r="F340" s="6">
        <f t="shared" si="57"/>
        <v>0</v>
      </c>
      <c r="G340" s="8"/>
      <c r="H340" s="6">
        <f t="shared" si="56"/>
        <v>0</v>
      </c>
      <c r="I340" s="8"/>
      <c r="J340" s="6">
        <f t="shared" si="54"/>
        <v>0</v>
      </c>
      <c r="K340" s="8"/>
      <c r="L340" s="6">
        <f t="shared" si="51"/>
        <v>0</v>
      </c>
      <c r="M340" s="8"/>
      <c r="N340" s="6">
        <f t="shared" si="52"/>
        <v>0</v>
      </c>
      <c r="O340" s="8"/>
      <c r="P340" s="6">
        <f t="shared" si="53"/>
        <v>0</v>
      </c>
      <c r="Q340" s="8"/>
      <c r="R340" s="6">
        <f t="shared" si="50"/>
        <v>0</v>
      </c>
      <c r="S340" s="8"/>
      <c r="T340" s="6">
        <f t="shared" si="48"/>
        <v>0</v>
      </c>
      <c r="U340" s="8"/>
      <c r="V340" s="6">
        <f t="shared" si="49"/>
        <v>0</v>
      </c>
      <c r="W340" s="8"/>
      <c r="X340" s="6">
        <f t="shared" si="47"/>
        <v>0</v>
      </c>
    </row>
    <row r="341" spans="1:24" ht="34.5" customHeight="1">
      <c r="A341" s="11" t="s">
        <v>66</v>
      </c>
      <c r="B341" s="17" t="s">
        <v>219</v>
      </c>
      <c r="C341" s="4"/>
      <c r="D341" s="6">
        <v>99.9512</v>
      </c>
      <c r="E341" s="8">
        <f t="shared" ref="E341:W343" si="58">E342</f>
        <v>0</v>
      </c>
      <c r="F341" s="6">
        <f t="shared" si="57"/>
        <v>99.9512</v>
      </c>
      <c r="G341" s="8">
        <f t="shared" si="58"/>
        <v>0</v>
      </c>
      <c r="H341" s="6">
        <f t="shared" si="56"/>
        <v>99.9512</v>
      </c>
      <c r="I341" s="8">
        <f t="shared" si="58"/>
        <v>0</v>
      </c>
      <c r="J341" s="6">
        <f t="shared" si="54"/>
        <v>99.9512</v>
      </c>
      <c r="K341" s="8">
        <f t="shared" si="58"/>
        <v>0</v>
      </c>
      <c r="L341" s="6">
        <f t="shared" si="51"/>
        <v>99.9512</v>
      </c>
      <c r="M341" s="8">
        <f t="shared" si="58"/>
        <v>0</v>
      </c>
      <c r="N341" s="6">
        <f t="shared" si="52"/>
        <v>99.9512</v>
      </c>
      <c r="O341" s="8">
        <f t="shared" si="58"/>
        <v>0</v>
      </c>
      <c r="P341" s="6">
        <f t="shared" si="53"/>
        <v>99.9512</v>
      </c>
      <c r="Q341" s="8">
        <f t="shared" si="58"/>
        <v>0</v>
      </c>
      <c r="R341" s="6">
        <f t="shared" si="50"/>
        <v>99.9512</v>
      </c>
      <c r="S341" s="8">
        <f t="shared" si="58"/>
        <v>0</v>
      </c>
      <c r="T341" s="6">
        <f t="shared" si="48"/>
        <v>99.9512</v>
      </c>
      <c r="U341" s="8">
        <f t="shared" si="58"/>
        <v>0</v>
      </c>
      <c r="V341" s="6">
        <f t="shared" si="49"/>
        <v>99.9512</v>
      </c>
      <c r="W341" s="8">
        <f t="shared" si="58"/>
        <v>-99.9512</v>
      </c>
      <c r="X341" s="6">
        <f t="shared" si="47"/>
        <v>0</v>
      </c>
    </row>
    <row r="342" spans="1:24" ht="42.75" customHeight="1">
      <c r="A342" s="12" t="s">
        <v>67</v>
      </c>
      <c r="B342" s="3" t="s">
        <v>220</v>
      </c>
      <c r="C342" s="4"/>
      <c r="D342" s="6">
        <v>99.9512</v>
      </c>
      <c r="E342" s="8">
        <f t="shared" si="58"/>
        <v>0</v>
      </c>
      <c r="F342" s="6">
        <f t="shared" si="57"/>
        <v>99.9512</v>
      </c>
      <c r="G342" s="8">
        <f t="shared" si="58"/>
        <v>0</v>
      </c>
      <c r="H342" s="6">
        <f t="shared" si="56"/>
        <v>99.9512</v>
      </c>
      <c r="I342" s="8">
        <f t="shared" si="58"/>
        <v>0</v>
      </c>
      <c r="J342" s="6">
        <f t="shared" si="54"/>
        <v>99.9512</v>
      </c>
      <c r="K342" s="8">
        <f t="shared" si="58"/>
        <v>0</v>
      </c>
      <c r="L342" s="6">
        <f t="shared" si="51"/>
        <v>99.9512</v>
      </c>
      <c r="M342" s="8">
        <f t="shared" si="58"/>
        <v>0</v>
      </c>
      <c r="N342" s="6">
        <f t="shared" si="52"/>
        <v>99.9512</v>
      </c>
      <c r="O342" s="8">
        <f t="shared" si="58"/>
        <v>0</v>
      </c>
      <c r="P342" s="6">
        <f t="shared" si="53"/>
        <v>99.9512</v>
      </c>
      <c r="Q342" s="8">
        <f t="shared" si="58"/>
        <v>0</v>
      </c>
      <c r="R342" s="6">
        <f t="shared" si="50"/>
        <v>99.9512</v>
      </c>
      <c r="S342" s="8">
        <f t="shared" si="58"/>
        <v>0</v>
      </c>
      <c r="T342" s="6">
        <f t="shared" si="48"/>
        <v>99.9512</v>
      </c>
      <c r="U342" s="8">
        <f t="shared" si="58"/>
        <v>0</v>
      </c>
      <c r="V342" s="6">
        <f t="shared" si="49"/>
        <v>99.9512</v>
      </c>
      <c r="W342" s="8">
        <f t="shared" si="58"/>
        <v>-99.9512</v>
      </c>
      <c r="X342" s="6">
        <f t="shared" ref="X342:X405" si="59">V342+W342</f>
        <v>0</v>
      </c>
    </row>
    <row r="343" spans="1:24" ht="51.75" customHeight="1">
      <c r="A343" s="12" t="s">
        <v>68</v>
      </c>
      <c r="B343" s="3" t="s">
        <v>401</v>
      </c>
      <c r="C343" s="4"/>
      <c r="D343" s="6">
        <v>99.9512</v>
      </c>
      <c r="E343" s="8">
        <f t="shared" si="58"/>
        <v>0</v>
      </c>
      <c r="F343" s="6">
        <f t="shared" si="57"/>
        <v>99.9512</v>
      </c>
      <c r="G343" s="8">
        <f t="shared" si="58"/>
        <v>0</v>
      </c>
      <c r="H343" s="6">
        <f t="shared" si="56"/>
        <v>99.9512</v>
      </c>
      <c r="I343" s="8">
        <f t="shared" si="58"/>
        <v>0</v>
      </c>
      <c r="J343" s="6">
        <f t="shared" si="54"/>
        <v>99.9512</v>
      </c>
      <c r="K343" s="8">
        <f t="shared" si="58"/>
        <v>0</v>
      </c>
      <c r="L343" s="6">
        <f t="shared" si="51"/>
        <v>99.9512</v>
      </c>
      <c r="M343" s="8">
        <f t="shared" si="58"/>
        <v>0</v>
      </c>
      <c r="N343" s="6">
        <f t="shared" si="52"/>
        <v>99.9512</v>
      </c>
      <c r="O343" s="8">
        <f t="shared" si="58"/>
        <v>0</v>
      </c>
      <c r="P343" s="6">
        <f t="shared" si="53"/>
        <v>99.9512</v>
      </c>
      <c r="Q343" s="8">
        <f t="shared" si="58"/>
        <v>0</v>
      </c>
      <c r="R343" s="6">
        <f t="shared" si="50"/>
        <v>99.9512</v>
      </c>
      <c r="S343" s="8">
        <f t="shared" si="58"/>
        <v>0</v>
      </c>
      <c r="T343" s="6">
        <f t="shared" si="48"/>
        <v>99.9512</v>
      </c>
      <c r="U343" s="8">
        <f t="shared" si="58"/>
        <v>0</v>
      </c>
      <c r="V343" s="6">
        <f t="shared" si="49"/>
        <v>99.9512</v>
      </c>
      <c r="W343" s="8">
        <f t="shared" si="58"/>
        <v>-99.9512</v>
      </c>
      <c r="X343" s="6">
        <f t="shared" si="59"/>
        <v>0</v>
      </c>
    </row>
    <row r="344" spans="1:24" ht="43.5" customHeight="1">
      <c r="A344" s="1" t="s">
        <v>314</v>
      </c>
      <c r="B344" s="3" t="s">
        <v>401</v>
      </c>
      <c r="C344" s="4">
        <v>300</v>
      </c>
      <c r="D344" s="6">
        <v>99.9512</v>
      </c>
      <c r="E344" s="8"/>
      <c r="F344" s="6">
        <f t="shared" si="57"/>
        <v>99.9512</v>
      </c>
      <c r="G344" s="8"/>
      <c r="H344" s="6">
        <f t="shared" si="56"/>
        <v>99.9512</v>
      </c>
      <c r="I344" s="8"/>
      <c r="J344" s="6">
        <f t="shared" si="54"/>
        <v>99.9512</v>
      </c>
      <c r="K344" s="8"/>
      <c r="L344" s="6">
        <f t="shared" si="51"/>
        <v>99.9512</v>
      </c>
      <c r="M344" s="8"/>
      <c r="N344" s="6">
        <f t="shared" si="52"/>
        <v>99.9512</v>
      </c>
      <c r="O344" s="8"/>
      <c r="P344" s="6">
        <f t="shared" si="53"/>
        <v>99.9512</v>
      </c>
      <c r="Q344" s="8"/>
      <c r="R344" s="6">
        <f t="shared" si="50"/>
        <v>99.9512</v>
      </c>
      <c r="S344" s="8"/>
      <c r="T344" s="6">
        <f t="shared" si="48"/>
        <v>99.9512</v>
      </c>
      <c r="U344" s="8"/>
      <c r="V344" s="6">
        <f t="shared" si="49"/>
        <v>99.9512</v>
      </c>
      <c r="W344" s="8">
        <v>-99.9512</v>
      </c>
      <c r="X344" s="6">
        <f t="shared" si="59"/>
        <v>0</v>
      </c>
    </row>
    <row r="345" spans="1:24" ht="60" customHeight="1">
      <c r="A345" s="11" t="s">
        <v>344</v>
      </c>
      <c r="B345" s="10" t="s">
        <v>63</v>
      </c>
      <c r="C345" s="4"/>
      <c r="D345" s="6">
        <v>2203.3386500000001</v>
      </c>
      <c r="E345" s="8">
        <f>E346</f>
        <v>0</v>
      </c>
      <c r="F345" s="6">
        <f t="shared" si="57"/>
        <v>2203.3386500000001</v>
      </c>
      <c r="G345" s="8">
        <f>G346</f>
        <v>0</v>
      </c>
      <c r="H345" s="6">
        <f t="shared" si="56"/>
        <v>2203.3386500000001</v>
      </c>
      <c r="I345" s="8">
        <f>I346</f>
        <v>0</v>
      </c>
      <c r="J345" s="6">
        <f t="shared" si="54"/>
        <v>2203.3386500000001</v>
      </c>
      <c r="K345" s="8">
        <f>K346</f>
        <v>0</v>
      </c>
      <c r="L345" s="6">
        <f t="shared" si="51"/>
        <v>2203.3386500000001</v>
      </c>
      <c r="M345" s="8">
        <f>M346</f>
        <v>0</v>
      </c>
      <c r="N345" s="6">
        <f t="shared" si="52"/>
        <v>2203.3386500000001</v>
      </c>
      <c r="O345" s="8">
        <f>O346</f>
        <v>0</v>
      </c>
      <c r="P345" s="6">
        <f t="shared" si="53"/>
        <v>2203.3386500000001</v>
      </c>
      <c r="Q345" s="8">
        <f>Q346</f>
        <v>6</v>
      </c>
      <c r="R345" s="6">
        <f t="shared" si="50"/>
        <v>2209.3386500000001</v>
      </c>
      <c r="S345" s="8">
        <f>S346</f>
        <v>-0.43</v>
      </c>
      <c r="T345" s="6">
        <f t="shared" si="48"/>
        <v>2208.9086500000003</v>
      </c>
      <c r="U345" s="8">
        <f>U346</f>
        <v>0</v>
      </c>
      <c r="V345" s="6">
        <f t="shared" si="49"/>
        <v>2208.9086500000003</v>
      </c>
      <c r="W345" s="8">
        <f>W346</f>
        <v>0</v>
      </c>
      <c r="X345" s="6">
        <f t="shared" si="59"/>
        <v>2208.9086500000003</v>
      </c>
    </row>
    <row r="346" spans="1:24" ht="66.75" customHeight="1">
      <c r="A346" s="12" t="s">
        <v>345</v>
      </c>
      <c r="B346" s="3" t="s">
        <v>64</v>
      </c>
      <c r="C346" s="4"/>
      <c r="D346" s="6">
        <v>2203.3386500000001</v>
      </c>
      <c r="E346" s="8">
        <f>E347</f>
        <v>0</v>
      </c>
      <c r="F346" s="6">
        <f t="shared" si="57"/>
        <v>2203.3386500000001</v>
      </c>
      <c r="G346" s="8">
        <f>G347</f>
        <v>0</v>
      </c>
      <c r="H346" s="6">
        <f t="shared" si="56"/>
        <v>2203.3386500000001</v>
      </c>
      <c r="I346" s="8">
        <f>I347</f>
        <v>0</v>
      </c>
      <c r="J346" s="6">
        <f t="shared" si="54"/>
        <v>2203.3386500000001</v>
      </c>
      <c r="K346" s="8">
        <f>K347</f>
        <v>0</v>
      </c>
      <c r="L346" s="6">
        <f t="shared" si="51"/>
        <v>2203.3386500000001</v>
      </c>
      <c r="M346" s="8">
        <f>M347</f>
        <v>0</v>
      </c>
      <c r="N346" s="6">
        <f t="shared" si="52"/>
        <v>2203.3386500000001</v>
      </c>
      <c r="O346" s="8">
        <f>O347</f>
        <v>0</v>
      </c>
      <c r="P346" s="6">
        <f t="shared" si="53"/>
        <v>2203.3386500000001</v>
      </c>
      <c r="Q346" s="8">
        <f>Q347</f>
        <v>6</v>
      </c>
      <c r="R346" s="6">
        <f t="shared" si="50"/>
        <v>2209.3386500000001</v>
      </c>
      <c r="S346" s="8">
        <f>S347</f>
        <v>-0.43</v>
      </c>
      <c r="T346" s="6">
        <f t="shared" si="48"/>
        <v>2208.9086500000003</v>
      </c>
      <c r="U346" s="8">
        <f>U347</f>
        <v>0</v>
      </c>
      <c r="V346" s="6">
        <f t="shared" si="49"/>
        <v>2208.9086500000003</v>
      </c>
      <c r="W346" s="8">
        <f>W347</f>
        <v>0</v>
      </c>
      <c r="X346" s="6">
        <f t="shared" si="59"/>
        <v>2208.9086500000003</v>
      </c>
    </row>
    <row r="347" spans="1:24" ht="56.25" customHeight="1">
      <c r="A347" s="7" t="s">
        <v>346</v>
      </c>
      <c r="B347" s="3" t="s">
        <v>65</v>
      </c>
      <c r="C347" s="4"/>
      <c r="D347" s="6">
        <v>2203.3386500000001</v>
      </c>
      <c r="E347" s="8">
        <f>E348+E349+E350+E351</f>
        <v>0</v>
      </c>
      <c r="F347" s="6">
        <f t="shared" si="57"/>
        <v>2203.3386500000001</v>
      </c>
      <c r="G347" s="8">
        <f>G348+G349+G350+G351</f>
        <v>0</v>
      </c>
      <c r="H347" s="6">
        <f t="shared" si="56"/>
        <v>2203.3386500000001</v>
      </c>
      <c r="I347" s="8">
        <f>I348+I349+I350+I351</f>
        <v>0</v>
      </c>
      <c r="J347" s="6">
        <f t="shared" si="54"/>
        <v>2203.3386500000001</v>
      </c>
      <c r="K347" s="8">
        <f>K348+K349+K350+K351</f>
        <v>0</v>
      </c>
      <c r="L347" s="6">
        <f t="shared" si="51"/>
        <v>2203.3386500000001</v>
      </c>
      <c r="M347" s="8">
        <f>M348+M349+M350+M351</f>
        <v>0</v>
      </c>
      <c r="N347" s="6">
        <f t="shared" si="52"/>
        <v>2203.3386500000001</v>
      </c>
      <c r="O347" s="8">
        <f>O348+O349+O350+O351</f>
        <v>0</v>
      </c>
      <c r="P347" s="6">
        <f t="shared" si="53"/>
        <v>2203.3386500000001</v>
      </c>
      <c r="Q347" s="8">
        <f>Q348+Q349+Q350+Q351</f>
        <v>6</v>
      </c>
      <c r="R347" s="6">
        <f t="shared" si="50"/>
        <v>2209.3386500000001</v>
      </c>
      <c r="S347" s="8">
        <f>S348+S349+S350+S351</f>
        <v>-0.43</v>
      </c>
      <c r="T347" s="6">
        <f t="shared" si="48"/>
        <v>2208.9086500000003</v>
      </c>
      <c r="U347" s="8">
        <f>U348+U349+U350+U351</f>
        <v>0</v>
      </c>
      <c r="V347" s="6">
        <f t="shared" si="49"/>
        <v>2208.9086500000003</v>
      </c>
      <c r="W347" s="8">
        <f>W348+W349+W350+W351</f>
        <v>0</v>
      </c>
      <c r="X347" s="6">
        <f t="shared" si="59"/>
        <v>2208.9086500000003</v>
      </c>
    </row>
    <row r="348" spans="1:24" ht="87.75" customHeight="1">
      <c r="A348" s="1" t="s">
        <v>104</v>
      </c>
      <c r="B348" s="3" t="s">
        <v>65</v>
      </c>
      <c r="C348" s="4">
        <v>100</v>
      </c>
      <c r="D348" s="6">
        <v>1884.6200699999999</v>
      </c>
      <c r="E348" s="8"/>
      <c r="F348" s="6">
        <f t="shared" si="57"/>
        <v>1884.6200699999999</v>
      </c>
      <c r="G348" s="8"/>
      <c r="H348" s="6">
        <f t="shared" si="56"/>
        <v>1884.6200699999999</v>
      </c>
      <c r="I348" s="8"/>
      <c r="J348" s="6">
        <f t="shared" si="54"/>
        <v>1884.6200699999999</v>
      </c>
      <c r="K348" s="8"/>
      <c r="L348" s="6">
        <f t="shared" si="51"/>
        <v>1884.6200699999999</v>
      </c>
      <c r="M348" s="8"/>
      <c r="N348" s="6">
        <f t="shared" si="52"/>
        <v>1884.6200699999999</v>
      </c>
      <c r="O348" s="8"/>
      <c r="P348" s="6">
        <f t="shared" si="53"/>
        <v>1884.6200699999999</v>
      </c>
      <c r="Q348" s="8"/>
      <c r="R348" s="6">
        <f t="shared" si="50"/>
        <v>1884.6200699999999</v>
      </c>
      <c r="S348" s="8"/>
      <c r="T348" s="6">
        <f t="shared" ref="T348:T411" si="60">R348+S348</f>
        <v>1884.6200699999999</v>
      </c>
      <c r="U348" s="8"/>
      <c r="V348" s="6">
        <f t="shared" ref="V348:V411" si="61">T348+U348</f>
        <v>1884.6200699999999</v>
      </c>
      <c r="W348" s="8"/>
      <c r="X348" s="6">
        <f t="shared" si="59"/>
        <v>1884.6200699999999</v>
      </c>
    </row>
    <row r="349" spans="1:24" ht="43.5" customHeight="1">
      <c r="A349" s="1" t="s">
        <v>29</v>
      </c>
      <c r="B349" s="3" t="s">
        <v>65</v>
      </c>
      <c r="C349" s="4">
        <v>200</v>
      </c>
      <c r="D349" s="6">
        <v>318.71858000000003</v>
      </c>
      <c r="E349" s="8"/>
      <c r="F349" s="6">
        <f t="shared" si="57"/>
        <v>318.71858000000003</v>
      </c>
      <c r="G349" s="8"/>
      <c r="H349" s="6">
        <f t="shared" si="56"/>
        <v>318.71858000000003</v>
      </c>
      <c r="I349" s="8"/>
      <c r="J349" s="6">
        <f t="shared" si="54"/>
        <v>318.71858000000003</v>
      </c>
      <c r="K349" s="8"/>
      <c r="L349" s="6">
        <f t="shared" si="51"/>
        <v>318.71858000000003</v>
      </c>
      <c r="M349" s="8"/>
      <c r="N349" s="6">
        <f t="shared" si="52"/>
        <v>318.71858000000003</v>
      </c>
      <c r="O349" s="8"/>
      <c r="P349" s="6">
        <f t="shared" si="53"/>
        <v>318.71858000000003</v>
      </c>
      <c r="Q349" s="8">
        <v>6</v>
      </c>
      <c r="R349" s="6">
        <f t="shared" si="50"/>
        <v>324.71858000000003</v>
      </c>
      <c r="S349" s="8">
        <v>-0.43</v>
      </c>
      <c r="T349" s="6">
        <f t="shared" si="60"/>
        <v>324.28858000000002</v>
      </c>
      <c r="U349" s="8"/>
      <c r="V349" s="6">
        <f t="shared" si="61"/>
        <v>324.28858000000002</v>
      </c>
      <c r="W349" s="8"/>
      <c r="X349" s="6">
        <f t="shared" si="59"/>
        <v>324.28858000000002</v>
      </c>
    </row>
    <row r="350" spans="1:24" ht="43.5" customHeight="1">
      <c r="A350" s="1" t="s">
        <v>314</v>
      </c>
      <c r="B350" s="3" t="s">
        <v>65</v>
      </c>
      <c r="C350" s="4">
        <v>300</v>
      </c>
      <c r="D350" s="6">
        <v>0</v>
      </c>
      <c r="E350" s="8"/>
      <c r="F350" s="6">
        <f t="shared" si="57"/>
        <v>0</v>
      </c>
      <c r="G350" s="8"/>
      <c r="H350" s="6">
        <f t="shared" si="56"/>
        <v>0</v>
      </c>
      <c r="I350" s="8"/>
      <c r="J350" s="6">
        <f t="shared" si="54"/>
        <v>0</v>
      </c>
      <c r="K350" s="8"/>
      <c r="L350" s="6">
        <f t="shared" si="51"/>
        <v>0</v>
      </c>
      <c r="M350" s="8"/>
      <c r="N350" s="6">
        <f t="shared" si="52"/>
        <v>0</v>
      </c>
      <c r="O350" s="8"/>
      <c r="P350" s="6">
        <f t="shared" si="53"/>
        <v>0</v>
      </c>
      <c r="Q350" s="8"/>
      <c r="R350" s="6">
        <f t="shared" si="50"/>
        <v>0</v>
      </c>
      <c r="S350" s="8"/>
      <c r="T350" s="6">
        <f t="shared" si="60"/>
        <v>0</v>
      </c>
      <c r="U350" s="8"/>
      <c r="V350" s="6">
        <f t="shared" si="61"/>
        <v>0</v>
      </c>
      <c r="W350" s="8"/>
      <c r="X350" s="6">
        <f t="shared" si="59"/>
        <v>0</v>
      </c>
    </row>
    <row r="351" spans="1:24" ht="44.25" customHeight="1">
      <c r="A351" s="1" t="s">
        <v>28</v>
      </c>
      <c r="B351" s="3" t="s">
        <v>65</v>
      </c>
      <c r="C351" s="4">
        <v>800</v>
      </c>
      <c r="D351" s="6">
        <v>0</v>
      </c>
      <c r="E351" s="8"/>
      <c r="F351" s="6">
        <f t="shared" si="57"/>
        <v>0</v>
      </c>
      <c r="G351" s="8"/>
      <c r="H351" s="6">
        <f t="shared" si="56"/>
        <v>0</v>
      </c>
      <c r="I351" s="8"/>
      <c r="J351" s="6">
        <f t="shared" si="54"/>
        <v>0</v>
      </c>
      <c r="K351" s="8"/>
      <c r="L351" s="6">
        <f t="shared" si="51"/>
        <v>0</v>
      </c>
      <c r="M351" s="8"/>
      <c r="N351" s="6">
        <f t="shared" si="52"/>
        <v>0</v>
      </c>
      <c r="O351" s="8"/>
      <c r="P351" s="6">
        <f t="shared" si="53"/>
        <v>0</v>
      </c>
      <c r="Q351" s="8"/>
      <c r="R351" s="6">
        <f t="shared" si="50"/>
        <v>0</v>
      </c>
      <c r="S351" s="8"/>
      <c r="T351" s="6">
        <f t="shared" si="60"/>
        <v>0</v>
      </c>
      <c r="U351" s="8"/>
      <c r="V351" s="6">
        <f t="shared" si="61"/>
        <v>0</v>
      </c>
      <c r="W351" s="8"/>
      <c r="X351" s="6">
        <f t="shared" si="59"/>
        <v>0</v>
      </c>
    </row>
    <row r="352" spans="1:24" ht="41.25" customHeight="1">
      <c r="A352" s="11" t="s">
        <v>221</v>
      </c>
      <c r="B352" s="10" t="s">
        <v>293</v>
      </c>
      <c r="C352" s="4"/>
      <c r="D352" s="6">
        <v>23452.531660000001</v>
      </c>
      <c r="E352" s="8">
        <f>E353</f>
        <v>1375</v>
      </c>
      <c r="F352" s="6">
        <f t="shared" si="57"/>
        <v>24827.531660000001</v>
      </c>
      <c r="G352" s="8">
        <f>G353</f>
        <v>2E-3</v>
      </c>
      <c r="H352" s="6">
        <f t="shared" si="56"/>
        <v>24827.533660000001</v>
      </c>
      <c r="I352" s="8">
        <f>I353</f>
        <v>10.52594</v>
      </c>
      <c r="J352" s="6">
        <f t="shared" si="54"/>
        <v>24838.059600000001</v>
      </c>
      <c r="K352" s="8">
        <f>K353</f>
        <v>0</v>
      </c>
      <c r="L352" s="6">
        <f t="shared" si="51"/>
        <v>24838.059600000001</v>
      </c>
      <c r="M352" s="8">
        <f>M353</f>
        <v>0</v>
      </c>
      <c r="N352" s="6">
        <f t="shared" si="52"/>
        <v>24838.059600000001</v>
      </c>
      <c r="O352" s="8">
        <f>O353</f>
        <v>-10.52594</v>
      </c>
      <c r="P352" s="6">
        <f t="shared" si="53"/>
        <v>24827.533660000001</v>
      </c>
      <c r="Q352" s="8">
        <f>Q353</f>
        <v>0</v>
      </c>
      <c r="R352" s="6">
        <f t="shared" si="50"/>
        <v>24827.533660000001</v>
      </c>
      <c r="S352" s="8">
        <f>S353</f>
        <v>601.904</v>
      </c>
      <c r="T352" s="6">
        <f t="shared" si="60"/>
        <v>25429.43766</v>
      </c>
      <c r="U352" s="8">
        <f>U353</f>
        <v>2565.2489999999998</v>
      </c>
      <c r="V352" s="6">
        <f t="shared" si="61"/>
        <v>27994.686659999999</v>
      </c>
      <c r="W352" s="8">
        <f>W353</f>
        <v>4464.21036</v>
      </c>
      <c r="X352" s="6">
        <f t="shared" si="59"/>
        <v>32458.89702</v>
      </c>
    </row>
    <row r="353" spans="1:24" ht="46.5" customHeight="1">
      <c r="A353" s="12" t="s">
        <v>222</v>
      </c>
      <c r="B353" s="3" t="s">
        <v>294</v>
      </c>
      <c r="C353" s="4"/>
      <c r="D353" s="6">
        <v>23452.531660000001</v>
      </c>
      <c r="E353" s="8">
        <f>E354+E356+E358</f>
        <v>1375</v>
      </c>
      <c r="F353" s="6">
        <f t="shared" si="57"/>
        <v>24827.531660000001</v>
      </c>
      <c r="G353" s="8">
        <f>G354+G356+G358</f>
        <v>2E-3</v>
      </c>
      <c r="H353" s="6">
        <f t="shared" si="56"/>
        <v>24827.533660000001</v>
      </c>
      <c r="I353" s="8">
        <f>I354+I356+I358</f>
        <v>10.52594</v>
      </c>
      <c r="J353" s="6">
        <f t="shared" si="54"/>
        <v>24838.059600000001</v>
      </c>
      <c r="K353" s="8">
        <f>K354+K356+K358</f>
        <v>0</v>
      </c>
      <c r="L353" s="6">
        <f t="shared" si="51"/>
        <v>24838.059600000001</v>
      </c>
      <c r="M353" s="8">
        <f>M354+M356+M358</f>
        <v>0</v>
      </c>
      <c r="N353" s="6">
        <f t="shared" si="52"/>
        <v>24838.059600000001</v>
      </c>
      <c r="O353" s="8">
        <f>O354+O356+O358</f>
        <v>-10.52594</v>
      </c>
      <c r="P353" s="6">
        <f t="shared" si="53"/>
        <v>24827.533660000001</v>
      </c>
      <c r="Q353" s="8">
        <f>Q354+Q356+Q358</f>
        <v>0</v>
      </c>
      <c r="R353" s="6">
        <f t="shared" si="50"/>
        <v>24827.533660000001</v>
      </c>
      <c r="S353" s="8">
        <f>S354+S356+S358</f>
        <v>601.904</v>
      </c>
      <c r="T353" s="6">
        <f t="shared" si="60"/>
        <v>25429.43766</v>
      </c>
      <c r="U353" s="8">
        <f>U354+U356+U358</f>
        <v>2565.2489999999998</v>
      </c>
      <c r="V353" s="6">
        <f t="shared" si="61"/>
        <v>27994.686659999999</v>
      </c>
      <c r="W353" s="8">
        <f>W354+W356+W358</f>
        <v>4464.21036</v>
      </c>
      <c r="X353" s="6">
        <f t="shared" si="59"/>
        <v>32458.89702</v>
      </c>
    </row>
    <row r="354" spans="1:24" ht="57" customHeight="1">
      <c r="A354" s="12" t="s">
        <v>295</v>
      </c>
      <c r="B354" s="14" t="s">
        <v>296</v>
      </c>
      <c r="C354" s="4"/>
      <c r="D354" s="6">
        <v>23380.164660000002</v>
      </c>
      <c r="E354" s="8">
        <f>E355</f>
        <v>0</v>
      </c>
      <c r="F354" s="6">
        <f t="shared" si="57"/>
        <v>23380.164660000002</v>
      </c>
      <c r="G354" s="8">
        <f>G355</f>
        <v>0</v>
      </c>
      <c r="H354" s="6">
        <f t="shared" si="56"/>
        <v>23380.164660000002</v>
      </c>
      <c r="I354" s="8">
        <f>I355</f>
        <v>0</v>
      </c>
      <c r="J354" s="6">
        <f t="shared" si="54"/>
        <v>23380.164660000002</v>
      </c>
      <c r="K354" s="8">
        <f>K355</f>
        <v>0</v>
      </c>
      <c r="L354" s="6">
        <f t="shared" si="51"/>
        <v>23380.164660000002</v>
      </c>
      <c r="M354" s="8">
        <f>M355</f>
        <v>0</v>
      </c>
      <c r="N354" s="6">
        <f t="shared" si="52"/>
        <v>23380.164660000002</v>
      </c>
      <c r="O354" s="8">
        <f>O355</f>
        <v>0</v>
      </c>
      <c r="P354" s="6">
        <f t="shared" si="53"/>
        <v>23380.164660000002</v>
      </c>
      <c r="Q354" s="8">
        <f>Q355</f>
        <v>0</v>
      </c>
      <c r="R354" s="6">
        <f t="shared" si="50"/>
        <v>23380.164660000002</v>
      </c>
      <c r="S354" s="8">
        <f>S355</f>
        <v>601.904</v>
      </c>
      <c r="T354" s="6">
        <f t="shared" si="60"/>
        <v>23982.068660000001</v>
      </c>
      <c r="U354" s="8">
        <f>U355</f>
        <v>2565.2489999999998</v>
      </c>
      <c r="V354" s="6">
        <f t="shared" si="61"/>
        <v>26547.317660000001</v>
      </c>
      <c r="W354" s="8">
        <f>W355</f>
        <v>4464.21036</v>
      </c>
      <c r="X354" s="6">
        <f t="shared" si="59"/>
        <v>31011.528020000002</v>
      </c>
    </row>
    <row r="355" spans="1:24" ht="42.75" customHeight="1">
      <c r="A355" s="18" t="s">
        <v>208</v>
      </c>
      <c r="B355" s="14" t="s">
        <v>296</v>
      </c>
      <c r="C355" s="4">
        <v>800</v>
      </c>
      <c r="D355" s="6">
        <v>23380.164660000002</v>
      </c>
      <c r="E355" s="8"/>
      <c r="F355" s="6">
        <f t="shared" si="57"/>
        <v>23380.164660000002</v>
      </c>
      <c r="G355" s="8"/>
      <c r="H355" s="6">
        <f t="shared" si="56"/>
        <v>23380.164660000002</v>
      </c>
      <c r="I355" s="8"/>
      <c r="J355" s="6">
        <f t="shared" si="54"/>
        <v>23380.164660000002</v>
      </c>
      <c r="K355" s="8"/>
      <c r="L355" s="6">
        <f t="shared" si="51"/>
        <v>23380.164660000002</v>
      </c>
      <c r="M355" s="8"/>
      <c r="N355" s="6">
        <f t="shared" si="52"/>
        <v>23380.164660000002</v>
      </c>
      <c r="O355" s="8"/>
      <c r="P355" s="6">
        <f t="shared" si="53"/>
        <v>23380.164660000002</v>
      </c>
      <c r="Q355" s="8"/>
      <c r="R355" s="6">
        <f t="shared" si="50"/>
        <v>23380.164660000002</v>
      </c>
      <c r="S355" s="8">
        <v>601.904</v>
      </c>
      <c r="T355" s="6">
        <f t="shared" si="60"/>
        <v>23982.068660000001</v>
      </c>
      <c r="U355" s="8">
        <v>2565.2489999999998</v>
      </c>
      <c r="V355" s="6">
        <f t="shared" si="61"/>
        <v>26547.317660000001</v>
      </c>
      <c r="W355" s="8">
        <v>4464.21036</v>
      </c>
      <c r="X355" s="6">
        <f t="shared" si="59"/>
        <v>31011.528020000002</v>
      </c>
    </row>
    <row r="356" spans="1:24" ht="37.5" customHeight="1">
      <c r="A356" s="1" t="s">
        <v>466</v>
      </c>
      <c r="B356" s="14" t="s">
        <v>513</v>
      </c>
      <c r="C356" s="4"/>
      <c r="D356" s="6">
        <v>72.367000000000004</v>
      </c>
      <c r="E356" s="8">
        <f>E357</f>
        <v>1375</v>
      </c>
      <c r="F356" s="6">
        <f t="shared" si="57"/>
        <v>1447.367</v>
      </c>
      <c r="G356" s="8">
        <f>G357</f>
        <v>2E-3</v>
      </c>
      <c r="H356" s="6">
        <f t="shared" si="56"/>
        <v>1447.3689999999999</v>
      </c>
      <c r="I356" s="8">
        <f>I357</f>
        <v>10.52594</v>
      </c>
      <c r="J356" s="6">
        <f t="shared" si="54"/>
        <v>1457.8949399999999</v>
      </c>
      <c r="K356" s="8">
        <f>K357</f>
        <v>0</v>
      </c>
      <c r="L356" s="6">
        <f t="shared" si="51"/>
        <v>1457.8949399999999</v>
      </c>
      <c r="M356" s="8">
        <f>M357</f>
        <v>0</v>
      </c>
      <c r="N356" s="6">
        <f t="shared" si="52"/>
        <v>1457.8949399999999</v>
      </c>
      <c r="O356" s="8">
        <f>O357</f>
        <v>-10.52594</v>
      </c>
      <c r="P356" s="6">
        <f t="shared" si="53"/>
        <v>1447.3689999999999</v>
      </c>
      <c r="Q356" s="8">
        <f>Q357</f>
        <v>0</v>
      </c>
      <c r="R356" s="6">
        <f t="shared" si="50"/>
        <v>1447.3689999999999</v>
      </c>
      <c r="S356" s="8">
        <f>S357</f>
        <v>0</v>
      </c>
      <c r="T356" s="6">
        <f t="shared" si="60"/>
        <v>1447.3689999999999</v>
      </c>
      <c r="U356" s="8">
        <f>U357</f>
        <v>0</v>
      </c>
      <c r="V356" s="6">
        <f t="shared" si="61"/>
        <v>1447.3689999999999</v>
      </c>
      <c r="W356" s="8">
        <f>W357</f>
        <v>0</v>
      </c>
      <c r="X356" s="6">
        <f t="shared" si="59"/>
        <v>1447.3689999999999</v>
      </c>
    </row>
    <row r="357" spans="1:24" ht="42.75" customHeight="1">
      <c r="A357" s="1" t="s">
        <v>29</v>
      </c>
      <c r="B357" s="14" t="s">
        <v>513</v>
      </c>
      <c r="C357" s="4">
        <v>200</v>
      </c>
      <c r="D357" s="6">
        <v>72.367000000000004</v>
      </c>
      <c r="E357" s="8">
        <v>1375</v>
      </c>
      <c r="F357" s="6">
        <f t="shared" si="57"/>
        <v>1447.367</v>
      </c>
      <c r="G357" s="8">
        <v>2E-3</v>
      </c>
      <c r="H357" s="6">
        <f t="shared" si="56"/>
        <v>1447.3689999999999</v>
      </c>
      <c r="I357" s="8">
        <v>10.52594</v>
      </c>
      <c r="J357" s="6">
        <f t="shared" si="54"/>
        <v>1457.8949399999999</v>
      </c>
      <c r="K357" s="8"/>
      <c r="L357" s="6">
        <f t="shared" si="51"/>
        <v>1457.8949399999999</v>
      </c>
      <c r="M357" s="8"/>
      <c r="N357" s="6">
        <f t="shared" si="52"/>
        <v>1457.8949399999999</v>
      </c>
      <c r="O357" s="8">
        <v>-10.52594</v>
      </c>
      <c r="P357" s="6">
        <f t="shared" si="53"/>
        <v>1447.3689999999999</v>
      </c>
      <c r="Q357" s="8"/>
      <c r="R357" s="6">
        <f t="shared" ref="R357:R423" si="62">P357+Q357</f>
        <v>1447.3689999999999</v>
      </c>
      <c r="S357" s="8"/>
      <c r="T357" s="6">
        <f t="shared" si="60"/>
        <v>1447.3689999999999</v>
      </c>
      <c r="U357" s="8"/>
      <c r="V357" s="6">
        <f t="shared" si="61"/>
        <v>1447.3689999999999</v>
      </c>
      <c r="W357" s="8"/>
      <c r="X357" s="6">
        <f t="shared" si="59"/>
        <v>1447.3689999999999</v>
      </c>
    </row>
    <row r="358" spans="1:24" ht="28.5" customHeight="1">
      <c r="A358" s="1" t="s">
        <v>501</v>
      </c>
      <c r="B358" s="14" t="s">
        <v>502</v>
      </c>
      <c r="C358" s="4"/>
      <c r="D358" s="6">
        <v>0</v>
      </c>
      <c r="E358" s="8">
        <f>E359</f>
        <v>0</v>
      </c>
      <c r="F358" s="6">
        <f t="shared" si="57"/>
        <v>0</v>
      </c>
      <c r="G358" s="8">
        <f>G359</f>
        <v>0</v>
      </c>
      <c r="H358" s="6">
        <f t="shared" si="56"/>
        <v>0</v>
      </c>
      <c r="I358" s="8">
        <f>I359</f>
        <v>0</v>
      </c>
      <c r="J358" s="6">
        <f t="shared" si="54"/>
        <v>0</v>
      </c>
      <c r="K358" s="8">
        <f>K359</f>
        <v>0</v>
      </c>
      <c r="L358" s="6">
        <f t="shared" si="51"/>
        <v>0</v>
      </c>
      <c r="M358" s="8">
        <f>M359</f>
        <v>0</v>
      </c>
      <c r="N358" s="6">
        <f t="shared" si="52"/>
        <v>0</v>
      </c>
      <c r="O358" s="8">
        <f>O359</f>
        <v>0</v>
      </c>
      <c r="P358" s="6">
        <f t="shared" si="53"/>
        <v>0</v>
      </c>
      <c r="Q358" s="8">
        <f>Q359</f>
        <v>0</v>
      </c>
      <c r="R358" s="6">
        <f t="shared" si="62"/>
        <v>0</v>
      </c>
      <c r="S358" s="8">
        <f>S359</f>
        <v>0</v>
      </c>
      <c r="T358" s="6">
        <f t="shared" si="60"/>
        <v>0</v>
      </c>
      <c r="U358" s="8">
        <f>U359</f>
        <v>0</v>
      </c>
      <c r="V358" s="6">
        <f t="shared" si="61"/>
        <v>0</v>
      </c>
      <c r="W358" s="8">
        <f>W359</f>
        <v>0</v>
      </c>
      <c r="X358" s="6">
        <f t="shared" si="59"/>
        <v>0</v>
      </c>
    </row>
    <row r="359" spans="1:24" ht="42.75" customHeight="1">
      <c r="A359" s="1" t="s">
        <v>29</v>
      </c>
      <c r="B359" s="14" t="s">
        <v>502</v>
      </c>
      <c r="C359" s="4">
        <v>200</v>
      </c>
      <c r="D359" s="6">
        <v>0</v>
      </c>
      <c r="E359" s="8"/>
      <c r="F359" s="6">
        <f t="shared" si="57"/>
        <v>0</v>
      </c>
      <c r="G359" s="8"/>
      <c r="H359" s="6">
        <f t="shared" si="56"/>
        <v>0</v>
      </c>
      <c r="I359" s="8"/>
      <c r="J359" s="6">
        <f t="shared" si="54"/>
        <v>0</v>
      </c>
      <c r="K359" s="8"/>
      <c r="L359" s="6">
        <f t="shared" si="51"/>
        <v>0</v>
      </c>
      <c r="M359" s="8"/>
      <c r="N359" s="6">
        <f t="shared" si="52"/>
        <v>0</v>
      </c>
      <c r="O359" s="8"/>
      <c r="P359" s="6">
        <f t="shared" si="53"/>
        <v>0</v>
      </c>
      <c r="Q359" s="8"/>
      <c r="R359" s="6">
        <f t="shared" si="62"/>
        <v>0</v>
      </c>
      <c r="S359" s="8"/>
      <c r="T359" s="6">
        <f t="shared" si="60"/>
        <v>0</v>
      </c>
      <c r="U359" s="8"/>
      <c r="V359" s="6">
        <f t="shared" si="61"/>
        <v>0</v>
      </c>
      <c r="W359" s="8"/>
      <c r="X359" s="6">
        <f t="shared" si="59"/>
        <v>0</v>
      </c>
    </row>
    <row r="360" spans="1:24" ht="112.5" customHeight="1">
      <c r="A360" s="11" t="s">
        <v>341</v>
      </c>
      <c r="B360" s="10" t="s">
        <v>55</v>
      </c>
      <c r="C360" s="4"/>
      <c r="D360" s="6">
        <v>5064.7013099999995</v>
      </c>
      <c r="E360" s="8">
        <f>E361+E366</f>
        <v>0</v>
      </c>
      <c r="F360" s="6">
        <f t="shared" si="57"/>
        <v>5064.7013099999995</v>
      </c>
      <c r="G360" s="8">
        <f>G361+G366</f>
        <v>0</v>
      </c>
      <c r="H360" s="6">
        <f t="shared" si="56"/>
        <v>5064.7013099999995</v>
      </c>
      <c r="I360" s="8">
        <f>I361+I366</f>
        <v>0</v>
      </c>
      <c r="J360" s="6">
        <f t="shared" si="54"/>
        <v>5064.7013099999995</v>
      </c>
      <c r="K360" s="8">
        <f>K361+K366</f>
        <v>0</v>
      </c>
      <c r="L360" s="6">
        <f t="shared" si="51"/>
        <v>5064.7013099999995</v>
      </c>
      <c r="M360" s="8">
        <f>M361+M366</f>
        <v>0</v>
      </c>
      <c r="N360" s="6">
        <f t="shared" si="52"/>
        <v>5064.7013099999995</v>
      </c>
      <c r="O360" s="8">
        <f>O361+O366</f>
        <v>0</v>
      </c>
      <c r="P360" s="6">
        <f t="shared" si="53"/>
        <v>5064.7013099999995</v>
      </c>
      <c r="Q360" s="8">
        <f>Q361+Q366+Q369</f>
        <v>6</v>
      </c>
      <c r="R360" s="6">
        <f t="shared" si="62"/>
        <v>5070.7013099999995</v>
      </c>
      <c r="S360" s="8">
        <f>S361+S366+S369</f>
        <v>-0.43</v>
      </c>
      <c r="T360" s="6">
        <f t="shared" si="60"/>
        <v>5070.2713099999992</v>
      </c>
      <c r="U360" s="8">
        <f>U361+U366+U369</f>
        <v>37.96828</v>
      </c>
      <c r="V360" s="6">
        <f t="shared" si="61"/>
        <v>5108.2395899999992</v>
      </c>
      <c r="W360" s="8">
        <f>W361+W366+W369</f>
        <v>0</v>
      </c>
      <c r="X360" s="6">
        <f t="shared" si="59"/>
        <v>5108.2395899999992</v>
      </c>
    </row>
    <row r="361" spans="1:24" ht="93" customHeight="1">
      <c r="A361" s="7" t="s">
        <v>340</v>
      </c>
      <c r="B361" s="3" t="s">
        <v>56</v>
      </c>
      <c r="C361" s="4"/>
      <c r="D361" s="6">
        <v>5064.7013099999995</v>
      </c>
      <c r="E361" s="8">
        <f>E362+E364</f>
        <v>0</v>
      </c>
      <c r="F361" s="6">
        <f t="shared" si="57"/>
        <v>5064.7013099999995</v>
      </c>
      <c r="G361" s="8">
        <f>G362+G364</f>
        <v>0</v>
      </c>
      <c r="H361" s="6">
        <f t="shared" si="56"/>
        <v>5064.7013099999995</v>
      </c>
      <c r="I361" s="8">
        <f>I362+I364</f>
        <v>0</v>
      </c>
      <c r="J361" s="6">
        <f t="shared" si="54"/>
        <v>5064.7013099999995</v>
      </c>
      <c r="K361" s="8">
        <f>K362+K364</f>
        <v>0</v>
      </c>
      <c r="L361" s="6">
        <f t="shared" si="51"/>
        <v>5064.7013099999995</v>
      </c>
      <c r="M361" s="8">
        <f>M362+M364</f>
        <v>0</v>
      </c>
      <c r="N361" s="6">
        <f t="shared" si="52"/>
        <v>5064.7013099999995</v>
      </c>
      <c r="O361" s="8">
        <f>O362+O364</f>
        <v>0</v>
      </c>
      <c r="P361" s="6">
        <f t="shared" si="53"/>
        <v>5064.7013099999995</v>
      </c>
      <c r="Q361" s="8">
        <f>Q362+Q364</f>
        <v>0</v>
      </c>
      <c r="R361" s="6">
        <f t="shared" si="62"/>
        <v>5064.7013099999995</v>
      </c>
      <c r="S361" s="8">
        <f>S362+S364</f>
        <v>0</v>
      </c>
      <c r="T361" s="6">
        <f t="shared" si="60"/>
        <v>5064.7013099999995</v>
      </c>
      <c r="U361" s="8">
        <f>U362+U364</f>
        <v>37.96828</v>
      </c>
      <c r="V361" s="6">
        <f t="shared" si="61"/>
        <v>5102.6695899999995</v>
      </c>
      <c r="W361" s="8">
        <f>W362+W364</f>
        <v>0</v>
      </c>
      <c r="X361" s="6">
        <f t="shared" si="59"/>
        <v>5102.6695899999995</v>
      </c>
    </row>
    <row r="362" spans="1:24" ht="84" customHeight="1">
      <c r="A362" s="12" t="s">
        <v>339</v>
      </c>
      <c r="B362" s="3" t="s">
        <v>57</v>
      </c>
      <c r="C362" s="4"/>
      <c r="D362" s="6">
        <v>3713.8093100000001</v>
      </c>
      <c r="E362" s="8">
        <f>E363</f>
        <v>0</v>
      </c>
      <c r="F362" s="6">
        <f t="shared" si="57"/>
        <v>3713.8093100000001</v>
      </c>
      <c r="G362" s="8">
        <f>G363</f>
        <v>0</v>
      </c>
      <c r="H362" s="6">
        <f t="shared" si="56"/>
        <v>3713.8093100000001</v>
      </c>
      <c r="I362" s="8">
        <f>I363</f>
        <v>0</v>
      </c>
      <c r="J362" s="6">
        <f t="shared" si="54"/>
        <v>3713.8093100000001</v>
      </c>
      <c r="K362" s="8">
        <f>K363</f>
        <v>0</v>
      </c>
      <c r="L362" s="6">
        <f t="shared" si="51"/>
        <v>3713.8093100000001</v>
      </c>
      <c r="M362" s="8">
        <f>M363</f>
        <v>0</v>
      </c>
      <c r="N362" s="6">
        <f t="shared" si="52"/>
        <v>3713.8093100000001</v>
      </c>
      <c r="O362" s="8">
        <f>O363</f>
        <v>0</v>
      </c>
      <c r="P362" s="6">
        <f t="shared" si="53"/>
        <v>3713.8093100000001</v>
      </c>
      <c r="Q362" s="8">
        <f>Q363</f>
        <v>0</v>
      </c>
      <c r="R362" s="6">
        <f t="shared" si="62"/>
        <v>3713.8093100000001</v>
      </c>
      <c r="S362" s="8">
        <f>S363</f>
        <v>0</v>
      </c>
      <c r="T362" s="6">
        <f t="shared" si="60"/>
        <v>3713.8093100000001</v>
      </c>
      <c r="U362" s="8">
        <f>U363</f>
        <v>37.96828</v>
      </c>
      <c r="V362" s="6">
        <f t="shared" si="61"/>
        <v>3751.7775900000001</v>
      </c>
      <c r="W362" s="8">
        <f>W363</f>
        <v>0</v>
      </c>
      <c r="X362" s="6">
        <f t="shared" si="59"/>
        <v>3751.7775900000001</v>
      </c>
    </row>
    <row r="363" spans="1:24" ht="50.25" customHeight="1">
      <c r="A363" s="1" t="s">
        <v>58</v>
      </c>
      <c r="B363" s="3" t="s">
        <v>57</v>
      </c>
      <c r="C363" s="4">
        <v>600</v>
      </c>
      <c r="D363" s="6">
        <v>3713.8093100000001</v>
      </c>
      <c r="E363" s="8"/>
      <c r="F363" s="6">
        <f t="shared" si="57"/>
        <v>3713.8093100000001</v>
      </c>
      <c r="G363" s="8"/>
      <c r="H363" s="6">
        <f t="shared" si="56"/>
        <v>3713.8093100000001</v>
      </c>
      <c r="I363" s="8"/>
      <c r="J363" s="6">
        <f t="shared" si="54"/>
        <v>3713.8093100000001</v>
      </c>
      <c r="K363" s="8"/>
      <c r="L363" s="6">
        <f t="shared" si="51"/>
        <v>3713.8093100000001</v>
      </c>
      <c r="M363" s="8"/>
      <c r="N363" s="6">
        <f t="shared" si="52"/>
        <v>3713.8093100000001</v>
      </c>
      <c r="O363" s="8"/>
      <c r="P363" s="6">
        <f t="shared" si="53"/>
        <v>3713.8093100000001</v>
      </c>
      <c r="Q363" s="8"/>
      <c r="R363" s="6">
        <f t="shared" si="62"/>
        <v>3713.8093100000001</v>
      </c>
      <c r="S363" s="8"/>
      <c r="T363" s="6">
        <f t="shared" si="60"/>
        <v>3713.8093100000001</v>
      </c>
      <c r="U363" s="8">
        <v>37.96828</v>
      </c>
      <c r="V363" s="6">
        <f t="shared" si="61"/>
        <v>3751.7775900000001</v>
      </c>
      <c r="W363" s="8"/>
      <c r="X363" s="6">
        <f t="shared" si="59"/>
        <v>3751.7775900000001</v>
      </c>
    </row>
    <row r="364" spans="1:24" ht="57.75" customHeight="1">
      <c r="A364" s="7" t="s">
        <v>366</v>
      </c>
      <c r="B364" s="3" t="s">
        <v>367</v>
      </c>
      <c r="C364" s="4"/>
      <c r="D364" s="6">
        <v>1350.8920000000001</v>
      </c>
      <c r="E364" s="8">
        <f>E365</f>
        <v>0</v>
      </c>
      <c r="F364" s="6">
        <f t="shared" si="57"/>
        <v>1350.8920000000001</v>
      </c>
      <c r="G364" s="8">
        <f>G365</f>
        <v>0</v>
      </c>
      <c r="H364" s="6">
        <f t="shared" si="56"/>
        <v>1350.8920000000001</v>
      </c>
      <c r="I364" s="8">
        <f>I365</f>
        <v>0</v>
      </c>
      <c r="J364" s="6">
        <f t="shared" si="54"/>
        <v>1350.8920000000001</v>
      </c>
      <c r="K364" s="8">
        <f>K365</f>
        <v>0</v>
      </c>
      <c r="L364" s="6">
        <f t="shared" si="51"/>
        <v>1350.8920000000001</v>
      </c>
      <c r="M364" s="8">
        <f>M365</f>
        <v>0</v>
      </c>
      <c r="N364" s="6">
        <f t="shared" si="52"/>
        <v>1350.8920000000001</v>
      </c>
      <c r="O364" s="8">
        <f>O365</f>
        <v>0</v>
      </c>
      <c r="P364" s="6">
        <f t="shared" si="53"/>
        <v>1350.8920000000001</v>
      </c>
      <c r="Q364" s="8">
        <f>Q365</f>
        <v>0</v>
      </c>
      <c r="R364" s="6">
        <f t="shared" si="62"/>
        <v>1350.8920000000001</v>
      </c>
      <c r="S364" s="8">
        <f>S365</f>
        <v>0</v>
      </c>
      <c r="T364" s="6">
        <f t="shared" si="60"/>
        <v>1350.8920000000001</v>
      </c>
      <c r="U364" s="8">
        <f>U365</f>
        <v>0</v>
      </c>
      <c r="V364" s="6">
        <f t="shared" si="61"/>
        <v>1350.8920000000001</v>
      </c>
      <c r="W364" s="8">
        <f>W365</f>
        <v>0</v>
      </c>
      <c r="X364" s="6">
        <f t="shared" si="59"/>
        <v>1350.8920000000001</v>
      </c>
    </row>
    <row r="365" spans="1:24" ht="52.5" customHeight="1">
      <c r="A365" s="1" t="s">
        <v>58</v>
      </c>
      <c r="B365" s="3" t="s">
        <v>367</v>
      </c>
      <c r="C365" s="4">
        <v>600</v>
      </c>
      <c r="D365" s="6">
        <v>1350.8920000000001</v>
      </c>
      <c r="E365" s="8"/>
      <c r="F365" s="6">
        <f t="shared" si="57"/>
        <v>1350.8920000000001</v>
      </c>
      <c r="G365" s="8"/>
      <c r="H365" s="6">
        <f t="shared" si="56"/>
        <v>1350.8920000000001</v>
      </c>
      <c r="I365" s="8"/>
      <c r="J365" s="6">
        <f t="shared" si="54"/>
        <v>1350.8920000000001</v>
      </c>
      <c r="K365" s="8"/>
      <c r="L365" s="6">
        <f t="shared" si="51"/>
        <v>1350.8920000000001</v>
      </c>
      <c r="M365" s="8"/>
      <c r="N365" s="6">
        <f t="shared" si="52"/>
        <v>1350.8920000000001</v>
      </c>
      <c r="O365" s="8"/>
      <c r="P365" s="6">
        <f t="shared" si="53"/>
        <v>1350.8920000000001</v>
      </c>
      <c r="Q365" s="8"/>
      <c r="R365" s="6">
        <f t="shared" si="62"/>
        <v>1350.8920000000001</v>
      </c>
      <c r="S365" s="8"/>
      <c r="T365" s="6">
        <f t="shared" si="60"/>
        <v>1350.8920000000001</v>
      </c>
      <c r="U365" s="8"/>
      <c r="V365" s="6">
        <f t="shared" si="61"/>
        <v>1350.8920000000001</v>
      </c>
      <c r="W365" s="8"/>
      <c r="X365" s="6">
        <f t="shared" si="59"/>
        <v>1350.8920000000001</v>
      </c>
    </row>
    <row r="366" spans="1:24" ht="71.25" customHeight="1">
      <c r="A366" s="7" t="s">
        <v>59</v>
      </c>
      <c r="B366" s="3" t="s">
        <v>61</v>
      </c>
      <c r="C366" s="4"/>
      <c r="D366" s="6">
        <v>0</v>
      </c>
      <c r="E366" s="8">
        <f>E367</f>
        <v>0</v>
      </c>
      <c r="F366" s="6">
        <f t="shared" si="57"/>
        <v>0</v>
      </c>
      <c r="G366" s="8">
        <f>G367</f>
        <v>0</v>
      </c>
      <c r="H366" s="6">
        <f t="shared" si="56"/>
        <v>0</v>
      </c>
      <c r="I366" s="8">
        <f>I367</f>
        <v>0</v>
      </c>
      <c r="J366" s="6">
        <f t="shared" si="54"/>
        <v>0</v>
      </c>
      <c r="K366" s="8">
        <f>K367</f>
        <v>0</v>
      </c>
      <c r="L366" s="6">
        <f t="shared" si="51"/>
        <v>0</v>
      </c>
      <c r="M366" s="8">
        <f>M367</f>
        <v>0</v>
      </c>
      <c r="N366" s="6">
        <f t="shared" si="52"/>
        <v>0</v>
      </c>
      <c r="O366" s="8">
        <f>O367</f>
        <v>0</v>
      </c>
      <c r="P366" s="6">
        <f t="shared" si="53"/>
        <v>0</v>
      </c>
      <c r="Q366" s="8">
        <f>Q367</f>
        <v>0</v>
      </c>
      <c r="R366" s="6">
        <f t="shared" si="62"/>
        <v>0</v>
      </c>
      <c r="S366" s="8">
        <f>S367</f>
        <v>0</v>
      </c>
      <c r="T366" s="6">
        <f t="shared" si="60"/>
        <v>0</v>
      </c>
      <c r="U366" s="8">
        <f>U367</f>
        <v>0</v>
      </c>
      <c r="V366" s="6">
        <f t="shared" si="61"/>
        <v>0</v>
      </c>
      <c r="W366" s="8">
        <f>W367</f>
        <v>0</v>
      </c>
      <c r="X366" s="6">
        <f t="shared" si="59"/>
        <v>0</v>
      </c>
    </row>
    <row r="367" spans="1:24" ht="60" customHeight="1">
      <c r="A367" s="12" t="s">
        <v>60</v>
      </c>
      <c r="B367" s="3" t="s">
        <v>62</v>
      </c>
      <c r="C367" s="4"/>
      <c r="D367" s="6">
        <v>0</v>
      </c>
      <c r="E367" s="8">
        <f>E368</f>
        <v>0</v>
      </c>
      <c r="F367" s="6">
        <f t="shared" si="57"/>
        <v>0</v>
      </c>
      <c r="G367" s="8">
        <f>G368</f>
        <v>0</v>
      </c>
      <c r="H367" s="6">
        <f t="shared" si="56"/>
        <v>0</v>
      </c>
      <c r="I367" s="8">
        <f>I368</f>
        <v>0</v>
      </c>
      <c r="J367" s="6">
        <f t="shared" si="54"/>
        <v>0</v>
      </c>
      <c r="K367" s="8">
        <f>K368</f>
        <v>0</v>
      </c>
      <c r="L367" s="6">
        <f t="shared" si="51"/>
        <v>0</v>
      </c>
      <c r="M367" s="8">
        <f>M368</f>
        <v>0</v>
      </c>
      <c r="N367" s="6">
        <f t="shared" si="52"/>
        <v>0</v>
      </c>
      <c r="O367" s="8">
        <f>O368</f>
        <v>0</v>
      </c>
      <c r="P367" s="6">
        <f t="shared" si="53"/>
        <v>0</v>
      </c>
      <c r="Q367" s="8">
        <f>Q368</f>
        <v>0</v>
      </c>
      <c r="R367" s="6">
        <f t="shared" si="62"/>
        <v>0</v>
      </c>
      <c r="S367" s="8">
        <f>S368</f>
        <v>0</v>
      </c>
      <c r="T367" s="6">
        <f t="shared" si="60"/>
        <v>0</v>
      </c>
      <c r="U367" s="8">
        <f>U368</f>
        <v>0</v>
      </c>
      <c r="V367" s="6">
        <f t="shared" si="61"/>
        <v>0</v>
      </c>
      <c r="W367" s="8">
        <f>W368</f>
        <v>0</v>
      </c>
      <c r="X367" s="6">
        <f t="shared" si="59"/>
        <v>0</v>
      </c>
    </row>
    <row r="368" spans="1:24" ht="48" customHeight="1">
      <c r="A368" s="1" t="s">
        <v>58</v>
      </c>
      <c r="B368" s="3" t="s">
        <v>62</v>
      </c>
      <c r="C368" s="4">
        <v>600</v>
      </c>
      <c r="D368" s="6">
        <v>0</v>
      </c>
      <c r="E368" s="8"/>
      <c r="F368" s="6">
        <f t="shared" si="57"/>
        <v>0</v>
      </c>
      <c r="G368" s="8"/>
      <c r="H368" s="6">
        <f t="shared" si="56"/>
        <v>0</v>
      </c>
      <c r="I368" s="8"/>
      <c r="J368" s="6">
        <f t="shared" si="54"/>
        <v>0</v>
      </c>
      <c r="K368" s="8"/>
      <c r="L368" s="6">
        <f t="shared" si="51"/>
        <v>0</v>
      </c>
      <c r="M368" s="8"/>
      <c r="N368" s="6">
        <f t="shared" si="52"/>
        <v>0</v>
      </c>
      <c r="O368" s="8"/>
      <c r="P368" s="6">
        <f t="shared" si="53"/>
        <v>0</v>
      </c>
      <c r="Q368" s="8"/>
      <c r="R368" s="6">
        <f t="shared" si="62"/>
        <v>0</v>
      </c>
      <c r="S368" s="8"/>
      <c r="T368" s="6">
        <f t="shared" si="60"/>
        <v>0</v>
      </c>
      <c r="U368" s="8"/>
      <c r="V368" s="6">
        <f t="shared" si="61"/>
        <v>0</v>
      </c>
      <c r="W368" s="8"/>
      <c r="X368" s="6">
        <f t="shared" si="59"/>
        <v>0</v>
      </c>
    </row>
    <row r="369" spans="1:24" ht="71.25" customHeight="1">
      <c r="A369" s="1" t="s">
        <v>635</v>
      </c>
      <c r="B369" s="3" t="s">
        <v>636</v>
      </c>
      <c r="C369" s="4"/>
      <c r="D369" s="6"/>
      <c r="E369" s="8"/>
      <c r="F369" s="6"/>
      <c r="G369" s="8"/>
      <c r="H369" s="6"/>
      <c r="I369" s="8"/>
      <c r="J369" s="6"/>
      <c r="K369" s="8"/>
      <c r="L369" s="6"/>
      <c r="M369" s="8"/>
      <c r="N369" s="6"/>
      <c r="O369" s="8"/>
      <c r="P369" s="6">
        <f t="shared" si="53"/>
        <v>0</v>
      </c>
      <c r="Q369" s="8">
        <f>Q370</f>
        <v>6</v>
      </c>
      <c r="R369" s="6">
        <f t="shared" si="62"/>
        <v>6</v>
      </c>
      <c r="S369" s="8">
        <f>S370</f>
        <v>-0.43</v>
      </c>
      <c r="T369" s="6">
        <f t="shared" si="60"/>
        <v>5.57</v>
      </c>
      <c r="U369" s="8">
        <f>U370</f>
        <v>0</v>
      </c>
      <c r="V369" s="6">
        <f t="shared" si="61"/>
        <v>5.57</v>
      </c>
      <c r="W369" s="8">
        <f>W370</f>
        <v>0</v>
      </c>
      <c r="X369" s="6">
        <f t="shared" si="59"/>
        <v>5.57</v>
      </c>
    </row>
    <row r="370" spans="1:24" ht="59.25" customHeight="1">
      <c r="A370" s="1" t="s">
        <v>637</v>
      </c>
      <c r="B370" s="3" t="s">
        <v>638</v>
      </c>
      <c r="C370" s="4"/>
      <c r="D370" s="6"/>
      <c r="E370" s="8"/>
      <c r="F370" s="6"/>
      <c r="G370" s="8"/>
      <c r="H370" s="6"/>
      <c r="I370" s="8"/>
      <c r="J370" s="6"/>
      <c r="K370" s="8"/>
      <c r="L370" s="6"/>
      <c r="M370" s="8"/>
      <c r="N370" s="6"/>
      <c r="O370" s="8"/>
      <c r="P370" s="6">
        <f t="shared" ref="P370:P371" si="63">N370+O370</f>
        <v>0</v>
      </c>
      <c r="Q370" s="8">
        <f>Q371</f>
        <v>6</v>
      </c>
      <c r="R370" s="6">
        <f t="shared" si="62"/>
        <v>6</v>
      </c>
      <c r="S370" s="8">
        <f>S371</f>
        <v>-0.43</v>
      </c>
      <c r="T370" s="6">
        <f t="shared" si="60"/>
        <v>5.57</v>
      </c>
      <c r="U370" s="8">
        <f>U371</f>
        <v>0</v>
      </c>
      <c r="V370" s="6">
        <f t="shared" si="61"/>
        <v>5.57</v>
      </c>
      <c r="W370" s="8">
        <f>W371</f>
        <v>0</v>
      </c>
      <c r="X370" s="6">
        <f t="shared" si="59"/>
        <v>5.57</v>
      </c>
    </row>
    <row r="371" spans="1:24" ht="48" customHeight="1">
      <c r="A371" s="1" t="s">
        <v>29</v>
      </c>
      <c r="B371" s="3" t="s">
        <v>638</v>
      </c>
      <c r="C371" s="4">
        <v>600</v>
      </c>
      <c r="D371" s="6"/>
      <c r="E371" s="8"/>
      <c r="F371" s="6"/>
      <c r="G371" s="8"/>
      <c r="H371" s="6"/>
      <c r="I371" s="8"/>
      <c r="J371" s="6"/>
      <c r="K371" s="8"/>
      <c r="L371" s="6"/>
      <c r="M371" s="8"/>
      <c r="N371" s="6"/>
      <c r="O371" s="8"/>
      <c r="P371" s="6">
        <f t="shared" si="63"/>
        <v>0</v>
      </c>
      <c r="Q371" s="8">
        <v>6</v>
      </c>
      <c r="R371" s="6">
        <f t="shared" si="62"/>
        <v>6</v>
      </c>
      <c r="S371" s="8">
        <v>-0.43</v>
      </c>
      <c r="T371" s="6">
        <f t="shared" si="60"/>
        <v>5.57</v>
      </c>
      <c r="U371" s="8"/>
      <c r="V371" s="6">
        <f t="shared" si="61"/>
        <v>5.57</v>
      </c>
      <c r="W371" s="8"/>
      <c r="X371" s="6">
        <f t="shared" si="59"/>
        <v>5.57</v>
      </c>
    </row>
    <row r="372" spans="1:24" ht="21.75" customHeight="1">
      <c r="A372" s="11" t="s">
        <v>47</v>
      </c>
      <c r="B372" s="10" t="s">
        <v>51</v>
      </c>
      <c r="C372" s="4"/>
      <c r="D372" s="6">
        <v>167.10999000000001</v>
      </c>
      <c r="E372" s="8">
        <f>E373</f>
        <v>0</v>
      </c>
      <c r="F372" s="6">
        <f t="shared" si="57"/>
        <v>167.10999000000001</v>
      </c>
      <c r="G372" s="8">
        <f>G373</f>
        <v>50</v>
      </c>
      <c r="H372" s="6">
        <f t="shared" si="56"/>
        <v>217.10999000000001</v>
      </c>
      <c r="I372" s="8">
        <f>I373</f>
        <v>0</v>
      </c>
      <c r="J372" s="6">
        <f t="shared" si="54"/>
        <v>217.10999000000001</v>
      </c>
      <c r="K372" s="8">
        <f>K373</f>
        <v>245</v>
      </c>
      <c r="L372" s="6">
        <f t="shared" ref="L372:L447" si="64">J372+K372</f>
        <v>462.10999000000004</v>
      </c>
      <c r="M372" s="8">
        <f>M373</f>
        <v>0</v>
      </c>
      <c r="N372" s="6">
        <f t="shared" ref="N372:N442" si="65">L372+M372</f>
        <v>462.10999000000004</v>
      </c>
      <c r="O372" s="8">
        <f>O373</f>
        <v>0</v>
      </c>
      <c r="P372" s="6">
        <f t="shared" ref="P372:P442" si="66">N372+O372</f>
        <v>462.10999000000004</v>
      </c>
      <c r="Q372" s="8">
        <f>Q373</f>
        <v>0</v>
      </c>
      <c r="R372" s="6">
        <f t="shared" si="62"/>
        <v>462.10999000000004</v>
      </c>
      <c r="S372" s="8">
        <f>S373</f>
        <v>-42.020510000000002</v>
      </c>
      <c r="T372" s="6">
        <f t="shared" si="60"/>
        <v>420.08948000000004</v>
      </c>
      <c r="U372" s="8">
        <f>U373</f>
        <v>0</v>
      </c>
      <c r="V372" s="6">
        <f t="shared" si="61"/>
        <v>420.08948000000004</v>
      </c>
      <c r="W372" s="8">
        <f>W373</f>
        <v>-0.63</v>
      </c>
      <c r="X372" s="6">
        <f t="shared" si="59"/>
        <v>419.45948000000004</v>
      </c>
    </row>
    <row r="373" spans="1:24" ht="21.75" customHeight="1">
      <c r="A373" s="12" t="s">
        <v>48</v>
      </c>
      <c r="B373" s="3" t="s">
        <v>52</v>
      </c>
      <c r="C373" s="4"/>
      <c r="D373" s="6">
        <v>167.10999000000001</v>
      </c>
      <c r="E373" s="8">
        <f>E374+E376+E378+E383+E385</f>
        <v>0</v>
      </c>
      <c r="F373" s="6">
        <f t="shared" si="57"/>
        <v>167.10999000000001</v>
      </c>
      <c r="G373" s="8">
        <f>G374+G376+G378+G383+G385</f>
        <v>50</v>
      </c>
      <c r="H373" s="6">
        <f t="shared" si="56"/>
        <v>217.10999000000001</v>
      </c>
      <c r="I373" s="8">
        <f>I374+I376+I378+I383+I385</f>
        <v>0</v>
      </c>
      <c r="J373" s="6">
        <f t="shared" si="54"/>
        <v>217.10999000000001</v>
      </c>
      <c r="K373" s="8">
        <f>K374+K376+K378+K383+K385+K381</f>
        <v>245</v>
      </c>
      <c r="L373" s="6">
        <f t="shared" si="64"/>
        <v>462.10999000000004</v>
      </c>
      <c r="M373" s="8">
        <f>M374+M376+M378+M383+M385+M381</f>
        <v>0</v>
      </c>
      <c r="N373" s="6">
        <f t="shared" si="65"/>
        <v>462.10999000000004</v>
      </c>
      <c r="O373" s="8">
        <f>O374+O376+O378+O383+O385+O381</f>
        <v>0</v>
      </c>
      <c r="P373" s="6">
        <f t="shared" si="66"/>
        <v>462.10999000000004</v>
      </c>
      <c r="Q373" s="8">
        <f>Q374+Q376+Q378+Q383+Q385+Q381</f>
        <v>0</v>
      </c>
      <c r="R373" s="6">
        <f t="shared" si="62"/>
        <v>462.10999000000004</v>
      </c>
      <c r="S373" s="8">
        <f>S374+S376+S378+S383+S385+S381</f>
        <v>-42.020510000000002</v>
      </c>
      <c r="T373" s="6">
        <f t="shared" si="60"/>
        <v>420.08948000000004</v>
      </c>
      <c r="U373" s="8">
        <f>U374+U376+U378+U383+U385+U381</f>
        <v>0</v>
      </c>
      <c r="V373" s="6">
        <f t="shared" si="61"/>
        <v>420.08948000000004</v>
      </c>
      <c r="W373" s="8">
        <f>W374+W376+W378+W383+W385+W381</f>
        <v>-0.63</v>
      </c>
      <c r="X373" s="6">
        <f t="shared" si="59"/>
        <v>419.45948000000004</v>
      </c>
    </row>
    <row r="374" spans="1:24" ht="20.25" customHeight="1">
      <c r="A374" s="12" t="s">
        <v>49</v>
      </c>
      <c r="B374" s="3" t="s">
        <v>53</v>
      </c>
      <c r="C374" s="4"/>
      <c r="D374" s="6">
        <v>50</v>
      </c>
      <c r="E374" s="8">
        <f>E375</f>
        <v>0</v>
      </c>
      <c r="F374" s="6">
        <f t="shared" si="57"/>
        <v>50</v>
      </c>
      <c r="G374" s="8">
        <f>G375</f>
        <v>0</v>
      </c>
      <c r="H374" s="6">
        <f t="shared" si="56"/>
        <v>50</v>
      </c>
      <c r="I374" s="8">
        <f>I375</f>
        <v>0</v>
      </c>
      <c r="J374" s="6">
        <f t="shared" si="54"/>
        <v>50</v>
      </c>
      <c r="K374" s="8">
        <f>K375</f>
        <v>50</v>
      </c>
      <c r="L374" s="6">
        <f t="shared" si="64"/>
        <v>100</v>
      </c>
      <c r="M374" s="8">
        <f>M375</f>
        <v>0</v>
      </c>
      <c r="N374" s="6">
        <f t="shared" si="65"/>
        <v>100</v>
      </c>
      <c r="O374" s="8">
        <f>O375</f>
        <v>0</v>
      </c>
      <c r="P374" s="6">
        <f t="shared" si="66"/>
        <v>100</v>
      </c>
      <c r="Q374" s="8">
        <f>Q375</f>
        <v>0</v>
      </c>
      <c r="R374" s="6">
        <f t="shared" si="62"/>
        <v>100</v>
      </c>
      <c r="S374" s="8">
        <f>S375</f>
        <v>0</v>
      </c>
      <c r="T374" s="6">
        <f t="shared" si="60"/>
        <v>100</v>
      </c>
      <c r="U374" s="8">
        <f>U375</f>
        <v>0</v>
      </c>
      <c r="V374" s="6">
        <f t="shared" si="61"/>
        <v>100</v>
      </c>
      <c r="W374" s="8">
        <f>W375</f>
        <v>-0.627</v>
      </c>
      <c r="X374" s="6">
        <f t="shared" si="59"/>
        <v>99.373000000000005</v>
      </c>
    </row>
    <row r="375" spans="1:24" ht="50.25" customHeight="1">
      <c r="A375" s="1" t="s">
        <v>29</v>
      </c>
      <c r="B375" s="3" t="s">
        <v>53</v>
      </c>
      <c r="C375" s="4">
        <v>200</v>
      </c>
      <c r="D375" s="6">
        <v>50</v>
      </c>
      <c r="E375" s="8"/>
      <c r="F375" s="6">
        <f t="shared" si="57"/>
        <v>50</v>
      </c>
      <c r="G375" s="8"/>
      <c r="H375" s="6">
        <f t="shared" si="56"/>
        <v>50</v>
      </c>
      <c r="I375" s="8"/>
      <c r="J375" s="6">
        <f t="shared" si="54"/>
        <v>50</v>
      </c>
      <c r="K375" s="8">
        <v>50</v>
      </c>
      <c r="L375" s="6">
        <f t="shared" si="64"/>
        <v>100</v>
      </c>
      <c r="M375" s="8"/>
      <c r="N375" s="6">
        <f t="shared" si="65"/>
        <v>100</v>
      </c>
      <c r="O375" s="8"/>
      <c r="P375" s="6">
        <f t="shared" si="66"/>
        <v>100</v>
      </c>
      <c r="Q375" s="8"/>
      <c r="R375" s="6">
        <f t="shared" si="62"/>
        <v>100</v>
      </c>
      <c r="S375" s="8"/>
      <c r="T375" s="6">
        <f t="shared" si="60"/>
        <v>100</v>
      </c>
      <c r="U375" s="8"/>
      <c r="V375" s="6">
        <f t="shared" si="61"/>
        <v>100</v>
      </c>
      <c r="W375" s="8">
        <v>-0.627</v>
      </c>
      <c r="X375" s="6">
        <f t="shared" si="59"/>
        <v>99.373000000000005</v>
      </c>
    </row>
    <row r="376" spans="1:24" ht="32.25" customHeight="1">
      <c r="A376" s="1" t="s">
        <v>398</v>
      </c>
      <c r="B376" s="3" t="s">
        <v>399</v>
      </c>
      <c r="C376" s="4"/>
      <c r="D376" s="6">
        <v>0</v>
      </c>
      <c r="E376" s="8">
        <f>E377</f>
        <v>0</v>
      </c>
      <c r="F376" s="6">
        <f t="shared" si="57"/>
        <v>0</v>
      </c>
      <c r="G376" s="8">
        <f>G377</f>
        <v>0</v>
      </c>
      <c r="H376" s="6">
        <f t="shared" si="56"/>
        <v>0</v>
      </c>
      <c r="I376" s="8">
        <f>I377</f>
        <v>0</v>
      </c>
      <c r="J376" s="6">
        <f t="shared" si="54"/>
        <v>0</v>
      </c>
      <c r="K376" s="8">
        <f>K377</f>
        <v>0</v>
      </c>
      <c r="L376" s="6">
        <f t="shared" si="64"/>
        <v>0</v>
      </c>
      <c r="M376" s="8">
        <f>M377</f>
        <v>0</v>
      </c>
      <c r="N376" s="6">
        <f t="shared" si="65"/>
        <v>0</v>
      </c>
      <c r="O376" s="8">
        <f>O377</f>
        <v>0</v>
      </c>
      <c r="P376" s="6">
        <f t="shared" si="66"/>
        <v>0</v>
      </c>
      <c r="Q376" s="8">
        <f>Q377</f>
        <v>0</v>
      </c>
      <c r="R376" s="6">
        <f t="shared" si="62"/>
        <v>0</v>
      </c>
      <c r="S376" s="8">
        <f>S377</f>
        <v>0</v>
      </c>
      <c r="T376" s="6">
        <f t="shared" si="60"/>
        <v>0</v>
      </c>
      <c r="U376" s="8">
        <f>U377</f>
        <v>0</v>
      </c>
      <c r="V376" s="6">
        <f t="shared" si="61"/>
        <v>0</v>
      </c>
      <c r="W376" s="8">
        <f>W377</f>
        <v>0</v>
      </c>
      <c r="X376" s="6">
        <f t="shared" si="59"/>
        <v>0</v>
      </c>
    </row>
    <row r="377" spans="1:24" ht="50.25" customHeight="1">
      <c r="A377" s="1" t="s">
        <v>29</v>
      </c>
      <c r="B377" s="14" t="s">
        <v>399</v>
      </c>
      <c r="C377" s="4">
        <v>200</v>
      </c>
      <c r="D377" s="6">
        <v>0</v>
      </c>
      <c r="E377" s="8"/>
      <c r="F377" s="6">
        <f t="shared" si="57"/>
        <v>0</v>
      </c>
      <c r="G377" s="8"/>
      <c r="H377" s="6">
        <f t="shared" si="56"/>
        <v>0</v>
      </c>
      <c r="I377" s="8"/>
      <c r="J377" s="6">
        <f t="shared" si="54"/>
        <v>0</v>
      </c>
      <c r="K377" s="8"/>
      <c r="L377" s="6">
        <f t="shared" si="64"/>
        <v>0</v>
      </c>
      <c r="M377" s="8"/>
      <c r="N377" s="6">
        <f t="shared" si="65"/>
        <v>0</v>
      </c>
      <c r="O377" s="8"/>
      <c r="P377" s="6">
        <f t="shared" si="66"/>
        <v>0</v>
      </c>
      <c r="Q377" s="8"/>
      <c r="R377" s="6">
        <f t="shared" si="62"/>
        <v>0</v>
      </c>
      <c r="S377" s="8"/>
      <c r="T377" s="6">
        <f t="shared" si="60"/>
        <v>0</v>
      </c>
      <c r="U377" s="8"/>
      <c r="V377" s="6">
        <f t="shared" si="61"/>
        <v>0</v>
      </c>
      <c r="W377" s="8"/>
      <c r="X377" s="6">
        <f t="shared" si="59"/>
        <v>0</v>
      </c>
    </row>
    <row r="378" spans="1:24" ht="30.75" customHeight="1">
      <c r="A378" s="7" t="s">
        <v>433</v>
      </c>
      <c r="B378" s="14" t="s">
        <v>434</v>
      </c>
      <c r="C378" s="4"/>
      <c r="D378" s="6">
        <v>25</v>
      </c>
      <c r="E378" s="8">
        <f>E379+E380</f>
        <v>0</v>
      </c>
      <c r="F378" s="6">
        <f t="shared" si="57"/>
        <v>25</v>
      </c>
      <c r="G378" s="8">
        <f>G379+G380</f>
        <v>0</v>
      </c>
      <c r="H378" s="6">
        <f t="shared" si="56"/>
        <v>25</v>
      </c>
      <c r="I378" s="8">
        <f>I379+I380</f>
        <v>0</v>
      </c>
      <c r="J378" s="6">
        <f t="shared" ref="J378:J453" si="67">H378+I378</f>
        <v>25</v>
      </c>
      <c r="K378" s="8">
        <f>K379+K380</f>
        <v>0</v>
      </c>
      <c r="L378" s="6">
        <f t="shared" si="64"/>
        <v>25</v>
      </c>
      <c r="M378" s="8">
        <f>M379+M380</f>
        <v>0</v>
      </c>
      <c r="N378" s="6">
        <f t="shared" si="65"/>
        <v>25</v>
      </c>
      <c r="O378" s="8">
        <f>O379+O380</f>
        <v>0</v>
      </c>
      <c r="P378" s="6">
        <f t="shared" si="66"/>
        <v>25</v>
      </c>
      <c r="Q378" s="8">
        <f>Q379+Q380</f>
        <v>0</v>
      </c>
      <c r="R378" s="6">
        <f t="shared" si="62"/>
        <v>25</v>
      </c>
      <c r="S378" s="8">
        <f>S379+S380</f>
        <v>0</v>
      </c>
      <c r="T378" s="6">
        <f t="shared" si="60"/>
        <v>25</v>
      </c>
      <c r="U378" s="8">
        <f>U379+U380</f>
        <v>0</v>
      </c>
      <c r="V378" s="6">
        <f t="shared" si="61"/>
        <v>25</v>
      </c>
      <c r="W378" s="8">
        <f>W379+W380</f>
        <v>0</v>
      </c>
      <c r="X378" s="6">
        <f t="shared" si="59"/>
        <v>25</v>
      </c>
    </row>
    <row r="379" spans="1:24" ht="78.75" customHeight="1">
      <c r="A379" s="7" t="s">
        <v>104</v>
      </c>
      <c r="B379" s="14" t="s">
        <v>434</v>
      </c>
      <c r="C379" s="4">
        <v>100</v>
      </c>
      <c r="D379" s="6">
        <v>23.5</v>
      </c>
      <c r="E379" s="8"/>
      <c r="F379" s="6">
        <f t="shared" si="57"/>
        <v>23.5</v>
      </c>
      <c r="G379" s="8"/>
      <c r="H379" s="6">
        <f t="shared" si="56"/>
        <v>23.5</v>
      </c>
      <c r="I379" s="8"/>
      <c r="J379" s="6">
        <f t="shared" si="67"/>
        <v>23.5</v>
      </c>
      <c r="K379" s="8"/>
      <c r="L379" s="6">
        <f t="shared" si="64"/>
        <v>23.5</v>
      </c>
      <c r="M379" s="8"/>
      <c r="N379" s="6">
        <f t="shared" si="65"/>
        <v>23.5</v>
      </c>
      <c r="O379" s="8"/>
      <c r="P379" s="6">
        <f t="shared" si="66"/>
        <v>23.5</v>
      </c>
      <c r="Q379" s="8"/>
      <c r="R379" s="6">
        <f t="shared" si="62"/>
        <v>23.5</v>
      </c>
      <c r="S379" s="8"/>
      <c r="T379" s="6">
        <f t="shared" si="60"/>
        <v>23.5</v>
      </c>
      <c r="U379" s="8"/>
      <c r="V379" s="6">
        <f t="shared" si="61"/>
        <v>23.5</v>
      </c>
      <c r="W379" s="8"/>
      <c r="X379" s="6">
        <f t="shared" si="59"/>
        <v>23.5</v>
      </c>
    </row>
    <row r="380" spans="1:24" ht="50.25" customHeight="1">
      <c r="A380" s="7" t="s">
        <v>29</v>
      </c>
      <c r="B380" s="14" t="s">
        <v>434</v>
      </c>
      <c r="C380" s="4">
        <v>200</v>
      </c>
      <c r="D380" s="6">
        <v>1.5</v>
      </c>
      <c r="E380" s="8"/>
      <c r="F380" s="6">
        <f t="shared" si="57"/>
        <v>1.5</v>
      </c>
      <c r="G380" s="8"/>
      <c r="H380" s="6">
        <f t="shared" si="56"/>
        <v>1.5</v>
      </c>
      <c r="I380" s="8"/>
      <c r="J380" s="6">
        <f t="shared" si="67"/>
        <v>1.5</v>
      </c>
      <c r="K380" s="8"/>
      <c r="L380" s="6">
        <f t="shared" si="64"/>
        <v>1.5</v>
      </c>
      <c r="M380" s="8"/>
      <c r="N380" s="6">
        <f t="shared" si="65"/>
        <v>1.5</v>
      </c>
      <c r="O380" s="8"/>
      <c r="P380" s="6">
        <f t="shared" si="66"/>
        <v>1.5</v>
      </c>
      <c r="Q380" s="8"/>
      <c r="R380" s="6">
        <f t="shared" si="62"/>
        <v>1.5</v>
      </c>
      <c r="S380" s="8"/>
      <c r="T380" s="6">
        <f t="shared" si="60"/>
        <v>1.5</v>
      </c>
      <c r="U380" s="8"/>
      <c r="V380" s="6">
        <f t="shared" si="61"/>
        <v>1.5</v>
      </c>
      <c r="W380" s="8"/>
      <c r="X380" s="6">
        <f t="shared" si="59"/>
        <v>1.5</v>
      </c>
    </row>
    <row r="381" spans="1:24" ht="50.25" customHeight="1">
      <c r="A381" s="1" t="s">
        <v>600</v>
      </c>
      <c r="B381" s="14" t="s">
        <v>601</v>
      </c>
      <c r="C381" s="4"/>
      <c r="D381" s="6"/>
      <c r="E381" s="8"/>
      <c r="F381" s="6"/>
      <c r="G381" s="8"/>
      <c r="H381" s="6"/>
      <c r="I381" s="8"/>
      <c r="J381" s="6">
        <f t="shared" si="67"/>
        <v>0</v>
      </c>
      <c r="K381" s="8">
        <f>K382</f>
        <v>195</v>
      </c>
      <c r="L381" s="6">
        <f t="shared" si="64"/>
        <v>195</v>
      </c>
      <c r="M381" s="8">
        <f>M382</f>
        <v>0</v>
      </c>
      <c r="N381" s="6">
        <f t="shared" si="65"/>
        <v>195</v>
      </c>
      <c r="O381" s="8">
        <f>O382</f>
        <v>0</v>
      </c>
      <c r="P381" s="6">
        <f t="shared" si="66"/>
        <v>195</v>
      </c>
      <c r="Q381" s="8">
        <f>Q382</f>
        <v>0</v>
      </c>
      <c r="R381" s="6">
        <f t="shared" si="62"/>
        <v>195</v>
      </c>
      <c r="S381" s="8">
        <f>S382</f>
        <v>0</v>
      </c>
      <c r="T381" s="6">
        <f t="shared" si="60"/>
        <v>195</v>
      </c>
      <c r="U381" s="8">
        <f>U382</f>
        <v>0</v>
      </c>
      <c r="V381" s="6">
        <f t="shared" si="61"/>
        <v>195</v>
      </c>
      <c r="W381" s="8">
        <f>W382</f>
        <v>0</v>
      </c>
      <c r="X381" s="6">
        <f t="shared" si="59"/>
        <v>195</v>
      </c>
    </row>
    <row r="382" spans="1:24" ht="50.25" customHeight="1">
      <c r="A382" s="1" t="s">
        <v>29</v>
      </c>
      <c r="B382" s="14" t="s">
        <v>601</v>
      </c>
      <c r="C382" s="4">
        <v>200</v>
      </c>
      <c r="D382" s="6"/>
      <c r="E382" s="8"/>
      <c r="F382" s="6"/>
      <c r="G382" s="8"/>
      <c r="H382" s="6"/>
      <c r="I382" s="8"/>
      <c r="J382" s="6">
        <f t="shared" si="67"/>
        <v>0</v>
      </c>
      <c r="K382" s="8">
        <v>195</v>
      </c>
      <c r="L382" s="6">
        <f t="shared" si="64"/>
        <v>195</v>
      </c>
      <c r="M382" s="8"/>
      <c r="N382" s="6">
        <f t="shared" si="65"/>
        <v>195</v>
      </c>
      <c r="O382" s="8"/>
      <c r="P382" s="6">
        <f t="shared" si="66"/>
        <v>195</v>
      </c>
      <c r="Q382" s="8"/>
      <c r="R382" s="6">
        <f t="shared" si="62"/>
        <v>195</v>
      </c>
      <c r="S382" s="8"/>
      <c r="T382" s="6">
        <f t="shared" si="60"/>
        <v>195</v>
      </c>
      <c r="U382" s="8"/>
      <c r="V382" s="6">
        <f t="shared" si="61"/>
        <v>195</v>
      </c>
      <c r="W382" s="8"/>
      <c r="X382" s="6">
        <f t="shared" si="59"/>
        <v>195</v>
      </c>
    </row>
    <row r="383" spans="1:24" ht="124.5" customHeight="1">
      <c r="A383" s="1" t="s">
        <v>50</v>
      </c>
      <c r="B383" s="14" t="s">
        <v>54</v>
      </c>
      <c r="C383" s="4"/>
      <c r="D383" s="6">
        <v>92.10999000000001</v>
      </c>
      <c r="E383" s="8">
        <f>E384</f>
        <v>0</v>
      </c>
      <c r="F383" s="6">
        <f t="shared" si="57"/>
        <v>92.10999000000001</v>
      </c>
      <c r="G383" s="8">
        <f>G384</f>
        <v>0</v>
      </c>
      <c r="H383" s="6">
        <f t="shared" si="56"/>
        <v>92.10999000000001</v>
      </c>
      <c r="I383" s="8">
        <f>I384</f>
        <v>0</v>
      </c>
      <c r="J383" s="6">
        <f t="shared" si="67"/>
        <v>92.10999000000001</v>
      </c>
      <c r="K383" s="8">
        <f>K384</f>
        <v>0</v>
      </c>
      <c r="L383" s="6">
        <f t="shared" si="64"/>
        <v>92.10999000000001</v>
      </c>
      <c r="M383" s="8">
        <f>M384</f>
        <v>0</v>
      </c>
      <c r="N383" s="6">
        <f t="shared" si="65"/>
        <v>92.10999000000001</v>
      </c>
      <c r="O383" s="8">
        <f>O384</f>
        <v>0</v>
      </c>
      <c r="P383" s="6">
        <f t="shared" si="66"/>
        <v>92.10999000000001</v>
      </c>
      <c r="Q383" s="8">
        <f>Q384</f>
        <v>0</v>
      </c>
      <c r="R383" s="6">
        <f t="shared" si="62"/>
        <v>92.10999000000001</v>
      </c>
      <c r="S383" s="8">
        <f>S384</f>
        <v>0</v>
      </c>
      <c r="T383" s="6">
        <f t="shared" si="60"/>
        <v>92.10999000000001</v>
      </c>
      <c r="U383" s="8">
        <f>U384</f>
        <v>0</v>
      </c>
      <c r="V383" s="6">
        <f t="shared" si="61"/>
        <v>92.10999000000001</v>
      </c>
      <c r="W383" s="8">
        <f>W384</f>
        <v>0</v>
      </c>
      <c r="X383" s="6">
        <f t="shared" si="59"/>
        <v>92.10999000000001</v>
      </c>
    </row>
    <row r="384" spans="1:24" ht="49.5" customHeight="1">
      <c r="A384" s="1" t="s">
        <v>29</v>
      </c>
      <c r="B384" s="14" t="s">
        <v>54</v>
      </c>
      <c r="C384" s="4">
        <v>200</v>
      </c>
      <c r="D384" s="6">
        <v>92.10999000000001</v>
      </c>
      <c r="E384" s="8"/>
      <c r="F384" s="6">
        <f t="shared" si="57"/>
        <v>92.10999000000001</v>
      </c>
      <c r="G384" s="8"/>
      <c r="H384" s="6">
        <f t="shared" si="56"/>
        <v>92.10999000000001</v>
      </c>
      <c r="I384" s="8"/>
      <c r="J384" s="6">
        <f t="shared" si="67"/>
        <v>92.10999000000001</v>
      </c>
      <c r="K384" s="8"/>
      <c r="L384" s="6">
        <f t="shared" si="64"/>
        <v>92.10999000000001</v>
      </c>
      <c r="M384" s="8"/>
      <c r="N384" s="6">
        <f t="shared" si="65"/>
        <v>92.10999000000001</v>
      </c>
      <c r="O384" s="8"/>
      <c r="P384" s="6">
        <f t="shared" si="66"/>
        <v>92.10999000000001</v>
      </c>
      <c r="Q384" s="8"/>
      <c r="R384" s="6">
        <f t="shared" si="62"/>
        <v>92.10999000000001</v>
      </c>
      <c r="S384" s="8"/>
      <c r="T384" s="6">
        <f t="shared" si="60"/>
        <v>92.10999000000001</v>
      </c>
      <c r="U384" s="8"/>
      <c r="V384" s="6">
        <f t="shared" si="61"/>
        <v>92.10999000000001</v>
      </c>
      <c r="W384" s="8"/>
      <c r="X384" s="6">
        <f t="shared" si="59"/>
        <v>92.10999000000001</v>
      </c>
    </row>
    <row r="385" spans="1:24" ht="87" customHeight="1">
      <c r="A385" s="19" t="s">
        <v>373</v>
      </c>
      <c r="B385" s="14" t="s">
        <v>374</v>
      </c>
      <c r="C385" s="4"/>
      <c r="D385" s="6">
        <v>0</v>
      </c>
      <c r="E385" s="8">
        <f>E386</f>
        <v>0</v>
      </c>
      <c r="F385" s="6">
        <f t="shared" si="57"/>
        <v>0</v>
      </c>
      <c r="G385" s="8">
        <f>G386</f>
        <v>50</v>
      </c>
      <c r="H385" s="6">
        <f t="shared" si="56"/>
        <v>50</v>
      </c>
      <c r="I385" s="8">
        <f>I386</f>
        <v>0</v>
      </c>
      <c r="J385" s="6">
        <f t="shared" si="67"/>
        <v>50</v>
      </c>
      <c r="K385" s="8">
        <f>K386</f>
        <v>0</v>
      </c>
      <c r="L385" s="6">
        <f t="shared" si="64"/>
        <v>50</v>
      </c>
      <c r="M385" s="8">
        <f>M386</f>
        <v>0</v>
      </c>
      <c r="N385" s="6">
        <f t="shared" si="65"/>
        <v>50</v>
      </c>
      <c r="O385" s="8">
        <f>O386</f>
        <v>0</v>
      </c>
      <c r="P385" s="6">
        <f t="shared" si="66"/>
        <v>50</v>
      </c>
      <c r="Q385" s="8">
        <f>Q386</f>
        <v>0</v>
      </c>
      <c r="R385" s="6">
        <f t="shared" si="62"/>
        <v>50</v>
      </c>
      <c r="S385" s="8">
        <f>S386</f>
        <v>-42.020510000000002</v>
      </c>
      <c r="T385" s="6">
        <f t="shared" si="60"/>
        <v>7.9794899999999984</v>
      </c>
      <c r="U385" s="8">
        <f>U386</f>
        <v>0</v>
      </c>
      <c r="V385" s="6">
        <f t="shared" si="61"/>
        <v>7.9794899999999984</v>
      </c>
      <c r="W385" s="8">
        <f>W386</f>
        <v>-3.0000000000000001E-3</v>
      </c>
      <c r="X385" s="6">
        <f t="shared" si="59"/>
        <v>7.9764899999999983</v>
      </c>
    </row>
    <row r="386" spans="1:24" ht="49.5" customHeight="1">
      <c r="A386" s="1" t="s">
        <v>29</v>
      </c>
      <c r="B386" s="14" t="s">
        <v>374</v>
      </c>
      <c r="C386" s="4">
        <v>200</v>
      </c>
      <c r="D386" s="6">
        <v>0</v>
      </c>
      <c r="E386" s="8"/>
      <c r="F386" s="6">
        <f t="shared" si="57"/>
        <v>0</v>
      </c>
      <c r="G386" s="8">
        <v>50</v>
      </c>
      <c r="H386" s="6">
        <f t="shared" ref="H386:H463" si="68">F386+G386</f>
        <v>50</v>
      </c>
      <c r="I386" s="8"/>
      <c r="J386" s="6">
        <f t="shared" si="67"/>
        <v>50</v>
      </c>
      <c r="K386" s="8"/>
      <c r="L386" s="6">
        <f t="shared" si="64"/>
        <v>50</v>
      </c>
      <c r="M386" s="8"/>
      <c r="N386" s="6">
        <f t="shared" si="65"/>
        <v>50</v>
      </c>
      <c r="O386" s="8"/>
      <c r="P386" s="6">
        <f t="shared" si="66"/>
        <v>50</v>
      </c>
      <c r="Q386" s="8"/>
      <c r="R386" s="6">
        <f t="shared" si="62"/>
        <v>50</v>
      </c>
      <c r="S386" s="8">
        <v>-42.020510000000002</v>
      </c>
      <c r="T386" s="6">
        <f t="shared" si="60"/>
        <v>7.9794899999999984</v>
      </c>
      <c r="U386" s="8"/>
      <c r="V386" s="6">
        <f t="shared" si="61"/>
        <v>7.9794899999999984</v>
      </c>
      <c r="W386" s="8">
        <v>-3.0000000000000001E-3</v>
      </c>
      <c r="X386" s="6">
        <f t="shared" si="59"/>
        <v>7.9764899999999983</v>
      </c>
    </row>
    <row r="387" spans="1:24" ht="76.5" customHeight="1">
      <c r="A387" s="11" t="s">
        <v>41</v>
      </c>
      <c r="B387" s="10" t="s">
        <v>44</v>
      </c>
      <c r="C387" s="4"/>
      <c r="D387" s="6">
        <v>5520.3984</v>
      </c>
      <c r="E387" s="8">
        <f t="shared" ref="E387:W389" si="69">E388</f>
        <v>-4140.2987999999996</v>
      </c>
      <c r="F387" s="6">
        <f t="shared" si="57"/>
        <v>1380.0996000000005</v>
      </c>
      <c r="G387" s="8">
        <f t="shared" si="69"/>
        <v>0</v>
      </c>
      <c r="H387" s="6">
        <f t="shared" si="68"/>
        <v>1380.0996000000005</v>
      </c>
      <c r="I387" s="8">
        <f t="shared" si="69"/>
        <v>0</v>
      </c>
      <c r="J387" s="6">
        <f t="shared" si="67"/>
        <v>1380.0996000000005</v>
      </c>
      <c r="K387" s="8">
        <f t="shared" si="69"/>
        <v>0</v>
      </c>
      <c r="L387" s="6">
        <f t="shared" si="64"/>
        <v>1380.0996000000005</v>
      </c>
      <c r="M387" s="8">
        <f t="shared" si="69"/>
        <v>0</v>
      </c>
      <c r="N387" s="6">
        <f t="shared" si="65"/>
        <v>1380.0996000000005</v>
      </c>
      <c r="O387" s="8">
        <f t="shared" si="69"/>
        <v>-231.34960000000001</v>
      </c>
      <c r="P387" s="6">
        <f t="shared" si="66"/>
        <v>1148.7500000000005</v>
      </c>
      <c r="Q387" s="8">
        <f t="shared" si="69"/>
        <v>0</v>
      </c>
      <c r="R387" s="6">
        <f t="shared" si="62"/>
        <v>1148.7500000000005</v>
      </c>
      <c r="S387" s="8">
        <f t="shared" si="69"/>
        <v>0</v>
      </c>
      <c r="T387" s="6">
        <f t="shared" si="60"/>
        <v>1148.7500000000005</v>
      </c>
      <c r="U387" s="8">
        <f t="shared" si="69"/>
        <v>2537.5</v>
      </c>
      <c r="V387" s="6">
        <f t="shared" si="61"/>
        <v>3686.2500000000005</v>
      </c>
      <c r="W387" s="8">
        <f t="shared" si="69"/>
        <v>0</v>
      </c>
      <c r="X387" s="6">
        <f t="shared" si="59"/>
        <v>3686.2500000000005</v>
      </c>
    </row>
    <row r="388" spans="1:24" ht="74.25" customHeight="1">
      <c r="A388" s="12" t="s">
        <v>42</v>
      </c>
      <c r="B388" s="3" t="s">
        <v>45</v>
      </c>
      <c r="C388" s="4"/>
      <c r="D388" s="6">
        <v>5520.3984</v>
      </c>
      <c r="E388" s="8">
        <f t="shared" si="69"/>
        <v>-4140.2987999999996</v>
      </c>
      <c r="F388" s="6">
        <f t="shared" si="57"/>
        <v>1380.0996000000005</v>
      </c>
      <c r="G388" s="8">
        <f t="shared" si="69"/>
        <v>0</v>
      </c>
      <c r="H388" s="6">
        <f t="shared" si="68"/>
        <v>1380.0996000000005</v>
      </c>
      <c r="I388" s="8">
        <f t="shared" si="69"/>
        <v>0</v>
      </c>
      <c r="J388" s="6">
        <f t="shared" si="67"/>
        <v>1380.0996000000005</v>
      </c>
      <c r="K388" s="8">
        <f t="shared" si="69"/>
        <v>0</v>
      </c>
      <c r="L388" s="6">
        <f t="shared" si="64"/>
        <v>1380.0996000000005</v>
      </c>
      <c r="M388" s="8">
        <f t="shared" si="69"/>
        <v>0</v>
      </c>
      <c r="N388" s="6">
        <f t="shared" si="65"/>
        <v>1380.0996000000005</v>
      </c>
      <c r="O388" s="8">
        <f t="shared" si="69"/>
        <v>-231.34960000000001</v>
      </c>
      <c r="P388" s="6">
        <f t="shared" si="66"/>
        <v>1148.7500000000005</v>
      </c>
      <c r="Q388" s="8">
        <f t="shared" si="69"/>
        <v>0</v>
      </c>
      <c r="R388" s="6">
        <f t="shared" si="62"/>
        <v>1148.7500000000005</v>
      </c>
      <c r="S388" s="8">
        <f t="shared" si="69"/>
        <v>0</v>
      </c>
      <c r="T388" s="6">
        <f t="shared" si="60"/>
        <v>1148.7500000000005</v>
      </c>
      <c r="U388" s="8">
        <f t="shared" si="69"/>
        <v>2537.5</v>
      </c>
      <c r="V388" s="6">
        <f t="shared" si="61"/>
        <v>3686.2500000000005</v>
      </c>
      <c r="W388" s="8">
        <f t="shared" si="69"/>
        <v>0</v>
      </c>
      <c r="X388" s="6">
        <f t="shared" si="59"/>
        <v>3686.2500000000005</v>
      </c>
    </row>
    <row r="389" spans="1:24" ht="63" customHeight="1">
      <c r="A389" s="12" t="s">
        <v>43</v>
      </c>
      <c r="B389" s="14" t="s">
        <v>46</v>
      </c>
      <c r="C389" s="4"/>
      <c r="D389" s="6">
        <v>5520.3984</v>
      </c>
      <c r="E389" s="8">
        <f t="shared" si="69"/>
        <v>-4140.2987999999996</v>
      </c>
      <c r="F389" s="6">
        <f t="shared" si="57"/>
        <v>1380.0996000000005</v>
      </c>
      <c r="G389" s="8">
        <f t="shared" si="69"/>
        <v>0</v>
      </c>
      <c r="H389" s="6">
        <f t="shared" si="68"/>
        <v>1380.0996000000005</v>
      </c>
      <c r="I389" s="8">
        <f t="shared" si="69"/>
        <v>0</v>
      </c>
      <c r="J389" s="6">
        <f t="shared" si="67"/>
        <v>1380.0996000000005</v>
      </c>
      <c r="K389" s="8">
        <f t="shared" si="69"/>
        <v>0</v>
      </c>
      <c r="L389" s="6">
        <f t="shared" si="64"/>
        <v>1380.0996000000005</v>
      </c>
      <c r="M389" s="8">
        <f t="shared" si="69"/>
        <v>0</v>
      </c>
      <c r="N389" s="6">
        <f t="shared" si="65"/>
        <v>1380.0996000000005</v>
      </c>
      <c r="O389" s="8">
        <f t="shared" si="69"/>
        <v>-231.34960000000001</v>
      </c>
      <c r="P389" s="6">
        <f t="shared" si="66"/>
        <v>1148.7500000000005</v>
      </c>
      <c r="Q389" s="8">
        <f t="shared" si="69"/>
        <v>0</v>
      </c>
      <c r="R389" s="6">
        <f t="shared" si="62"/>
        <v>1148.7500000000005</v>
      </c>
      <c r="S389" s="8">
        <f t="shared" si="69"/>
        <v>0</v>
      </c>
      <c r="T389" s="6">
        <f t="shared" si="60"/>
        <v>1148.7500000000005</v>
      </c>
      <c r="U389" s="8">
        <f t="shared" si="69"/>
        <v>2537.5</v>
      </c>
      <c r="V389" s="6">
        <f t="shared" si="61"/>
        <v>3686.2500000000005</v>
      </c>
      <c r="W389" s="8">
        <f t="shared" si="69"/>
        <v>0</v>
      </c>
      <c r="X389" s="6">
        <f t="shared" si="59"/>
        <v>3686.2500000000005</v>
      </c>
    </row>
    <row r="390" spans="1:24" ht="48" customHeight="1">
      <c r="A390" s="1" t="s">
        <v>297</v>
      </c>
      <c r="B390" s="14" t="s">
        <v>46</v>
      </c>
      <c r="C390" s="4">
        <v>400</v>
      </c>
      <c r="D390" s="6">
        <v>5520.3984</v>
      </c>
      <c r="E390" s="8">
        <v>-4140.2987999999996</v>
      </c>
      <c r="F390" s="6">
        <f t="shared" si="57"/>
        <v>1380.0996000000005</v>
      </c>
      <c r="G390" s="8"/>
      <c r="H390" s="6">
        <f t="shared" si="68"/>
        <v>1380.0996000000005</v>
      </c>
      <c r="I390" s="8"/>
      <c r="J390" s="6">
        <f t="shared" si="67"/>
        <v>1380.0996000000005</v>
      </c>
      <c r="K390" s="8"/>
      <c r="L390" s="6">
        <f t="shared" si="64"/>
        <v>1380.0996000000005</v>
      </c>
      <c r="M390" s="8"/>
      <c r="N390" s="6">
        <f t="shared" si="65"/>
        <v>1380.0996000000005</v>
      </c>
      <c r="O390" s="8">
        <v>-231.34960000000001</v>
      </c>
      <c r="P390" s="6">
        <f t="shared" si="66"/>
        <v>1148.7500000000005</v>
      </c>
      <c r="Q390" s="8"/>
      <c r="R390" s="6">
        <f t="shared" si="62"/>
        <v>1148.7500000000005</v>
      </c>
      <c r="S390" s="8"/>
      <c r="T390" s="6">
        <f t="shared" si="60"/>
        <v>1148.7500000000005</v>
      </c>
      <c r="U390" s="8">
        <v>2537.5</v>
      </c>
      <c r="V390" s="6">
        <f t="shared" si="61"/>
        <v>3686.2500000000005</v>
      </c>
      <c r="W390" s="8"/>
      <c r="X390" s="6">
        <f t="shared" si="59"/>
        <v>3686.2500000000005</v>
      </c>
    </row>
    <row r="391" spans="1:24" ht="81.75" hidden="1" customHeight="1">
      <c r="A391" s="11" t="s">
        <v>469</v>
      </c>
      <c r="B391" s="17" t="s">
        <v>472</v>
      </c>
      <c r="C391" s="4"/>
      <c r="D391" s="6">
        <v>0</v>
      </c>
      <c r="E391" s="8">
        <f>E392+E395</f>
        <v>0</v>
      </c>
      <c r="F391" s="6">
        <f t="shared" ref="F391:F468" si="70">D391+E391</f>
        <v>0</v>
      </c>
      <c r="G391" s="8">
        <f>G392+G395</f>
        <v>0</v>
      </c>
      <c r="H391" s="6">
        <f t="shared" si="68"/>
        <v>0</v>
      </c>
      <c r="I391" s="8">
        <f>I392+I395</f>
        <v>0</v>
      </c>
      <c r="J391" s="6">
        <f t="shared" si="67"/>
        <v>0</v>
      </c>
      <c r="K391" s="8">
        <f>K392+K395</f>
        <v>0</v>
      </c>
      <c r="L391" s="6">
        <f t="shared" si="64"/>
        <v>0</v>
      </c>
      <c r="M391" s="8">
        <f>M392+M395</f>
        <v>0</v>
      </c>
      <c r="N391" s="6">
        <f t="shared" si="65"/>
        <v>0</v>
      </c>
      <c r="O391" s="8">
        <f>O392+O395</f>
        <v>0</v>
      </c>
      <c r="P391" s="6">
        <f t="shared" si="66"/>
        <v>0</v>
      </c>
      <c r="Q391" s="8">
        <f>Q392+Q395</f>
        <v>0</v>
      </c>
      <c r="R391" s="6">
        <f t="shared" si="62"/>
        <v>0</v>
      </c>
      <c r="S391" s="8">
        <f>S392+S395</f>
        <v>0</v>
      </c>
      <c r="T391" s="6">
        <f t="shared" si="60"/>
        <v>0</v>
      </c>
      <c r="U391" s="8">
        <f>U392+U395</f>
        <v>0</v>
      </c>
      <c r="V391" s="6">
        <f t="shared" si="61"/>
        <v>0</v>
      </c>
      <c r="W391" s="8">
        <f>W392+W395</f>
        <v>0</v>
      </c>
      <c r="X391" s="6">
        <f t="shared" si="59"/>
        <v>0</v>
      </c>
    </row>
    <row r="392" spans="1:24" ht="81" hidden="1" customHeight="1">
      <c r="A392" s="1" t="s">
        <v>470</v>
      </c>
      <c r="B392" s="14" t="s">
        <v>471</v>
      </c>
      <c r="C392" s="4"/>
      <c r="D392" s="6">
        <v>0</v>
      </c>
      <c r="E392" s="8">
        <f t="shared" ref="E392:W393" si="71">E393</f>
        <v>0</v>
      </c>
      <c r="F392" s="6">
        <f t="shared" si="70"/>
        <v>0</v>
      </c>
      <c r="G392" s="8">
        <f t="shared" si="71"/>
        <v>0</v>
      </c>
      <c r="H392" s="6">
        <f t="shared" si="68"/>
        <v>0</v>
      </c>
      <c r="I392" s="8">
        <f t="shared" si="71"/>
        <v>0</v>
      </c>
      <c r="J392" s="6">
        <f t="shared" si="67"/>
        <v>0</v>
      </c>
      <c r="K392" s="8">
        <f t="shared" si="71"/>
        <v>0</v>
      </c>
      <c r="L392" s="6">
        <f t="shared" si="64"/>
        <v>0</v>
      </c>
      <c r="M392" s="8">
        <f t="shared" si="71"/>
        <v>0</v>
      </c>
      <c r="N392" s="6">
        <f t="shared" si="65"/>
        <v>0</v>
      </c>
      <c r="O392" s="8">
        <f t="shared" si="71"/>
        <v>0</v>
      </c>
      <c r="P392" s="6">
        <f t="shared" si="66"/>
        <v>0</v>
      </c>
      <c r="Q392" s="8">
        <f t="shared" si="71"/>
        <v>0</v>
      </c>
      <c r="R392" s="6">
        <f t="shared" si="62"/>
        <v>0</v>
      </c>
      <c r="S392" s="8">
        <f t="shared" si="71"/>
        <v>0</v>
      </c>
      <c r="T392" s="6">
        <f t="shared" si="60"/>
        <v>0</v>
      </c>
      <c r="U392" s="8">
        <f t="shared" si="71"/>
        <v>0</v>
      </c>
      <c r="V392" s="6">
        <f t="shared" si="61"/>
        <v>0</v>
      </c>
      <c r="W392" s="8">
        <f t="shared" si="71"/>
        <v>0</v>
      </c>
      <c r="X392" s="6">
        <f t="shared" si="59"/>
        <v>0</v>
      </c>
    </row>
    <row r="393" spans="1:24" ht="79.5" hidden="1" customHeight="1">
      <c r="A393" s="1" t="s">
        <v>473</v>
      </c>
      <c r="B393" s="14" t="s">
        <v>474</v>
      </c>
      <c r="C393" s="4"/>
      <c r="D393" s="6">
        <v>0</v>
      </c>
      <c r="E393" s="8">
        <f t="shared" si="71"/>
        <v>0</v>
      </c>
      <c r="F393" s="6">
        <f t="shared" si="70"/>
        <v>0</v>
      </c>
      <c r="G393" s="8">
        <f t="shared" si="71"/>
        <v>0</v>
      </c>
      <c r="H393" s="6">
        <f t="shared" si="68"/>
        <v>0</v>
      </c>
      <c r="I393" s="8">
        <f t="shared" si="71"/>
        <v>0</v>
      </c>
      <c r="J393" s="6">
        <f t="shared" si="67"/>
        <v>0</v>
      </c>
      <c r="K393" s="8">
        <f t="shared" si="71"/>
        <v>0</v>
      </c>
      <c r="L393" s="6">
        <f t="shared" si="64"/>
        <v>0</v>
      </c>
      <c r="M393" s="8">
        <f t="shared" si="71"/>
        <v>0</v>
      </c>
      <c r="N393" s="6">
        <f t="shared" si="65"/>
        <v>0</v>
      </c>
      <c r="O393" s="8">
        <f t="shared" si="71"/>
        <v>0</v>
      </c>
      <c r="P393" s="6">
        <f t="shared" si="66"/>
        <v>0</v>
      </c>
      <c r="Q393" s="8">
        <f t="shared" si="71"/>
        <v>0</v>
      </c>
      <c r="R393" s="6">
        <f t="shared" si="62"/>
        <v>0</v>
      </c>
      <c r="S393" s="8">
        <f t="shared" si="71"/>
        <v>0</v>
      </c>
      <c r="T393" s="6">
        <f t="shared" si="60"/>
        <v>0</v>
      </c>
      <c r="U393" s="8">
        <f t="shared" si="71"/>
        <v>0</v>
      </c>
      <c r="V393" s="6">
        <f t="shared" si="61"/>
        <v>0</v>
      </c>
      <c r="W393" s="8">
        <f t="shared" si="71"/>
        <v>0</v>
      </c>
      <c r="X393" s="6">
        <f t="shared" si="59"/>
        <v>0</v>
      </c>
    </row>
    <row r="394" spans="1:24" ht="44.25" hidden="1" customHeight="1">
      <c r="A394" s="1" t="s">
        <v>29</v>
      </c>
      <c r="B394" s="14" t="s">
        <v>474</v>
      </c>
      <c r="C394" s="4">
        <v>200</v>
      </c>
      <c r="D394" s="6">
        <v>0</v>
      </c>
      <c r="E394" s="8"/>
      <c r="F394" s="6">
        <f t="shared" si="70"/>
        <v>0</v>
      </c>
      <c r="G394" s="8"/>
      <c r="H394" s="6">
        <f t="shared" si="68"/>
        <v>0</v>
      </c>
      <c r="I394" s="8"/>
      <c r="J394" s="6">
        <f t="shared" si="67"/>
        <v>0</v>
      </c>
      <c r="K394" s="8"/>
      <c r="L394" s="6">
        <f t="shared" si="64"/>
        <v>0</v>
      </c>
      <c r="M394" s="8"/>
      <c r="N394" s="6">
        <f t="shared" si="65"/>
        <v>0</v>
      </c>
      <c r="O394" s="8"/>
      <c r="P394" s="6">
        <f t="shared" si="66"/>
        <v>0</v>
      </c>
      <c r="Q394" s="8"/>
      <c r="R394" s="6">
        <f t="shared" si="62"/>
        <v>0</v>
      </c>
      <c r="S394" s="8"/>
      <c r="T394" s="6">
        <f t="shared" si="60"/>
        <v>0</v>
      </c>
      <c r="U394" s="8"/>
      <c r="V394" s="6">
        <f t="shared" si="61"/>
        <v>0</v>
      </c>
      <c r="W394" s="8"/>
      <c r="X394" s="6">
        <f t="shared" si="59"/>
        <v>0</v>
      </c>
    </row>
    <row r="395" spans="1:24" ht="182.25" hidden="1" customHeight="1">
      <c r="A395" s="1" t="s">
        <v>530</v>
      </c>
      <c r="B395" s="14" t="s">
        <v>531</v>
      </c>
      <c r="C395" s="4"/>
      <c r="D395" s="6">
        <v>0</v>
      </c>
      <c r="E395" s="8">
        <f>E396</f>
        <v>0</v>
      </c>
      <c r="F395" s="6">
        <f t="shared" si="70"/>
        <v>0</v>
      </c>
      <c r="G395" s="8">
        <f>G396</f>
        <v>0</v>
      </c>
      <c r="H395" s="6">
        <f t="shared" si="68"/>
        <v>0</v>
      </c>
      <c r="I395" s="8">
        <f>I396</f>
        <v>0</v>
      </c>
      <c r="J395" s="6">
        <f t="shared" si="67"/>
        <v>0</v>
      </c>
      <c r="K395" s="8">
        <f>K396</f>
        <v>0</v>
      </c>
      <c r="L395" s="6">
        <f t="shared" si="64"/>
        <v>0</v>
      </c>
      <c r="M395" s="8">
        <f>M396</f>
        <v>0</v>
      </c>
      <c r="N395" s="6">
        <f t="shared" si="65"/>
        <v>0</v>
      </c>
      <c r="O395" s="8">
        <f>O396</f>
        <v>0</v>
      </c>
      <c r="P395" s="6">
        <f t="shared" si="66"/>
        <v>0</v>
      </c>
      <c r="Q395" s="8">
        <f>Q396</f>
        <v>0</v>
      </c>
      <c r="R395" s="6">
        <f t="shared" si="62"/>
        <v>0</v>
      </c>
      <c r="S395" s="8">
        <f>S396</f>
        <v>0</v>
      </c>
      <c r="T395" s="6">
        <f t="shared" si="60"/>
        <v>0</v>
      </c>
      <c r="U395" s="8">
        <f>U396</f>
        <v>0</v>
      </c>
      <c r="V395" s="6">
        <f t="shared" si="61"/>
        <v>0</v>
      </c>
      <c r="W395" s="8">
        <f>W396</f>
        <v>0</v>
      </c>
      <c r="X395" s="6">
        <f t="shared" si="59"/>
        <v>0</v>
      </c>
    </row>
    <row r="396" spans="1:24" ht="170.25" hidden="1" customHeight="1">
      <c r="A396" s="1" t="s">
        <v>532</v>
      </c>
      <c r="B396" s="14" t="s">
        <v>533</v>
      </c>
      <c r="C396" s="4"/>
      <c r="D396" s="6">
        <v>0</v>
      </c>
      <c r="E396" s="8">
        <f>E397</f>
        <v>0</v>
      </c>
      <c r="F396" s="6">
        <f t="shared" si="70"/>
        <v>0</v>
      </c>
      <c r="G396" s="8">
        <f>G397</f>
        <v>0</v>
      </c>
      <c r="H396" s="6">
        <f t="shared" si="68"/>
        <v>0</v>
      </c>
      <c r="I396" s="8">
        <f>I397</f>
        <v>0</v>
      </c>
      <c r="J396" s="6">
        <f t="shared" si="67"/>
        <v>0</v>
      </c>
      <c r="K396" s="8">
        <f>K397</f>
        <v>0</v>
      </c>
      <c r="L396" s="6">
        <f t="shared" si="64"/>
        <v>0</v>
      </c>
      <c r="M396" s="8">
        <f>M397</f>
        <v>0</v>
      </c>
      <c r="N396" s="6">
        <f t="shared" si="65"/>
        <v>0</v>
      </c>
      <c r="O396" s="8">
        <f>O397</f>
        <v>0</v>
      </c>
      <c r="P396" s="6">
        <f t="shared" si="66"/>
        <v>0</v>
      </c>
      <c r="Q396" s="8">
        <f>Q397</f>
        <v>0</v>
      </c>
      <c r="R396" s="6">
        <f t="shared" si="62"/>
        <v>0</v>
      </c>
      <c r="S396" s="8">
        <f>S397</f>
        <v>0</v>
      </c>
      <c r="T396" s="6">
        <f t="shared" si="60"/>
        <v>0</v>
      </c>
      <c r="U396" s="8">
        <f>U397</f>
        <v>0</v>
      </c>
      <c r="V396" s="6">
        <f t="shared" si="61"/>
        <v>0</v>
      </c>
      <c r="W396" s="8">
        <f>W397</f>
        <v>0</v>
      </c>
      <c r="X396" s="6">
        <f t="shared" si="59"/>
        <v>0</v>
      </c>
    </row>
    <row r="397" spans="1:24" ht="44.25" hidden="1" customHeight="1">
      <c r="A397" s="1" t="s">
        <v>29</v>
      </c>
      <c r="B397" s="14" t="s">
        <v>533</v>
      </c>
      <c r="C397" s="4">
        <v>200</v>
      </c>
      <c r="D397" s="6">
        <v>0</v>
      </c>
      <c r="E397" s="8"/>
      <c r="F397" s="6">
        <f t="shared" si="70"/>
        <v>0</v>
      </c>
      <c r="G397" s="8"/>
      <c r="H397" s="6">
        <f t="shared" si="68"/>
        <v>0</v>
      </c>
      <c r="I397" s="8"/>
      <c r="J397" s="6">
        <f t="shared" si="67"/>
        <v>0</v>
      </c>
      <c r="K397" s="8"/>
      <c r="L397" s="6">
        <f t="shared" si="64"/>
        <v>0</v>
      </c>
      <c r="M397" s="8"/>
      <c r="N397" s="6">
        <f t="shared" si="65"/>
        <v>0</v>
      </c>
      <c r="O397" s="8"/>
      <c r="P397" s="6">
        <f t="shared" si="66"/>
        <v>0</v>
      </c>
      <c r="Q397" s="8"/>
      <c r="R397" s="6">
        <f t="shared" si="62"/>
        <v>0</v>
      </c>
      <c r="S397" s="8"/>
      <c r="T397" s="6">
        <f t="shared" si="60"/>
        <v>0</v>
      </c>
      <c r="U397" s="8"/>
      <c r="V397" s="6">
        <f t="shared" si="61"/>
        <v>0</v>
      </c>
      <c r="W397" s="8"/>
      <c r="X397" s="6">
        <f t="shared" si="59"/>
        <v>0</v>
      </c>
    </row>
    <row r="398" spans="1:24" ht="44.25" customHeight="1">
      <c r="A398" s="20" t="s">
        <v>362</v>
      </c>
      <c r="B398" s="10" t="s">
        <v>363</v>
      </c>
      <c r="C398" s="4"/>
      <c r="D398" s="6">
        <v>8848.3700000000008</v>
      </c>
      <c r="E398" s="8">
        <f>E402+E405+E408+E399</f>
        <v>0</v>
      </c>
      <c r="F398" s="6">
        <f t="shared" si="70"/>
        <v>8848.3700000000008</v>
      </c>
      <c r="G398" s="8">
        <f>G402+G405+G408+G399</f>
        <v>0</v>
      </c>
      <c r="H398" s="6">
        <f t="shared" si="68"/>
        <v>8848.3700000000008</v>
      </c>
      <c r="I398" s="8">
        <f>I402+I405+I408+I399</f>
        <v>0</v>
      </c>
      <c r="J398" s="6">
        <f t="shared" si="67"/>
        <v>8848.3700000000008</v>
      </c>
      <c r="K398" s="8">
        <f>K402+K405+K408+K399+K416</f>
        <v>2580</v>
      </c>
      <c r="L398" s="6">
        <f t="shared" si="64"/>
        <v>11428.37</v>
      </c>
      <c r="M398" s="8">
        <f>M402+M405+M408+M399+M416</f>
        <v>0</v>
      </c>
      <c r="N398" s="6">
        <f t="shared" si="65"/>
        <v>11428.37</v>
      </c>
      <c r="O398" s="8">
        <f>O402+O405+O408+O399+O416</f>
        <v>250</v>
      </c>
      <c r="P398" s="6">
        <f t="shared" si="66"/>
        <v>11678.37</v>
      </c>
      <c r="Q398" s="8">
        <f>Q402+Q405+Q408+Q399+Q416</f>
        <v>-718.09127999999998</v>
      </c>
      <c r="R398" s="6">
        <f t="shared" si="62"/>
        <v>10960.27872</v>
      </c>
      <c r="S398" s="8">
        <f>S402+S405+S408+S399+S416</f>
        <v>689.62639999999999</v>
      </c>
      <c r="T398" s="6">
        <f t="shared" si="60"/>
        <v>11649.905119999999</v>
      </c>
      <c r="U398" s="8">
        <f>U402+U405+U408+U399+U416</f>
        <v>0</v>
      </c>
      <c r="V398" s="6">
        <f t="shared" si="61"/>
        <v>11649.905119999999</v>
      </c>
      <c r="W398" s="8">
        <f>W402+W405+W408+W399+W416</f>
        <v>-1.26759</v>
      </c>
      <c r="X398" s="6">
        <f t="shared" si="59"/>
        <v>11648.63753</v>
      </c>
    </row>
    <row r="399" spans="1:24" ht="44.25" customHeight="1">
      <c r="A399" s="12" t="s">
        <v>503</v>
      </c>
      <c r="B399" s="3" t="s">
        <v>504</v>
      </c>
      <c r="C399" s="4"/>
      <c r="D399" s="6">
        <v>2845.2121100000004</v>
      </c>
      <c r="E399" s="8">
        <f>E400</f>
        <v>0</v>
      </c>
      <c r="F399" s="6">
        <f t="shared" si="70"/>
        <v>2845.2121100000004</v>
      </c>
      <c r="G399" s="8">
        <f>G400</f>
        <v>0</v>
      </c>
      <c r="H399" s="6">
        <f t="shared" si="68"/>
        <v>2845.2121100000004</v>
      </c>
      <c r="I399" s="8">
        <f>I400</f>
        <v>0</v>
      </c>
      <c r="J399" s="6">
        <f t="shared" si="67"/>
        <v>2845.2121100000004</v>
      </c>
      <c r="K399" s="8">
        <f>K400</f>
        <v>0</v>
      </c>
      <c r="L399" s="6">
        <f t="shared" si="64"/>
        <v>2845.2121100000004</v>
      </c>
      <c r="M399" s="8">
        <f>M400</f>
        <v>0</v>
      </c>
      <c r="N399" s="6">
        <f t="shared" si="65"/>
        <v>2845.2121100000004</v>
      </c>
      <c r="O399" s="8">
        <f>O400</f>
        <v>250</v>
      </c>
      <c r="P399" s="6">
        <f t="shared" si="66"/>
        <v>3095.2121100000004</v>
      </c>
      <c r="Q399" s="8">
        <f>Q400</f>
        <v>-0.34127999999999997</v>
      </c>
      <c r="R399" s="6">
        <f t="shared" si="62"/>
        <v>3094.8708300000003</v>
      </c>
      <c r="S399" s="8">
        <f>S400</f>
        <v>689.62639999999999</v>
      </c>
      <c r="T399" s="6">
        <f t="shared" si="60"/>
        <v>3784.4972300000004</v>
      </c>
      <c r="U399" s="8">
        <f>U400</f>
        <v>0</v>
      </c>
      <c r="V399" s="6">
        <f t="shared" si="61"/>
        <v>3784.4972300000004</v>
      </c>
      <c r="W399" s="8">
        <f>W400</f>
        <v>0</v>
      </c>
      <c r="X399" s="6">
        <f t="shared" si="59"/>
        <v>3784.4972300000004</v>
      </c>
    </row>
    <row r="400" spans="1:24" ht="44.25" customHeight="1">
      <c r="A400" s="12" t="s">
        <v>505</v>
      </c>
      <c r="B400" s="3" t="s">
        <v>506</v>
      </c>
      <c r="C400" s="4"/>
      <c r="D400" s="6">
        <v>2845.2121100000004</v>
      </c>
      <c r="E400" s="8">
        <f>E401</f>
        <v>0</v>
      </c>
      <c r="F400" s="6">
        <f t="shared" si="70"/>
        <v>2845.2121100000004</v>
      </c>
      <c r="G400" s="8">
        <f>G401</f>
        <v>0</v>
      </c>
      <c r="H400" s="6">
        <f t="shared" si="68"/>
        <v>2845.2121100000004</v>
      </c>
      <c r="I400" s="8">
        <f>I401</f>
        <v>0</v>
      </c>
      <c r="J400" s="6">
        <f t="shared" si="67"/>
        <v>2845.2121100000004</v>
      </c>
      <c r="K400" s="8">
        <f>K401</f>
        <v>0</v>
      </c>
      <c r="L400" s="6">
        <f t="shared" si="64"/>
        <v>2845.2121100000004</v>
      </c>
      <c r="M400" s="8">
        <f>M401</f>
        <v>0</v>
      </c>
      <c r="N400" s="6">
        <f t="shared" si="65"/>
        <v>2845.2121100000004</v>
      </c>
      <c r="O400" s="8">
        <f>O401</f>
        <v>250</v>
      </c>
      <c r="P400" s="6">
        <f t="shared" si="66"/>
        <v>3095.2121100000004</v>
      </c>
      <c r="Q400" s="8">
        <f>Q401</f>
        <v>-0.34127999999999997</v>
      </c>
      <c r="R400" s="6">
        <f t="shared" si="62"/>
        <v>3094.8708300000003</v>
      </c>
      <c r="S400" s="8">
        <f>S401</f>
        <v>689.62639999999999</v>
      </c>
      <c r="T400" s="6">
        <f t="shared" si="60"/>
        <v>3784.4972300000004</v>
      </c>
      <c r="U400" s="8">
        <f>U401</f>
        <v>0</v>
      </c>
      <c r="V400" s="6">
        <f t="shared" si="61"/>
        <v>3784.4972300000004</v>
      </c>
      <c r="W400" s="8">
        <f>W401</f>
        <v>0</v>
      </c>
      <c r="X400" s="6">
        <f t="shared" si="59"/>
        <v>3784.4972300000004</v>
      </c>
    </row>
    <row r="401" spans="1:24" ht="51" customHeight="1">
      <c r="A401" s="1" t="s">
        <v>29</v>
      </c>
      <c r="B401" s="3" t="s">
        <v>506</v>
      </c>
      <c r="C401" s="4">
        <v>200</v>
      </c>
      <c r="D401" s="6">
        <v>2845.2121100000004</v>
      </c>
      <c r="E401" s="8"/>
      <c r="F401" s="6">
        <f t="shared" si="70"/>
        <v>2845.2121100000004</v>
      </c>
      <c r="G401" s="8"/>
      <c r="H401" s="6">
        <f t="shared" si="68"/>
        <v>2845.2121100000004</v>
      </c>
      <c r="I401" s="8"/>
      <c r="J401" s="6">
        <f t="shared" si="67"/>
        <v>2845.2121100000004</v>
      </c>
      <c r="K401" s="8"/>
      <c r="L401" s="6">
        <f t="shared" si="64"/>
        <v>2845.2121100000004</v>
      </c>
      <c r="M401" s="8"/>
      <c r="N401" s="6">
        <f t="shared" si="65"/>
        <v>2845.2121100000004</v>
      </c>
      <c r="O401" s="8">
        <v>250</v>
      </c>
      <c r="P401" s="6">
        <f t="shared" si="66"/>
        <v>3095.2121100000004</v>
      </c>
      <c r="Q401" s="8">
        <v>-0.34127999999999997</v>
      </c>
      <c r="R401" s="6">
        <f t="shared" si="62"/>
        <v>3094.8708300000003</v>
      </c>
      <c r="S401" s="8">
        <v>689.62639999999999</v>
      </c>
      <c r="T401" s="6">
        <f t="shared" si="60"/>
        <v>3784.4972300000004</v>
      </c>
      <c r="U401" s="8"/>
      <c r="V401" s="6">
        <f t="shared" si="61"/>
        <v>3784.4972300000004</v>
      </c>
      <c r="W401" s="8"/>
      <c r="X401" s="6">
        <f t="shared" si="59"/>
        <v>3784.4972300000004</v>
      </c>
    </row>
    <row r="402" spans="1:24" ht="74.25" customHeight="1">
      <c r="A402" s="12" t="s">
        <v>369</v>
      </c>
      <c r="B402" s="3" t="s">
        <v>370</v>
      </c>
      <c r="C402" s="4"/>
      <c r="D402" s="6">
        <v>0</v>
      </c>
      <c r="E402" s="8">
        <f>E403</f>
        <v>0</v>
      </c>
      <c r="F402" s="6">
        <f t="shared" si="70"/>
        <v>0</v>
      </c>
      <c r="G402" s="8">
        <f>G403</f>
        <v>0</v>
      </c>
      <c r="H402" s="6">
        <f t="shared" si="68"/>
        <v>0</v>
      </c>
      <c r="I402" s="8">
        <f>I403</f>
        <v>0</v>
      </c>
      <c r="J402" s="6">
        <f t="shared" si="67"/>
        <v>0</v>
      </c>
      <c r="K402" s="8">
        <f>K403</f>
        <v>0</v>
      </c>
      <c r="L402" s="6">
        <f t="shared" si="64"/>
        <v>0</v>
      </c>
      <c r="M402" s="8">
        <f>M403</f>
        <v>0</v>
      </c>
      <c r="N402" s="6">
        <f t="shared" si="65"/>
        <v>0</v>
      </c>
      <c r="O402" s="8">
        <f>O403</f>
        <v>0</v>
      </c>
      <c r="P402" s="6">
        <f t="shared" si="66"/>
        <v>0</v>
      </c>
      <c r="Q402" s="8">
        <f>Q403</f>
        <v>0</v>
      </c>
      <c r="R402" s="6">
        <f t="shared" si="62"/>
        <v>0</v>
      </c>
      <c r="S402" s="8">
        <f>S403</f>
        <v>0</v>
      </c>
      <c r="T402" s="6">
        <f t="shared" si="60"/>
        <v>0</v>
      </c>
      <c r="U402" s="8">
        <f>U403</f>
        <v>0</v>
      </c>
      <c r="V402" s="6">
        <f t="shared" si="61"/>
        <v>0</v>
      </c>
      <c r="W402" s="8">
        <f>W403</f>
        <v>0</v>
      </c>
      <c r="X402" s="6">
        <f t="shared" si="59"/>
        <v>0</v>
      </c>
    </row>
    <row r="403" spans="1:24" ht="60.75" customHeight="1">
      <c r="A403" s="1" t="s">
        <v>371</v>
      </c>
      <c r="B403" s="3" t="s">
        <v>372</v>
      </c>
      <c r="C403" s="4"/>
      <c r="D403" s="6">
        <v>0</v>
      </c>
      <c r="E403" s="8">
        <f>E404</f>
        <v>0</v>
      </c>
      <c r="F403" s="6">
        <f t="shared" si="70"/>
        <v>0</v>
      </c>
      <c r="G403" s="8">
        <f>G404</f>
        <v>0</v>
      </c>
      <c r="H403" s="6">
        <f t="shared" si="68"/>
        <v>0</v>
      </c>
      <c r="I403" s="8">
        <f>I404</f>
        <v>0</v>
      </c>
      <c r="J403" s="6">
        <f t="shared" si="67"/>
        <v>0</v>
      </c>
      <c r="K403" s="8">
        <f>K404</f>
        <v>0</v>
      </c>
      <c r="L403" s="6">
        <f t="shared" si="64"/>
        <v>0</v>
      </c>
      <c r="M403" s="8">
        <f>M404</f>
        <v>0</v>
      </c>
      <c r="N403" s="6">
        <f t="shared" si="65"/>
        <v>0</v>
      </c>
      <c r="O403" s="8">
        <f>O404</f>
        <v>0</v>
      </c>
      <c r="P403" s="6">
        <f t="shared" si="66"/>
        <v>0</v>
      </c>
      <c r="Q403" s="8">
        <f>Q404</f>
        <v>0</v>
      </c>
      <c r="R403" s="6">
        <f t="shared" si="62"/>
        <v>0</v>
      </c>
      <c r="S403" s="8">
        <f>S404</f>
        <v>0</v>
      </c>
      <c r="T403" s="6">
        <f t="shared" si="60"/>
        <v>0</v>
      </c>
      <c r="U403" s="8">
        <f>U404</f>
        <v>0</v>
      </c>
      <c r="V403" s="6">
        <f t="shared" si="61"/>
        <v>0</v>
      </c>
      <c r="W403" s="8">
        <f>W404</f>
        <v>0</v>
      </c>
      <c r="X403" s="6">
        <f t="shared" si="59"/>
        <v>0</v>
      </c>
    </row>
    <row r="404" spans="1:24" ht="50.25" customHeight="1">
      <c r="A404" s="1" t="s">
        <v>29</v>
      </c>
      <c r="B404" s="3" t="s">
        <v>372</v>
      </c>
      <c r="C404" s="4">
        <v>200</v>
      </c>
      <c r="D404" s="6">
        <v>0</v>
      </c>
      <c r="E404" s="8"/>
      <c r="F404" s="6">
        <f t="shared" si="70"/>
        <v>0</v>
      </c>
      <c r="G404" s="8"/>
      <c r="H404" s="6">
        <f t="shared" si="68"/>
        <v>0</v>
      </c>
      <c r="I404" s="8"/>
      <c r="J404" s="6">
        <f t="shared" si="67"/>
        <v>0</v>
      </c>
      <c r="K404" s="8"/>
      <c r="L404" s="6">
        <f t="shared" si="64"/>
        <v>0</v>
      </c>
      <c r="M404" s="8"/>
      <c r="N404" s="6">
        <f t="shared" si="65"/>
        <v>0</v>
      </c>
      <c r="O404" s="8"/>
      <c r="P404" s="6">
        <f t="shared" si="66"/>
        <v>0</v>
      </c>
      <c r="Q404" s="8"/>
      <c r="R404" s="6">
        <f t="shared" si="62"/>
        <v>0</v>
      </c>
      <c r="S404" s="8"/>
      <c r="T404" s="6">
        <f t="shared" si="60"/>
        <v>0</v>
      </c>
      <c r="U404" s="8"/>
      <c r="V404" s="6">
        <f t="shared" si="61"/>
        <v>0</v>
      </c>
      <c r="W404" s="8"/>
      <c r="X404" s="6">
        <f t="shared" si="59"/>
        <v>0</v>
      </c>
    </row>
    <row r="405" spans="1:24" ht="50.25" customHeight="1">
      <c r="A405" s="7" t="s">
        <v>406</v>
      </c>
      <c r="B405" s="3" t="s">
        <v>407</v>
      </c>
      <c r="C405" s="4"/>
      <c r="D405" s="6">
        <v>0</v>
      </c>
      <c r="E405" s="8">
        <f>E406</f>
        <v>0</v>
      </c>
      <c r="F405" s="6">
        <f t="shared" si="70"/>
        <v>0</v>
      </c>
      <c r="G405" s="8">
        <f>G406</f>
        <v>0</v>
      </c>
      <c r="H405" s="6">
        <f t="shared" si="68"/>
        <v>0</v>
      </c>
      <c r="I405" s="8">
        <f>I406</f>
        <v>0</v>
      </c>
      <c r="J405" s="6">
        <f t="shared" si="67"/>
        <v>0</v>
      </c>
      <c r="K405" s="8">
        <f>K406</f>
        <v>0</v>
      </c>
      <c r="L405" s="6">
        <f t="shared" si="64"/>
        <v>0</v>
      </c>
      <c r="M405" s="8">
        <f>M406</f>
        <v>0</v>
      </c>
      <c r="N405" s="6">
        <f t="shared" si="65"/>
        <v>0</v>
      </c>
      <c r="O405" s="8">
        <f>O406</f>
        <v>0</v>
      </c>
      <c r="P405" s="6">
        <f t="shared" si="66"/>
        <v>0</v>
      </c>
      <c r="Q405" s="8">
        <f>Q406</f>
        <v>0</v>
      </c>
      <c r="R405" s="6">
        <f t="shared" si="62"/>
        <v>0</v>
      </c>
      <c r="S405" s="8">
        <f>S406</f>
        <v>0</v>
      </c>
      <c r="T405" s="6">
        <f t="shared" si="60"/>
        <v>0</v>
      </c>
      <c r="U405" s="8">
        <f>U406</f>
        <v>0</v>
      </c>
      <c r="V405" s="6">
        <f t="shared" si="61"/>
        <v>0</v>
      </c>
      <c r="W405" s="8">
        <f>W406</f>
        <v>0</v>
      </c>
      <c r="X405" s="6">
        <f t="shared" si="59"/>
        <v>0</v>
      </c>
    </row>
    <row r="406" spans="1:24" ht="40.5" customHeight="1">
      <c r="A406" s="7" t="s">
        <v>408</v>
      </c>
      <c r="B406" s="3" t="s">
        <v>409</v>
      </c>
      <c r="C406" s="4"/>
      <c r="D406" s="6">
        <v>0</v>
      </c>
      <c r="E406" s="8">
        <f>E407</f>
        <v>0</v>
      </c>
      <c r="F406" s="6">
        <f t="shared" si="70"/>
        <v>0</v>
      </c>
      <c r="G406" s="8">
        <f>G407</f>
        <v>0</v>
      </c>
      <c r="H406" s="6">
        <f t="shared" si="68"/>
        <v>0</v>
      </c>
      <c r="I406" s="8">
        <f>I407</f>
        <v>0</v>
      </c>
      <c r="J406" s="6">
        <f t="shared" si="67"/>
        <v>0</v>
      </c>
      <c r="K406" s="8">
        <f>K407</f>
        <v>0</v>
      </c>
      <c r="L406" s="6">
        <f t="shared" si="64"/>
        <v>0</v>
      </c>
      <c r="M406" s="8">
        <f>M407</f>
        <v>0</v>
      </c>
      <c r="N406" s="6">
        <f t="shared" si="65"/>
        <v>0</v>
      </c>
      <c r="O406" s="8">
        <f>O407</f>
        <v>0</v>
      </c>
      <c r="P406" s="6">
        <f t="shared" si="66"/>
        <v>0</v>
      </c>
      <c r="Q406" s="8">
        <f>Q407</f>
        <v>0</v>
      </c>
      <c r="R406" s="6">
        <f t="shared" si="62"/>
        <v>0</v>
      </c>
      <c r="S406" s="8">
        <f>S407</f>
        <v>0</v>
      </c>
      <c r="T406" s="6">
        <f t="shared" si="60"/>
        <v>0</v>
      </c>
      <c r="U406" s="8">
        <f>U407</f>
        <v>0</v>
      </c>
      <c r="V406" s="6">
        <f t="shared" si="61"/>
        <v>0</v>
      </c>
      <c r="W406" s="8">
        <f>W407</f>
        <v>0</v>
      </c>
      <c r="X406" s="6">
        <f t="shared" ref="X406:X469" si="72">V406+W406</f>
        <v>0</v>
      </c>
    </row>
    <row r="407" spans="1:24" ht="50.25" customHeight="1">
      <c r="A407" s="7" t="s">
        <v>29</v>
      </c>
      <c r="B407" s="3" t="s">
        <v>410</v>
      </c>
      <c r="C407" s="4">
        <v>200</v>
      </c>
      <c r="D407" s="6">
        <v>0</v>
      </c>
      <c r="E407" s="8"/>
      <c r="F407" s="6">
        <f t="shared" si="70"/>
        <v>0</v>
      </c>
      <c r="G407" s="8"/>
      <c r="H407" s="6">
        <f t="shared" si="68"/>
        <v>0</v>
      </c>
      <c r="I407" s="8"/>
      <c r="J407" s="6">
        <f t="shared" si="67"/>
        <v>0</v>
      </c>
      <c r="K407" s="8"/>
      <c r="L407" s="6">
        <f t="shared" si="64"/>
        <v>0</v>
      </c>
      <c r="M407" s="8"/>
      <c r="N407" s="6">
        <f t="shared" si="65"/>
        <v>0</v>
      </c>
      <c r="O407" s="8"/>
      <c r="P407" s="6">
        <f t="shared" si="66"/>
        <v>0</v>
      </c>
      <c r="Q407" s="8"/>
      <c r="R407" s="6">
        <f t="shared" si="62"/>
        <v>0</v>
      </c>
      <c r="S407" s="8"/>
      <c r="T407" s="6">
        <f t="shared" si="60"/>
        <v>0</v>
      </c>
      <c r="U407" s="8"/>
      <c r="V407" s="6">
        <f t="shared" si="61"/>
        <v>0</v>
      </c>
      <c r="W407" s="8"/>
      <c r="X407" s="6">
        <f t="shared" si="72"/>
        <v>0</v>
      </c>
    </row>
    <row r="408" spans="1:24" ht="50.25" customHeight="1">
      <c r="A408" s="7" t="s">
        <v>411</v>
      </c>
      <c r="B408" s="3" t="s">
        <v>412</v>
      </c>
      <c r="C408" s="4"/>
      <c r="D408" s="6">
        <v>6003.1578900000004</v>
      </c>
      <c r="E408" s="8">
        <f>E409+E412+E414</f>
        <v>0</v>
      </c>
      <c r="F408" s="6">
        <f t="shared" si="70"/>
        <v>6003.1578900000004</v>
      </c>
      <c r="G408" s="8">
        <f>G409+G412+G414</f>
        <v>0</v>
      </c>
      <c r="H408" s="6">
        <f t="shared" si="68"/>
        <v>6003.1578900000004</v>
      </c>
      <c r="I408" s="8">
        <f>I409+I412+I414</f>
        <v>0</v>
      </c>
      <c r="J408" s="6">
        <f t="shared" si="67"/>
        <v>6003.1578900000004</v>
      </c>
      <c r="K408" s="8">
        <f>K409+K412+K414</f>
        <v>2530</v>
      </c>
      <c r="L408" s="6">
        <f t="shared" si="64"/>
        <v>8533.1578900000004</v>
      </c>
      <c r="M408" s="8">
        <f>M409+M412+M414</f>
        <v>0</v>
      </c>
      <c r="N408" s="6">
        <f t="shared" si="65"/>
        <v>8533.1578900000004</v>
      </c>
      <c r="O408" s="8">
        <f>O409+O412+O414</f>
        <v>0</v>
      </c>
      <c r="P408" s="6">
        <f t="shared" si="66"/>
        <v>8533.1578900000004</v>
      </c>
      <c r="Q408" s="8">
        <f>Q409+Q412+Q414</f>
        <v>-717.75</v>
      </c>
      <c r="R408" s="6">
        <f t="shared" si="62"/>
        <v>7815.4078900000004</v>
      </c>
      <c r="S408" s="8">
        <f>S409+S412+S414</f>
        <v>0</v>
      </c>
      <c r="T408" s="6">
        <f t="shared" si="60"/>
        <v>7815.4078900000004</v>
      </c>
      <c r="U408" s="8">
        <f>U409+U412+U414</f>
        <v>0</v>
      </c>
      <c r="V408" s="6">
        <f t="shared" si="61"/>
        <v>7815.4078900000004</v>
      </c>
      <c r="W408" s="8">
        <f>W409+W412+W414</f>
        <v>0</v>
      </c>
      <c r="X408" s="6">
        <f t="shared" si="72"/>
        <v>7815.4078900000004</v>
      </c>
    </row>
    <row r="409" spans="1:24" ht="50.25" customHeight="1">
      <c r="A409" s="7" t="s">
        <v>413</v>
      </c>
      <c r="B409" s="3" t="s">
        <v>414</v>
      </c>
      <c r="C409" s="4"/>
      <c r="D409" s="6">
        <v>6003.1578900000004</v>
      </c>
      <c r="E409" s="8">
        <f>E410+E411</f>
        <v>0</v>
      </c>
      <c r="F409" s="6">
        <f t="shared" si="70"/>
        <v>6003.1578900000004</v>
      </c>
      <c r="G409" s="8">
        <f>G410+G411</f>
        <v>0</v>
      </c>
      <c r="H409" s="6">
        <f t="shared" si="68"/>
        <v>6003.1578900000004</v>
      </c>
      <c r="I409" s="8">
        <f>I410+I411</f>
        <v>0</v>
      </c>
      <c r="J409" s="6">
        <f t="shared" si="67"/>
        <v>6003.1578900000004</v>
      </c>
      <c r="K409" s="8">
        <f>K410+K411</f>
        <v>0</v>
      </c>
      <c r="L409" s="6">
        <f t="shared" si="64"/>
        <v>6003.1578900000004</v>
      </c>
      <c r="M409" s="8">
        <f>M410+M411</f>
        <v>0</v>
      </c>
      <c r="N409" s="6">
        <f t="shared" si="65"/>
        <v>6003.1578900000004</v>
      </c>
      <c r="O409" s="8">
        <f>O410+O411</f>
        <v>0</v>
      </c>
      <c r="P409" s="6">
        <f t="shared" si="66"/>
        <v>6003.1578900000004</v>
      </c>
      <c r="Q409" s="8">
        <f>Q410+Q411</f>
        <v>0</v>
      </c>
      <c r="R409" s="6">
        <f t="shared" si="62"/>
        <v>6003.1578900000004</v>
      </c>
      <c r="S409" s="8">
        <f>S410+S411</f>
        <v>0</v>
      </c>
      <c r="T409" s="6">
        <f t="shared" si="60"/>
        <v>6003.1578900000004</v>
      </c>
      <c r="U409" s="8">
        <f>U410+U411</f>
        <v>0</v>
      </c>
      <c r="V409" s="6">
        <f t="shared" si="61"/>
        <v>6003.1578900000004</v>
      </c>
      <c r="W409" s="8">
        <f>W410+W411</f>
        <v>0</v>
      </c>
      <c r="X409" s="6">
        <f t="shared" si="72"/>
        <v>6003.1578900000004</v>
      </c>
    </row>
    <row r="410" spans="1:24" ht="50.25" customHeight="1">
      <c r="A410" s="7" t="s">
        <v>29</v>
      </c>
      <c r="B410" s="3" t="s">
        <v>414</v>
      </c>
      <c r="C410" s="4">
        <v>200</v>
      </c>
      <c r="D410" s="6">
        <v>6003.1578900000004</v>
      </c>
      <c r="E410" s="8"/>
      <c r="F410" s="6">
        <f t="shared" si="70"/>
        <v>6003.1578900000004</v>
      </c>
      <c r="G410" s="8"/>
      <c r="H410" s="6">
        <f t="shared" si="68"/>
        <v>6003.1578900000004</v>
      </c>
      <c r="I410" s="8"/>
      <c r="J410" s="6">
        <f t="shared" si="67"/>
        <v>6003.1578900000004</v>
      </c>
      <c r="K410" s="8"/>
      <c r="L410" s="6">
        <f t="shared" si="64"/>
        <v>6003.1578900000004</v>
      </c>
      <c r="M410" s="8"/>
      <c r="N410" s="6">
        <f t="shared" si="65"/>
        <v>6003.1578900000004</v>
      </c>
      <c r="O410" s="8"/>
      <c r="P410" s="6">
        <f t="shared" si="66"/>
        <v>6003.1578900000004</v>
      </c>
      <c r="Q410" s="8"/>
      <c r="R410" s="6">
        <f t="shared" si="62"/>
        <v>6003.1578900000004</v>
      </c>
      <c r="S410" s="8"/>
      <c r="T410" s="6">
        <f t="shared" si="60"/>
        <v>6003.1578900000004</v>
      </c>
      <c r="U410" s="8"/>
      <c r="V410" s="6">
        <f t="shared" si="61"/>
        <v>6003.1578900000004</v>
      </c>
      <c r="W410" s="8"/>
      <c r="X410" s="6">
        <f t="shared" si="72"/>
        <v>6003.1578900000004</v>
      </c>
    </row>
    <row r="411" spans="1:24" ht="50.25" customHeight="1">
      <c r="A411" s="1" t="s">
        <v>297</v>
      </c>
      <c r="B411" s="3" t="s">
        <v>414</v>
      </c>
      <c r="C411" s="4">
        <v>400</v>
      </c>
      <c r="D411" s="6">
        <v>0</v>
      </c>
      <c r="E411" s="8"/>
      <c r="F411" s="6">
        <f t="shared" si="70"/>
        <v>0</v>
      </c>
      <c r="G411" s="8"/>
      <c r="H411" s="6">
        <f t="shared" si="68"/>
        <v>0</v>
      </c>
      <c r="I411" s="8"/>
      <c r="J411" s="6">
        <f t="shared" si="67"/>
        <v>0</v>
      </c>
      <c r="K411" s="8"/>
      <c r="L411" s="6">
        <f t="shared" si="64"/>
        <v>0</v>
      </c>
      <c r="M411" s="8"/>
      <c r="N411" s="6">
        <f t="shared" si="65"/>
        <v>0</v>
      </c>
      <c r="O411" s="8"/>
      <c r="P411" s="6">
        <f t="shared" si="66"/>
        <v>0</v>
      </c>
      <c r="Q411" s="8"/>
      <c r="R411" s="6">
        <f t="shared" si="62"/>
        <v>0</v>
      </c>
      <c r="S411" s="8"/>
      <c r="T411" s="6">
        <f t="shared" si="60"/>
        <v>0</v>
      </c>
      <c r="U411" s="8"/>
      <c r="V411" s="6">
        <f t="shared" si="61"/>
        <v>0</v>
      </c>
      <c r="W411" s="8"/>
      <c r="X411" s="6">
        <f t="shared" si="72"/>
        <v>0</v>
      </c>
    </row>
    <row r="412" spans="1:24" ht="72.75" customHeight="1">
      <c r="A412" s="7" t="s">
        <v>455</v>
      </c>
      <c r="B412" s="3" t="s">
        <v>456</v>
      </c>
      <c r="C412" s="4"/>
      <c r="D412" s="6">
        <v>0</v>
      </c>
      <c r="E412" s="8">
        <f>E413</f>
        <v>0</v>
      </c>
      <c r="F412" s="6">
        <f t="shared" si="70"/>
        <v>0</v>
      </c>
      <c r="G412" s="8">
        <f>G413</f>
        <v>0</v>
      </c>
      <c r="H412" s="6">
        <f t="shared" si="68"/>
        <v>0</v>
      </c>
      <c r="I412" s="8">
        <f>I413</f>
        <v>0</v>
      </c>
      <c r="J412" s="6">
        <f t="shared" si="67"/>
        <v>0</v>
      </c>
      <c r="K412" s="8">
        <f>K413</f>
        <v>0</v>
      </c>
      <c r="L412" s="6">
        <f t="shared" si="64"/>
        <v>0</v>
      </c>
      <c r="M412" s="8">
        <f>M413</f>
        <v>0</v>
      </c>
      <c r="N412" s="6">
        <f t="shared" si="65"/>
        <v>0</v>
      </c>
      <c r="O412" s="8">
        <f>O413</f>
        <v>0</v>
      </c>
      <c r="P412" s="6">
        <f t="shared" si="66"/>
        <v>0</v>
      </c>
      <c r="Q412" s="8">
        <f>Q413</f>
        <v>0</v>
      </c>
      <c r="R412" s="6">
        <f t="shared" si="62"/>
        <v>0</v>
      </c>
      <c r="S412" s="8">
        <f>S413</f>
        <v>0</v>
      </c>
      <c r="T412" s="6">
        <f t="shared" ref="T412:T482" si="73">R412+S412</f>
        <v>0</v>
      </c>
      <c r="U412" s="8">
        <f>U413</f>
        <v>0</v>
      </c>
      <c r="V412" s="6">
        <f t="shared" ref="V412:V475" si="74">T412+U412</f>
        <v>0</v>
      </c>
      <c r="W412" s="8">
        <f>W413</f>
        <v>0</v>
      </c>
      <c r="X412" s="6">
        <f t="shared" si="72"/>
        <v>0</v>
      </c>
    </row>
    <row r="413" spans="1:24" ht="50.25" customHeight="1">
      <c r="A413" s="1" t="s">
        <v>297</v>
      </c>
      <c r="B413" s="3" t="s">
        <v>456</v>
      </c>
      <c r="C413" s="4">
        <v>400</v>
      </c>
      <c r="D413" s="6">
        <v>0</v>
      </c>
      <c r="E413" s="8"/>
      <c r="F413" s="6">
        <f t="shared" si="70"/>
        <v>0</v>
      </c>
      <c r="G413" s="8"/>
      <c r="H413" s="6">
        <f t="shared" si="68"/>
        <v>0</v>
      </c>
      <c r="I413" s="8"/>
      <c r="J413" s="6">
        <f t="shared" si="67"/>
        <v>0</v>
      </c>
      <c r="K413" s="8"/>
      <c r="L413" s="6">
        <f t="shared" si="64"/>
        <v>0</v>
      </c>
      <c r="M413" s="8"/>
      <c r="N413" s="6">
        <f t="shared" si="65"/>
        <v>0</v>
      </c>
      <c r="O413" s="8"/>
      <c r="P413" s="6">
        <f t="shared" si="66"/>
        <v>0</v>
      </c>
      <c r="Q413" s="8"/>
      <c r="R413" s="6">
        <f t="shared" si="62"/>
        <v>0</v>
      </c>
      <c r="S413" s="8"/>
      <c r="T413" s="6">
        <f t="shared" si="73"/>
        <v>0</v>
      </c>
      <c r="U413" s="8"/>
      <c r="V413" s="6">
        <f t="shared" si="74"/>
        <v>0</v>
      </c>
      <c r="W413" s="8"/>
      <c r="X413" s="6">
        <f t="shared" si="72"/>
        <v>0</v>
      </c>
    </row>
    <row r="414" spans="1:24" ht="44.25" customHeight="1">
      <c r="A414" s="1" t="s">
        <v>605</v>
      </c>
      <c r="B414" s="3" t="s">
        <v>596</v>
      </c>
      <c r="C414" s="4"/>
      <c r="D414" s="6">
        <v>0</v>
      </c>
      <c r="E414" s="8">
        <f>E415</f>
        <v>0</v>
      </c>
      <c r="F414" s="6">
        <f t="shared" si="70"/>
        <v>0</v>
      </c>
      <c r="G414" s="8">
        <f>G415</f>
        <v>0</v>
      </c>
      <c r="H414" s="6">
        <f t="shared" si="68"/>
        <v>0</v>
      </c>
      <c r="I414" s="8">
        <f>I415</f>
        <v>0</v>
      </c>
      <c r="J414" s="6">
        <f t="shared" si="67"/>
        <v>0</v>
      </c>
      <c r="K414" s="8">
        <f>K415</f>
        <v>2530</v>
      </c>
      <c r="L414" s="6">
        <f t="shared" si="64"/>
        <v>2530</v>
      </c>
      <c r="M414" s="8">
        <f>M415</f>
        <v>0</v>
      </c>
      <c r="N414" s="6">
        <f t="shared" si="65"/>
        <v>2530</v>
      </c>
      <c r="O414" s="8">
        <f>O415</f>
        <v>0</v>
      </c>
      <c r="P414" s="6">
        <f t="shared" si="66"/>
        <v>2530</v>
      </c>
      <c r="Q414" s="8">
        <f>Q415</f>
        <v>-717.75</v>
      </c>
      <c r="R414" s="6">
        <f t="shared" si="62"/>
        <v>1812.25</v>
      </c>
      <c r="S414" s="8">
        <f>S415</f>
        <v>0</v>
      </c>
      <c r="T414" s="6">
        <f t="shared" si="73"/>
        <v>1812.25</v>
      </c>
      <c r="U414" s="8">
        <f>U415</f>
        <v>0</v>
      </c>
      <c r="V414" s="6">
        <f t="shared" si="74"/>
        <v>1812.25</v>
      </c>
      <c r="W414" s="8">
        <f>W415</f>
        <v>0</v>
      </c>
      <c r="X414" s="6">
        <f t="shared" si="72"/>
        <v>1812.25</v>
      </c>
    </row>
    <row r="415" spans="1:24" ht="50.25" customHeight="1">
      <c r="A415" s="7" t="s">
        <v>29</v>
      </c>
      <c r="B415" s="3" t="s">
        <v>596</v>
      </c>
      <c r="C415" s="4">
        <v>200</v>
      </c>
      <c r="D415" s="6">
        <v>0</v>
      </c>
      <c r="E415" s="8"/>
      <c r="F415" s="6">
        <f t="shared" si="70"/>
        <v>0</v>
      </c>
      <c r="G415" s="8"/>
      <c r="H415" s="6">
        <f t="shared" si="68"/>
        <v>0</v>
      </c>
      <c r="I415" s="8"/>
      <c r="J415" s="6">
        <f t="shared" si="67"/>
        <v>0</v>
      </c>
      <c r="K415" s="8">
        <f>632.5+1897.5</f>
        <v>2530</v>
      </c>
      <c r="L415" s="6">
        <f t="shared" si="64"/>
        <v>2530</v>
      </c>
      <c r="M415" s="8"/>
      <c r="N415" s="6">
        <f t="shared" si="65"/>
        <v>2530</v>
      </c>
      <c r="O415" s="8"/>
      <c r="P415" s="6">
        <f t="shared" si="66"/>
        <v>2530</v>
      </c>
      <c r="Q415" s="8">
        <v>-717.75</v>
      </c>
      <c r="R415" s="6">
        <f t="shared" si="62"/>
        <v>1812.25</v>
      </c>
      <c r="S415" s="8"/>
      <c r="T415" s="6">
        <f t="shared" si="73"/>
        <v>1812.25</v>
      </c>
      <c r="U415" s="8"/>
      <c r="V415" s="6">
        <f t="shared" si="74"/>
        <v>1812.25</v>
      </c>
      <c r="W415" s="8"/>
      <c r="X415" s="6">
        <f t="shared" si="72"/>
        <v>1812.25</v>
      </c>
    </row>
    <row r="416" spans="1:24" ht="48" customHeight="1">
      <c r="A416" s="21" t="s">
        <v>597</v>
      </c>
      <c r="B416" s="3" t="s">
        <v>599</v>
      </c>
      <c r="C416" s="22"/>
      <c r="D416" s="6"/>
      <c r="E416" s="8"/>
      <c r="F416" s="6"/>
      <c r="G416" s="8"/>
      <c r="H416" s="6"/>
      <c r="I416" s="8"/>
      <c r="J416" s="6">
        <f t="shared" si="67"/>
        <v>0</v>
      </c>
      <c r="K416" s="8">
        <f>K417</f>
        <v>50</v>
      </c>
      <c r="L416" s="6">
        <f t="shared" si="64"/>
        <v>50</v>
      </c>
      <c r="M416" s="8">
        <f>M417</f>
        <v>0</v>
      </c>
      <c r="N416" s="6">
        <f t="shared" si="65"/>
        <v>50</v>
      </c>
      <c r="O416" s="8">
        <f>O417</f>
        <v>0</v>
      </c>
      <c r="P416" s="6">
        <f t="shared" si="66"/>
        <v>50</v>
      </c>
      <c r="Q416" s="8">
        <f>Q417</f>
        <v>0</v>
      </c>
      <c r="R416" s="6">
        <f t="shared" si="62"/>
        <v>50</v>
      </c>
      <c r="S416" s="8">
        <f>S417</f>
        <v>0</v>
      </c>
      <c r="T416" s="6">
        <f t="shared" si="73"/>
        <v>50</v>
      </c>
      <c r="U416" s="8">
        <f>U417</f>
        <v>0</v>
      </c>
      <c r="V416" s="6">
        <f t="shared" si="74"/>
        <v>50</v>
      </c>
      <c r="W416" s="8">
        <f>W417</f>
        <v>-1.26759</v>
      </c>
      <c r="X416" s="6">
        <f t="shared" si="72"/>
        <v>48.732410000000002</v>
      </c>
    </row>
    <row r="417" spans="1:24" ht="37.5" customHeight="1">
      <c r="A417" s="21" t="s">
        <v>598</v>
      </c>
      <c r="B417" s="3" t="s">
        <v>603</v>
      </c>
      <c r="C417" s="22"/>
      <c r="D417" s="6"/>
      <c r="E417" s="8"/>
      <c r="F417" s="6"/>
      <c r="G417" s="8"/>
      <c r="H417" s="6"/>
      <c r="I417" s="8"/>
      <c r="J417" s="6">
        <f t="shared" si="67"/>
        <v>0</v>
      </c>
      <c r="K417" s="8">
        <f>K418</f>
        <v>50</v>
      </c>
      <c r="L417" s="6">
        <f t="shared" si="64"/>
        <v>50</v>
      </c>
      <c r="M417" s="8">
        <f>M418</f>
        <v>0</v>
      </c>
      <c r="N417" s="6">
        <f t="shared" si="65"/>
        <v>50</v>
      </c>
      <c r="O417" s="8">
        <f>O418</f>
        <v>0</v>
      </c>
      <c r="P417" s="6">
        <f t="shared" si="66"/>
        <v>50</v>
      </c>
      <c r="Q417" s="8">
        <f>Q418</f>
        <v>0</v>
      </c>
      <c r="R417" s="6">
        <f t="shared" si="62"/>
        <v>50</v>
      </c>
      <c r="S417" s="8">
        <f>S418</f>
        <v>0</v>
      </c>
      <c r="T417" s="6">
        <f t="shared" si="73"/>
        <v>50</v>
      </c>
      <c r="U417" s="8">
        <f>U418</f>
        <v>0</v>
      </c>
      <c r="V417" s="6">
        <f t="shared" si="74"/>
        <v>50</v>
      </c>
      <c r="W417" s="8">
        <f>W418</f>
        <v>-1.26759</v>
      </c>
      <c r="X417" s="6">
        <f t="shared" si="72"/>
        <v>48.732410000000002</v>
      </c>
    </row>
    <row r="418" spans="1:24" ht="50.25" customHeight="1">
      <c r="A418" s="7" t="s">
        <v>29</v>
      </c>
      <c r="B418" s="3" t="s">
        <v>603</v>
      </c>
      <c r="C418" s="22">
        <v>200</v>
      </c>
      <c r="D418" s="6"/>
      <c r="E418" s="8"/>
      <c r="F418" s="6"/>
      <c r="G418" s="8"/>
      <c r="H418" s="6"/>
      <c r="I418" s="8"/>
      <c r="J418" s="6">
        <f t="shared" si="67"/>
        <v>0</v>
      </c>
      <c r="K418" s="8">
        <v>50</v>
      </c>
      <c r="L418" s="6">
        <f t="shared" si="64"/>
        <v>50</v>
      </c>
      <c r="M418" s="8"/>
      <c r="N418" s="6">
        <f t="shared" si="65"/>
        <v>50</v>
      </c>
      <c r="O418" s="8"/>
      <c r="P418" s="6">
        <f t="shared" si="66"/>
        <v>50</v>
      </c>
      <c r="Q418" s="8"/>
      <c r="R418" s="6">
        <f t="shared" si="62"/>
        <v>50</v>
      </c>
      <c r="S418" s="8"/>
      <c r="T418" s="6">
        <f t="shared" si="73"/>
        <v>50</v>
      </c>
      <c r="U418" s="8"/>
      <c r="V418" s="6">
        <f t="shared" si="74"/>
        <v>50</v>
      </c>
      <c r="W418" s="8">
        <v>-1.26759</v>
      </c>
      <c r="X418" s="6">
        <f t="shared" si="72"/>
        <v>48.732410000000002</v>
      </c>
    </row>
    <row r="419" spans="1:24" ht="50.25" customHeight="1">
      <c r="A419" s="23" t="s">
        <v>415</v>
      </c>
      <c r="B419" s="24" t="s">
        <v>416</v>
      </c>
      <c r="C419" s="22"/>
      <c r="D419" s="6">
        <v>203.01685000000001</v>
      </c>
      <c r="E419" s="8">
        <f>E420+E423+E426</f>
        <v>0</v>
      </c>
      <c r="F419" s="6">
        <f t="shared" si="70"/>
        <v>203.01685000000001</v>
      </c>
      <c r="G419" s="8">
        <f>G420+G423+G426</f>
        <v>0</v>
      </c>
      <c r="H419" s="6">
        <f t="shared" si="68"/>
        <v>203.01685000000001</v>
      </c>
      <c r="I419" s="8">
        <f>I420+I423+I426</f>
        <v>0</v>
      </c>
      <c r="J419" s="6">
        <f t="shared" si="67"/>
        <v>203.01685000000001</v>
      </c>
      <c r="K419" s="8">
        <f>K420+K423+K426</f>
        <v>0</v>
      </c>
      <c r="L419" s="6">
        <f t="shared" si="64"/>
        <v>203.01685000000001</v>
      </c>
      <c r="M419" s="8">
        <f>M420+M423+M426</f>
        <v>0</v>
      </c>
      <c r="N419" s="6">
        <f t="shared" si="65"/>
        <v>203.01685000000001</v>
      </c>
      <c r="O419" s="8">
        <f>O420+O423+O426</f>
        <v>0</v>
      </c>
      <c r="P419" s="6">
        <f t="shared" si="66"/>
        <v>203.01685000000001</v>
      </c>
      <c r="Q419" s="8">
        <f>Q420+Q423+Q426</f>
        <v>0</v>
      </c>
      <c r="R419" s="6">
        <f t="shared" si="62"/>
        <v>203.01685000000001</v>
      </c>
      <c r="S419" s="8">
        <f>S420+S423+S426</f>
        <v>0</v>
      </c>
      <c r="T419" s="6">
        <f t="shared" si="73"/>
        <v>203.01685000000001</v>
      </c>
      <c r="U419" s="8">
        <f>U420+U423+U426</f>
        <v>0</v>
      </c>
      <c r="V419" s="6">
        <f t="shared" si="74"/>
        <v>203.01685000000001</v>
      </c>
      <c r="W419" s="8">
        <f>W420+W423+W426</f>
        <v>0</v>
      </c>
      <c r="X419" s="6">
        <f t="shared" si="72"/>
        <v>203.01685000000001</v>
      </c>
    </row>
    <row r="420" spans="1:24" ht="50.25" customHeight="1">
      <c r="A420" s="7" t="s">
        <v>417</v>
      </c>
      <c r="B420" s="3" t="s">
        <v>418</v>
      </c>
      <c r="C420" s="4"/>
      <c r="D420" s="6">
        <v>0</v>
      </c>
      <c r="E420" s="8">
        <f>E421</f>
        <v>0</v>
      </c>
      <c r="F420" s="6">
        <f t="shared" si="70"/>
        <v>0</v>
      </c>
      <c r="G420" s="8">
        <f>G421</f>
        <v>0</v>
      </c>
      <c r="H420" s="6">
        <f t="shared" si="68"/>
        <v>0</v>
      </c>
      <c r="I420" s="8">
        <f>I421</f>
        <v>0</v>
      </c>
      <c r="J420" s="6">
        <f t="shared" si="67"/>
        <v>0</v>
      </c>
      <c r="K420" s="8">
        <f>K421</f>
        <v>0</v>
      </c>
      <c r="L420" s="6">
        <f t="shared" si="64"/>
        <v>0</v>
      </c>
      <c r="M420" s="8">
        <f>M421</f>
        <v>0</v>
      </c>
      <c r="N420" s="6">
        <f t="shared" si="65"/>
        <v>0</v>
      </c>
      <c r="O420" s="8">
        <f>O421</f>
        <v>0</v>
      </c>
      <c r="P420" s="6">
        <f t="shared" si="66"/>
        <v>0</v>
      </c>
      <c r="Q420" s="8">
        <f>Q421</f>
        <v>0</v>
      </c>
      <c r="R420" s="6">
        <f t="shared" si="62"/>
        <v>0</v>
      </c>
      <c r="S420" s="8">
        <f>S421</f>
        <v>0</v>
      </c>
      <c r="T420" s="6">
        <f t="shared" si="73"/>
        <v>0</v>
      </c>
      <c r="U420" s="8">
        <f>U421</f>
        <v>0</v>
      </c>
      <c r="V420" s="6">
        <f t="shared" si="74"/>
        <v>0</v>
      </c>
      <c r="W420" s="8">
        <f>W421</f>
        <v>0</v>
      </c>
      <c r="X420" s="6">
        <f t="shared" si="72"/>
        <v>0</v>
      </c>
    </row>
    <row r="421" spans="1:24" ht="50.25" customHeight="1">
      <c r="A421" s="7" t="s">
        <v>419</v>
      </c>
      <c r="B421" s="3" t="s">
        <v>420</v>
      </c>
      <c r="C421" s="4"/>
      <c r="D421" s="6">
        <v>0</v>
      </c>
      <c r="E421" s="8">
        <f>E422</f>
        <v>0</v>
      </c>
      <c r="F421" s="6">
        <f t="shared" si="70"/>
        <v>0</v>
      </c>
      <c r="G421" s="8">
        <f>G422</f>
        <v>0</v>
      </c>
      <c r="H421" s="6">
        <f t="shared" si="68"/>
        <v>0</v>
      </c>
      <c r="I421" s="8">
        <f>I422</f>
        <v>0</v>
      </c>
      <c r="J421" s="6">
        <f t="shared" si="67"/>
        <v>0</v>
      </c>
      <c r="K421" s="8">
        <f>K422</f>
        <v>0</v>
      </c>
      <c r="L421" s="6">
        <f t="shared" si="64"/>
        <v>0</v>
      </c>
      <c r="M421" s="8">
        <f>M422</f>
        <v>0</v>
      </c>
      <c r="N421" s="6">
        <f t="shared" si="65"/>
        <v>0</v>
      </c>
      <c r="O421" s="8">
        <f>O422</f>
        <v>0</v>
      </c>
      <c r="P421" s="6">
        <f t="shared" si="66"/>
        <v>0</v>
      </c>
      <c r="Q421" s="8">
        <f>Q422</f>
        <v>0</v>
      </c>
      <c r="R421" s="6">
        <f t="shared" si="62"/>
        <v>0</v>
      </c>
      <c r="S421" s="8">
        <f>S422</f>
        <v>0</v>
      </c>
      <c r="T421" s="6">
        <f t="shared" si="73"/>
        <v>0</v>
      </c>
      <c r="U421" s="8">
        <f>U422</f>
        <v>0</v>
      </c>
      <c r="V421" s="6">
        <f t="shared" si="74"/>
        <v>0</v>
      </c>
      <c r="W421" s="8">
        <f>W422</f>
        <v>0</v>
      </c>
      <c r="X421" s="6">
        <f t="shared" si="72"/>
        <v>0</v>
      </c>
    </row>
    <row r="422" spans="1:24" ht="50.25" customHeight="1">
      <c r="A422" s="7" t="s">
        <v>29</v>
      </c>
      <c r="B422" s="3" t="s">
        <v>420</v>
      </c>
      <c r="C422" s="4">
        <v>200</v>
      </c>
      <c r="D422" s="6">
        <v>0</v>
      </c>
      <c r="E422" s="8"/>
      <c r="F422" s="6">
        <f t="shared" si="70"/>
        <v>0</v>
      </c>
      <c r="G422" s="8"/>
      <c r="H422" s="6">
        <f t="shared" si="68"/>
        <v>0</v>
      </c>
      <c r="I422" s="8"/>
      <c r="J422" s="6">
        <f t="shared" si="67"/>
        <v>0</v>
      </c>
      <c r="K422" s="8"/>
      <c r="L422" s="6">
        <f t="shared" si="64"/>
        <v>0</v>
      </c>
      <c r="M422" s="8"/>
      <c r="N422" s="6">
        <f t="shared" si="65"/>
        <v>0</v>
      </c>
      <c r="O422" s="8"/>
      <c r="P422" s="6">
        <f t="shared" si="66"/>
        <v>0</v>
      </c>
      <c r="Q422" s="8"/>
      <c r="R422" s="6">
        <f t="shared" si="62"/>
        <v>0</v>
      </c>
      <c r="S422" s="8"/>
      <c r="T422" s="6">
        <f t="shared" si="73"/>
        <v>0</v>
      </c>
      <c r="U422" s="8"/>
      <c r="V422" s="6">
        <f t="shared" si="74"/>
        <v>0</v>
      </c>
      <c r="W422" s="8"/>
      <c r="X422" s="6">
        <f t="shared" si="72"/>
        <v>0</v>
      </c>
    </row>
    <row r="423" spans="1:24" ht="50.25" customHeight="1">
      <c r="A423" s="7" t="s">
        <v>421</v>
      </c>
      <c r="B423" s="3" t="s">
        <v>422</v>
      </c>
      <c r="C423" s="4"/>
      <c r="D423" s="6">
        <v>203.01685000000001</v>
      </c>
      <c r="E423" s="8">
        <f>E424</f>
        <v>0</v>
      </c>
      <c r="F423" s="6">
        <f t="shared" si="70"/>
        <v>203.01685000000001</v>
      </c>
      <c r="G423" s="8">
        <f>G424</f>
        <v>0</v>
      </c>
      <c r="H423" s="6">
        <f t="shared" si="68"/>
        <v>203.01685000000001</v>
      </c>
      <c r="I423" s="8">
        <f>I424</f>
        <v>0</v>
      </c>
      <c r="J423" s="6">
        <f t="shared" si="67"/>
        <v>203.01685000000001</v>
      </c>
      <c r="K423" s="8">
        <f>K424</f>
        <v>0</v>
      </c>
      <c r="L423" s="6">
        <f t="shared" si="64"/>
        <v>203.01685000000001</v>
      </c>
      <c r="M423" s="8">
        <f>M424</f>
        <v>0</v>
      </c>
      <c r="N423" s="6">
        <f t="shared" si="65"/>
        <v>203.01685000000001</v>
      </c>
      <c r="O423" s="8">
        <f>O424</f>
        <v>0</v>
      </c>
      <c r="P423" s="6">
        <f t="shared" si="66"/>
        <v>203.01685000000001</v>
      </c>
      <c r="Q423" s="8">
        <f>Q424</f>
        <v>0</v>
      </c>
      <c r="R423" s="6">
        <f t="shared" si="62"/>
        <v>203.01685000000001</v>
      </c>
      <c r="S423" s="8">
        <f>S424</f>
        <v>0</v>
      </c>
      <c r="T423" s="6">
        <f t="shared" si="73"/>
        <v>203.01685000000001</v>
      </c>
      <c r="U423" s="8">
        <f>U424</f>
        <v>0</v>
      </c>
      <c r="V423" s="6">
        <f t="shared" si="74"/>
        <v>203.01685000000001</v>
      </c>
      <c r="W423" s="8">
        <f>W424</f>
        <v>0</v>
      </c>
      <c r="X423" s="6">
        <f t="shared" si="72"/>
        <v>203.01685000000001</v>
      </c>
    </row>
    <row r="424" spans="1:24" ht="21" customHeight="1">
      <c r="A424" s="7" t="s">
        <v>423</v>
      </c>
      <c r="B424" s="3" t="s">
        <v>424</v>
      </c>
      <c r="C424" s="4"/>
      <c r="D424" s="6">
        <v>203.01685000000001</v>
      </c>
      <c r="E424" s="8">
        <f>E425</f>
        <v>0</v>
      </c>
      <c r="F424" s="6">
        <f t="shared" si="70"/>
        <v>203.01685000000001</v>
      </c>
      <c r="G424" s="8">
        <f>G425</f>
        <v>0</v>
      </c>
      <c r="H424" s="6">
        <f t="shared" si="68"/>
        <v>203.01685000000001</v>
      </c>
      <c r="I424" s="8">
        <f>I425</f>
        <v>0</v>
      </c>
      <c r="J424" s="6">
        <f t="shared" si="67"/>
        <v>203.01685000000001</v>
      </c>
      <c r="K424" s="8">
        <f>K425</f>
        <v>0</v>
      </c>
      <c r="L424" s="6">
        <f t="shared" si="64"/>
        <v>203.01685000000001</v>
      </c>
      <c r="M424" s="8">
        <f>M425</f>
        <v>0</v>
      </c>
      <c r="N424" s="6">
        <f t="shared" si="65"/>
        <v>203.01685000000001</v>
      </c>
      <c r="O424" s="8">
        <f>O425</f>
        <v>0</v>
      </c>
      <c r="P424" s="6">
        <f t="shared" si="66"/>
        <v>203.01685000000001</v>
      </c>
      <c r="Q424" s="8">
        <f>Q425</f>
        <v>0</v>
      </c>
      <c r="R424" s="6">
        <f t="shared" ref="R424:R494" si="75">P424+Q424</f>
        <v>203.01685000000001</v>
      </c>
      <c r="S424" s="8">
        <f>S425</f>
        <v>0</v>
      </c>
      <c r="T424" s="6">
        <f t="shared" si="73"/>
        <v>203.01685000000001</v>
      </c>
      <c r="U424" s="8">
        <f>U425</f>
        <v>0</v>
      </c>
      <c r="V424" s="6">
        <f t="shared" si="74"/>
        <v>203.01685000000001</v>
      </c>
      <c r="W424" s="8">
        <f>W425</f>
        <v>0</v>
      </c>
      <c r="X424" s="6">
        <f t="shared" si="72"/>
        <v>203.01685000000001</v>
      </c>
    </row>
    <row r="425" spans="1:24" ht="50.25" customHeight="1">
      <c r="A425" s="7" t="s">
        <v>29</v>
      </c>
      <c r="B425" s="3" t="s">
        <v>424</v>
      </c>
      <c r="C425" s="4">
        <v>200</v>
      </c>
      <c r="D425" s="6">
        <v>203.01685000000001</v>
      </c>
      <c r="E425" s="8"/>
      <c r="F425" s="6">
        <f t="shared" si="70"/>
        <v>203.01685000000001</v>
      </c>
      <c r="G425" s="8"/>
      <c r="H425" s="6">
        <f t="shared" si="68"/>
        <v>203.01685000000001</v>
      </c>
      <c r="I425" s="8"/>
      <c r="J425" s="6">
        <f t="shared" si="67"/>
        <v>203.01685000000001</v>
      </c>
      <c r="K425" s="8"/>
      <c r="L425" s="6">
        <f t="shared" si="64"/>
        <v>203.01685000000001</v>
      </c>
      <c r="M425" s="8"/>
      <c r="N425" s="6">
        <f t="shared" si="65"/>
        <v>203.01685000000001</v>
      </c>
      <c r="O425" s="8"/>
      <c r="P425" s="6">
        <f t="shared" si="66"/>
        <v>203.01685000000001</v>
      </c>
      <c r="Q425" s="8"/>
      <c r="R425" s="6">
        <f t="shared" si="75"/>
        <v>203.01685000000001</v>
      </c>
      <c r="S425" s="8"/>
      <c r="T425" s="6">
        <f t="shared" si="73"/>
        <v>203.01685000000001</v>
      </c>
      <c r="U425" s="8"/>
      <c r="V425" s="6">
        <f t="shared" si="74"/>
        <v>203.01685000000001</v>
      </c>
      <c r="W425" s="8"/>
      <c r="X425" s="6">
        <f t="shared" si="72"/>
        <v>203.01685000000001</v>
      </c>
    </row>
    <row r="426" spans="1:24" ht="50.25" customHeight="1">
      <c r="A426" s="7" t="s">
        <v>425</v>
      </c>
      <c r="B426" s="3" t="s">
        <v>426</v>
      </c>
      <c r="C426" s="4"/>
      <c r="D426" s="6">
        <v>0</v>
      </c>
      <c r="E426" s="8">
        <f>E427</f>
        <v>0</v>
      </c>
      <c r="F426" s="6">
        <f t="shared" si="70"/>
        <v>0</v>
      </c>
      <c r="G426" s="8">
        <f>G427</f>
        <v>0</v>
      </c>
      <c r="H426" s="6">
        <f t="shared" si="68"/>
        <v>0</v>
      </c>
      <c r="I426" s="8">
        <f>I427</f>
        <v>0</v>
      </c>
      <c r="J426" s="6">
        <f t="shared" si="67"/>
        <v>0</v>
      </c>
      <c r="K426" s="8">
        <f>K427</f>
        <v>0</v>
      </c>
      <c r="L426" s="6">
        <f t="shared" si="64"/>
        <v>0</v>
      </c>
      <c r="M426" s="8">
        <f>M427</f>
        <v>0</v>
      </c>
      <c r="N426" s="6">
        <f t="shared" si="65"/>
        <v>0</v>
      </c>
      <c r="O426" s="8">
        <f>O427</f>
        <v>0</v>
      </c>
      <c r="P426" s="6">
        <f t="shared" si="66"/>
        <v>0</v>
      </c>
      <c r="Q426" s="8">
        <f>Q427</f>
        <v>0</v>
      </c>
      <c r="R426" s="6">
        <f t="shared" si="75"/>
        <v>0</v>
      </c>
      <c r="S426" s="8">
        <f>S427</f>
        <v>0</v>
      </c>
      <c r="T426" s="6">
        <f t="shared" si="73"/>
        <v>0</v>
      </c>
      <c r="U426" s="8">
        <f>U427</f>
        <v>0</v>
      </c>
      <c r="V426" s="6">
        <f t="shared" si="74"/>
        <v>0</v>
      </c>
      <c r="W426" s="8">
        <f>W427</f>
        <v>0</v>
      </c>
      <c r="X426" s="6">
        <f t="shared" si="72"/>
        <v>0</v>
      </c>
    </row>
    <row r="427" spans="1:24" ht="50.25" customHeight="1">
      <c r="A427" s="7" t="s">
        <v>427</v>
      </c>
      <c r="B427" s="3" t="s">
        <v>428</v>
      </c>
      <c r="C427" s="4"/>
      <c r="D427" s="6">
        <v>0</v>
      </c>
      <c r="E427" s="8">
        <f>E428</f>
        <v>0</v>
      </c>
      <c r="F427" s="6">
        <f t="shared" si="70"/>
        <v>0</v>
      </c>
      <c r="G427" s="8">
        <f>G428</f>
        <v>0</v>
      </c>
      <c r="H427" s="6">
        <f t="shared" si="68"/>
        <v>0</v>
      </c>
      <c r="I427" s="8">
        <f>I428</f>
        <v>0</v>
      </c>
      <c r="J427" s="6">
        <f t="shared" si="67"/>
        <v>0</v>
      </c>
      <c r="K427" s="8">
        <f>K428</f>
        <v>0</v>
      </c>
      <c r="L427" s="6">
        <f t="shared" si="64"/>
        <v>0</v>
      </c>
      <c r="M427" s="8">
        <f>M428</f>
        <v>0</v>
      </c>
      <c r="N427" s="6">
        <f t="shared" si="65"/>
        <v>0</v>
      </c>
      <c r="O427" s="8">
        <f>O428</f>
        <v>0</v>
      </c>
      <c r="P427" s="6">
        <f t="shared" si="66"/>
        <v>0</v>
      </c>
      <c r="Q427" s="8">
        <f>Q428</f>
        <v>0</v>
      </c>
      <c r="R427" s="6">
        <f t="shared" si="75"/>
        <v>0</v>
      </c>
      <c r="S427" s="8">
        <f>S428</f>
        <v>0</v>
      </c>
      <c r="T427" s="6">
        <f t="shared" si="73"/>
        <v>0</v>
      </c>
      <c r="U427" s="8">
        <f>U428</f>
        <v>0</v>
      </c>
      <c r="V427" s="6">
        <f t="shared" si="74"/>
        <v>0</v>
      </c>
      <c r="W427" s="8">
        <f>W428</f>
        <v>0</v>
      </c>
      <c r="X427" s="6">
        <f t="shared" si="72"/>
        <v>0</v>
      </c>
    </row>
    <row r="428" spans="1:24" ht="50.25" customHeight="1">
      <c r="A428" s="7" t="s">
        <v>29</v>
      </c>
      <c r="B428" s="3" t="s">
        <v>428</v>
      </c>
      <c r="C428" s="4">
        <v>200</v>
      </c>
      <c r="D428" s="6">
        <v>0</v>
      </c>
      <c r="E428" s="8"/>
      <c r="F428" s="6">
        <f t="shared" si="70"/>
        <v>0</v>
      </c>
      <c r="G428" s="8"/>
      <c r="H428" s="6">
        <f t="shared" si="68"/>
        <v>0</v>
      </c>
      <c r="I428" s="8"/>
      <c r="J428" s="6">
        <f t="shared" si="67"/>
        <v>0</v>
      </c>
      <c r="K428" s="8"/>
      <c r="L428" s="6">
        <f t="shared" si="64"/>
        <v>0</v>
      </c>
      <c r="M428" s="8"/>
      <c r="N428" s="6">
        <f t="shared" si="65"/>
        <v>0</v>
      </c>
      <c r="O428" s="8"/>
      <c r="P428" s="6">
        <f t="shared" si="66"/>
        <v>0</v>
      </c>
      <c r="Q428" s="8"/>
      <c r="R428" s="6">
        <f t="shared" si="75"/>
        <v>0</v>
      </c>
      <c r="S428" s="8"/>
      <c r="T428" s="6">
        <f t="shared" si="73"/>
        <v>0</v>
      </c>
      <c r="U428" s="8"/>
      <c r="V428" s="6">
        <f t="shared" si="74"/>
        <v>0</v>
      </c>
      <c r="W428" s="8"/>
      <c r="X428" s="6">
        <f t="shared" si="72"/>
        <v>0</v>
      </c>
    </row>
    <row r="429" spans="1:24" ht="55.5" customHeight="1">
      <c r="A429" s="16" t="s">
        <v>494</v>
      </c>
      <c r="B429" s="24" t="s">
        <v>489</v>
      </c>
      <c r="C429" s="4"/>
      <c r="D429" s="6">
        <v>0</v>
      </c>
      <c r="E429" s="8">
        <f t="shared" ref="E429:W431" si="76">E430</f>
        <v>0</v>
      </c>
      <c r="F429" s="6">
        <f t="shared" si="70"/>
        <v>0</v>
      </c>
      <c r="G429" s="8">
        <f t="shared" si="76"/>
        <v>0</v>
      </c>
      <c r="H429" s="6">
        <f t="shared" si="68"/>
        <v>0</v>
      </c>
      <c r="I429" s="8">
        <f t="shared" si="76"/>
        <v>0</v>
      </c>
      <c r="J429" s="6">
        <f t="shared" si="67"/>
        <v>0</v>
      </c>
      <c r="K429" s="8">
        <f t="shared" si="76"/>
        <v>0</v>
      </c>
      <c r="L429" s="6">
        <f t="shared" si="64"/>
        <v>0</v>
      </c>
      <c r="M429" s="8">
        <f t="shared" si="76"/>
        <v>0</v>
      </c>
      <c r="N429" s="6">
        <f t="shared" si="65"/>
        <v>0</v>
      </c>
      <c r="O429" s="8">
        <f t="shared" si="76"/>
        <v>0</v>
      </c>
      <c r="P429" s="6">
        <f t="shared" si="66"/>
        <v>0</v>
      </c>
      <c r="Q429" s="8">
        <f t="shared" si="76"/>
        <v>0</v>
      </c>
      <c r="R429" s="6">
        <f t="shared" si="75"/>
        <v>0</v>
      </c>
      <c r="S429" s="8">
        <f t="shared" si="76"/>
        <v>0</v>
      </c>
      <c r="T429" s="6">
        <f t="shared" si="73"/>
        <v>0</v>
      </c>
      <c r="U429" s="8">
        <f t="shared" si="76"/>
        <v>0</v>
      </c>
      <c r="V429" s="6">
        <f t="shared" si="74"/>
        <v>0</v>
      </c>
      <c r="W429" s="8">
        <f t="shared" si="76"/>
        <v>0</v>
      </c>
      <c r="X429" s="6">
        <f t="shared" si="72"/>
        <v>0</v>
      </c>
    </row>
    <row r="430" spans="1:24" ht="57" customHeight="1">
      <c r="A430" s="7" t="s">
        <v>490</v>
      </c>
      <c r="B430" s="3" t="s">
        <v>491</v>
      </c>
      <c r="C430" s="4"/>
      <c r="D430" s="6">
        <v>0</v>
      </c>
      <c r="E430" s="8">
        <f t="shared" si="76"/>
        <v>0</v>
      </c>
      <c r="F430" s="6">
        <f t="shared" si="70"/>
        <v>0</v>
      </c>
      <c r="G430" s="8">
        <f t="shared" si="76"/>
        <v>0</v>
      </c>
      <c r="H430" s="6">
        <f t="shared" si="68"/>
        <v>0</v>
      </c>
      <c r="I430" s="8">
        <f t="shared" si="76"/>
        <v>0</v>
      </c>
      <c r="J430" s="6">
        <f t="shared" si="67"/>
        <v>0</v>
      </c>
      <c r="K430" s="8">
        <f t="shared" si="76"/>
        <v>0</v>
      </c>
      <c r="L430" s="6">
        <f t="shared" si="64"/>
        <v>0</v>
      </c>
      <c r="M430" s="8">
        <f t="shared" si="76"/>
        <v>0</v>
      </c>
      <c r="N430" s="6">
        <f t="shared" si="65"/>
        <v>0</v>
      </c>
      <c r="O430" s="8">
        <f t="shared" si="76"/>
        <v>0</v>
      </c>
      <c r="P430" s="6">
        <f t="shared" si="66"/>
        <v>0</v>
      </c>
      <c r="Q430" s="8">
        <f t="shared" si="76"/>
        <v>0</v>
      </c>
      <c r="R430" s="6">
        <f t="shared" si="75"/>
        <v>0</v>
      </c>
      <c r="S430" s="8">
        <f t="shared" si="76"/>
        <v>0</v>
      </c>
      <c r="T430" s="6">
        <f t="shared" si="73"/>
        <v>0</v>
      </c>
      <c r="U430" s="8">
        <f t="shared" si="76"/>
        <v>0</v>
      </c>
      <c r="V430" s="6">
        <f t="shared" si="74"/>
        <v>0</v>
      </c>
      <c r="W430" s="8">
        <f t="shared" si="76"/>
        <v>0</v>
      </c>
      <c r="X430" s="6">
        <f t="shared" si="72"/>
        <v>0</v>
      </c>
    </row>
    <row r="431" spans="1:24" ht="54.75" customHeight="1">
      <c r="A431" s="7" t="s">
        <v>492</v>
      </c>
      <c r="B431" s="3" t="s">
        <v>493</v>
      </c>
      <c r="C431" s="4"/>
      <c r="D431" s="6">
        <v>0</v>
      </c>
      <c r="E431" s="8">
        <f t="shared" si="76"/>
        <v>0</v>
      </c>
      <c r="F431" s="6">
        <f t="shared" si="70"/>
        <v>0</v>
      </c>
      <c r="G431" s="8">
        <f t="shared" si="76"/>
        <v>0</v>
      </c>
      <c r="H431" s="6">
        <f t="shared" si="68"/>
        <v>0</v>
      </c>
      <c r="I431" s="8">
        <f t="shared" si="76"/>
        <v>0</v>
      </c>
      <c r="J431" s="6">
        <f t="shared" si="67"/>
        <v>0</v>
      </c>
      <c r="K431" s="8">
        <f t="shared" si="76"/>
        <v>0</v>
      </c>
      <c r="L431" s="6">
        <f t="shared" si="64"/>
        <v>0</v>
      </c>
      <c r="M431" s="8">
        <f t="shared" si="76"/>
        <v>0</v>
      </c>
      <c r="N431" s="6">
        <f t="shared" si="65"/>
        <v>0</v>
      </c>
      <c r="O431" s="8">
        <f t="shared" si="76"/>
        <v>0</v>
      </c>
      <c r="P431" s="6">
        <f t="shared" si="66"/>
        <v>0</v>
      </c>
      <c r="Q431" s="8">
        <f t="shared" si="76"/>
        <v>0</v>
      </c>
      <c r="R431" s="6">
        <f t="shared" si="75"/>
        <v>0</v>
      </c>
      <c r="S431" s="8">
        <f t="shared" si="76"/>
        <v>0</v>
      </c>
      <c r="T431" s="6">
        <f t="shared" si="73"/>
        <v>0</v>
      </c>
      <c r="U431" s="8">
        <f t="shared" si="76"/>
        <v>0</v>
      </c>
      <c r="V431" s="6">
        <f t="shared" si="74"/>
        <v>0</v>
      </c>
      <c r="W431" s="8">
        <f t="shared" si="76"/>
        <v>0</v>
      </c>
      <c r="X431" s="6">
        <f t="shared" si="72"/>
        <v>0</v>
      </c>
    </row>
    <row r="432" spans="1:24" ht="28.5" customHeight="1">
      <c r="A432" s="7" t="s">
        <v>28</v>
      </c>
      <c r="B432" s="3" t="s">
        <v>493</v>
      </c>
      <c r="C432" s="4">
        <v>800</v>
      </c>
      <c r="D432" s="6">
        <v>0</v>
      </c>
      <c r="E432" s="8"/>
      <c r="F432" s="6">
        <f t="shared" si="70"/>
        <v>0</v>
      </c>
      <c r="G432" s="8"/>
      <c r="H432" s="6">
        <f t="shared" si="68"/>
        <v>0</v>
      </c>
      <c r="I432" s="8"/>
      <c r="J432" s="6">
        <f t="shared" si="67"/>
        <v>0</v>
      </c>
      <c r="K432" s="8"/>
      <c r="L432" s="6">
        <f t="shared" si="64"/>
        <v>0</v>
      </c>
      <c r="M432" s="8"/>
      <c r="N432" s="6">
        <f t="shared" si="65"/>
        <v>0</v>
      </c>
      <c r="O432" s="8"/>
      <c r="P432" s="6">
        <f t="shared" si="66"/>
        <v>0</v>
      </c>
      <c r="Q432" s="8"/>
      <c r="R432" s="6">
        <f t="shared" si="75"/>
        <v>0</v>
      </c>
      <c r="S432" s="8"/>
      <c r="T432" s="6">
        <f t="shared" si="73"/>
        <v>0</v>
      </c>
      <c r="U432" s="8"/>
      <c r="V432" s="6">
        <f t="shared" si="74"/>
        <v>0</v>
      </c>
      <c r="W432" s="8"/>
      <c r="X432" s="6">
        <f t="shared" si="72"/>
        <v>0</v>
      </c>
    </row>
    <row r="433" spans="1:24" ht="72" customHeight="1">
      <c r="A433" s="16" t="s">
        <v>648</v>
      </c>
      <c r="B433" s="24" t="s">
        <v>645</v>
      </c>
      <c r="C433" s="4"/>
      <c r="D433" s="6"/>
      <c r="E433" s="8"/>
      <c r="F433" s="6"/>
      <c r="G433" s="8"/>
      <c r="H433" s="6"/>
      <c r="I433" s="8"/>
      <c r="J433" s="6"/>
      <c r="K433" s="8"/>
      <c r="L433" s="6"/>
      <c r="M433" s="8"/>
      <c r="N433" s="6"/>
      <c r="O433" s="8"/>
      <c r="P433" s="6"/>
      <c r="Q433" s="8"/>
      <c r="R433" s="6">
        <f t="shared" si="75"/>
        <v>0</v>
      </c>
      <c r="S433" s="8">
        <f>S434+S437</f>
        <v>500</v>
      </c>
      <c r="T433" s="6">
        <f t="shared" si="73"/>
        <v>500</v>
      </c>
      <c r="U433" s="8">
        <f>U434+U437</f>
        <v>0</v>
      </c>
      <c r="V433" s="6">
        <f t="shared" si="74"/>
        <v>500</v>
      </c>
      <c r="W433" s="8">
        <f>W434+W437</f>
        <v>0</v>
      </c>
      <c r="X433" s="6">
        <f t="shared" si="72"/>
        <v>500</v>
      </c>
    </row>
    <row r="434" spans="1:24" ht="33.75" customHeight="1">
      <c r="A434" s="7" t="s">
        <v>650</v>
      </c>
      <c r="B434" s="3" t="s">
        <v>646</v>
      </c>
      <c r="C434" s="4"/>
      <c r="D434" s="6"/>
      <c r="E434" s="8"/>
      <c r="F434" s="6"/>
      <c r="G434" s="8"/>
      <c r="H434" s="6"/>
      <c r="I434" s="8"/>
      <c r="J434" s="6"/>
      <c r="K434" s="8"/>
      <c r="L434" s="6"/>
      <c r="M434" s="8"/>
      <c r="N434" s="6"/>
      <c r="O434" s="8"/>
      <c r="P434" s="6"/>
      <c r="Q434" s="8"/>
      <c r="R434" s="6">
        <f t="shared" si="75"/>
        <v>0</v>
      </c>
      <c r="S434" s="8">
        <f>S435</f>
        <v>300</v>
      </c>
      <c r="T434" s="6">
        <f t="shared" si="73"/>
        <v>300</v>
      </c>
      <c r="U434" s="8">
        <f>U435</f>
        <v>0</v>
      </c>
      <c r="V434" s="6">
        <f t="shared" si="74"/>
        <v>300</v>
      </c>
      <c r="W434" s="8">
        <f>W435</f>
        <v>0</v>
      </c>
      <c r="X434" s="6">
        <f t="shared" si="72"/>
        <v>300</v>
      </c>
    </row>
    <row r="435" spans="1:24" ht="20.25" customHeight="1">
      <c r="A435" s="7" t="s">
        <v>651</v>
      </c>
      <c r="B435" s="3" t="s">
        <v>653</v>
      </c>
      <c r="C435" s="4"/>
      <c r="D435" s="6"/>
      <c r="E435" s="8"/>
      <c r="F435" s="6"/>
      <c r="G435" s="8"/>
      <c r="H435" s="6"/>
      <c r="I435" s="8"/>
      <c r="J435" s="6"/>
      <c r="K435" s="8"/>
      <c r="L435" s="6"/>
      <c r="M435" s="8"/>
      <c r="N435" s="6"/>
      <c r="O435" s="8"/>
      <c r="P435" s="6"/>
      <c r="Q435" s="8"/>
      <c r="R435" s="6">
        <f t="shared" si="75"/>
        <v>0</v>
      </c>
      <c r="S435" s="8">
        <f>S436</f>
        <v>300</v>
      </c>
      <c r="T435" s="6">
        <f t="shared" si="73"/>
        <v>300</v>
      </c>
      <c r="U435" s="8">
        <f>U436</f>
        <v>0</v>
      </c>
      <c r="V435" s="6">
        <f t="shared" si="74"/>
        <v>300</v>
      </c>
      <c r="W435" s="8">
        <f>W436</f>
        <v>0</v>
      </c>
      <c r="X435" s="6">
        <f t="shared" si="72"/>
        <v>300</v>
      </c>
    </row>
    <row r="436" spans="1:24" ht="43.5" customHeight="1">
      <c r="A436" s="7" t="s">
        <v>29</v>
      </c>
      <c r="B436" s="3" t="s">
        <v>653</v>
      </c>
      <c r="C436" s="4">
        <v>200</v>
      </c>
      <c r="D436" s="6"/>
      <c r="E436" s="8"/>
      <c r="F436" s="6"/>
      <c r="G436" s="8"/>
      <c r="H436" s="6"/>
      <c r="I436" s="8"/>
      <c r="J436" s="6"/>
      <c r="K436" s="8"/>
      <c r="L436" s="6"/>
      <c r="M436" s="8"/>
      <c r="N436" s="6"/>
      <c r="O436" s="8"/>
      <c r="P436" s="6"/>
      <c r="Q436" s="8"/>
      <c r="R436" s="6">
        <f t="shared" si="75"/>
        <v>0</v>
      </c>
      <c r="S436" s="8">
        <v>300</v>
      </c>
      <c r="T436" s="6">
        <f t="shared" si="73"/>
        <v>300</v>
      </c>
      <c r="U436" s="8"/>
      <c r="V436" s="6">
        <f t="shared" si="74"/>
        <v>300</v>
      </c>
      <c r="W436" s="8"/>
      <c r="X436" s="6">
        <f t="shared" si="72"/>
        <v>300</v>
      </c>
    </row>
    <row r="437" spans="1:24" ht="28.5" customHeight="1">
      <c r="A437" s="7" t="s">
        <v>649</v>
      </c>
      <c r="B437" s="3" t="s">
        <v>647</v>
      </c>
      <c r="C437" s="4"/>
      <c r="D437" s="6"/>
      <c r="E437" s="8"/>
      <c r="F437" s="6"/>
      <c r="G437" s="8"/>
      <c r="H437" s="6"/>
      <c r="I437" s="8"/>
      <c r="J437" s="6"/>
      <c r="K437" s="8"/>
      <c r="L437" s="6"/>
      <c r="M437" s="8"/>
      <c r="N437" s="6"/>
      <c r="O437" s="8"/>
      <c r="P437" s="6"/>
      <c r="Q437" s="8"/>
      <c r="R437" s="6">
        <f t="shared" si="75"/>
        <v>0</v>
      </c>
      <c r="S437" s="8">
        <f>S438</f>
        <v>200</v>
      </c>
      <c r="T437" s="6">
        <f t="shared" si="73"/>
        <v>200</v>
      </c>
      <c r="U437" s="8">
        <f>U438</f>
        <v>0</v>
      </c>
      <c r="V437" s="6">
        <f t="shared" si="74"/>
        <v>200</v>
      </c>
      <c r="W437" s="8">
        <f>W438</f>
        <v>0</v>
      </c>
      <c r="X437" s="6">
        <f t="shared" si="72"/>
        <v>200</v>
      </c>
    </row>
    <row r="438" spans="1:24" ht="30" customHeight="1">
      <c r="A438" s="7" t="s">
        <v>652</v>
      </c>
      <c r="B438" s="3" t="s">
        <v>654</v>
      </c>
      <c r="C438" s="4"/>
      <c r="D438" s="6"/>
      <c r="E438" s="8"/>
      <c r="F438" s="6"/>
      <c r="G438" s="8"/>
      <c r="H438" s="6"/>
      <c r="I438" s="8"/>
      <c r="J438" s="6"/>
      <c r="K438" s="8"/>
      <c r="L438" s="6"/>
      <c r="M438" s="8"/>
      <c r="N438" s="6"/>
      <c r="O438" s="8"/>
      <c r="P438" s="6"/>
      <c r="Q438" s="8"/>
      <c r="R438" s="6">
        <f t="shared" si="75"/>
        <v>0</v>
      </c>
      <c r="S438" s="8">
        <f>S439</f>
        <v>200</v>
      </c>
      <c r="T438" s="6">
        <f t="shared" si="73"/>
        <v>200</v>
      </c>
      <c r="U438" s="8">
        <f>U439</f>
        <v>0</v>
      </c>
      <c r="V438" s="6">
        <f t="shared" si="74"/>
        <v>200</v>
      </c>
      <c r="W438" s="8">
        <f>W439</f>
        <v>0</v>
      </c>
      <c r="X438" s="6">
        <f t="shared" si="72"/>
        <v>200</v>
      </c>
    </row>
    <row r="439" spans="1:24" ht="42" customHeight="1">
      <c r="A439" s="7" t="s">
        <v>29</v>
      </c>
      <c r="B439" s="3" t="s">
        <v>654</v>
      </c>
      <c r="C439" s="4">
        <v>200</v>
      </c>
      <c r="D439" s="6"/>
      <c r="E439" s="8"/>
      <c r="F439" s="6"/>
      <c r="G439" s="8"/>
      <c r="H439" s="6"/>
      <c r="I439" s="8"/>
      <c r="J439" s="6"/>
      <c r="K439" s="8"/>
      <c r="L439" s="6"/>
      <c r="M439" s="8"/>
      <c r="N439" s="6"/>
      <c r="O439" s="8"/>
      <c r="P439" s="6"/>
      <c r="Q439" s="8"/>
      <c r="R439" s="6">
        <f t="shared" si="75"/>
        <v>0</v>
      </c>
      <c r="S439" s="8">
        <v>200</v>
      </c>
      <c r="T439" s="6">
        <f t="shared" si="73"/>
        <v>200</v>
      </c>
      <c r="U439" s="8"/>
      <c r="V439" s="6">
        <f t="shared" si="74"/>
        <v>200</v>
      </c>
      <c r="W439" s="8"/>
      <c r="X439" s="6">
        <f t="shared" si="72"/>
        <v>200</v>
      </c>
    </row>
    <row r="440" spans="1:24" ht="85.5" customHeight="1">
      <c r="A440" s="9" t="s">
        <v>669</v>
      </c>
      <c r="B440" s="10" t="s">
        <v>37</v>
      </c>
      <c r="C440" s="4"/>
      <c r="D440" s="6">
        <v>556.92772000000002</v>
      </c>
      <c r="E440" s="8">
        <f>E441</f>
        <v>0</v>
      </c>
      <c r="F440" s="6">
        <f t="shared" si="70"/>
        <v>556.92772000000002</v>
      </c>
      <c r="G440" s="8">
        <f>G441</f>
        <v>0</v>
      </c>
      <c r="H440" s="6">
        <f t="shared" si="68"/>
        <v>556.92772000000002</v>
      </c>
      <c r="I440" s="8">
        <f>I441</f>
        <v>0</v>
      </c>
      <c r="J440" s="6">
        <f t="shared" si="67"/>
        <v>556.92772000000002</v>
      </c>
      <c r="K440" s="8">
        <f>K441</f>
        <v>0</v>
      </c>
      <c r="L440" s="6">
        <f t="shared" si="64"/>
        <v>556.92772000000002</v>
      </c>
      <c r="M440" s="8">
        <f>M441</f>
        <v>0</v>
      </c>
      <c r="N440" s="6">
        <f t="shared" si="65"/>
        <v>556.92772000000002</v>
      </c>
      <c r="O440" s="8">
        <f>O441</f>
        <v>0</v>
      </c>
      <c r="P440" s="6">
        <f t="shared" si="66"/>
        <v>556.92772000000002</v>
      </c>
      <c r="Q440" s="8">
        <f>Q441</f>
        <v>0</v>
      </c>
      <c r="R440" s="6">
        <f t="shared" si="75"/>
        <v>556.92772000000002</v>
      </c>
      <c r="S440" s="8">
        <f>S441</f>
        <v>0</v>
      </c>
      <c r="T440" s="6">
        <f t="shared" si="73"/>
        <v>556.92772000000002</v>
      </c>
      <c r="U440" s="8">
        <f>U441</f>
        <v>0</v>
      </c>
      <c r="V440" s="6">
        <f t="shared" si="74"/>
        <v>556.92772000000002</v>
      </c>
      <c r="W440" s="8">
        <f>W441</f>
        <v>-262.92772000000002</v>
      </c>
      <c r="X440" s="6">
        <f t="shared" si="72"/>
        <v>294</v>
      </c>
    </row>
    <row r="441" spans="1:24" ht="56.25" customHeight="1">
      <c r="A441" s="11" t="s">
        <v>459</v>
      </c>
      <c r="B441" s="10" t="s">
        <v>38</v>
      </c>
      <c r="C441" s="4"/>
      <c r="D441" s="6">
        <v>556.92772000000002</v>
      </c>
      <c r="E441" s="8">
        <f>E442+E447</f>
        <v>0</v>
      </c>
      <c r="F441" s="6">
        <f t="shared" si="70"/>
        <v>556.92772000000002</v>
      </c>
      <c r="G441" s="8">
        <f>G442+G447</f>
        <v>0</v>
      </c>
      <c r="H441" s="6">
        <f t="shared" si="68"/>
        <v>556.92772000000002</v>
      </c>
      <c r="I441" s="8">
        <f>I442+I447</f>
        <v>0</v>
      </c>
      <c r="J441" s="6">
        <f t="shared" si="67"/>
        <v>556.92772000000002</v>
      </c>
      <c r="K441" s="8">
        <f>K442+K447</f>
        <v>0</v>
      </c>
      <c r="L441" s="6">
        <f t="shared" si="64"/>
        <v>556.92772000000002</v>
      </c>
      <c r="M441" s="8">
        <f>M442+M447</f>
        <v>0</v>
      </c>
      <c r="N441" s="6">
        <f t="shared" si="65"/>
        <v>556.92772000000002</v>
      </c>
      <c r="O441" s="8">
        <f>O442+O447</f>
        <v>0</v>
      </c>
      <c r="P441" s="6">
        <f t="shared" si="66"/>
        <v>556.92772000000002</v>
      </c>
      <c r="Q441" s="8">
        <f>Q442+Q447</f>
        <v>0</v>
      </c>
      <c r="R441" s="6">
        <f t="shared" si="75"/>
        <v>556.92772000000002</v>
      </c>
      <c r="S441" s="8">
        <f>S442+S447</f>
        <v>0</v>
      </c>
      <c r="T441" s="6">
        <f t="shared" si="73"/>
        <v>556.92772000000002</v>
      </c>
      <c r="U441" s="8">
        <f>U442+U447</f>
        <v>0</v>
      </c>
      <c r="V441" s="6">
        <f t="shared" si="74"/>
        <v>556.92772000000002</v>
      </c>
      <c r="W441" s="8">
        <f>W442+W447</f>
        <v>-262.92772000000002</v>
      </c>
      <c r="X441" s="6">
        <f t="shared" si="72"/>
        <v>294</v>
      </c>
    </row>
    <row r="442" spans="1:24" ht="55.5" customHeight="1">
      <c r="A442" s="12" t="s">
        <v>460</v>
      </c>
      <c r="B442" s="3" t="s">
        <v>39</v>
      </c>
      <c r="C442" s="4"/>
      <c r="D442" s="6">
        <v>556.92772000000002</v>
      </c>
      <c r="E442" s="8">
        <f>E443+E445</f>
        <v>0</v>
      </c>
      <c r="F442" s="6">
        <f t="shared" si="70"/>
        <v>556.92772000000002</v>
      </c>
      <c r="G442" s="8">
        <f>G443+G445</f>
        <v>0</v>
      </c>
      <c r="H442" s="6">
        <f t="shared" si="68"/>
        <v>556.92772000000002</v>
      </c>
      <c r="I442" s="8">
        <f>I443+I445</f>
        <v>0</v>
      </c>
      <c r="J442" s="6">
        <f t="shared" si="67"/>
        <v>556.92772000000002</v>
      </c>
      <c r="K442" s="8">
        <f>K443+K445</f>
        <v>0</v>
      </c>
      <c r="L442" s="6">
        <f t="shared" si="64"/>
        <v>556.92772000000002</v>
      </c>
      <c r="M442" s="8">
        <f>M443+M445</f>
        <v>0</v>
      </c>
      <c r="N442" s="6">
        <f t="shared" si="65"/>
        <v>556.92772000000002</v>
      </c>
      <c r="O442" s="8">
        <f>O443+O445</f>
        <v>0</v>
      </c>
      <c r="P442" s="6">
        <f t="shared" si="66"/>
        <v>556.92772000000002</v>
      </c>
      <c r="Q442" s="8">
        <f>Q443+Q445</f>
        <v>0</v>
      </c>
      <c r="R442" s="6">
        <f t="shared" si="75"/>
        <v>556.92772000000002</v>
      </c>
      <c r="S442" s="8">
        <f>S443+S445</f>
        <v>0</v>
      </c>
      <c r="T442" s="6">
        <f t="shared" si="73"/>
        <v>556.92772000000002</v>
      </c>
      <c r="U442" s="8">
        <f>U443+U445</f>
        <v>0</v>
      </c>
      <c r="V442" s="6">
        <f t="shared" si="74"/>
        <v>556.92772000000002</v>
      </c>
      <c r="W442" s="8">
        <f>W443+W445</f>
        <v>-262.92772000000002</v>
      </c>
      <c r="X442" s="6">
        <f t="shared" si="72"/>
        <v>294</v>
      </c>
    </row>
    <row r="443" spans="1:24" ht="56.25" customHeight="1">
      <c r="A443" s="12" t="s">
        <v>36</v>
      </c>
      <c r="B443" s="3" t="s">
        <v>40</v>
      </c>
      <c r="C443" s="4"/>
      <c r="D443" s="6">
        <v>0</v>
      </c>
      <c r="E443" s="8">
        <f>E444</f>
        <v>0</v>
      </c>
      <c r="F443" s="6">
        <f t="shared" si="70"/>
        <v>0</v>
      </c>
      <c r="G443" s="8">
        <f>G444</f>
        <v>0</v>
      </c>
      <c r="H443" s="6">
        <f t="shared" si="68"/>
        <v>0</v>
      </c>
      <c r="I443" s="8">
        <f>I444</f>
        <v>0</v>
      </c>
      <c r="J443" s="6">
        <f t="shared" si="67"/>
        <v>0</v>
      </c>
      <c r="K443" s="8">
        <f>K444</f>
        <v>0</v>
      </c>
      <c r="L443" s="6">
        <f t="shared" si="64"/>
        <v>0</v>
      </c>
      <c r="M443" s="8">
        <f>M444</f>
        <v>0</v>
      </c>
      <c r="N443" s="6">
        <f t="shared" ref="N443:N510" si="77">L443+M443</f>
        <v>0</v>
      </c>
      <c r="O443" s="8">
        <f>O444</f>
        <v>0</v>
      </c>
      <c r="P443" s="6">
        <f t="shared" ref="P443:P506" si="78">N443+O443</f>
        <v>0</v>
      </c>
      <c r="Q443" s="8">
        <f>Q444</f>
        <v>0</v>
      </c>
      <c r="R443" s="6">
        <f t="shared" si="75"/>
        <v>0</v>
      </c>
      <c r="S443" s="8">
        <f>S444</f>
        <v>0</v>
      </c>
      <c r="T443" s="6">
        <f t="shared" si="73"/>
        <v>0</v>
      </c>
      <c r="U443" s="8">
        <f>U444</f>
        <v>0</v>
      </c>
      <c r="V443" s="6">
        <f t="shared" si="74"/>
        <v>0</v>
      </c>
      <c r="W443" s="8">
        <f>W444</f>
        <v>0</v>
      </c>
      <c r="X443" s="6">
        <f t="shared" si="72"/>
        <v>0</v>
      </c>
    </row>
    <row r="444" spans="1:24" ht="42" customHeight="1">
      <c r="A444" s="1" t="s">
        <v>28</v>
      </c>
      <c r="B444" s="3" t="s">
        <v>40</v>
      </c>
      <c r="C444" s="4">
        <v>800</v>
      </c>
      <c r="D444" s="6">
        <v>0</v>
      </c>
      <c r="E444" s="8"/>
      <c r="F444" s="6">
        <f t="shared" si="70"/>
        <v>0</v>
      </c>
      <c r="G444" s="8"/>
      <c r="H444" s="6">
        <f t="shared" si="68"/>
        <v>0</v>
      </c>
      <c r="I444" s="8"/>
      <c r="J444" s="6">
        <f t="shared" si="67"/>
        <v>0</v>
      </c>
      <c r="K444" s="8"/>
      <c r="L444" s="6">
        <f t="shared" si="64"/>
        <v>0</v>
      </c>
      <c r="M444" s="8"/>
      <c r="N444" s="6">
        <f t="shared" si="77"/>
        <v>0</v>
      </c>
      <c r="O444" s="8"/>
      <c r="P444" s="6">
        <f t="shared" si="78"/>
        <v>0</v>
      </c>
      <c r="Q444" s="8"/>
      <c r="R444" s="6">
        <f t="shared" si="75"/>
        <v>0</v>
      </c>
      <c r="S444" s="8"/>
      <c r="T444" s="6">
        <f t="shared" si="73"/>
        <v>0</v>
      </c>
      <c r="U444" s="8"/>
      <c r="V444" s="6">
        <f t="shared" si="74"/>
        <v>0</v>
      </c>
      <c r="W444" s="8"/>
      <c r="X444" s="6">
        <f t="shared" si="72"/>
        <v>0</v>
      </c>
    </row>
    <row r="445" spans="1:24" ht="39.75" customHeight="1">
      <c r="A445" s="7" t="s">
        <v>547</v>
      </c>
      <c r="B445" s="3" t="s">
        <v>548</v>
      </c>
      <c r="C445" s="4"/>
      <c r="D445" s="6">
        <v>556.92772000000002</v>
      </c>
      <c r="E445" s="8">
        <f>E446</f>
        <v>0</v>
      </c>
      <c r="F445" s="6">
        <f t="shared" si="70"/>
        <v>556.92772000000002</v>
      </c>
      <c r="G445" s="8">
        <f>G446</f>
        <v>0</v>
      </c>
      <c r="H445" s="6">
        <f t="shared" si="68"/>
        <v>556.92772000000002</v>
      </c>
      <c r="I445" s="8">
        <f>I446</f>
        <v>0</v>
      </c>
      <c r="J445" s="6">
        <f t="shared" si="67"/>
        <v>556.92772000000002</v>
      </c>
      <c r="K445" s="8">
        <f>K446</f>
        <v>0</v>
      </c>
      <c r="L445" s="6">
        <f t="shared" si="64"/>
        <v>556.92772000000002</v>
      </c>
      <c r="M445" s="8">
        <f>M446</f>
        <v>0</v>
      </c>
      <c r="N445" s="6">
        <f t="shared" si="77"/>
        <v>556.92772000000002</v>
      </c>
      <c r="O445" s="8">
        <f>O446</f>
        <v>0</v>
      </c>
      <c r="P445" s="6">
        <f t="shared" si="78"/>
        <v>556.92772000000002</v>
      </c>
      <c r="Q445" s="8">
        <f>Q446</f>
        <v>0</v>
      </c>
      <c r="R445" s="6">
        <f t="shared" si="75"/>
        <v>556.92772000000002</v>
      </c>
      <c r="S445" s="8">
        <f>S446</f>
        <v>0</v>
      </c>
      <c r="T445" s="6">
        <f t="shared" si="73"/>
        <v>556.92772000000002</v>
      </c>
      <c r="U445" s="8">
        <f>U446</f>
        <v>0</v>
      </c>
      <c r="V445" s="6">
        <f t="shared" si="74"/>
        <v>556.92772000000002</v>
      </c>
      <c r="W445" s="8">
        <f>W446</f>
        <v>-262.92772000000002</v>
      </c>
      <c r="X445" s="6">
        <f t="shared" si="72"/>
        <v>294</v>
      </c>
    </row>
    <row r="446" spans="1:24" ht="42" customHeight="1">
      <c r="A446" s="7" t="s">
        <v>28</v>
      </c>
      <c r="B446" s="3" t="s">
        <v>548</v>
      </c>
      <c r="C446" s="4">
        <v>800</v>
      </c>
      <c r="D446" s="6">
        <v>556.92772000000002</v>
      </c>
      <c r="E446" s="8"/>
      <c r="F446" s="6">
        <f t="shared" si="70"/>
        <v>556.92772000000002</v>
      </c>
      <c r="G446" s="8"/>
      <c r="H446" s="6">
        <f t="shared" si="68"/>
        <v>556.92772000000002</v>
      </c>
      <c r="I446" s="8"/>
      <c r="J446" s="6">
        <f t="shared" si="67"/>
        <v>556.92772000000002</v>
      </c>
      <c r="K446" s="8"/>
      <c r="L446" s="6">
        <f t="shared" si="64"/>
        <v>556.92772000000002</v>
      </c>
      <c r="M446" s="8"/>
      <c r="N446" s="6">
        <f t="shared" si="77"/>
        <v>556.92772000000002</v>
      </c>
      <c r="O446" s="8"/>
      <c r="P446" s="6">
        <f t="shared" si="78"/>
        <v>556.92772000000002</v>
      </c>
      <c r="Q446" s="8"/>
      <c r="R446" s="6">
        <f t="shared" si="75"/>
        <v>556.92772000000002</v>
      </c>
      <c r="S446" s="8"/>
      <c r="T446" s="6">
        <f t="shared" si="73"/>
        <v>556.92772000000002</v>
      </c>
      <c r="U446" s="8"/>
      <c r="V446" s="6">
        <f t="shared" si="74"/>
        <v>556.92772000000002</v>
      </c>
      <c r="W446" s="8">
        <v>-262.92772000000002</v>
      </c>
      <c r="X446" s="6">
        <f t="shared" si="72"/>
        <v>294</v>
      </c>
    </row>
    <row r="447" spans="1:24" ht="51.75" customHeight="1">
      <c r="A447" s="7" t="s">
        <v>485</v>
      </c>
      <c r="B447" s="3" t="s">
        <v>486</v>
      </c>
      <c r="C447" s="4"/>
      <c r="D447" s="6">
        <v>0</v>
      </c>
      <c r="E447" s="8">
        <f>E448</f>
        <v>0</v>
      </c>
      <c r="F447" s="6">
        <f t="shared" si="70"/>
        <v>0</v>
      </c>
      <c r="G447" s="8">
        <f>G448</f>
        <v>0</v>
      </c>
      <c r="H447" s="6">
        <f t="shared" si="68"/>
        <v>0</v>
      </c>
      <c r="I447" s="8">
        <f>I448</f>
        <v>0</v>
      </c>
      <c r="J447" s="6">
        <f t="shared" si="67"/>
        <v>0</v>
      </c>
      <c r="K447" s="8">
        <f>K448</f>
        <v>0</v>
      </c>
      <c r="L447" s="6">
        <f t="shared" si="64"/>
        <v>0</v>
      </c>
      <c r="M447" s="8">
        <f>M448</f>
        <v>0</v>
      </c>
      <c r="N447" s="6">
        <f t="shared" si="77"/>
        <v>0</v>
      </c>
      <c r="O447" s="8">
        <f>O448</f>
        <v>0</v>
      </c>
      <c r="P447" s="6">
        <f t="shared" si="78"/>
        <v>0</v>
      </c>
      <c r="Q447" s="8">
        <f>Q448</f>
        <v>0</v>
      </c>
      <c r="R447" s="6">
        <f t="shared" si="75"/>
        <v>0</v>
      </c>
      <c r="S447" s="8">
        <f>S448</f>
        <v>0</v>
      </c>
      <c r="T447" s="6">
        <f t="shared" si="73"/>
        <v>0</v>
      </c>
      <c r="U447" s="8">
        <f>U448</f>
        <v>0</v>
      </c>
      <c r="V447" s="6">
        <f t="shared" si="74"/>
        <v>0</v>
      </c>
      <c r="W447" s="8">
        <f>W448</f>
        <v>0</v>
      </c>
      <c r="X447" s="6">
        <f t="shared" si="72"/>
        <v>0</v>
      </c>
    </row>
    <row r="448" spans="1:24" ht="52.5" customHeight="1">
      <c r="A448" s="7" t="s">
        <v>487</v>
      </c>
      <c r="B448" s="3" t="s">
        <v>488</v>
      </c>
      <c r="C448" s="4"/>
      <c r="D448" s="6">
        <v>0</v>
      </c>
      <c r="E448" s="8">
        <f>E449</f>
        <v>0</v>
      </c>
      <c r="F448" s="6">
        <f t="shared" si="70"/>
        <v>0</v>
      </c>
      <c r="G448" s="8">
        <f>G449</f>
        <v>0</v>
      </c>
      <c r="H448" s="6">
        <f t="shared" si="68"/>
        <v>0</v>
      </c>
      <c r="I448" s="8">
        <f>I449</f>
        <v>0</v>
      </c>
      <c r="J448" s="6">
        <f t="shared" si="67"/>
        <v>0</v>
      </c>
      <c r="K448" s="8">
        <f>K449</f>
        <v>0</v>
      </c>
      <c r="L448" s="6">
        <f t="shared" ref="L448:L515" si="79">J448+K448</f>
        <v>0</v>
      </c>
      <c r="M448" s="8">
        <f>M449</f>
        <v>0</v>
      </c>
      <c r="N448" s="6">
        <f t="shared" si="77"/>
        <v>0</v>
      </c>
      <c r="O448" s="8">
        <f>O449</f>
        <v>0</v>
      </c>
      <c r="P448" s="6">
        <f t="shared" si="78"/>
        <v>0</v>
      </c>
      <c r="Q448" s="8">
        <f>Q449</f>
        <v>0</v>
      </c>
      <c r="R448" s="6">
        <f t="shared" si="75"/>
        <v>0</v>
      </c>
      <c r="S448" s="8">
        <f>S449</f>
        <v>0</v>
      </c>
      <c r="T448" s="6">
        <f t="shared" si="73"/>
        <v>0</v>
      </c>
      <c r="U448" s="8">
        <f>U449</f>
        <v>0</v>
      </c>
      <c r="V448" s="6">
        <f t="shared" si="74"/>
        <v>0</v>
      </c>
      <c r="W448" s="8">
        <f>W449</f>
        <v>0</v>
      </c>
      <c r="X448" s="6">
        <f t="shared" si="72"/>
        <v>0</v>
      </c>
    </row>
    <row r="449" spans="1:24" ht="42" customHeight="1">
      <c r="A449" s="7" t="s">
        <v>28</v>
      </c>
      <c r="B449" s="3" t="s">
        <v>488</v>
      </c>
      <c r="C449" s="4">
        <v>800</v>
      </c>
      <c r="D449" s="6">
        <v>0</v>
      </c>
      <c r="E449" s="8"/>
      <c r="F449" s="6">
        <f t="shared" si="70"/>
        <v>0</v>
      </c>
      <c r="G449" s="8"/>
      <c r="H449" s="6">
        <f t="shared" si="68"/>
        <v>0</v>
      </c>
      <c r="I449" s="8"/>
      <c r="J449" s="6">
        <f t="shared" si="67"/>
        <v>0</v>
      </c>
      <c r="K449" s="8"/>
      <c r="L449" s="6">
        <f t="shared" si="79"/>
        <v>0</v>
      </c>
      <c r="M449" s="8"/>
      <c r="N449" s="6">
        <f t="shared" si="77"/>
        <v>0</v>
      </c>
      <c r="O449" s="8"/>
      <c r="P449" s="6">
        <f t="shared" si="78"/>
        <v>0</v>
      </c>
      <c r="Q449" s="8"/>
      <c r="R449" s="6">
        <f t="shared" si="75"/>
        <v>0</v>
      </c>
      <c r="S449" s="8"/>
      <c r="T449" s="6">
        <f t="shared" si="73"/>
        <v>0</v>
      </c>
      <c r="U449" s="8"/>
      <c r="V449" s="6">
        <f t="shared" si="74"/>
        <v>0</v>
      </c>
      <c r="W449" s="8"/>
      <c r="X449" s="6">
        <f t="shared" si="72"/>
        <v>0</v>
      </c>
    </row>
    <row r="450" spans="1:24" ht="101.25" customHeight="1">
      <c r="A450" s="9" t="s">
        <v>670</v>
      </c>
      <c r="B450" s="10" t="s">
        <v>336</v>
      </c>
      <c r="C450" s="4"/>
      <c r="D450" s="6">
        <v>2348.9006800000002</v>
      </c>
      <c r="E450" s="8">
        <f>E451+E461</f>
        <v>0</v>
      </c>
      <c r="F450" s="6">
        <f t="shared" si="70"/>
        <v>2348.9006800000002</v>
      </c>
      <c r="G450" s="8">
        <f>G451+G461</f>
        <v>0</v>
      </c>
      <c r="H450" s="6">
        <f t="shared" si="68"/>
        <v>2348.9006800000002</v>
      </c>
      <c r="I450" s="8">
        <f>I451+I461</f>
        <v>0</v>
      </c>
      <c r="J450" s="6">
        <f t="shared" si="67"/>
        <v>2348.9006800000002</v>
      </c>
      <c r="K450" s="8">
        <f>K451+K461</f>
        <v>0</v>
      </c>
      <c r="L450" s="6">
        <f t="shared" si="79"/>
        <v>2348.9006800000002</v>
      </c>
      <c r="M450" s="8">
        <f>M451+M461+M457</f>
        <v>0</v>
      </c>
      <c r="N450" s="6">
        <f t="shared" si="77"/>
        <v>2348.9006800000002</v>
      </c>
      <c r="O450" s="8">
        <f>O451+O461+O457</f>
        <v>62.05</v>
      </c>
      <c r="P450" s="6">
        <f t="shared" si="78"/>
        <v>2410.9506800000004</v>
      </c>
      <c r="Q450" s="8">
        <f>Q451+Q461+Q457</f>
        <v>196</v>
      </c>
      <c r="R450" s="6">
        <f t="shared" si="75"/>
        <v>2606.9506800000004</v>
      </c>
      <c r="S450" s="8">
        <f>S451+S461+S457</f>
        <v>-0.43</v>
      </c>
      <c r="T450" s="6">
        <f t="shared" si="73"/>
        <v>2606.5206800000005</v>
      </c>
      <c r="U450" s="8">
        <f>U451+U461+U457</f>
        <v>25.48</v>
      </c>
      <c r="V450" s="6">
        <f t="shared" si="74"/>
        <v>2632.0006800000006</v>
      </c>
      <c r="W450" s="8">
        <f>W451+W461+W457</f>
        <v>-191.1</v>
      </c>
      <c r="X450" s="6">
        <f t="shared" si="72"/>
        <v>2440.9006800000006</v>
      </c>
    </row>
    <row r="451" spans="1:24" ht="43.5" customHeight="1">
      <c r="A451" s="11" t="s">
        <v>335</v>
      </c>
      <c r="B451" s="10" t="s">
        <v>25</v>
      </c>
      <c r="C451" s="4"/>
      <c r="D451" s="6">
        <v>1848.90068</v>
      </c>
      <c r="E451" s="8">
        <f>E452</f>
        <v>0</v>
      </c>
      <c r="F451" s="6">
        <f t="shared" si="70"/>
        <v>1848.90068</v>
      </c>
      <c r="G451" s="8">
        <f>G452</f>
        <v>0</v>
      </c>
      <c r="H451" s="6">
        <f t="shared" si="68"/>
        <v>1848.90068</v>
      </c>
      <c r="I451" s="8">
        <f>I452</f>
        <v>0</v>
      </c>
      <c r="J451" s="6">
        <f t="shared" si="67"/>
        <v>1848.90068</v>
      </c>
      <c r="K451" s="8">
        <f>K452</f>
        <v>0</v>
      </c>
      <c r="L451" s="6">
        <f t="shared" si="79"/>
        <v>1848.90068</v>
      </c>
      <c r="M451" s="8">
        <f>M452</f>
        <v>0</v>
      </c>
      <c r="N451" s="6">
        <f t="shared" si="77"/>
        <v>1848.90068</v>
      </c>
      <c r="O451" s="8">
        <f>O452</f>
        <v>62.05</v>
      </c>
      <c r="P451" s="6">
        <f t="shared" si="78"/>
        <v>1910.9506799999999</v>
      </c>
      <c r="Q451" s="8">
        <f>Q452</f>
        <v>196</v>
      </c>
      <c r="R451" s="6">
        <f t="shared" si="75"/>
        <v>2106.9506799999999</v>
      </c>
      <c r="S451" s="8">
        <f>S452</f>
        <v>-0.43</v>
      </c>
      <c r="T451" s="6">
        <f t="shared" si="73"/>
        <v>2106.5206800000001</v>
      </c>
      <c r="U451" s="8">
        <f>U452</f>
        <v>25.48</v>
      </c>
      <c r="V451" s="6">
        <f t="shared" si="74"/>
        <v>2132.0006800000001</v>
      </c>
      <c r="W451" s="8">
        <f>W452</f>
        <v>-191.1</v>
      </c>
      <c r="X451" s="6">
        <f t="shared" si="72"/>
        <v>1940.9006800000002</v>
      </c>
    </row>
    <row r="452" spans="1:24" ht="54.75" customHeight="1">
      <c r="A452" s="1" t="s">
        <v>333</v>
      </c>
      <c r="B452" s="3" t="s">
        <v>26</v>
      </c>
      <c r="C452" s="4"/>
      <c r="D452" s="6">
        <v>1848.90068</v>
      </c>
      <c r="E452" s="8">
        <f>E453</f>
        <v>0</v>
      </c>
      <c r="F452" s="6">
        <f t="shared" si="70"/>
        <v>1848.90068</v>
      </c>
      <c r="G452" s="8">
        <f>G453</f>
        <v>0</v>
      </c>
      <c r="H452" s="6">
        <f t="shared" si="68"/>
        <v>1848.90068</v>
      </c>
      <c r="I452" s="8">
        <f>I453</f>
        <v>0</v>
      </c>
      <c r="J452" s="6">
        <f t="shared" si="67"/>
        <v>1848.90068</v>
      </c>
      <c r="K452" s="8">
        <f>K453</f>
        <v>0</v>
      </c>
      <c r="L452" s="6">
        <f t="shared" si="79"/>
        <v>1848.90068</v>
      </c>
      <c r="M452" s="8">
        <f>M453</f>
        <v>0</v>
      </c>
      <c r="N452" s="6">
        <f t="shared" si="77"/>
        <v>1848.90068</v>
      </c>
      <c r="O452" s="8">
        <f>O453</f>
        <v>62.05</v>
      </c>
      <c r="P452" s="6">
        <f t="shared" si="78"/>
        <v>1910.9506799999999</v>
      </c>
      <c r="Q452" s="8">
        <f>Q453</f>
        <v>196</v>
      </c>
      <c r="R452" s="6">
        <f t="shared" si="75"/>
        <v>2106.9506799999999</v>
      </c>
      <c r="S452" s="8">
        <f>S453</f>
        <v>-0.43</v>
      </c>
      <c r="T452" s="6">
        <f t="shared" si="73"/>
        <v>2106.5206800000001</v>
      </c>
      <c r="U452" s="8">
        <f>U453</f>
        <v>25.48</v>
      </c>
      <c r="V452" s="6">
        <f t="shared" si="74"/>
        <v>2132.0006800000001</v>
      </c>
      <c r="W452" s="8">
        <f>W453</f>
        <v>-191.1</v>
      </c>
      <c r="X452" s="6">
        <f t="shared" si="72"/>
        <v>1940.9006800000002</v>
      </c>
    </row>
    <row r="453" spans="1:24" ht="50.25" customHeight="1">
      <c r="A453" s="1" t="s">
        <v>334</v>
      </c>
      <c r="B453" s="3" t="s">
        <v>27</v>
      </c>
      <c r="C453" s="4"/>
      <c r="D453" s="6">
        <v>1848.90068</v>
      </c>
      <c r="E453" s="8">
        <f>E454+E455+E456</f>
        <v>0</v>
      </c>
      <c r="F453" s="6">
        <f t="shared" si="70"/>
        <v>1848.90068</v>
      </c>
      <c r="G453" s="8">
        <f>G454+G455+G456</f>
        <v>0</v>
      </c>
      <c r="H453" s="6">
        <f t="shared" si="68"/>
        <v>1848.90068</v>
      </c>
      <c r="I453" s="8">
        <f>I454+I455+I456</f>
        <v>0</v>
      </c>
      <c r="J453" s="6">
        <f t="shared" si="67"/>
        <v>1848.90068</v>
      </c>
      <c r="K453" s="8">
        <f>K454+K455+K456</f>
        <v>0</v>
      </c>
      <c r="L453" s="6">
        <f t="shared" si="79"/>
        <v>1848.90068</v>
      </c>
      <c r="M453" s="8">
        <f>M454+M455+M456</f>
        <v>0</v>
      </c>
      <c r="N453" s="6">
        <f t="shared" si="77"/>
        <v>1848.90068</v>
      </c>
      <c r="O453" s="8">
        <f>O454+O455+O456</f>
        <v>62.05</v>
      </c>
      <c r="P453" s="6">
        <f t="shared" si="78"/>
        <v>1910.9506799999999</v>
      </c>
      <c r="Q453" s="8">
        <f>Q454+Q455+Q456</f>
        <v>196</v>
      </c>
      <c r="R453" s="6">
        <f t="shared" si="75"/>
        <v>2106.9506799999999</v>
      </c>
      <c r="S453" s="8">
        <f>S454+S455+S456</f>
        <v>-0.43</v>
      </c>
      <c r="T453" s="6">
        <f t="shared" si="73"/>
        <v>2106.5206800000001</v>
      </c>
      <c r="U453" s="8">
        <f>U454+U455+U456</f>
        <v>25.48</v>
      </c>
      <c r="V453" s="6">
        <f t="shared" si="74"/>
        <v>2132.0006800000001</v>
      </c>
      <c r="W453" s="8">
        <f>W454+W455+W456</f>
        <v>-191.1</v>
      </c>
      <c r="X453" s="6">
        <f t="shared" si="72"/>
        <v>1940.9006800000002</v>
      </c>
    </row>
    <row r="454" spans="1:24" ht="84.75" customHeight="1">
      <c r="A454" s="1" t="s">
        <v>104</v>
      </c>
      <c r="B454" s="3" t="s">
        <v>27</v>
      </c>
      <c r="C454" s="4">
        <v>100</v>
      </c>
      <c r="D454" s="6">
        <v>1357.48568</v>
      </c>
      <c r="E454" s="8"/>
      <c r="F454" s="6">
        <f t="shared" si="70"/>
        <v>1357.48568</v>
      </c>
      <c r="G454" s="8"/>
      <c r="H454" s="6">
        <f t="shared" si="68"/>
        <v>1357.48568</v>
      </c>
      <c r="I454" s="8"/>
      <c r="J454" s="6">
        <f t="shared" ref="J454:J520" si="80">H454+I454</f>
        <v>1357.48568</v>
      </c>
      <c r="K454" s="8"/>
      <c r="L454" s="6">
        <f t="shared" si="79"/>
        <v>1357.48568</v>
      </c>
      <c r="M454" s="8"/>
      <c r="N454" s="6">
        <f t="shared" si="77"/>
        <v>1357.48568</v>
      </c>
      <c r="O454" s="8">
        <v>52.33</v>
      </c>
      <c r="P454" s="6">
        <f t="shared" si="78"/>
        <v>1409.8156799999999</v>
      </c>
      <c r="Q454" s="8"/>
      <c r="R454" s="6">
        <f t="shared" si="75"/>
        <v>1409.8156799999999</v>
      </c>
      <c r="S454" s="8"/>
      <c r="T454" s="6">
        <f t="shared" si="73"/>
        <v>1409.8156799999999</v>
      </c>
      <c r="U454" s="8">
        <v>25.48</v>
      </c>
      <c r="V454" s="6">
        <f t="shared" si="74"/>
        <v>1435.2956799999999</v>
      </c>
      <c r="W454" s="8">
        <v>-1</v>
      </c>
      <c r="X454" s="6">
        <f t="shared" si="72"/>
        <v>1434.2956799999999</v>
      </c>
    </row>
    <row r="455" spans="1:24" ht="46.5" customHeight="1">
      <c r="A455" s="1" t="s">
        <v>29</v>
      </c>
      <c r="B455" s="3" t="s">
        <v>27</v>
      </c>
      <c r="C455" s="4">
        <v>200</v>
      </c>
      <c r="D455" s="6">
        <v>491.31500000000005</v>
      </c>
      <c r="E455" s="8"/>
      <c r="F455" s="6">
        <f t="shared" si="70"/>
        <v>491.31500000000005</v>
      </c>
      <c r="G455" s="8"/>
      <c r="H455" s="6">
        <f t="shared" si="68"/>
        <v>491.31500000000005</v>
      </c>
      <c r="I455" s="8"/>
      <c r="J455" s="6">
        <f t="shared" si="80"/>
        <v>491.31500000000005</v>
      </c>
      <c r="K455" s="8"/>
      <c r="L455" s="6">
        <f t="shared" si="79"/>
        <v>491.31500000000005</v>
      </c>
      <c r="M455" s="8"/>
      <c r="N455" s="6">
        <f t="shared" si="77"/>
        <v>491.31500000000005</v>
      </c>
      <c r="O455" s="8">
        <v>9.7200000000000006</v>
      </c>
      <c r="P455" s="6">
        <f t="shared" si="78"/>
        <v>501.03500000000008</v>
      </c>
      <c r="Q455" s="8">
        <f>190+6</f>
        <v>196</v>
      </c>
      <c r="R455" s="6">
        <f t="shared" si="75"/>
        <v>697.03500000000008</v>
      </c>
      <c r="S455" s="8">
        <v>-0.43</v>
      </c>
      <c r="T455" s="6">
        <f t="shared" si="73"/>
        <v>696.60500000000013</v>
      </c>
      <c r="U455" s="8"/>
      <c r="V455" s="6">
        <f t="shared" si="74"/>
        <v>696.60500000000013</v>
      </c>
      <c r="W455" s="8">
        <v>-190</v>
      </c>
      <c r="X455" s="6">
        <f t="shared" si="72"/>
        <v>506.60500000000013</v>
      </c>
    </row>
    <row r="456" spans="1:24" ht="37.5" customHeight="1">
      <c r="A456" s="1" t="s">
        <v>28</v>
      </c>
      <c r="B456" s="3" t="s">
        <v>27</v>
      </c>
      <c r="C456" s="4">
        <v>800</v>
      </c>
      <c r="D456" s="6">
        <v>0.10000000000000009</v>
      </c>
      <c r="E456" s="8"/>
      <c r="F456" s="6">
        <f t="shared" si="70"/>
        <v>0.10000000000000009</v>
      </c>
      <c r="G456" s="8"/>
      <c r="H456" s="6">
        <f t="shared" si="68"/>
        <v>0.10000000000000009</v>
      </c>
      <c r="I456" s="8"/>
      <c r="J456" s="6">
        <f t="shared" si="80"/>
        <v>0.10000000000000009</v>
      </c>
      <c r="K456" s="8"/>
      <c r="L456" s="6">
        <f t="shared" si="79"/>
        <v>0.10000000000000009</v>
      </c>
      <c r="M456" s="8"/>
      <c r="N456" s="6">
        <f t="shared" si="77"/>
        <v>0.10000000000000009</v>
      </c>
      <c r="O456" s="8"/>
      <c r="P456" s="6">
        <f t="shared" si="78"/>
        <v>0.10000000000000009</v>
      </c>
      <c r="Q456" s="8"/>
      <c r="R456" s="6">
        <f t="shared" si="75"/>
        <v>0.10000000000000009</v>
      </c>
      <c r="S456" s="8"/>
      <c r="T456" s="6">
        <f t="shared" si="73"/>
        <v>0.10000000000000009</v>
      </c>
      <c r="U456" s="8"/>
      <c r="V456" s="6">
        <f t="shared" si="74"/>
        <v>0.10000000000000009</v>
      </c>
      <c r="W456" s="8">
        <v>-0.1</v>
      </c>
      <c r="X456" s="6">
        <f t="shared" si="72"/>
        <v>0</v>
      </c>
    </row>
    <row r="457" spans="1:24" ht="58.5" customHeight="1">
      <c r="A457" s="11" t="s">
        <v>607</v>
      </c>
      <c r="B457" s="10" t="s">
        <v>606</v>
      </c>
      <c r="C457" s="4"/>
      <c r="D457" s="6"/>
      <c r="E457" s="8"/>
      <c r="F457" s="6"/>
      <c r="G457" s="8"/>
      <c r="H457" s="6"/>
      <c r="I457" s="8"/>
      <c r="J457" s="6"/>
      <c r="K457" s="8"/>
      <c r="L457" s="6">
        <f t="shared" si="79"/>
        <v>0</v>
      </c>
      <c r="M457" s="8">
        <f>M458</f>
        <v>0</v>
      </c>
      <c r="N457" s="6">
        <f t="shared" si="77"/>
        <v>0</v>
      </c>
      <c r="O457" s="8">
        <f>O458</f>
        <v>84</v>
      </c>
      <c r="P457" s="6">
        <f t="shared" si="78"/>
        <v>84</v>
      </c>
      <c r="Q457" s="8">
        <f>Q458</f>
        <v>0</v>
      </c>
      <c r="R457" s="6">
        <f t="shared" si="75"/>
        <v>84</v>
      </c>
      <c r="S457" s="8">
        <f>S458</f>
        <v>0</v>
      </c>
      <c r="T457" s="6">
        <f t="shared" si="73"/>
        <v>84</v>
      </c>
      <c r="U457" s="8">
        <f>U458</f>
        <v>0</v>
      </c>
      <c r="V457" s="6">
        <f t="shared" si="74"/>
        <v>84</v>
      </c>
      <c r="W457" s="8">
        <f>W458</f>
        <v>0</v>
      </c>
      <c r="X457" s="6">
        <f t="shared" si="72"/>
        <v>84</v>
      </c>
    </row>
    <row r="458" spans="1:24" ht="49.5" customHeight="1">
      <c r="A458" s="1" t="s">
        <v>608</v>
      </c>
      <c r="B458" s="3" t="s">
        <v>609</v>
      </c>
      <c r="C458" s="4"/>
      <c r="D458" s="6"/>
      <c r="E458" s="8"/>
      <c r="F458" s="6"/>
      <c r="G458" s="8"/>
      <c r="H458" s="6"/>
      <c r="I458" s="8"/>
      <c r="J458" s="6"/>
      <c r="K458" s="8"/>
      <c r="L458" s="6">
        <f t="shared" si="79"/>
        <v>0</v>
      </c>
      <c r="M458" s="8">
        <f>M459</f>
        <v>0</v>
      </c>
      <c r="N458" s="6">
        <f t="shared" si="77"/>
        <v>0</v>
      </c>
      <c r="O458" s="8">
        <f>O459</f>
        <v>84</v>
      </c>
      <c r="P458" s="6">
        <f t="shared" si="78"/>
        <v>84</v>
      </c>
      <c r="Q458" s="8">
        <f>Q459</f>
        <v>0</v>
      </c>
      <c r="R458" s="6">
        <f t="shared" si="75"/>
        <v>84</v>
      </c>
      <c r="S458" s="8">
        <f>S459</f>
        <v>0</v>
      </c>
      <c r="T458" s="6">
        <f t="shared" si="73"/>
        <v>84</v>
      </c>
      <c r="U458" s="8">
        <f>U459</f>
        <v>0</v>
      </c>
      <c r="V458" s="6">
        <f t="shared" si="74"/>
        <v>84</v>
      </c>
      <c r="W458" s="8">
        <f>W459</f>
        <v>0</v>
      </c>
      <c r="X458" s="6">
        <f t="shared" si="72"/>
        <v>84</v>
      </c>
    </row>
    <row r="459" spans="1:24" ht="48" customHeight="1">
      <c r="A459" s="1" t="s">
        <v>355</v>
      </c>
      <c r="B459" s="3" t="s">
        <v>610</v>
      </c>
      <c r="C459" s="4"/>
      <c r="D459" s="6"/>
      <c r="E459" s="8"/>
      <c r="F459" s="6"/>
      <c r="G459" s="8"/>
      <c r="H459" s="6"/>
      <c r="I459" s="8"/>
      <c r="J459" s="6"/>
      <c r="K459" s="8"/>
      <c r="L459" s="6">
        <f t="shared" si="79"/>
        <v>0</v>
      </c>
      <c r="M459" s="8">
        <f>M460</f>
        <v>0</v>
      </c>
      <c r="N459" s="6">
        <f t="shared" si="77"/>
        <v>0</v>
      </c>
      <c r="O459" s="8">
        <f>O460</f>
        <v>84</v>
      </c>
      <c r="P459" s="6">
        <f t="shared" si="78"/>
        <v>84</v>
      </c>
      <c r="Q459" s="8">
        <f>Q460</f>
        <v>0</v>
      </c>
      <c r="R459" s="6">
        <f t="shared" si="75"/>
        <v>84</v>
      </c>
      <c r="S459" s="8">
        <f>S460</f>
        <v>0</v>
      </c>
      <c r="T459" s="6">
        <f t="shared" si="73"/>
        <v>84</v>
      </c>
      <c r="U459" s="8">
        <f>U460</f>
        <v>0</v>
      </c>
      <c r="V459" s="6">
        <f t="shared" si="74"/>
        <v>84</v>
      </c>
      <c r="W459" s="8">
        <f>W460</f>
        <v>0</v>
      </c>
      <c r="X459" s="6">
        <f t="shared" si="72"/>
        <v>84</v>
      </c>
    </row>
    <row r="460" spans="1:24" ht="45.75" customHeight="1">
      <c r="A460" s="1" t="s">
        <v>29</v>
      </c>
      <c r="B460" s="3" t="s">
        <v>610</v>
      </c>
      <c r="C460" s="4">
        <v>200</v>
      </c>
      <c r="D460" s="6"/>
      <c r="E460" s="8"/>
      <c r="F460" s="6"/>
      <c r="G460" s="8"/>
      <c r="H460" s="6"/>
      <c r="I460" s="8"/>
      <c r="J460" s="6"/>
      <c r="K460" s="8"/>
      <c r="L460" s="6">
        <f t="shared" si="79"/>
        <v>0</v>
      </c>
      <c r="M460" s="8"/>
      <c r="N460" s="6">
        <f t="shared" si="77"/>
        <v>0</v>
      </c>
      <c r="O460" s="8">
        <v>84</v>
      </c>
      <c r="P460" s="6">
        <f t="shared" si="78"/>
        <v>84</v>
      </c>
      <c r="Q460" s="8"/>
      <c r="R460" s="6">
        <f t="shared" si="75"/>
        <v>84</v>
      </c>
      <c r="S460" s="8"/>
      <c r="T460" s="6">
        <f t="shared" si="73"/>
        <v>84</v>
      </c>
      <c r="U460" s="8"/>
      <c r="V460" s="6">
        <f t="shared" si="74"/>
        <v>84</v>
      </c>
      <c r="W460" s="8"/>
      <c r="X460" s="6">
        <f t="shared" si="72"/>
        <v>84</v>
      </c>
    </row>
    <row r="461" spans="1:24" ht="35.25" customHeight="1">
      <c r="A461" s="11" t="s">
        <v>32</v>
      </c>
      <c r="B461" s="10" t="s">
        <v>33</v>
      </c>
      <c r="C461" s="4"/>
      <c r="D461" s="6">
        <v>500</v>
      </c>
      <c r="E461" s="8">
        <f t="shared" ref="E461:W463" si="81">E462</f>
        <v>0</v>
      </c>
      <c r="F461" s="6">
        <f t="shared" si="70"/>
        <v>500</v>
      </c>
      <c r="G461" s="8">
        <f t="shared" si="81"/>
        <v>0</v>
      </c>
      <c r="H461" s="6">
        <f t="shared" si="68"/>
        <v>500</v>
      </c>
      <c r="I461" s="8">
        <f t="shared" si="81"/>
        <v>0</v>
      </c>
      <c r="J461" s="6">
        <f t="shared" si="80"/>
        <v>500</v>
      </c>
      <c r="K461" s="8">
        <f t="shared" si="81"/>
        <v>0</v>
      </c>
      <c r="L461" s="6">
        <f t="shared" si="79"/>
        <v>500</v>
      </c>
      <c r="M461" s="8">
        <f t="shared" si="81"/>
        <v>0</v>
      </c>
      <c r="N461" s="6">
        <f t="shared" si="77"/>
        <v>500</v>
      </c>
      <c r="O461" s="8">
        <f t="shared" si="81"/>
        <v>-84</v>
      </c>
      <c r="P461" s="6">
        <f t="shared" si="78"/>
        <v>416</v>
      </c>
      <c r="Q461" s="8">
        <f t="shared" si="81"/>
        <v>0</v>
      </c>
      <c r="R461" s="6">
        <f t="shared" si="75"/>
        <v>416</v>
      </c>
      <c r="S461" s="8">
        <f t="shared" si="81"/>
        <v>0</v>
      </c>
      <c r="T461" s="6">
        <f t="shared" si="73"/>
        <v>416</v>
      </c>
      <c r="U461" s="8">
        <f t="shared" si="81"/>
        <v>0</v>
      </c>
      <c r="V461" s="6">
        <f t="shared" si="74"/>
        <v>416</v>
      </c>
      <c r="W461" s="8">
        <f t="shared" si="81"/>
        <v>0</v>
      </c>
      <c r="X461" s="6">
        <f t="shared" si="72"/>
        <v>416</v>
      </c>
    </row>
    <row r="462" spans="1:24" ht="37.5" customHeight="1">
      <c r="A462" s="12" t="s">
        <v>30</v>
      </c>
      <c r="B462" s="3" t="s">
        <v>34</v>
      </c>
      <c r="C462" s="4"/>
      <c r="D462" s="6">
        <v>500</v>
      </c>
      <c r="E462" s="8">
        <f t="shared" si="81"/>
        <v>0</v>
      </c>
      <c r="F462" s="6">
        <f t="shared" si="70"/>
        <v>500</v>
      </c>
      <c r="G462" s="8">
        <f t="shared" si="81"/>
        <v>0</v>
      </c>
      <c r="H462" s="6">
        <f t="shared" si="68"/>
        <v>500</v>
      </c>
      <c r="I462" s="8">
        <f t="shared" si="81"/>
        <v>0</v>
      </c>
      <c r="J462" s="6">
        <f t="shared" si="80"/>
        <v>500</v>
      </c>
      <c r="K462" s="8">
        <f t="shared" si="81"/>
        <v>0</v>
      </c>
      <c r="L462" s="6">
        <f t="shared" si="79"/>
        <v>500</v>
      </c>
      <c r="M462" s="8">
        <f t="shared" si="81"/>
        <v>0</v>
      </c>
      <c r="N462" s="6">
        <f t="shared" si="77"/>
        <v>500</v>
      </c>
      <c r="O462" s="8">
        <f t="shared" si="81"/>
        <v>-84</v>
      </c>
      <c r="P462" s="6">
        <f t="shared" si="78"/>
        <v>416</v>
      </c>
      <c r="Q462" s="8">
        <f t="shared" si="81"/>
        <v>0</v>
      </c>
      <c r="R462" s="6">
        <f t="shared" si="75"/>
        <v>416</v>
      </c>
      <c r="S462" s="8">
        <f t="shared" si="81"/>
        <v>0</v>
      </c>
      <c r="T462" s="6">
        <f t="shared" si="73"/>
        <v>416</v>
      </c>
      <c r="U462" s="8">
        <f t="shared" si="81"/>
        <v>0</v>
      </c>
      <c r="V462" s="6">
        <f t="shared" si="74"/>
        <v>416</v>
      </c>
      <c r="W462" s="8">
        <f t="shared" si="81"/>
        <v>0</v>
      </c>
      <c r="X462" s="6">
        <f t="shared" si="72"/>
        <v>416</v>
      </c>
    </row>
    <row r="463" spans="1:24" ht="33.75" customHeight="1">
      <c r="A463" s="12" t="s">
        <v>31</v>
      </c>
      <c r="B463" s="3" t="s">
        <v>35</v>
      </c>
      <c r="C463" s="4"/>
      <c r="D463" s="6">
        <v>500</v>
      </c>
      <c r="E463" s="8">
        <f t="shared" si="81"/>
        <v>0</v>
      </c>
      <c r="F463" s="6">
        <f t="shared" si="70"/>
        <v>500</v>
      </c>
      <c r="G463" s="8">
        <f t="shared" si="81"/>
        <v>0</v>
      </c>
      <c r="H463" s="6">
        <f t="shared" si="68"/>
        <v>500</v>
      </c>
      <c r="I463" s="8">
        <f t="shared" si="81"/>
        <v>0</v>
      </c>
      <c r="J463" s="6">
        <f t="shared" si="80"/>
        <v>500</v>
      </c>
      <c r="K463" s="8">
        <f t="shared" si="81"/>
        <v>0</v>
      </c>
      <c r="L463" s="6">
        <f t="shared" si="79"/>
        <v>500</v>
      </c>
      <c r="M463" s="8">
        <f t="shared" si="81"/>
        <v>0</v>
      </c>
      <c r="N463" s="6">
        <f t="shared" si="77"/>
        <v>500</v>
      </c>
      <c r="O463" s="8">
        <f t="shared" si="81"/>
        <v>-84</v>
      </c>
      <c r="P463" s="6">
        <f t="shared" si="78"/>
        <v>416</v>
      </c>
      <c r="Q463" s="8">
        <f t="shared" si="81"/>
        <v>0</v>
      </c>
      <c r="R463" s="6">
        <f t="shared" si="75"/>
        <v>416</v>
      </c>
      <c r="S463" s="8">
        <f t="shared" si="81"/>
        <v>0</v>
      </c>
      <c r="T463" s="6">
        <f t="shared" si="73"/>
        <v>416</v>
      </c>
      <c r="U463" s="8">
        <f t="shared" si="81"/>
        <v>0</v>
      </c>
      <c r="V463" s="6">
        <f t="shared" si="74"/>
        <v>416</v>
      </c>
      <c r="W463" s="8">
        <f t="shared" si="81"/>
        <v>0</v>
      </c>
      <c r="X463" s="6">
        <f t="shared" si="72"/>
        <v>416</v>
      </c>
    </row>
    <row r="464" spans="1:24" ht="35.25" customHeight="1">
      <c r="A464" s="1" t="s">
        <v>28</v>
      </c>
      <c r="B464" s="3" t="s">
        <v>35</v>
      </c>
      <c r="C464" s="4">
        <v>800</v>
      </c>
      <c r="D464" s="6">
        <v>500</v>
      </c>
      <c r="E464" s="8"/>
      <c r="F464" s="6">
        <f t="shared" si="70"/>
        <v>500</v>
      </c>
      <c r="G464" s="8"/>
      <c r="H464" s="6">
        <f t="shared" ref="H464:H533" si="82">F464+G464</f>
        <v>500</v>
      </c>
      <c r="I464" s="8"/>
      <c r="J464" s="6">
        <f t="shared" si="80"/>
        <v>500</v>
      </c>
      <c r="K464" s="8"/>
      <c r="L464" s="6">
        <f t="shared" si="79"/>
        <v>500</v>
      </c>
      <c r="M464" s="8"/>
      <c r="N464" s="6">
        <f t="shared" si="77"/>
        <v>500</v>
      </c>
      <c r="O464" s="8">
        <v>-84</v>
      </c>
      <c r="P464" s="6">
        <f t="shared" si="78"/>
        <v>416</v>
      </c>
      <c r="Q464" s="8"/>
      <c r="R464" s="6">
        <f t="shared" si="75"/>
        <v>416</v>
      </c>
      <c r="S464" s="8"/>
      <c r="T464" s="6">
        <f t="shared" si="73"/>
        <v>416</v>
      </c>
      <c r="U464" s="8"/>
      <c r="V464" s="6">
        <f t="shared" si="74"/>
        <v>416</v>
      </c>
      <c r="W464" s="8"/>
      <c r="X464" s="6">
        <f t="shared" si="72"/>
        <v>416</v>
      </c>
    </row>
    <row r="465" spans="1:24" ht="99" customHeight="1">
      <c r="A465" s="9" t="s">
        <v>671</v>
      </c>
      <c r="B465" s="10" t="s">
        <v>71</v>
      </c>
      <c r="C465" s="4"/>
      <c r="D465" s="6">
        <v>44567.700510000002</v>
      </c>
      <c r="E465" s="8">
        <f>E466+E494+E499</f>
        <v>0</v>
      </c>
      <c r="F465" s="6">
        <f t="shared" si="70"/>
        <v>44567.700510000002</v>
      </c>
      <c r="G465" s="8">
        <f>G466+G494+G499</f>
        <v>-667.07587999999998</v>
      </c>
      <c r="H465" s="6">
        <f t="shared" si="82"/>
        <v>43900.624630000006</v>
      </c>
      <c r="I465" s="8">
        <f>I466+I494+I499</f>
        <v>142.166</v>
      </c>
      <c r="J465" s="6">
        <f t="shared" si="80"/>
        <v>44042.790630000003</v>
      </c>
      <c r="K465" s="8">
        <f>K466+K494+K499</f>
        <v>130.51774</v>
      </c>
      <c r="L465" s="6">
        <f t="shared" si="79"/>
        <v>44173.308370000006</v>
      </c>
      <c r="M465" s="8">
        <f>M466+M494+M499</f>
        <v>0</v>
      </c>
      <c r="N465" s="6">
        <f t="shared" si="77"/>
        <v>44173.308370000006</v>
      </c>
      <c r="O465" s="8">
        <f>O466+O494+O499</f>
        <v>385.91341</v>
      </c>
      <c r="P465" s="6">
        <f t="shared" si="78"/>
        <v>44559.221780000007</v>
      </c>
      <c r="Q465" s="8">
        <f>Q466+Q494+Q499</f>
        <v>-208</v>
      </c>
      <c r="R465" s="6">
        <f t="shared" si="75"/>
        <v>44351.221780000007</v>
      </c>
      <c r="S465" s="8">
        <f>S466+S494+S499</f>
        <v>381.20699999999999</v>
      </c>
      <c r="T465" s="6">
        <f t="shared" si="73"/>
        <v>44732.428780000009</v>
      </c>
      <c r="U465" s="8">
        <f>U466+U494+U499</f>
        <v>76.62075999999999</v>
      </c>
      <c r="V465" s="6">
        <f t="shared" si="74"/>
        <v>44809.049540000007</v>
      </c>
      <c r="W465" s="8">
        <f>W466+W494+W499</f>
        <v>103.38799999999999</v>
      </c>
      <c r="X465" s="6">
        <f t="shared" si="72"/>
        <v>44912.437540000006</v>
      </c>
    </row>
    <row r="466" spans="1:24" ht="62.25" customHeight="1">
      <c r="A466" s="11" t="s">
        <v>461</v>
      </c>
      <c r="B466" s="10" t="s">
        <v>72</v>
      </c>
      <c r="C466" s="4"/>
      <c r="D466" s="6">
        <v>43006.120509999993</v>
      </c>
      <c r="E466" s="8">
        <f>E467+E475+E480+E483+E487</f>
        <v>0</v>
      </c>
      <c r="F466" s="6">
        <f t="shared" si="70"/>
        <v>43006.120509999993</v>
      </c>
      <c r="G466" s="8">
        <f>G467+G475+G480+G483+G487</f>
        <v>-667.07587999999998</v>
      </c>
      <c r="H466" s="6">
        <f t="shared" si="82"/>
        <v>42339.044629999997</v>
      </c>
      <c r="I466" s="8">
        <f>I467+I475+I480+I483+I487</f>
        <v>38.939</v>
      </c>
      <c r="J466" s="6">
        <f t="shared" si="80"/>
        <v>42377.983629999995</v>
      </c>
      <c r="K466" s="8">
        <f>K467+K475+K480+K483+K487</f>
        <v>130.51774</v>
      </c>
      <c r="L466" s="6">
        <f t="shared" si="79"/>
        <v>42508.501369999998</v>
      </c>
      <c r="M466" s="8">
        <f>M467+M475+M480+M483+M487</f>
        <v>0</v>
      </c>
      <c r="N466" s="6">
        <f t="shared" si="77"/>
        <v>42508.501369999998</v>
      </c>
      <c r="O466" s="8">
        <f>O467+O475+O480+O483+O487</f>
        <v>387.61340999999999</v>
      </c>
      <c r="P466" s="6">
        <f t="shared" si="78"/>
        <v>42896.114779999996</v>
      </c>
      <c r="Q466" s="8">
        <f>Q467+Q475+Q480+Q483+Q487</f>
        <v>-9.5389999999999997</v>
      </c>
      <c r="R466" s="6">
        <f t="shared" si="75"/>
        <v>42886.575779999999</v>
      </c>
      <c r="S466" s="8">
        <f>S467+S475+S480+S483+S487</f>
        <v>381.20699999999999</v>
      </c>
      <c r="T466" s="6">
        <f t="shared" si="73"/>
        <v>43267.782780000001</v>
      </c>
      <c r="U466" s="8">
        <f>U467+U475+U480+U483+U487</f>
        <v>76.62075999999999</v>
      </c>
      <c r="V466" s="6">
        <f t="shared" si="74"/>
        <v>43344.403539999999</v>
      </c>
      <c r="W466" s="8">
        <f>W467+W475+W480+W483+W487</f>
        <v>16.991999999999994</v>
      </c>
      <c r="X466" s="6">
        <f t="shared" si="72"/>
        <v>43361.395539999998</v>
      </c>
    </row>
    <row r="467" spans="1:24" ht="51" customHeight="1">
      <c r="A467" s="12" t="s">
        <v>69</v>
      </c>
      <c r="B467" s="3" t="s">
        <v>73</v>
      </c>
      <c r="C467" s="4"/>
      <c r="D467" s="6">
        <v>30411.325700000001</v>
      </c>
      <c r="E467" s="8">
        <f>E468+E473</f>
        <v>0</v>
      </c>
      <c r="F467" s="6">
        <f t="shared" si="70"/>
        <v>30411.325700000001</v>
      </c>
      <c r="G467" s="8">
        <f>G468+G473</f>
        <v>-667.07587999999998</v>
      </c>
      <c r="H467" s="6">
        <f t="shared" si="82"/>
        <v>29744.249820000001</v>
      </c>
      <c r="I467" s="8">
        <f>I468+I473</f>
        <v>0</v>
      </c>
      <c r="J467" s="6">
        <f t="shared" si="80"/>
        <v>29744.249820000001</v>
      </c>
      <c r="K467" s="8">
        <f>K468+K473</f>
        <v>0</v>
      </c>
      <c r="L467" s="6">
        <f t="shared" si="79"/>
        <v>29744.249820000001</v>
      </c>
      <c r="M467" s="8">
        <f>M468+M473</f>
        <v>0</v>
      </c>
      <c r="N467" s="6">
        <f t="shared" si="77"/>
        <v>29744.249820000001</v>
      </c>
      <c r="O467" s="8">
        <f>O468+O473</f>
        <v>261.91270000000003</v>
      </c>
      <c r="P467" s="6">
        <f t="shared" si="78"/>
        <v>30006.162520000002</v>
      </c>
      <c r="Q467" s="8">
        <f>Q468+Q473</f>
        <v>6</v>
      </c>
      <c r="R467" s="6">
        <f t="shared" si="75"/>
        <v>30012.162520000002</v>
      </c>
      <c r="S467" s="8">
        <f>S468+S473</f>
        <v>192.56700000000001</v>
      </c>
      <c r="T467" s="6">
        <f t="shared" si="73"/>
        <v>30204.729520000001</v>
      </c>
      <c r="U467" s="8">
        <f>U468+U473</f>
        <v>-1.0682400000000001</v>
      </c>
      <c r="V467" s="6">
        <f t="shared" si="74"/>
        <v>30203.66128</v>
      </c>
      <c r="W467" s="8">
        <f>W468+W473</f>
        <v>41.662999999999997</v>
      </c>
      <c r="X467" s="6">
        <f t="shared" si="72"/>
        <v>30245.324280000001</v>
      </c>
    </row>
    <row r="468" spans="1:24" ht="48" customHeight="1">
      <c r="A468" s="1" t="s">
        <v>70</v>
      </c>
      <c r="B468" s="3" t="s">
        <v>74</v>
      </c>
      <c r="C468" s="4"/>
      <c r="D468" s="6">
        <v>30411.325700000001</v>
      </c>
      <c r="E468" s="8">
        <f>E469+E470+E472+E471</f>
        <v>0</v>
      </c>
      <c r="F468" s="6">
        <f t="shared" si="70"/>
        <v>30411.325700000001</v>
      </c>
      <c r="G468" s="8">
        <f>G469+G470+G472+G471</f>
        <v>-667.07587999999998</v>
      </c>
      <c r="H468" s="6">
        <f t="shared" si="82"/>
        <v>29744.249820000001</v>
      </c>
      <c r="I468" s="8">
        <f>I469+I470+I472+I471</f>
        <v>0</v>
      </c>
      <c r="J468" s="6">
        <f t="shared" si="80"/>
        <v>29744.249820000001</v>
      </c>
      <c r="K468" s="8">
        <f>K469+K470+K472+K471</f>
        <v>0</v>
      </c>
      <c r="L468" s="6">
        <f t="shared" si="79"/>
        <v>29744.249820000001</v>
      </c>
      <c r="M468" s="8">
        <f>M469+M470+M472+M471</f>
        <v>0</v>
      </c>
      <c r="N468" s="6">
        <f t="shared" si="77"/>
        <v>29744.249820000001</v>
      </c>
      <c r="O468" s="8">
        <f>O469+O470+O472+O471</f>
        <v>261.91270000000003</v>
      </c>
      <c r="P468" s="6">
        <f t="shared" si="78"/>
        <v>30006.162520000002</v>
      </c>
      <c r="Q468" s="8">
        <f>Q469+Q470+Q472+Q471</f>
        <v>6</v>
      </c>
      <c r="R468" s="6">
        <f t="shared" si="75"/>
        <v>30012.162520000002</v>
      </c>
      <c r="S468" s="8">
        <f>S469+S470+S472+S471</f>
        <v>192.56700000000001</v>
      </c>
      <c r="T468" s="6">
        <f t="shared" si="73"/>
        <v>30204.729520000001</v>
      </c>
      <c r="U468" s="8">
        <f>U469+U470+U472+U471</f>
        <v>-1.0682400000000001</v>
      </c>
      <c r="V468" s="6">
        <f t="shared" si="74"/>
        <v>30203.66128</v>
      </c>
      <c r="W468" s="8">
        <f>W469+W470+W472+W471</f>
        <v>41.662999999999997</v>
      </c>
      <c r="X468" s="6">
        <f t="shared" si="72"/>
        <v>30245.324280000001</v>
      </c>
    </row>
    <row r="469" spans="1:24" ht="88.5" customHeight="1">
      <c r="A469" s="1" t="s">
        <v>104</v>
      </c>
      <c r="B469" s="3" t="s">
        <v>74</v>
      </c>
      <c r="C469" s="4">
        <v>100</v>
      </c>
      <c r="D469" s="6">
        <v>30200.614700000002</v>
      </c>
      <c r="E469" s="8"/>
      <c r="F469" s="6">
        <f t="shared" ref="F469:F538" si="83">D469+E469</f>
        <v>30200.614700000002</v>
      </c>
      <c r="G469" s="8">
        <f>-439.59-227.48588</f>
        <v>-667.07587999999998</v>
      </c>
      <c r="H469" s="6">
        <f t="shared" si="82"/>
        <v>29533.538820000002</v>
      </c>
      <c r="I469" s="8"/>
      <c r="J469" s="6">
        <f t="shared" si="80"/>
        <v>29533.538820000002</v>
      </c>
      <c r="K469" s="8"/>
      <c r="L469" s="6">
        <f t="shared" si="79"/>
        <v>29533.538820000002</v>
      </c>
      <c r="M469" s="8"/>
      <c r="N469" s="6">
        <f t="shared" si="77"/>
        <v>29533.538820000002</v>
      </c>
      <c r="O469" s="8">
        <f>130.818+45.6702+30.157+27.137+26.4305</f>
        <v>260.21270000000004</v>
      </c>
      <c r="P469" s="6">
        <f t="shared" si="78"/>
        <v>29793.751520000002</v>
      </c>
      <c r="Q469" s="8"/>
      <c r="R469" s="6">
        <f t="shared" si="75"/>
        <v>29793.751520000002</v>
      </c>
      <c r="S469" s="8">
        <f>117.076+35.777+27.322+12.822</f>
        <v>192.99700000000001</v>
      </c>
      <c r="T469" s="6">
        <f t="shared" si="73"/>
        <v>29986.748520000001</v>
      </c>
      <c r="U469" s="8"/>
      <c r="V469" s="6">
        <f t="shared" si="74"/>
        <v>29986.748520000001</v>
      </c>
      <c r="W469" s="8">
        <f>27.97+6.535+6.564+1.979</f>
        <v>43.047999999999995</v>
      </c>
      <c r="X469" s="6">
        <f t="shared" si="72"/>
        <v>30029.79652</v>
      </c>
    </row>
    <row r="470" spans="1:24" ht="48.75" customHeight="1">
      <c r="A470" s="1" t="s">
        <v>29</v>
      </c>
      <c r="B470" s="3" t="s">
        <v>74</v>
      </c>
      <c r="C470" s="4">
        <v>200</v>
      </c>
      <c r="D470" s="6">
        <v>207.32599999999994</v>
      </c>
      <c r="E470" s="8"/>
      <c r="F470" s="6">
        <f t="shared" si="83"/>
        <v>207.32599999999994</v>
      </c>
      <c r="G470" s="8"/>
      <c r="H470" s="6">
        <f t="shared" si="82"/>
        <v>207.32599999999994</v>
      </c>
      <c r="I470" s="8"/>
      <c r="J470" s="6">
        <f t="shared" si="80"/>
        <v>207.32599999999994</v>
      </c>
      <c r="K470" s="8"/>
      <c r="L470" s="6">
        <f t="shared" si="79"/>
        <v>207.32599999999994</v>
      </c>
      <c r="M470" s="8"/>
      <c r="N470" s="6">
        <f t="shared" si="77"/>
        <v>207.32599999999994</v>
      </c>
      <c r="O470" s="8">
        <v>1.7</v>
      </c>
      <c r="P470" s="6">
        <f t="shared" si="78"/>
        <v>209.02599999999993</v>
      </c>
      <c r="Q470" s="8">
        <v>6</v>
      </c>
      <c r="R470" s="6">
        <f t="shared" si="75"/>
        <v>215.02599999999993</v>
      </c>
      <c r="S470" s="8">
        <v>-0.43</v>
      </c>
      <c r="T470" s="6">
        <f t="shared" si="73"/>
        <v>214.59599999999992</v>
      </c>
      <c r="U470" s="8">
        <v>-0.65124000000000004</v>
      </c>
      <c r="V470" s="6">
        <f t="shared" si="74"/>
        <v>213.94475999999992</v>
      </c>
      <c r="W470" s="8"/>
      <c r="X470" s="6">
        <f t="shared" ref="X470:X533" si="84">V470+W470</f>
        <v>213.94475999999992</v>
      </c>
    </row>
    <row r="471" spans="1:24" ht="32.25" hidden="1" customHeight="1">
      <c r="A471" s="1" t="s">
        <v>314</v>
      </c>
      <c r="B471" s="3" t="s">
        <v>74</v>
      </c>
      <c r="C471" s="4">
        <v>300</v>
      </c>
      <c r="D471" s="6">
        <v>0</v>
      </c>
      <c r="E471" s="8"/>
      <c r="F471" s="6">
        <f t="shared" si="83"/>
        <v>0</v>
      </c>
      <c r="G471" s="8"/>
      <c r="H471" s="6">
        <f t="shared" si="82"/>
        <v>0</v>
      </c>
      <c r="I471" s="8"/>
      <c r="J471" s="6">
        <f t="shared" si="80"/>
        <v>0</v>
      </c>
      <c r="K471" s="8"/>
      <c r="L471" s="6">
        <f t="shared" si="79"/>
        <v>0</v>
      </c>
      <c r="M471" s="8"/>
      <c r="N471" s="6">
        <f t="shared" si="77"/>
        <v>0</v>
      </c>
      <c r="O471" s="8"/>
      <c r="P471" s="6">
        <f t="shared" si="78"/>
        <v>0</v>
      </c>
      <c r="Q471" s="8"/>
      <c r="R471" s="6">
        <f t="shared" si="75"/>
        <v>0</v>
      </c>
      <c r="S471" s="8"/>
      <c r="T471" s="6">
        <f t="shared" si="73"/>
        <v>0</v>
      </c>
      <c r="U471" s="8"/>
      <c r="V471" s="6">
        <f t="shared" si="74"/>
        <v>0</v>
      </c>
      <c r="W471" s="8"/>
      <c r="X471" s="6">
        <f t="shared" si="84"/>
        <v>0</v>
      </c>
    </row>
    <row r="472" spans="1:24" ht="37.5" customHeight="1">
      <c r="A472" s="1" t="s">
        <v>28</v>
      </c>
      <c r="B472" s="3" t="s">
        <v>74</v>
      </c>
      <c r="C472" s="4">
        <v>800</v>
      </c>
      <c r="D472" s="6">
        <v>3.3849999999999998</v>
      </c>
      <c r="E472" s="8"/>
      <c r="F472" s="6">
        <f t="shared" si="83"/>
        <v>3.3849999999999998</v>
      </c>
      <c r="G472" s="8"/>
      <c r="H472" s="6">
        <f t="shared" si="82"/>
        <v>3.3849999999999998</v>
      </c>
      <c r="I472" s="8"/>
      <c r="J472" s="6">
        <f t="shared" si="80"/>
        <v>3.3849999999999998</v>
      </c>
      <c r="K472" s="8"/>
      <c r="L472" s="6">
        <f t="shared" si="79"/>
        <v>3.3849999999999998</v>
      </c>
      <c r="M472" s="8"/>
      <c r="N472" s="6">
        <f t="shared" si="77"/>
        <v>3.3849999999999998</v>
      </c>
      <c r="O472" s="8"/>
      <c r="P472" s="6">
        <f t="shared" si="78"/>
        <v>3.3849999999999998</v>
      </c>
      <c r="Q472" s="8"/>
      <c r="R472" s="6">
        <f t="shared" si="75"/>
        <v>3.3849999999999998</v>
      </c>
      <c r="S472" s="8"/>
      <c r="T472" s="6">
        <f t="shared" si="73"/>
        <v>3.3849999999999998</v>
      </c>
      <c r="U472" s="8">
        <v>-0.41699999999999998</v>
      </c>
      <c r="V472" s="6">
        <f t="shared" si="74"/>
        <v>2.968</v>
      </c>
      <c r="W472" s="8">
        <v>-1.385</v>
      </c>
      <c r="X472" s="6">
        <f t="shared" si="84"/>
        <v>1.583</v>
      </c>
    </row>
    <row r="473" spans="1:24" ht="49.5" customHeight="1">
      <c r="A473" s="1" t="s">
        <v>435</v>
      </c>
      <c r="B473" s="2" t="s">
        <v>436</v>
      </c>
      <c r="C473" s="4"/>
      <c r="D473" s="6">
        <v>0</v>
      </c>
      <c r="E473" s="8">
        <f>E474</f>
        <v>0</v>
      </c>
      <c r="F473" s="6">
        <f t="shared" si="83"/>
        <v>0</v>
      </c>
      <c r="G473" s="8">
        <f>G474</f>
        <v>0</v>
      </c>
      <c r="H473" s="6">
        <f t="shared" si="82"/>
        <v>0</v>
      </c>
      <c r="I473" s="8">
        <f>I474</f>
        <v>0</v>
      </c>
      <c r="J473" s="6">
        <f t="shared" si="80"/>
        <v>0</v>
      </c>
      <c r="K473" s="8">
        <f>K474</f>
        <v>0</v>
      </c>
      <c r="L473" s="6">
        <f t="shared" si="79"/>
        <v>0</v>
      </c>
      <c r="M473" s="8">
        <f>M474</f>
        <v>0</v>
      </c>
      <c r="N473" s="6">
        <f t="shared" si="77"/>
        <v>0</v>
      </c>
      <c r="O473" s="8">
        <f>O474</f>
        <v>0</v>
      </c>
      <c r="P473" s="6">
        <f t="shared" si="78"/>
        <v>0</v>
      </c>
      <c r="Q473" s="8">
        <f>Q474</f>
        <v>0</v>
      </c>
      <c r="R473" s="6">
        <f t="shared" si="75"/>
        <v>0</v>
      </c>
      <c r="S473" s="8">
        <f>S474</f>
        <v>0</v>
      </c>
      <c r="T473" s="6">
        <f t="shared" si="73"/>
        <v>0</v>
      </c>
      <c r="U473" s="8">
        <f>U474</f>
        <v>0</v>
      </c>
      <c r="V473" s="6">
        <f t="shared" si="74"/>
        <v>0</v>
      </c>
      <c r="W473" s="8">
        <f>W474</f>
        <v>0</v>
      </c>
      <c r="X473" s="6">
        <f t="shared" si="84"/>
        <v>0</v>
      </c>
    </row>
    <row r="474" spans="1:24" ht="37.5" customHeight="1">
      <c r="A474" s="1" t="s">
        <v>29</v>
      </c>
      <c r="B474" s="3" t="s">
        <v>436</v>
      </c>
      <c r="C474" s="4">
        <v>200</v>
      </c>
      <c r="D474" s="6">
        <v>0</v>
      </c>
      <c r="E474" s="8"/>
      <c r="F474" s="6">
        <f t="shared" si="83"/>
        <v>0</v>
      </c>
      <c r="G474" s="8"/>
      <c r="H474" s="6">
        <f t="shared" si="82"/>
        <v>0</v>
      </c>
      <c r="I474" s="8"/>
      <c r="J474" s="6">
        <f t="shared" si="80"/>
        <v>0</v>
      </c>
      <c r="K474" s="8"/>
      <c r="L474" s="6">
        <f t="shared" si="79"/>
        <v>0</v>
      </c>
      <c r="M474" s="8"/>
      <c r="N474" s="6">
        <f t="shared" si="77"/>
        <v>0</v>
      </c>
      <c r="O474" s="8"/>
      <c r="P474" s="6">
        <f t="shared" si="78"/>
        <v>0</v>
      </c>
      <c r="Q474" s="8"/>
      <c r="R474" s="6">
        <f t="shared" si="75"/>
        <v>0</v>
      </c>
      <c r="S474" s="8"/>
      <c r="T474" s="6">
        <f t="shared" si="73"/>
        <v>0</v>
      </c>
      <c r="U474" s="8"/>
      <c r="V474" s="6">
        <f t="shared" si="74"/>
        <v>0</v>
      </c>
      <c r="W474" s="8"/>
      <c r="X474" s="6">
        <f t="shared" si="84"/>
        <v>0</v>
      </c>
    </row>
    <row r="475" spans="1:24" ht="66" customHeight="1">
      <c r="A475" s="12" t="s">
        <v>337</v>
      </c>
      <c r="B475" s="3" t="s">
        <v>75</v>
      </c>
      <c r="C475" s="4"/>
      <c r="D475" s="6">
        <v>11499.136399999999</v>
      </c>
      <c r="E475" s="8">
        <f>E476</f>
        <v>0</v>
      </c>
      <c r="F475" s="6">
        <f t="shared" si="83"/>
        <v>11499.136399999999</v>
      </c>
      <c r="G475" s="8">
        <f>G476</f>
        <v>0</v>
      </c>
      <c r="H475" s="6">
        <f t="shared" si="82"/>
        <v>11499.136399999999</v>
      </c>
      <c r="I475" s="8">
        <f>I476</f>
        <v>48.838999999999999</v>
      </c>
      <c r="J475" s="6">
        <f t="shared" si="80"/>
        <v>11547.975399999999</v>
      </c>
      <c r="K475" s="8">
        <f>K476</f>
        <v>130.51774</v>
      </c>
      <c r="L475" s="6">
        <f t="shared" si="79"/>
        <v>11678.493139999999</v>
      </c>
      <c r="M475" s="8">
        <f>M476</f>
        <v>0</v>
      </c>
      <c r="N475" s="6">
        <f t="shared" si="77"/>
        <v>11678.493139999999</v>
      </c>
      <c r="O475" s="8">
        <f>O476</f>
        <v>117.616</v>
      </c>
      <c r="P475" s="6">
        <f t="shared" si="78"/>
        <v>11796.109139999999</v>
      </c>
      <c r="Q475" s="8">
        <f>Q476</f>
        <v>-15.539</v>
      </c>
      <c r="R475" s="6">
        <f t="shared" si="75"/>
        <v>11780.570139999998</v>
      </c>
      <c r="S475" s="8">
        <f>S476</f>
        <v>263.83999999999997</v>
      </c>
      <c r="T475" s="6">
        <f t="shared" si="73"/>
        <v>12044.410139999998</v>
      </c>
      <c r="U475" s="8">
        <f>U476</f>
        <v>77.688999999999993</v>
      </c>
      <c r="V475" s="6">
        <f t="shared" si="74"/>
        <v>12122.099139999998</v>
      </c>
      <c r="W475" s="8">
        <f>W476</f>
        <v>4.0890000000000022</v>
      </c>
      <c r="X475" s="6">
        <f t="shared" si="84"/>
        <v>12126.188139999998</v>
      </c>
    </row>
    <row r="476" spans="1:24" ht="51" customHeight="1">
      <c r="A476" s="12" t="s">
        <v>338</v>
      </c>
      <c r="B476" s="3" t="s">
        <v>76</v>
      </c>
      <c r="C476" s="4"/>
      <c r="D476" s="6">
        <v>11499.136399999999</v>
      </c>
      <c r="E476" s="8">
        <f>E477+E478+E479</f>
        <v>0</v>
      </c>
      <c r="F476" s="6">
        <f t="shared" si="83"/>
        <v>11499.136399999999</v>
      </c>
      <c r="G476" s="8">
        <f>G477+G478+G479</f>
        <v>0</v>
      </c>
      <c r="H476" s="6">
        <f t="shared" si="82"/>
        <v>11499.136399999999</v>
      </c>
      <c r="I476" s="8">
        <f>I477+I478+I479</f>
        <v>48.838999999999999</v>
      </c>
      <c r="J476" s="6">
        <f t="shared" si="80"/>
        <v>11547.975399999999</v>
      </c>
      <c r="K476" s="8">
        <f>K477+K478+K479</f>
        <v>130.51774</v>
      </c>
      <c r="L476" s="6">
        <f t="shared" si="79"/>
        <v>11678.493139999999</v>
      </c>
      <c r="M476" s="8">
        <f>M477+M478+M479</f>
        <v>0</v>
      </c>
      <c r="N476" s="6">
        <f t="shared" si="77"/>
        <v>11678.493139999999</v>
      </c>
      <c r="O476" s="8">
        <f>O477+O478+O479</f>
        <v>117.616</v>
      </c>
      <c r="P476" s="6">
        <f t="shared" si="78"/>
        <v>11796.109139999999</v>
      </c>
      <c r="Q476" s="8">
        <f>Q477+Q478+Q479</f>
        <v>-15.539</v>
      </c>
      <c r="R476" s="6">
        <f t="shared" si="75"/>
        <v>11780.570139999998</v>
      </c>
      <c r="S476" s="8">
        <f>S477+S478+S479</f>
        <v>263.83999999999997</v>
      </c>
      <c r="T476" s="6">
        <f t="shared" si="73"/>
        <v>12044.410139999998</v>
      </c>
      <c r="U476" s="8">
        <f>U477+U478+U479</f>
        <v>77.688999999999993</v>
      </c>
      <c r="V476" s="6">
        <f t="shared" ref="V476:V539" si="85">T476+U476</f>
        <v>12122.099139999998</v>
      </c>
      <c r="W476" s="8">
        <f>W477+W478+W479</f>
        <v>4.0890000000000022</v>
      </c>
      <c r="X476" s="6">
        <f t="shared" si="84"/>
        <v>12126.188139999998</v>
      </c>
    </row>
    <row r="477" spans="1:24" ht="87" customHeight="1">
      <c r="A477" s="1" t="s">
        <v>104</v>
      </c>
      <c r="B477" s="3" t="s">
        <v>76</v>
      </c>
      <c r="C477" s="4">
        <v>100</v>
      </c>
      <c r="D477" s="6">
        <v>6945.8392699999986</v>
      </c>
      <c r="E477" s="8"/>
      <c r="F477" s="6">
        <f t="shared" si="83"/>
        <v>6945.8392699999986</v>
      </c>
      <c r="G477" s="8"/>
      <c r="H477" s="6">
        <f t="shared" si="82"/>
        <v>6945.8392699999986</v>
      </c>
      <c r="I477" s="8"/>
      <c r="J477" s="6">
        <f t="shared" si="80"/>
        <v>6945.8392699999986</v>
      </c>
      <c r="K477" s="8">
        <v>108.259</v>
      </c>
      <c r="L477" s="6">
        <f t="shared" si="79"/>
        <v>7054.0982699999986</v>
      </c>
      <c r="M477" s="8"/>
      <c r="N477" s="6">
        <f t="shared" si="77"/>
        <v>7054.0982699999986</v>
      </c>
      <c r="O477" s="8">
        <v>92.105999999999995</v>
      </c>
      <c r="P477" s="6">
        <f t="shared" si="78"/>
        <v>7146.2042699999984</v>
      </c>
      <c r="Q477" s="8"/>
      <c r="R477" s="6">
        <f t="shared" si="75"/>
        <v>7146.2042699999984</v>
      </c>
      <c r="S477" s="8">
        <v>263.83999999999997</v>
      </c>
      <c r="T477" s="6">
        <f t="shared" si="73"/>
        <v>7410.0442699999985</v>
      </c>
      <c r="U477" s="8">
        <v>77.688999999999993</v>
      </c>
      <c r="V477" s="6">
        <f t="shared" si="85"/>
        <v>7487.7332699999988</v>
      </c>
      <c r="W477" s="8">
        <v>-0.55000000000000004</v>
      </c>
      <c r="X477" s="6">
        <f t="shared" si="84"/>
        <v>7487.1832699999986</v>
      </c>
    </row>
    <row r="478" spans="1:24" ht="44.25" customHeight="1">
      <c r="A478" s="1" t="s">
        <v>29</v>
      </c>
      <c r="B478" s="3" t="s">
        <v>76</v>
      </c>
      <c r="C478" s="4">
        <v>200</v>
      </c>
      <c r="D478" s="6">
        <v>4474.5001299999994</v>
      </c>
      <c r="E478" s="8"/>
      <c r="F478" s="6">
        <f t="shared" si="83"/>
        <v>4474.5001299999994</v>
      </c>
      <c r="G478" s="8"/>
      <c r="H478" s="6">
        <f t="shared" si="82"/>
        <v>4474.5001299999994</v>
      </c>
      <c r="I478" s="8">
        <v>48.838999999999999</v>
      </c>
      <c r="J478" s="6">
        <f t="shared" si="80"/>
        <v>4523.3391299999994</v>
      </c>
      <c r="K478" s="8">
        <v>22.25874</v>
      </c>
      <c r="L478" s="6">
        <f t="shared" si="79"/>
        <v>4545.5978699999996</v>
      </c>
      <c r="M478" s="8"/>
      <c r="N478" s="6">
        <f t="shared" si="77"/>
        <v>4545.5978699999996</v>
      </c>
      <c r="O478" s="8">
        <v>25.51</v>
      </c>
      <c r="P478" s="6">
        <f t="shared" si="78"/>
        <v>4571.1078699999998</v>
      </c>
      <c r="Q478" s="8">
        <v>-15.539</v>
      </c>
      <c r="R478" s="6">
        <f t="shared" si="75"/>
        <v>4555.5688700000001</v>
      </c>
      <c r="S478" s="8"/>
      <c r="T478" s="6">
        <f t="shared" si="73"/>
        <v>4555.5688700000001</v>
      </c>
      <c r="U478" s="8"/>
      <c r="V478" s="6">
        <f t="shared" si="85"/>
        <v>4555.5688700000001</v>
      </c>
      <c r="W478" s="8">
        <f>23.135-17.5</f>
        <v>5.6350000000000016</v>
      </c>
      <c r="X478" s="6">
        <f t="shared" si="84"/>
        <v>4561.2038700000003</v>
      </c>
    </row>
    <row r="479" spans="1:24" ht="37.5" customHeight="1">
      <c r="A479" s="1" t="s">
        <v>28</v>
      </c>
      <c r="B479" s="3" t="s">
        <v>76</v>
      </c>
      <c r="C479" s="4">
        <v>800</v>
      </c>
      <c r="D479" s="6">
        <v>78.796999999999983</v>
      </c>
      <c r="E479" s="8"/>
      <c r="F479" s="6">
        <f t="shared" si="83"/>
        <v>78.796999999999983</v>
      </c>
      <c r="G479" s="8"/>
      <c r="H479" s="6">
        <f t="shared" si="82"/>
        <v>78.796999999999983</v>
      </c>
      <c r="I479" s="8"/>
      <c r="J479" s="6">
        <f t="shared" si="80"/>
        <v>78.796999999999983</v>
      </c>
      <c r="K479" s="8"/>
      <c r="L479" s="6">
        <f t="shared" si="79"/>
        <v>78.796999999999983</v>
      </c>
      <c r="M479" s="8"/>
      <c r="N479" s="6">
        <f t="shared" si="77"/>
        <v>78.796999999999983</v>
      </c>
      <c r="O479" s="8"/>
      <c r="P479" s="6">
        <f t="shared" si="78"/>
        <v>78.796999999999983</v>
      </c>
      <c r="Q479" s="8"/>
      <c r="R479" s="6">
        <f t="shared" si="75"/>
        <v>78.796999999999983</v>
      </c>
      <c r="S479" s="8"/>
      <c r="T479" s="6">
        <f t="shared" si="73"/>
        <v>78.796999999999983</v>
      </c>
      <c r="U479" s="8"/>
      <c r="V479" s="6">
        <f t="shared" si="85"/>
        <v>78.796999999999983</v>
      </c>
      <c r="W479" s="8">
        <v>-0.996</v>
      </c>
      <c r="X479" s="6">
        <f t="shared" si="84"/>
        <v>77.800999999999988</v>
      </c>
    </row>
    <row r="480" spans="1:24" ht="49.5" customHeight="1">
      <c r="A480" s="12" t="s">
        <v>77</v>
      </c>
      <c r="B480" s="3" t="s">
        <v>79</v>
      </c>
      <c r="C480" s="4"/>
      <c r="D480" s="6">
        <v>15.900499999999997</v>
      </c>
      <c r="E480" s="8">
        <f>E481</f>
        <v>0</v>
      </c>
      <c r="F480" s="6">
        <f t="shared" si="83"/>
        <v>15.900499999999997</v>
      </c>
      <c r="G480" s="8">
        <f>G481</f>
        <v>0</v>
      </c>
      <c r="H480" s="6">
        <f t="shared" si="82"/>
        <v>15.900499999999997</v>
      </c>
      <c r="I480" s="8">
        <f>I481</f>
        <v>0</v>
      </c>
      <c r="J480" s="6">
        <f t="shared" si="80"/>
        <v>15.900499999999997</v>
      </c>
      <c r="K480" s="8">
        <f>K481</f>
        <v>0</v>
      </c>
      <c r="L480" s="6">
        <f t="shared" si="79"/>
        <v>15.900499999999997</v>
      </c>
      <c r="M480" s="8">
        <f>M481</f>
        <v>0</v>
      </c>
      <c r="N480" s="6">
        <f t="shared" si="77"/>
        <v>15.900499999999997</v>
      </c>
      <c r="O480" s="8">
        <f>O481</f>
        <v>0</v>
      </c>
      <c r="P480" s="6">
        <f t="shared" si="78"/>
        <v>15.900499999999997</v>
      </c>
      <c r="Q480" s="8">
        <f>Q481</f>
        <v>0</v>
      </c>
      <c r="R480" s="6">
        <f t="shared" si="75"/>
        <v>15.900499999999997</v>
      </c>
      <c r="S480" s="8">
        <f>S481</f>
        <v>0</v>
      </c>
      <c r="T480" s="6">
        <f t="shared" si="73"/>
        <v>15.900499999999997</v>
      </c>
      <c r="U480" s="8">
        <f>U481</f>
        <v>0</v>
      </c>
      <c r="V480" s="6">
        <f t="shared" si="85"/>
        <v>15.900499999999997</v>
      </c>
      <c r="W480" s="8">
        <f>W481</f>
        <v>0</v>
      </c>
      <c r="X480" s="6">
        <f t="shared" si="84"/>
        <v>15.900499999999997</v>
      </c>
    </row>
    <row r="481" spans="1:24" ht="49.5" customHeight="1">
      <c r="A481" s="12" t="s">
        <v>78</v>
      </c>
      <c r="B481" s="3" t="s">
        <v>80</v>
      </c>
      <c r="C481" s="4"/>
      <c r="D481" s="6">
        <v>15.900499999999997</v>
      </c>
      <c r="E481" s="8">
        <f>E482</f>
        <v>0</v>
      </c>
      <c r="F481" s="6">
        <f t="shared" si="83"/>
        <v>15.900499999999997</v>
      </c>
      <c r="G481" s="8">
        <f>G482</f>
        <v>0</v>
      </c>
      <c r="H481" s="6">
        <f t="shared" si="82"/>
        <v>15.900499999999997</v>
      </c>
      <c r="I481" s="8">
        <f>I482</f>
        <v>0</v>
      </c>
      <c r="J481" s="6">
        <f t="shared" si="80"/>
        <v>15.900499999999997</v>
      </c>
      <c r="K481" s="8">
        <f>K482</f>
        <v>0</v>
      </c>
      <c r="L481" s="6">
        <f t="shared" si="79"/>
        <v>15.900499999999997</v>
      </c>
      <c r="M481" s="8">
        <f>M482</f>
        <v>0</v>
      </c>
      <c r="N481" s="6">
        <f t="shared" si="77"/>
        <v>15.900499999999997</v>
      </c>
      <c r="O481" s="8">
        <f>O482</f>
        <v>0</v>
      </c>
      <c r="P481" s="6">
        <f t="shared" si="78"/>
        <v>15.900499999999997</v>
      </c>
      <c r="Q481" s="8">
        <f>Q482</f>
        <v>0</v>
      </c>
      <c r="R481" s="6">
        <f t="shared" si="75"/>
        <v>15.900499999999997</v>
      </c>
      <c r="S481" s="8">
        <f>S482</f>
        <v>0</v>
      </c>
      <c r="T481" s="6">
        <f t="shared" si="73"/>
        <v>15.900499999999997</v>
      </c>
      <c r="U481" s="8">
        <f>U482</f>
        <v>0</v>
      </c>
      <c r="V481" s="6">
        <f t="shared" si="85"/>
        <v>15.900499999999997</v>
      </c>
      <c r="W481" s="8">
        <f>W482</f>
        <v>0</v>
      </c>
      <c r="X481" s="6">
        <f t="shared" si="84"/>
        <v>15.900499999999997</v>
      </c>
    </row>
    <row r="482" spans="1:24" ht="49.5" customHeight="1">
      <c r="A482" s="1" t="s">
        <v>29</v>
      </c>
      <c r="B482" s="3" t="s">
        <v>80</v>
      </c>
      <c r="C482" s="4">
        <v>200</v>
      </c>
      <c r="D482" s="6">
        <v>15.900499999999997</v>
      </c>
      <c r="E482" s="8"/>
      <c r="F482" s="6">
        <f t="shared" si="83"/>
        <v>15.900499999999997</v>
      </c>
      <c r="G482" s="8"/>
      <c r="H482" s="6">
        <f t="shared" si="82"/>
        <v>15.900499999999997</v>
      </c>
      <c r="I482" s="8"/>
      <c r="J482" s="6">
        <f t="shared" si="80"/>
        <v>15.900499999999997</v>
      </c>
      <c r="K482" s="8"/>
      <c r="L482" s="6">
        <f t="shared" si="79"/>
        <v>15.900499999999997</v>
      </c>
      <c r="M482" s="8"/>
      <c r="N482" s="6">
        <f t="shared" si="77"/>
        <v>15.900499999999997</v>
      </c>
      <c r="O482" s="8"/>
      <c r="P482" s="6">
        <f t="shared" si="78"/>
        <v>15.900499999999997</v>
      </c>
      <c r="Q482" s="8"/>
      <c r="R482" s="6">
        <f t="shared" si="75"/>
        <v>15.900499999999997</v>
      </c>
      <c r="S482" s="8"/>
      <c r="T482" s="6">
        <f t="shared" si="73"/>
        <v>15.900499999999997</v>
      </c>
      <c r="U482" s="8"/>
      <c r="V482" s="6">
        <f t="shared" si="85"/>
        <v>15.900499999999997</v>
      </c>
      <c r="W482" s="8"/>
      <c r="X482" s="6">
        <f t="shared" si="84"/>
        <v>15.900499999999997</v>
      </c>
    </row>
    <row r="483" spans="1:24" ht="64.5" customHeight="1">
      <c r="A483" s="12" t="s">
        <v>81</v>
      </c>
      <c r="B483" s="3" t="s">
        <v>83</v>
      </c>
      <c r="C483" s="4"/>
      <c r="D483" s="6">
        <v>917.75791000000004</v>
      </c>
      <c r="E483" s="8">
        <f>E484</f>
        <v>0</v>
      </c>
      <c r="F483" s="6">
        <f t="shared" si="83"/>
        <v>917.75791000000004</v>
      </c>
      <c r="G483" s="8">
        <f>G484</f>
        <v>0</v>
      </c>
      <c r="H483" s="6">
        <f t="shared" si="82"/>
        <v>917.75791000000004</v>
      </c>
      <c r="I483" s="8">
        <f>I484</f>
        <v>0</v>
      </c>
      <c r="J483" s="6">
        <f t="shared" si="80"/>
        <v>917.75791000000004</v>
      </c>
      <c r="K483" s="8">
        <f>K484</f>
        <v>0</v>
      </c>
      <c r="L483" s="6">
        <f t="shared" si="79"/>
        <v>917.75791000000004</v>
      </c>
      <c r="M483" s="8">
        <f>M484</f>
        <v>0</v>
      </c>
      <c r="N483" s="6">
        <f t="shared" si="77"/>
        <v>917.75791000000004</v>
      </c>
      <c r="O483" s="8">
        <f>O484</f>
        <v>8.0847099999999994</v>
      </c>
      <c r="P483" s="6">
        <f t="shared" si="78"/>
        <v>925.84262000000001</v>
      </c>
      <c r="Q483" s="8">
        <f>Q484</f>
        <v>0</v>
      </c>
      <c r="R483" s="6">
        <f t="shared" si="75"/>
        <v>925.84262000000001</v>
      </c>
      <c r="S483" s="8">
        <f>S484</f>
        <v>0</v>
      </c>
      <c r="T483" s="6">
        <f t="shared" ref="T483:T552" si="86">R483+S483</f>
        <v>925.84262000000001</v>
      </c>
      <c r="U483" s="8">
        <f>U484</f>
        <v>0</v>
      </c>
      <c r="V483" s="6">
        <f t="shared" si="85"/>
        <v>925.84262000000001</v>
      </c>
      <c r="W483" s="8">
        <f>W484</f>
        <v>0</v>
      </c>
      <c r="X483" s="6">
        <f t="shared" si="84"/>
        <v>925.84262000000001</v>
      </c>
    </row>
    <row r="484" spans="1:24" ht="48" customHeight="1">
      <c r="A484" s="12" t="s">
        <v>82</v>
      </c>
      <c r="B484" s="3" t="s">
        <v>84</v>
      </c>
      <c r="C484" s="4"/>
      <c r="D484" s="6">
        <v>917.75791000000004</v>
      </c>
      <c r="E484" s="8">
        <f>E485+E486</f>
        <v>0</v>
      </c>
      <c r="F484" s="6">
        <f t="shared" si="83"/>
        <v>917.75791000000004</v>
      </c>
      <c r="G484" s="8">
        <f>G485+G486</f>
        <v>0</v>
      </c>
      <c r="H484" s="6">
        <f t="shared" si="82"/>
        <v>917.75791000000004</v>
      </c>
      <c r="I484" s="8">
        <f>I485+I486</f>
        <v>0</v>
      </c>
      <c r="J484" s="6">
        <f t="shared" si="80"/>
        <v>917.75791000000004</v>
      </c>
      <c r="K484" s="8">
        <f>K485+K486</f>
        <v>0</v>
      </c>
      <c r="L484" s="6">
        <f t="shared" si="79"/>
        <v>917.75791000000004</v>
      </c>
      <c r="M484" s="8">
        <f>M485+M486</f>
        <v>0</v>
      </c>
      <c r="N484" s="6">
        <f t="shared" si="77"/>
        <v>917.75791000000004</v>
      </c>
      <c r="O484" s="8">
        <f>O485+O486</f>
        <v>8.0847099999999994</v>
      </c>
      <c r="P484" s="6">
        <f t="shared" si="78"/>
        <v>925.84262000000001</v>
      </c>
      <c r="Q484" s="8">
        <f>Q485+Q486</f>
        <v>0</v>
      </c>
      <c r="R484" s="6">
        <f t="shared" si="75"/>
        <v>925.84262000000001</v>
      </c>
      <c r="S484" s="8">
        <f>S485+S486</f>
        <v>0</v>
      </c>
      <c r="T484" s="6">
        <f t="shared" si="86"/>
        <v>925.84262000000001</v>
      </c>
      <c r="U484" s="8">
        <f>U485+U486</f>
        <v>0</v>
      </c>
      <c r="V484" s="6">
        <f t="shared" si="85"/>
        <v>925.84262000000001</v>
      </c>
      <c r="W484" s="8">
        <f>W485+W486</f>
        <v>0</v>
      </c>
      <c r="X484" s="6">
        <f t="shared" si="84"/>
        <v>925.84262000000001</v>
      </c>
    </row>
    <row r="485" spans="1:24" ht="90" customHeight="1">
      <c r="A485" s="1" t="s">
        <v>104</v>
      </c>
      <c r="B485" s="3" t="s">
        <v>84</v>
      </c>
      <c r="C485" s="4">
        <v>100</v>
      </c>
      <c r="D485" s="6">
        <v>816.99999999999989</v>
      </c>
      <c r="E485" s="8"/>
      <c r="F485" s="6">
        <f t="shared" si="83"/>
        <v>816.99999999999989</v>
      </c>
      <c r="G485" s="8"/>
      <c r="H485" s="6">
        <f t="shared" si="82"/>
        <v>816.99999999999989</v>
      </c>
      <c r="I485" s="8"/>
      <c r="J485" s="6">
        <f t="shared" si="80"/>
        <v>816.99999999999989</v>
      </c>
      <c r="K485" s="8"/>
      <c r="L485" s="6">
        <f t="shared" si="79"/>
        <v>816.99999999999989</v>
      </c>
      <c r="M485" s="8"/>
      <c r="N485" s="6">
        <f t="shared" si="77"/>
        <v>816.99999999999989</v>
      </c>
      <c r="O485" s="8">
        <v>8.0847099999999994</v>
      </c>
      <c r="P485" s="6">
        <f t="shared" si="78"/>
        <v>825.08470999999986</v>
      </c>
      <c r="Q485" s="8"/>
      <c r="R485" s="6">
        <f t="shared" si="75"/>
        <v>825.08470999999986</v>
      </c>
      <c r="S485" s="8"/>
      <c r="T485" s="6">
        <f t="shared" si="86"/>
        <v>825.08470999999986</v>
      </c>
      <c r="U485" s="8"/>
      <c r="V485" s="6">
        <f t="shared" si="85"/>
        <v>825.08470999999986</v>
      </c>
      <c r="W485" s="8"/>
      <c r="X485" s="6">
        <f t="shared" si="84"/>
        <v>825.08470999999986</v>
      </c>
    </row>
    <row r="486" spans="1:24" ht="45" customHeight="1">
      <c r="A486" s="1" t="s">
        <v>29</v>
      </c>
      <c r="B486" s="3" t="s">
        <v>84</v>
      </c>
      <c r="C486" s="4">
        <v>200</v>
      </c>
      <c r="D486" s="6">
        <v>100.75791</v>
      </c>
      <c r="E486" s="8"/>
      <c r="F486" s="6">
        <f t="shared" si="83"/>
        <v>100.75791</v>
      </c>
      <c r="G486" s="8"/>
      <c r="H486" s="6">
        <f t="shared" si="82"/>
        <v>100.75791</v>
      </c>
      <c r="I486" s="8"/>
      <c r="J486" s="6">
        <f t="shared" si="80"/>
        <v>100.75791</v>
      </c>
      <c r="K486" s="8"/>
      <c r="L486" s="6">
        <f t="shared" si="79"/>
        <v>100.75791</v>
      </c>
      <c r="M486" s="8"/>
      <c r="N486" s="6">
        <f t="shared" si="77"/>
        <v>100.75791</v>
      </c>
      <c r="O486" s="8"/>
      <c r="P486" s="6">
        <f t="shared" si="78"/>
        <v>100.75791</v>
      </c>
      <c r="Q486" s="8"/>
      <c r="R486" s="6">
        <f t="shared" si="75"/>
        <v>100.75791</v>
      </c>
      <c r="S486" s="8"/>
      <c r="T486" s="6">
        <f t="shared" si="86"/>
        <v>100.75791</v>
      </c>
      <c r="U486" s="8"/>
      <c r="V486" s="6">
        <f t="shared" si="85"/>
        <v>100.75791</v>
      </c>
      <c r="W486" s="8"/>
      <c r="X486" s="6">
        <f t="shared" si="84"/>
        <v>100.75791</v>
      </c>
    </row>
    <row r="487" spans="1:24" ht="74.25" customHeight="1">
      <c r="A487" s="12" t="s">
        <v>85</v>
      </c>
      <c r="B487" s="3" t="s">
        <v>87</v>
      </c>
      <c r="C487" s="4"/>
      <c r="D487" s="6">
        <v>162</v>
      </c>
      <c r="E487" s="8">
        <f>E488+E492</f>
        <v>0</v>
      </c>
      <c r="F487" s="6">
        <f t="shared" si="83"/>
        <v>162</v>
      </c>
      <c r="G487" s="8">
        <f>G488+G492+G490</f>
        <v>0</v>
      </c>
      <c r="H487" s="6">
        <f t="shared" si="82"/>
        <v>162</v>
      </c>
      <c r="I487" s="8">
        <f>I488+I492+I490</f>
        <v>-9.9</v>
      </c>
      <c r="J487" s="6">
        <f t="shared" si="80"/>
        <v>152.1</v>
      </c>
      <c r="K487" s="8">
        <f>K488+K492+K490</f>
        <v>0</v>
      </c>
      <c r="L487" s="6">
        <f t="shared" si="79"/>
        <v>152.1</v>
      </c>
      <c r="M487" s="8">
        <f>M488+M492+M490</f>
        <v>0</v>
      </c>
      <c r="N487" s="6">
        <f t="shared" si="77"/>
        <v>152.1</v>
      </c>
      <c r="O487" s="8">
        <f>O488+O492+O490</f>
        <v>0</v>
      </c>
      <c r="P487" s="6">
        <f t="shared" si="78"/>
        <v>152.1</v>
      </c>
      <c r="Q487" s="8">
        <f>Q488+Q492+Q490</f>
        <v>0</v>
      </c>
      <c r="R487" s="6">
        <f t="shared" si="75"/>
        <v>152.1</v>
      </c>
      <c r="S487" s="8">
        <f>S488+S492+S490</f>
        <v>-75.2</v>
      </c>
      <c r="T487" s="6">
        <f t="shared" si="86"/>
        <v>76.899999999999991</v>
      </c>
      <c r="U487" s="8">
        <f>U488+U492+U490</f>
        <v>0</v>
      </c>
      <c r="V487" s="6">
        <f t="shared" si="85"/>
        <v>76.899999999999991</v>
      </c>
      <c r="W487" s="8">
        <f>W488+W492+W490</f>
        <v>-28.76</v>
      </c>
      <c r="X487" s="6">
        <f t="shared" si="84"/>
        <v>48.139999999999986</v>
      </c>
    </row>
    <row r="488" spans="1:24" ht="82.5" hidden="1" customHeight="1">
      <c r="A488" s="1" t="s">
        <v>89</v>
      </c>
      <c r="B488" s="3" t="s">
        <v>329</v>
      </c>
      <c r="C488" s="4"/>
      <c r="D488" s="6">
        <v>162</v>
      </c>
      <c r="E488" s="8">
        <f>E489</f>
        <v>0</v>
      </c>
      <c r="F488" s="6">
        <f t="shared" si="83"/>
        <v>162</v>
      </c>
      <c r="G488" s="8">
        <f>G489</f>
        <v>-162</v>
      </c>
      <c r="H488" s="6">
        <f t="shared" si="82"/>
        <v>0</v>
      </c>
      <c r="I488" s="8">
        <f>I489</f>
        <v>0</v>
      </c>
      <c r="J488" s="6">
        <f t="shared" si="80"/>
        <v>0</v>
      </c>
      <c r="K488" s="8">
        <f>K489</f>
        <v>0</v>
      </c>
      <c r="L488" s="6">
        <f t="shared" si="79"/>
        <v>0</v>
      </c>
      <c r="M488" s="8">
        <f>M489</f>
        <v>0</v>
      </c>
      <c r="N488" s="6">
        <f t="shared" si="77"/>
        <v>0</v>
      </c>
      <c r="O488" s="8">
        <f>O489</f>
        <v>0</v>
      </c>
      <c r="P488" s="6">
        <f t="shared" si="78"/>
        <v>0</v>
      </c>
      <c r="Q488" s="8">
        <f>Q489</f>
        <v>0</v>
      </c>
      <c r="R488" s="6">
        <f t="shared" si="75"/>
        <v>0</v>
      </c>
      <c r="S488" s="8">
        <f>S489</f>
        <v>0</v>
      </c>
      <c r="T488" s="6">
        <f t="shared" si="86"/>
        <v>0</v>
      </c>
      <c r="U488" s="8">
        <f>U489</f>
        <v>0</v>
      </c>
      <c r="V488" s="6">
        <f t="shared" si="85"/>
        <v>0</v>
      </c>
      <c r="W488" s="8">
        <f>W489</f>
        <v>0</v>
      </c>
      <c r="X488" s="6">
        <f t="shared" si="84"/>
        <v>0</v>
      </c>
    </row>
    <row r="489" spans="1:24" ht="49.5" hidden="1" customHeight="1">
      <c r="A489" s="1" t="s">
        <v>29</v>
      </c>
      <c r="B489" s="3" t="s">
        <v>329</v>
      </c>
      <c r="C489" s="4">
        <v>200</v>
      </c>
      <c r="D489" s="6">
        <v>162</v>
      </c>
      <c r="E489" s="8"/>
      <c r="F489" s="6">
        <f t="shared" si="83"/>
        <v>162</v>
      </c>
      <c r="G489" s="8">
        <v>-162</v>
      </c>
      <c r="H489" s="6">
        <f t="shared" si="82"/>
        <v>0</v>
      </c>
      <c r="I489" s="8"/>
      <c r="J489" s="6">
        <f t="shared" si="80"/>
        <v>0</v>
      </c>
      <c r="K489" s="8"/>
      <c r="L489" s="6">
        <f t="shared" si="79"/>
        <v>0</v>
      </c>
      <c r="M489" s="8"/>
      <c r="N489" s="6">
        <f t="shared" si="77"/>
        <v>0</v>
      </c>
      <c r="O489" s="8"/>
      <c r="P489" s="6">
        <f t="shared" si="78"/>
        <v>0</v>
      </c>
      <c r="Q489" s="8"/>
      <c r="R489" s="6">
        <f t="shared" si="75"/>
        <v>0</v>
      </c>
      <c r="S489" s="8"/>
      <c r="T489" s="6">
        <f t="shared" si="86"/>
        <v>0</v>
      </c>
      <c r="U489" s="8"/>
      <c r="V489" s="6">
        <f t="shared" si="85"/>
        <v>0</v>
      </c>
      <c r="W489" s="8"/>
      <c r="X489" s="6">
        <f t="shared" si="84"/>
        <v>0</v>
      </c>
    </row>
    <row r="490" spans="1:24" ht="81" customHeight="1">
      <c r="A490" s="1" t="s">
        <v>89</v>
      </c>
      <c r="B490" s="3" t="s">
        <v>587</v>
      </c>
      <c r="C490" s="4"/>
      <c r="D490" s="6"/>
      <c r="E490" s="8"/>
      <c r="F490" s="6">
        <f t="shared" si="83"/>
        <v>0</v>
      </c>
      <c r="G490" s="8">
        <f>G491</f>
        <v>162</v>
      </c>
      <c r="H490" s="6">
        <f t="shared" si="82"/>
        <v>162</v>
      </c>
      <c r="I490" s="8">
        <f>I491</f>
        <v>-9.9</v>
      </c>
      <c r="J490" s="6">
        <f t="shared" si="80"/>
        <v>152.1</v>
      </c>
      <c r="K490" s="8">
        <f>K491</f>
        <v>0</v>
      </c>
      <c r="L490" s="6">
        <f t="shared" si="79"/>
        <v>152.1</v>
      </c>
      <c r="M490" s="8">
        <f>M491</f>
        <v>0</v>
      </c>
      <c r="N490" s="6">
        <f t="shared" si="77"/>
        <v>152.1</v>
      </c>
      <c r="O490" s="8">
        <f>O491</f>
        <v>0</v>
      </c>
      <c r="P490" s="6">
        <f t="shared" si="78"/>
        <v>152.1</v>
      </c>
      <c r="Q490" s="8">
        <f>Q491</f>
        <v>0</v>
      </c>
      <c r="R490" s="6">
        <f t="shared" si="75"/>
        <v>152.1</v>
      </c>
      <c r="S490" s="8">
        <f>S491</f>
        <v>-75.2</v>
      </c>
      <c r="T490" s="6">
        <f t="shared" si="86"/>
        <v>76.899999999999991</v>
      </c>
      <c r="U490" s="8">
        <f>U491</f>
        <v>0</v>
      </c>
      <c r="V490" s="6">
        <f t="shared" si="85"/>
        <v>76.899999999999991</v>
      </c>
      <c r="W490" s="8">
        <f>W491</f>
        <v>-28.76</v>
      </c>
      <c r="X490" s="6">
        <f t="shared" si="84"/>
        <v>48.139999999999986</v>
      </c>
    </row>
    <row r="491" spans="1:24" ht="49.5" customHeight="1">
      <c r="A491" s="1" t="s">
        <v>29</v>
      </c>
      <c r="B491" s="3" t="s">
        <v>587</v>
      </c>
      <c r="C491" s="4">
        <v>200</v>
      </c>
      <c r="D491" s="6"/>
      <c r="E491" s="8"/>
      <c r="F491" s="6">
        <f t="shared" si="83"/>
        <v>0</v>
      </c>
      <c r="G491" s="8">
        <v>162</v>
      </c>
      <c r="H491" s="6">
        <f t="shared" si="82"/>
        <v>162</v>
      </c>
      <c r="I491" s="8">
        <v>-9.9</v>
      </c>
      <c r="J491" s="6">
        <f t="shared" si="80"/>
        <v>152.1</v>
      </c>
      <c r="K491" s="8"/>
      <c r="L491" s="6">
        <f t="shared" si="79"/>
        <v>152.1</v>
      </c>
      <c r="M491" s="8"/>
      <c r="N491" s="6">
        <f t="shared" si="77"/>
        <v>152.1</v>
      </c>
      <c r="O491" s="8"/>
      <c r="P491" s="6">
        <f t="shared" si="78"/>
        <v>152.1</v>
      </c>
      <c r="Q491" s="8"/>
      <c r="R491" s="6">
        <f t="shared" si="75"/>
        <v>152.1</v>
      </c>
      <c r="S491" s="8">
        <v>-75.2</v>
      </c>
      <c r="T491" s="6">
        <f t="shared" si="86"/>
        <v>76.899999999999991</v>
      </c>
      <c r="U491" s="8"/>
      <c r="V491" s="6">
        <f t="shared" si="85"/>
        <v>76.899999999999991</v>
      </c>
      <c r="W491" s="8">
        <f>-20.12-8.64</f>
        <v>-28.76</v>
      </c>
      <c r="X491" s="6">
        <f t="shared" si="84"/>
        <v>48.139999999999986</v>
      </c>
    </row>
    <row r="492" spans="1:24" ht="60.75" hidden="1" customHeight="1">
      <c r="A492" s="7" t="s">
        <v>86</v>
      </c>
      <c r="B492" s="3" t="s">
        <v>88</v>
      </c>
      <c r="C492" s="4"/>
      <c r="D492" s="6">
        <v>0</v>
      </c>
      <c r="E492" s="8">
        <f>E493</f>
        <v>0</v>
      </c>
      <c r="F492" s="6">
        <f t="shared" si="83"/>
        <v>0</v>
      </c>
      <c r="G492" s="8">
        <f>G493</f>
        <v>0</v>
      </c>
      <c r="H492" s="6">
        <f t="shared" si="82"/>
        <v>0</v>
      </c>
      <c r="I492" s="8">
        <f>I493</f>
        <v>0</v>
      </c>
      <c r="J492" s="6">
        <f t="shared" si="80"/>
        <v>0</v>
      </c>
      <c r="K492" s="8">
        <f>K493</f>
        <v>0</v>
      </c>
      <c r="L492" s="6">
        <f t="shared" si="79"/>
        <v>0</v>
      </c>
      <c r="M492" s="8">
        <f>M493</f>
        <v>0</v>
      </c>
      <c r="N492" s="6">
        <f t="shared" si="77"/>
        <v>0</v>
      </c>
      <c r="O492" s="8">
        <f>O493</f>
        <v>0</v>
      </c>
      <c r="P492" s="6">
        <f t="shared" si="78"/>
        <v>0</v>
      </c>
      <c r="Q492" s="8">
        <f>Q493</f>
        <v>0</v>
      </c>
      <c r="R492" s="6">
        <f t="shared" si="75"/>
        <v>0</v>
      </c>
      <c r="S492" s="8">
        <f>S493</f>
        <v>0</v>
      </c>
      <c r="T492" s="6">
        <f t="shared" si="86"/>
        <v>0</v>
      </c>
      <c r="U492" s="8">
        <f>U493</f>
        <v>0</v>
      </c>
      <c r="V492" s="6">
        <f t="shared" si="85"/>
        <v>0</v>
      </c>
      <c r="W492" s="8">
        <f>W493</f>
        <v>0</v>
      </c>
      <c r="X492" s="6">
        <f t="shared" si="84"/>
        <v>0</v>
      </c>
    </row>
    <row r="493" spans="1:24" ht="46.5" hidden="1" customHeight="1">
      <c r="A493" s="1" t="s">
        <v>29</v>
      </c>
      <c r="B493" s="3" t="s">
        <v>88</v>
      </c>
      <c r="C493" s="4">
        <v>200</v>
      </c>
      <c r="D493" s="6">
        <v>0</v>
      </c>
      <c r="E493" s="8"/>
      <c r="F493" s="6">
        <f t="shared" si="83"/>
        <v>0</v>
      </c>
      <c r="G493" s="8"/>
      <c r="H493" s="6">
        <f t="shared" si="82"/>
        <v>0</v>
      </c>
      <c r="I493" s="8"/>
      <c r="J493" s="6">
        <f t="shared" si="80"/>
        <v>0</v>
      </c>
      <c r="K493" s="8"/>
      <c r="L493" s="6">
        <f t="shared" si="79"/>
        <v>0</v>
      </c>
      <c r="M493" s="8"/>
      <c r="N493" s="6">
        <f t="shared" si="77"/>
        <v>0</v>
      </c>
      <c r="O493" s="8"/>
      <c r="P493" s="6">
        <f t="shared" si="78"/>
        <v>0</v>
      </c>
      <c r="Q493" s="8"/>
      <c r="R493" s="6">
        <f t="shared" si="75"/>
        <v>0</v>
      </c>
      <c r="S493" s="8"/>
      <c r="T493" s="6">
        <f t="shared" si="86"/>
        <v>0</v>
      </c>
      <c r="U493" s="8"/>
      <c r="V493" s="6">
        <f t="shared" si="85"/>
        <v>0</v>
      </c>
      <c r="W493" s="8"/>
      <c r="X493" s="6">
        <f t="shared" si="84"/>
        <v>0</v>
      </c>
    </row>
    <row r="494" spans="1:24" ht="48" customHeight="1">
      <c r="A494" s="11" t="s">
        <v>475</v>
      </c>
      <c r="B494" s="10" t="s">
        <v>91</v>
      </c>
      <c r="C494" s="4"/>
      <c r="D494" s="6">
        <v>1290.0999999999999</v>
      </c>
      <c r="E494" s="8">
        <f>E495</f>
        <v>0</v>
      </c>
      <c r="F494" s="6">
        <f t="shared" si="83"/>
        <v>1290.0999999999999</v>
      </c>
      <c r="G494" s="8">
        <f>G495</f>
        <v>0</v>
      </c>
      <c r="H494" s="6">
        <f t="shared" si="82"/>
        <v>1290.0999999999999</v>
      </c>
      <c r="I494" s="8">
        <f>I495</f>
        <v>93.326999999999998</v>
      </c>
      <c r="J494" s="6">
        <f t="shared" si="80"/>
        <v>1383.4269999999999</v>
      </c>
      <c r="K494" s="8">
        <f>K495</f>
        <v>0</v>
      </c>
      <c r="L494" s="6">
        <f t="shared" si="79"/>
        <v>1383.4269999999999</v>
      </c>
      <c r="M494" s="8">
        <f>M495</f>
        <v>0</v>
      </c>
      <c r="N494" s="6">
        <f t="shared" si="77"/>
        <v>1383.4269999999999</v>
      </c>
      <c r="O494" s="8">
        <f>O495</f>
        <v>-1.7</v>
      </c>
      <c r="P494" s="6">
        <f t="shared" si="78"/>
        <v>1381.7269999999999</v>
      </c>
      <c r="Q494" s="8">
        <f>Q495</f>
        <v>0</v>
      </c>
      <c r="R494" s="6">
        <f t="shared" si="75"/>
        <v>1381.7269999999999</v>
      </c>
      <c r="S494" s="8">
        <f>S495</f>
        <v>0</v>
      </c>
      <c r="T494" s="6">
        <f t="shared" si="86"/>
        <v>1381.7269999999999</v>
      </c>
      <c r="U494" s="8">
        <f>U495</f>
        <v>0</v>
      </c>
      <c r="V494" s="6">
        <f t="shared" si="85"/>
        <v>1381.7269999999999</v>
      </c>
      <c r="W494" s="8">
        <f>W495</f>
        <v>107.985</v>
      </c>
      <c r="X494" s="6">
        <f t="shared" si="84"/>
        <v>1489.7119999999998</v>
      </c>
    </row>
    <row r="495" spans="1:24" ht="51" customHeight="1">
      <c r="A495" s="12" t="s">
        <v>476</v>
      </c>
      <c r="B495" s="3" t="s">
        <v>92</v>
      </c>
      <c r="C495" s="4"/>
      <c r="D495" s="6">
        <v>1290.0999999999999</v>
      </c>
      <c r="E495" s="8">
        <f>E496</f>
        <v>0</v>
      </c>
      <c r="F495" s="6">
        <f t="shared" si="83"/>
        <v>1290.0999999999999</v>
      </c>
      <c r="G495" s="8">
        <f>G496</f>
        <v>0</v>
      </c>
      <c r="H495" s="6">
        <f t="shared" si="82"/>
        <v>1290.0999999999999</v>
      </c>
      <c r="I495" s="8">
        <f>I496</f>
        <v>93.326999999999998</v>
      </c>
      <c r="J495" s="6">
        <f t="shared" si="80"/>
        <v>1383.4269999999999</v>
      </c>
      <c r="K495" s="8">
        <f>K496</f>
        <v>0</v>
      </c>
      <c r="L495" s="6">
        <f t="shared" si="79"/>
        <v>1383.4269999999999</v>
      </c>
      <c r="M495" s="8">
        <f>M496</f>
        <v>0</v>
      </c>
      <c r="N495" s="6">
        <f t="shared" si="77"/>
        <v>1383.4269999999999</v>
      </c>
      <c r="O495" s="8">
        <f>O496</f>
        <v>-1.7</v>
      </c>
      <c r="P495" s="6">
        <f t="shared" si="78"/>
        <v>1381.7269999999999</v>
      </c>
      <c r="Q495" s="8">
        <f>Q496</f>
        <v>0</v>
      </c>
      <c r="R495" s="6">
        <f t="shared" ref="R495:R561" si="87">P495+Q495</f>
        <v>1381.7269999999999</v>
      </c>
      <c r="S495" s="8">
        <f>S496</f>
        <v>0</v>
      </c>
      <c r="T495" s="6">
        <f t="shared" si="86"/>
        <v>1381.7269999999999</v>
      </c>
      <c r="U495" s="8">
        <f>U496</f>
        <v>0</v>
      </c>
      <c r="V495" s="6">
        <f t="shared" si="85"/>
        <v>1381.7269999999999</v>
      </c>
      <c r="W495" s="8">
        <f>W496</f>
        <v>107.985</v>
      </c>
      <c r="X495" s="6">
        <f t="shared" si="84"/>
        <v>1489.7119999999998</v>
      </c>
    </row>
    <row r="496" spans="1:24" ht="27" customHeight="1">
      <c r="A496" s="12" t="s">
        <v>90</v>
      </c>
      <c r="B496" s="3" t="s">
        <v>93</v>
      </c>
      <c r="C496" s="4"/>
      <c r="D496" s="6">
        <v>1290.0999999999999</v>
      </c>
      <c r="E496" s="8">
        <f>E497+E498</f>
        <v>0</v>
      </c>
      <c r="F496" s="6">
        <f t="shared" si="83"/>
        <v>1290.0999999999999</v>
      </c>
      <c r="G496" s="8">
        <f>G497+G498</f>
        <v>0</v>
      </c>
      <c r="H496" s="6">
        <f t="shared" si="82"/>
        <v>1290.0999999999999</v>
      </c>
      <c r="I496" s="8">
        <f>I497+I498</f>
        <v>93.326999999999998</v>
      </c>
      <c r="J496" s="6">
        <f t="shared" si="80"/>
        <v>1383.4269999999999</v>
      </c>
      <c r="K496" s="8">
        <f>K497+K498</f>
        <v>0</v>
      </c>
      <c r="L496" s="6">
        <f t="shared" si="79"/>
        <v>1383.4269999999999</v>
      </c>
      <c r="M496" s="8">
        <f>M497+M498</f>
        <v>0</v>
      </c>
      <c r="N496" s="6">
        <f t="shared" si="77"/>
        <v>1383.4269999999999</v>
      </c>
      <c r="O496" s="8">
        <f>O498</f>
        <v>-1.7</v>
      </c>
      <c r="P496" s="6">
        <f t="shared" si="78"/>
        <v>1381.7269999999999</v>
      </c>
      <c r="Q496" s="8">
        <f>Q498</f>
        <v>0</v>
      </c>
      <c r="R496" s="6">
        <f t="shared" si="87"/>
        <v>1381.7269999999999</v>
      </c>
      <c r="S496" s="8">
        <f>S498</f>
        <v>0</v>
      </c>
      <c r="T496" s="6">
        <f t="shared" si="86"/>
        <v>1381.7269999999999</v>
      </c>
      <c r="U496" s="8">
        <f>U498</f>
        <v>0</v>
      </c>
      <c r="V496" s="6">
        <f t="shared" si="85"/>
        <v>1381.7269999999999</v>
      </c>
      <c r="W496" s="8">
        <f>W498</f>
        <v>107.985</v>
      </c>
      <c r="X496" s="6">
        <f t="shared" si="84"/>
        <v>1489.7119999999998</v>
      </c>
    </row>
    <row r="497" spans="1:24" ht="84.75" hidden="1" customHeight="1">
      <c r="A497" s="1" t="s">
        <v>104</v>
      </c>
      <c r="B497" s="3" t="s">
        <v>93</v>
      </c>
      <c r="C497" s="4">
        <v>100</v>
      </c>
      <c r="D497" s="6">
        <v>0</v>
      </c>
      <c r="E497" s="8"/>
      <c r="F497" s="6">
        <f t="shared" si="83"/>
        <v>0</v>
      </c>
      <c r="G497" s="8"/>
      <c r="H497" s="6">
        <f t="shared" si="82"/>
        <v>0</v>
      </c>
      <c r="I497" s="8"/>
      <c r="J497" s="6">
        <f t="shared" si="80"/>
        <v>0</v>
      </c>
      <c r="K497" s="8"/>
      <c r="L497" s="6">
        <f t="shared" si="79"/>
        <v>0</v>
      </c>
      <c r="M497" s="8"/>
      <c r="N497" s="6">
        <f t="shared" si="77"/>
        <v>0</v>
      </c>
      <c r="O497" s="8"/>
      <c r="P497" s="6">
        <f t="shared" si="78"/>
        <v>0</v>
      </c>
      <c r="Q497" s="8"/>
      <c r="R497" s="6">
        <f t="shared" si="87"/>
        <v>0</v>
      </c>
      <c r="S497" s="8"/>
      <c r="T497" s="6">
        <f t="shared" si="86"/>
        <v>0</v>
      </c>
      <c r="U497" s="8"/>
      <c r="V497" s="6">
        <f t="shared" si="85"/>
        <v>0</v>
      </c>
      <c r="W497" s="8"/>
      <c r="X497" s="6">
        <f t="shared" si="84"/>
        <v>0</v>
      </c>
    </row>
    <row r="498" spans="1:24" ht="49.5" customHeight="1">
      <c r="A498" s="1" t="s">
        <v>29</v>
      </c>
      <c r="B498" s="3" t="s">
        <v>93</v>
      </c>
      <c r="C498" s="4">
        <v>200</v>
      </c>
      <c r="D498" s="6">
        <v>1290.0999999999999</v>
      </c>
      <c r="E498" s="8"/>
      <c r="F498" s="6">
        <f t="shared" si="83"/>
        <v>1290.0999999999999</v>
      </c>
      <c r="G498" s="8"/>
      <c r="H498" s="6">
        <f t="shared" si="82"/>
        <v>1290.0999999999999</v>
      </c>
      <c r="I498" s="8">
        <v>93.326999999999998</v>
      </c>
      <c r="J498" s="6">
        <f t="shared" si="80"/>
        <v>1383.4269999999999</v>
      </c>
      <c r="K498" s="8"/>
      <c r="L498" s="6">
        <f t="shared" si="79"/>
        <v>1383.4269999999999</v>
      </c>
      <c r="M498" s="8"/>
      <c r="N498" s="6">
        <f t="shared" si="77"/>
        <v>1383.4269999999999</v>
      </c>
      <c r="O498" s="8">
        <v>-1.7</v>
      </c>
      <c r="P498" s="6">
        <f t="shared" si="78"/>
        <v>1381.7269999999999</v>
      </c>
      <c r="Q498" s="8"/>
      <c r="R498" s="6">
        <f t="shared" si="87"/>
        <v>1381.7269999999999</v>
      </c>
      <c r="S498" s="8"/>
      <c r="T498" s="6">
        <f t="shared" si="86"/>
        <v>1381.7269999999999</v>
      </c>
      <c r="U498" s="8"/>
      <c r="V498" s="6">
        <f t="shared" si="85"/>
        <v>1381.7269999999999</v>
      </c>
      <c r="W498" s="8">
        <f>62.36+17+11.125+17.5</f>
        <v>107.985</v>
      </c>
      <c r="X498" s="6">
        <f t="shared" si="84"/>
        <v>1489.7119999999998</v>
      </c>
    </row>
    <row r="499" spans="1:24" ht="59.25" customHeight="1">
      <c r="A499" s="11" t="s">
        <v>549</v>
      </c>
      <c r="B499" s="10" t="s">
        <v>550</v>
      </c>
      <c r="C499" s="4"/>
      <c r="D499" s="6">
        <v>271.48</v>
      </c>
      <c r="E499" s="8">
        <f>E500</f>
        <v>0</v>
      </c>
      <c r="F499" s="6">
        <f t="shared" si="83"/>
        <v>271.48</v>
      </c>
      <c r="G499" s="8">
        <f>G500</f>
        <v>0</v>
      </c>
      <c r="H499" s="6">
        <f t="shared" si="82"/>
        <v>271.48</v>
      </c>
      <c r="I499" s="8">
        <f>I500</f>
        <v>9.9</v>
      </c>
      <c r="J499" s="6">
        <f t="shared" si="80"/>
        <v>281.38</v>
      </c>
      <c r="K499" s="8">
        <f>K500</f>
        <v>0</v>
      </c>
      <c r="L499" s="6">
        <f t="shared" si="79"/>
        <v>281.38</v>
      </c>
      <c r="M499" s="8">
        <f>M500</f>
        <v>0</v>
      </c>
      <c r="N499" s="6">
        <f t="shared" si="77"/>
        <v>281.38</v>
      </c>
      <c r="O499" s="8">
        <f>O500</f>
        <v>0</v>
      </c>
      <c r="P499" s="6">
        <f t="shared" si="78"/>
        <v>281.38</v>
      </c>
      <c r="Q499" s="8">
        <f>Q500</f>
        <v>-198.46100000000001</v>
      </c>
      <c r="R499" s="6">
        <f t="shared" si="87"/>
        <v>82.918999999999983</v>
      </c>
      <c r="S499" s="8">
        <f>S500</f>
        <v>0</v>
      </c>
      <c r="T499" s="6">
        <f t="shared" si="86"/>
        <v>82.918999999999983</v>
      </c>
      <c r="U499" s="8">
        <f>U500</f>
        <v>0</v>
      </c>
      <c r="V499" s="6">
        <f t="shared" si="85"/>
        <v>82.918999999999983</v>
      </c>
      <c r="W499" s="8">
        <f>W500</f>
        <v>-21.588999999999999</v>
      </c>
      <c r="X499" s="6">
        <f t="shared" si="84"/>
        <v>61.329999999999984</v>
      </c>
    </row>
    <row r="500" spans="1:24" ht="62.25" customHeight="1">
      <c r="A500" s="1" t="s">
        <v>552</v>
      </c>
      <c r="B500" s="3" t="s">
        <v>551</v>
      </c>
      <c r="C500" s="4"/>
      <c r="D500" s="6">
        <v>271.48</v>
      </c>
      <c r="E500" s="8">
        <f>E501</f>
        <v>0</v>
      </c>
      <c r="F500" s="6">
        <f t="shared" si="83"/>
        <v>271.48</v>
      </c>
      <c r="G500" s="8">
        <f>G501</f>
        <v>0</v>
      </c>
      <c r="H500" s="6">
        <f t="shared" si="82"/>
        <v>271.48</v>
      </c>
      <c r="I500" s="8">
        <f>I501</f>
        <v>9.9</v>
      </c>
      <c r="J500" s="6">
        <f t="shared" si="80"/>
        <v>281.38</v>
      </c>
      <c r="K500" s="8">
        <f>K501</f>
        <v>0</v>
      </c>
      <c r="L500" s="6">
        <f t="shared" si="79"/>
        <v>281.38</v>
      </c>
      <c r="M500" s="8">
        <f>M501</f>
        <v>0</v>
      </c>
      <c r="N500" s="6">
        <f t="shared" si="77"/>
        <v>281.38</v>
      </c>
      <c r="O500" s="8">
        <f>O501</f>
        <v>0</v>
      </c>
      <c r="P500" s="6">
        <f t="shared" si="78"/>
        <v>281.38</v>
      </c>
      <c r="Q500" s="8">
        <f>Q501</f>
        <v>-198.46100000000001</v>
      </c>
      <c r="R500" s="6">
        <f t="shared" si="87"/>
        <v>82.918999999999983</v>
      </c>
      <c r="S500" s="8">
        <f>S501</f>
        <v>0</v>
      </c>
      <c r="T500" s="6">
        <f t="shared" si="86"/>
        <v>82.918999999999983</v>
      </c>
      <c r="U500" s="8">
        <f>U501</f>
        <v>0</v>
      </c>
      <c r="V500" s="6">
        <f t="shared" si="85"/>
        <v>82.918999999999983</v>
      </c>
      <c r="W500" s="8">
        <f>W501</f>
        <v>-21.588999999999999</v>
      </c>
      <c r="X500" s="6">
        <f t="shared" si="84"/>
        <v>61.329999999999984</v>
      </c>
    </row>
    <row r="501" spans="1:24" ht="49.5" customHeight="1">
      <c r="A501" s="1" t="s">
        <v>553</v>
      </c>
      <c r="B501" s="3" t="s">
        <v>554</v>
      </c>
      <c r="C501" s="4"/>
      <c r="D501" s="6">
        <v>271.48</v>
      </c>
      <c r="E501" s="8">
        <f>E502</f>
        <v>0</v>
      </c>
      <c r="F501" s="6">
        <f t="shared" si="83"/>
        <v>271.48</v>
      </c>
      <c r="G501" s="8">
        <f>G502</f>
        <v>0</v>
      </c>
      <c r="H501" s="6">
        <f t="shared" si="82"/>
        <v>271.48</v>
      </c>
      <c r="I501" s="8">
        <f>I502</f>
        <v>9.9</v>
      </c>
      <c r="J501" s="6">
        <f t="shared" si="80"/>
        <v>281.38</v>
      </c>
      <c r="K501" s="8">
        <f>K502</f>
        <v>0</v>
      </c>
      <c r="L501" s="6">
        <f t="shared" si="79"/>
        <v>281.38</v>
      </c>
      <c r="M501" s="8">
        <f>M502</f>
        <v>0</v>
      </c>
      <c r="N501" s="6">
        <f t="shared" si="77"/>
        <v>281.38</v>
      </c>
      <c r="O501" s="8">
        <f>O502</f>
        <v>0</v>
      </c>
      <c r="P501" s="6">
        <f t="shared" si="78"/>
        <v>281.38</v>
      </c>
      <c r="Q501" s="8">
        <f>Q502</f>
        <v>-198.46100000000001</v>
      </c>
      <c r="R501" s="6">
        <f t="shared" si="87"/>
        <v>82.918999999999983</v>
      </c>
      <c r="S501" s="8">
        <f>S502</f>
        <v>0</v>
      </c>
      <c r="T501" s="6">
        <f t="shared" si="86"/>
        <v>82.918999999999983</v>
      </c>
      <c r="U501" s="8">
        <f>U502</f>
        <v>0</v>
      </c>
      <c r="V501" s="6">
        <f t="shared" si="85"/>
        <v>82.918999999999983</v>
      </c>
      <c r="W501" s="8">
        <f>W502</f>
        <v>-21.588999999999999</v>
      </c>
      <c r="X501" s="6">
        <f t="shared" si="84"/>
        <v>61.329999999999984</v>
      </c>
    </row>
    <row r="502" spans="1:24" ht="49.5" customHeight="1">
      <c r="A502" s="1" t="s">
        <v>29</v>
      </c>
      <c r="B502" s="3" t="s">
        <v>554</v>
      </c>
      <c r="C502" s="4">
        <v>200</v>
      </c>
      <c r="D502" s="6">
        <v>271.48</v>
      </c>
      <c r="E502" s="8"/>
      <c r="F502" s="6">
        <f t="shared" si="83"/>
        <v>271.48</v>
      </c>
      <c r="G502" s="8"/>
      <c r="H502" s="6">
        <f t="shared" si="82"/>
        <v>271.48</v>
      </c>
      <c r="I502" s="8">
        <v>9.9</v>
      </c>
      <c r="J502" s="6">
        <f t="shared" si="80"/>
        <v>281.38</v>
      </c>
      <c r="K502" s="8"/>
      <c r="L502" s="6">
        <f t="shared" si="79"/>
        <v>281.38</v>
      </c>
      <c r="M502" s="8"/>
      <c r="N502" s="6">
        <f t="shared" si="77"/>
        <v>281.38</v>
      </c>
      <c r="O502" s="8"/>
      <c r="P502" s="6">
        <f t="shared" si="78"/>
        <v>281.38</v>
      </c>
      <c r="Q502" s="8">
        <f>-174.461-24</f>
        <v>-198.46100000000001</v>
      </c>
      <c r="R502" s="6">
        <f t="shared" si="87"/>
        <v>82.918999999999983</v>
      </c>
      <c r="S502" s="8"/>
      <c r="T502" s="6">
        <f t="shared" si="86"/>
        <v>82.918999999999983</v>
      </c>
      <c r="U502" s="8"/>
      <c r="V502" s="6">
        <f t="shared" si="85"/>
        <v>82.918999999999983</v>
      </c>
      <c r="W502" s="8">
        <v>-21.588999999999999</v>
      </c>
      <c r="X502" s="6">
        <f t="shared" si="84"/>
        <v>61.329999999999984</v>
      </c>
    </row>
    <row r="503" spans="1:24" ht="100.5" customHeight="1">
      <c r="A503" s="9" t="s">
        <v>672</v>
      </c>
      <c r="B503" s="10" t="s">
        <v>377</v>
      </c>
      <c r="C503" s="4"/>
      <c r="D503" s="6">
        <v>0</v>
      </c>
      <c r="E503" s="8">
        <f t="shared" ref="E503:W506" si="88">E504</f>
        <v>0</v>
      </c>
      <c r="F503" s="6">
        <f t="shared" si="83"/>
        <v>0</v>
      </c>
      <c r="G503" s="8">
        <f t="shared" si="88"/>
        <v>0</v>
      </c>
      <c r="H503" s="6">
        <f t="shared" si="82"/>
        <v>0</v>
      </c>
      <c r="I503" s="8">
        <f t="shared" si="88"/>
        <v>0</v>
      </c>
      <c r="J503" s="6">
        <f t="shared" si="80"/>
        <v>0</v>
      </c>
      <c r="K503" s="8">
        <f t="shared" si="88"/>
        <v>0</v>
      </c>
      <c r="L503" s="6">
        <f t="shared" si="79"/>
        <v>0</v>
      </c>
      <c r="M503" s="8">
        <f t="shared" si="88"/>
        <v>0</v>
      </c>
      <c r="N503" s="6">
        <f t="shared" si="77"/>
        <v>0</v>
      </c>
      <c r="O503" s="8">
        <f t="shared" si="88"/>
        <v>0</v>
      </c>
      <c r="P503" s="6">
        <f t="shared" si="78"/>
        <v>0</v>
      </c>
      <c r="Q503" s="8">
        <f t="shared" si="88"/>
        <v>0</v>
      </c>
      <c r="R503" s="6">
        <f t="shared" si="87"/>
        <v>0</v>
      </c>
      <c r="S503" s="8">
        <f t="shared" si="88"/>
        <v>0</v>
      </c>
      <c r="T503" s="6">
        <f t="shared" si="86"/>
        <v>0</v>
      </c>
      <c r="U503" s="8">
        <f t="shared" si="88"/>
        <v>0</v>
      </c>
      <c r="V503" s="6">
        <f t="shared" si="85"/>
        <v>0</v>
      </c>
      <c r="W503" s="8">
        <f t="shared" si="88"/>
        <v>0</v>
      </c>
      <c r="X503" s="6">
        <f t="shared" si="84"/>
        <v>0</v>
      </c>
    </row>
    <row r="504" spans="1:24" ht="57.75" customHeight="1">
      <c r="A504" s="1" t="s">
        <v>403</v>
      </c>
      <c r="B504" s="3" t="s">
        <v>378</v>
      </c>
      <c r="C504" s="4"/>
      <c r="D504" s="6">
        <v>0</v>
      </c>
      <c r="E504" s="8">
        <f t="shared" si="88"/>
        <v>0</v>
      </c>
      <c r="F504" s="6">
        <f t="shared" si="83"/>
        <v>0</v>
      </c>
      <c r="G504" s="8">
        <f t="shared" si="88"/>
        <v>0</v>
      </c>
      <c r="H504" s="6">
        <f t="shared" si="82"/>
        <v>0</v>
      </c>
      <c r="I504" s="8">
        <f t="shared" si="88"/>
        <v>0</v>
      </c>
      <c r="J504" s="6">
        <f t="shared" si="80"/>
        <v>0</v>
      </c>
      <c r="K504" s="8">
        <f t="shared" si="88"/>
        <v>0</v>
      </c>
      <c r="L504" s="6">
        <f t="shared" si="79"/>
        <v>0</v>
      </c>
      <c r="M504" s="8">
        <f t="shared" si="88"/>
        <v>0</v>
      </c>
      <c r="N504" s="6">
        <f t="shared" si="77"/>
        <v>0</v>
      </c>
      <c r="O504" s="8">
        <f t="shared" si="88"/>
        <v>0</v>
      </c>
      <c r="P504" s="6">
        <f t="shared" si="78"/>
        <v>0</v>
      </c>
      <c r="Q504" s="8">
        <f t="shared" si="88"/>
        <v>0</v>
      </c>
      <c r="R504" s="6">
        <f t="shared" si="87"/>
        <v>0</v>
      </c>
      <c r="S504" s="8">
        <f t="shared" si="88"/>
        <v>0</v>
      </c>
      <c r="T504" s="6">
        <f t="shared" si="86"/>
        <v>0</v>
      </c>
      <c r="U504" s="8">
        <f t="shared" si="88"/>
        <v>0</v>
      </c>
      <c r="V504" s="6">
        <f t="shared" si="85"/>
        <v>0</v>
      </c>
      <c r="W504" s="8">
        <f t="shared" si="88"/>
        <v>0</v>
      </c>
      <c r="X504" s="6">
        <f t="shared" si="84"/>
        <v>0</v>
      </c>
    </row>
    <row r="505" spans="1:24" ht="58.5" customHeight="1">
      <c r="A505" s="1" t="s">
        <v>404</v>
      </c>
      <c r="B505" s="3" t="s">
        <v>379</v>
      </c>
      <c r="C505" s="4"/>
      <c r="D505" s="6">
        <v>0</v>
      </c>
      <c r="E505" s="8">
        <f t="shared" si="88"/>
        <v>0</v>
      </c>
      <c r="F505" s="6">
        <f t="shared" si="83"/>
        <v>0</v>
      </c>
      <c r="G505" s="8">
        <f t="shared" si="88"/>
        <v>0</v>
      </c>
      <c r="H505" s="6">
        <f t="shared" si="82"/>
        <v>0</v>
      </c>
      <c r="I505" s="8">
        <f t="shared" si="88"/>
        <v>0</v>
      </c>
      <c r="J505" s="6">
        <f t="shared" si="80"/>
        <v>0</v>
      </c>
      <c r="K505" s="8">
        <f t="shared" si="88"/>
        <v>0</v>
      </c>
      <c r="L505" s="6">
        <f t="shared" si="79"/>
        <v>0</v>
      </c>
      <c r="M505" s="8">
        <f t="shared" si="88"/>
        <v>0</v>
      </c>
      <c r="N505" s="6">
        <f t="shared" si="77"/>
        <v>0</v>
      </c>
      <c r="O505" s="8">
        <f t="shared" si="88"/>
        <v>0</v>
      </c>
      <c r="P505" s="6">
        <f t="shared" si="78"/>
        <v>0</v>
      </c>
      <c r="Q505" s="8">
        <f t="shared" si="88"/>
        <v>0</v>
      </c>
      <c r="R505" s="6">
        <f t="shared" si="87"/>
        <v>0</v>
      </c>
      <c r="S505" s="8">
        <f t="shared" si="88"/>
        <v>0</v>
      </c>
      <c r="T505" s="6">
        <f t="shared" si="86"/>
        <v>0</v>
      </c>
      <c r="U505" s="8">
        <f t="shared" si="88"/>
        <v>0</v>
      </c>
      <c r="V505" s="6">
        <f t="shared" si="85"/>
        <v>0</v>
      </c>
      <c r="W505" s="8">
        <f t="shared" si="88"/>
        <v>0</v>
      </c>
      <c r="X505" s="6">
        <f t="shared" si="84"/>
        <v>0</v>
      </c>
    </row>
    <row r="506" spans="1:24" ht="48" customHeight="1">
      <c r="A506" s="1" t="s">
        <v>405</v>
      </c>
      <c r="B506" s="3" t="s">
        <v>402</v>
      </c>
      <c r="C506" s="4"/>
      <c r="D506" s="6">
        <v>0</v>
      </c>
      <c r="E506" s="8">
        <f t="shared" si="88"/>
        <v>0</v>
      </c>
      <c r="F506" s="6">
        <f t="shared" si="83"/>
        <v>0</v>
      </c>
      <c r="G506" s="8">
        <f t="shared" si="88"/>
        <v>0</v>
      </c>
      <c r="H506" s="6">
        <f t="shared" si="82"/>
        <v>0</v>
      </c>
      <c r="I506" s="8">
        <f t="shared" si="88"/>
        <v>0</v>
      </c>
      <c r="J506" s="6">
        <f t="shared" si="80"/>
        <v>0</v>
      </c>
      <c r="K506" s="8">
        <f t="shared" si="88"/>
        <v>0</v>
      </c>
      <c r="L506" s="6">
        <f t="shared" si="79"/>
        <v>0</v>
      </c>
      <c r="M506" s="8">
        <f t="shared" si="88"/>
        <v>0</v>
      </c>
      <c r="N506" s="6">
        <f t="shared" si="77"/>
        <v>0</v>
      </c>
      <c r="O506" s="8">
        <f t="shared" si="88"/>
        <v>0</v>
      </c>
      <c r="P506" s="6">
        <f t="shared" si="78"/>
        <v>0</v>
      </c>
      <c r="Q506" s="8">
        <f t="shared" si="88"/>
        <v>0</v>
      </c>
      <c r="R506" s="6">
        <f t="shared" si="87"/>
        <v>0</v>
      </c>
      <c r="S506" s="8">
        <f t="shared" si="88"/>
        <v>0</v>
      </c>
      <c r="T506" s="6">
        <f t="shared" si="86"/>
        <v>0</v>
      </c>
      <c r="U506" s="8">
        <f t="shared" si="88"/>
        <v>0</v>
      </c>
      <c r="V506" s="6">
        <f t="shared" si="85"/>
        <v>0</v>
      </c>
      <c r="W506" s="8">
        <f t="shared" si="88"/>
        <v>0</v>
      </c>
      <c r="X506" s="6">
        <f t="shared" si="84"/>
        <v>0</v>
      </c>
    </row>
    <row r="507" spans="1:24" ht="49.5" customHeight="1">
      <c r="A507" s="1" t="s">
        <v>29</v>
      </c>
      <c r="B507" s="3" t="s">
        <v>402</v>
      </c>
      <c r="C507" s="4">
        <v>200</v>
      </c>
      <c r="D507" s="6">
        <v>0</v>
      </c>
      <c r="E507" s="8"/>
      <c r="F507" s="6">
        <f t="shared" si="83"/>
        <v>0</v>
      </c>
      <c r="G507" s="8"/>
      <c r="H507" s="6">
        <f t="shared" si="82"/>
        <v>0</v>
      </c>
      <c r="I507" s="8"/>
      <c r="J507" s="6">
        <f t="shared" si="80"/>
        <v>0</v>
      </c>
      <c r="K507" s="8"/>
      <c r="L507" s="6">
        <f t="shared" si="79"/>
        <v>0</v>
      </c>
      <c r="M507" s="8"/>
      <c r="N507" s="6">
        <f t="shared" si="77"/>
        <v>0</v>
      </c>
      <c r="O507" s="8"/>
      <c r="P507" s="6">
        <f t="shared" ref="P507:P561" si="89">N507+O507</f>
        <v>0</v>
      </c>
      <c r="Q507" s="8"/>
      <c r="R507" s="6">
        <f t="shared" si="87"/>
        <v>0</v>
      </c>
      <c r="S507" s="8"/>
      <c r="T507" s="6">
        <f t="shared" si="86"/>
        <v>0</v>
      </c>
      <c r="U507" s="8"/>
      <c r="V507" s="6">
        <f t="shared" si="85"/>
        <v>0</v>
      </c>
      <c r="W507" s="8"/>
      <c r="X507" s="6">
        <f t="shared" si="84"/>
        <v>0</v>
      </c>
    </row>
    <row r="508" spans="1:24" ht="69.75" customHeight="1">
      <c r="A508" s="9" t="s">
        <v>673</v>
      </c>
      <c r="B508" s="10" t="s">
        <v>299</v>
      </c>
      <c r="C508" s="4"/>
      <c r="D508" s="6">
        <v>4619.6382900000008</v>
      </c>
      <c r="E508" s="8">
        <f>E509+E512</f>
        <v>0</v>
      </c>
      <c r="F508" s="6">
        <f t="shared" si="83"/>
        <v>4619.6382900000008</v>
      </c>
      <c r="G508" s="8">
        <f>G509+G512</f>
        <v>0</v>
      </c>
      <c r="H508" s="6">
        <f t="shared" si="82"/>
        <v>4619.6382900000008</v>
      </c>
      <c r="I508" s="8">
        <f>I509+I512</f>
        <v>0</v>
      </c>
      <c r="J508" s="6">
        <f t="shared" si="80"/>
        <v>4619.6382900000008</v>
      </c>
      <c r="K508" s="8">
        <f>K509+K512</f>
        <v>0</v>
      </c>
      <c r="L508" s="6">
        <f t="shared" si="79"/>
        <v>4619.6382900000008</v>
      </c>
      <c r="M508" s="8">
        <f>M509+M512</f>
        <v>0</v>
      </c>
      <c r="N508" s="6">
        <f t="shared" si="77"/>
        <v>4619.6382900000008</v>
      </c>
      <c r="O508" s="8">
        <f>O509+O512</f>
        <v>3.3119999999999998</v>
      </c>
      <c r="P508" s="6">
        <f t="shared" si="89"/>
        <v>4622.9502900000007</v>
      </c>
      <c r="Q508" s="8">
        <f>Q509+Q512</f>
        <v>0</v>
      </c>
      <c r="R508" s="6">
        <f t="shared" si="87"/>
        <v>4622.9502900000007</v>
      </c>
      <c r="S508" s="8">
        <f>S509+S512</f>
        <v>1302</v>
      </c>
      <c r="T508" s="6">
        <f t="shared" si="86"/>
        <v>5924.9502900000007</v>
      </c>
      <c r="U508" s="8">
        <f>U509+U512</f>
        <v>0</v>
      </c>
      <c r="V508" s="6">
        <f t="shared" si="85"/>
        <v>5924.9502900000007</v>
      </c>
      <c r="W508" s="8">
        <f>W509+W512</f>
        <v>63.44511</v>
      </c>
      <c r="X508" s="6">
        <f t="shared" si="84"/>
        <v>5988.3954000000003</v>
      </c>
    </row>
    <row r="509" spans="1:24" ht="20.25" customHeight="1">
      <c r="A509" s="12" t="s">
        <v>4</v>
      </c>
      <c r="B509" s="3" t="s">
        <v>300</v>
      </c>
      <c r="C509" s="4"/>
      <c r="D509" s="6">
        <v>0</v>
      </c>
      <c r="E509" s="8">
        <f>E510</f>
        <v>0</v>
      </c>
      <c r="F509" s="6">
        <f t="shared" si="83"/>
        <v>0</v>
      </c>
      <c r="G509" s="8">
        <f>G510</f>
        <v>0</v>
      </c>
      <c r="H509" s="6">
        <f t="shared" si="82"/>
        <v>0</v>
      </c>
      <c r="I509" s="8">
        <f>I510</f>
        <v>0</v>
      </c>
      <c r="J509" s="6">
        <f t="shared" si="80"/>
        <v>0</v>
      </c>
      <c r="K509" s="8">
        <f>K510</f>
        <v>0</v>
      </c>
      <c r="L509" s="6">
        <f t="shared" si="79"/>
        <v>0</v>
      </c>
      <c r="M509" s="8">
        <f>M510</f>
        <v>0</v>
      </c>
      <c r="N509" s="6">
        <f t="shared" si="77"/>
        <v>0</v>
      </c>
      <c r="O509" s="8">
        <f>O510</f>
        <v>0</v>
      </c>
      <c r="P509" s="6">
        <f t="shared" si="89"/>
        <v>0</v>
      </c>
      <c r="Q509" s="8">
        <f>Q510</f>
        <v>0</v>
      </c>
      <c r="R509" s="6">
        <f t="shared" si="87"/>
        <v>0</v>
      </c>
      <c r="S509" s="8">
        <f>S510</f>
        <v>0</v>
      </c>
      <c r="T509" s="6">
        <f t="shared" si="86"/>
        <v>0</v>
      </c>
      <c r="U509" s="8">
        <f>U510</f>
        <v>0</v>
      </c>
      <c r="V509" s="6">
        <f t="shared" si="85"/>
        <v>0</v>
      </c>
      <c r="W509" s="8">
        <f>W510</f>
        <v>0</v>
      </c>
      <c r="X509" s="6">
        <f t="shared" si="84"/>
        <v>0</v>
      </c>
    </row>
    <row r="510" spans="1:24" ht="47.25" customHeight="1">
      <c r="A510" s="12" t="s">
        <v>298</v>
      </c>
      <c r="B510" s="3" t="s">
        <v>301</v>
      </c>
      <c r="C510" s="4"/>
      <c r="D510" s="6">
        <v>0</v>
      </c>
      <c r="E510" s="8">
        <f>E511</f>
        <v>0</v>
      </c>
      <c r="F510" s="6">
        <f t="shared" si="83"/>
        <v>0</v>
      </c>
      <c r="G510" s="8">
        <f>G511</f>
        <v>0</v>
      </c>
      <c r="H510" s="6">
        <f t="shared" si="82"/>
        <v>0</v>
      </c>
      <c r="I510" s="8">
        <f>I511</f>
        <v>0</v>
      </c>
      <c r="J510" s="6">
        <f t="shared" si="80"/>
        <v>0</v>
      </c>
      <c r="K510" s="8">
        <f>K511</f>
        <v>0</v>
      </c>
      <c r="L510" s="6">
        <f t="shared" si="79"/>
        <v>0</v>
      </c>
      <c r="M510" s="8">
        <f>M511</f>
        <v>0</v>
      </c>
      <c r="N510" s="6">
        <f t="shared" si="77"/>
        <v>0</v>
      </c>
      <c r="O510" s="8">
        <f>O511</f>
        <v>0</v>
      </c>
      <c r="P510" s="6">
        <f t="shared" si="89"/>
        <v>0</v>
      </c>
      <c r="Q510" s="8">
        <f>Q511</f>
        <v>0</v>
      </c>
      <c r="R510" s="6">
        <f t="shared" si="87"/>
        <v>0</v>
      </c>
      <c r="S510" s="8">
        <f>S511</f>
        <v>0</v>
      </c>
      <c r="T510" s="6">
        <f t="shared" si="86"/>
        <v>0</v>
      </c>
      <c r="U510" s="8">
        <f>U511</f>
        <v>0</v>
      </c>
      <c r="V510" s="6">
        <f t="shared" si="85"/>
        <v>0</v>
      </c>
      <c r="W510" s="8">
        <f>W511</f>
        <v>0</v>
      </c>
      <c r="X510" s="6">
        <f t="shared" si="84"/>
        <v>0</v>
      </c>
    </row>
    <row r="511" spans="1:24" ht="46.5" customHeight="1">
      <c r="A511" s="1" t="s">
        <v>29</v>
      </c>
      <c r="B511" s="3" t="s">
        <v>301</v>
      </c>
      <c r="C511" s="4">
        <v>200</v>
      </c>
      <c r="D511" s="6">
        <v>0</v>
      </c>
      <c r="E511" s="8"/>
      <c r="F511" s="6">
        <f t="shared" si="83"/>
        <v>0</v>
      </c>
      <c r="G511" s="8"/>
      <c r="H511" s="6">
        <f t="shared" si="82"/>
        <v>0</v>
      </c>
      <c r="I511" s="8"/>
      <c r="J511" s="6">
        <f t="shared" si="80"/>
        <v>0</v>
      </c>
      <c r="K511" s="8"/>
      <c r="L511" s="6">
        <f t="shared" si="79"/>
        <v>0</v>
      </c>
      <c r="M511" s="8"/>
      <c r="N511" s="6">
        <f t="shared" ref="N511:N561" si="90">L511+M511</f>
        <v>0</v>
      </c>
      <c r="O511" s="8"/>
      <c r="P511" s="6">
        <f t="shared" si="89"/>
        <v>0</v>
      </c>
      <c r="Q511" s="8"/>
      <c r="R511" s="6">
        <f t="shared" si="87"/>
        <v>0</v>
      </c>
      <c r="S511" s="8"/>
      <c r="T511" s="6">
        <f t="shared" si="86"/>
        <v>0</v>
      </c>
      <c r="U511" s="8"/>
      <c r="V511" s="6">
        <f t="shared" si="85"/>
        <v>0</v>
      </c>
      <c r="W511" s="8"/>
      <c r="X511" s="6">
        <f t="shared" si="84"/>
        <v>0</v>
      </c>
    </row>
    <row r="512" spans="1:24" ht="27.75" customHeight="1">
      <c r="A512" s="25" t="s">
        <v>302</v>
      </c>
      <c r="B512" s="3" t="s">
        <v>304</v>
      </c>
      <c r="C512" s="4"/>
      <c r="D512" s="6">
        <v>4619.6382900000008</v>
      </c>
      <c r="E512" s="8">
        <f>E513+E515+E517</f>
        <v>0</v>
      </c>
      <c r="F512" s="6">
        <f t="shared" si="83"/>
        <v>4619.6382900000008</v>
      </c>
      <c r="G512" s="8">
        <f>G513+G515+G517</f>
        <v>0</v>
      </c>
      <c r="H512" s="6">
        <f t="shared" si="82"/>
        <v>4619.6382900000008</v>
      </c>
      <c r="I512" s="8">
        <f>I513+I515+I517</f>
        <v>0</v>
      </c>
      <c r="J512" s="6">
        <f t="shared" si="80"/>
        <v>4619.6382900000008</v>
      </c>
      <c r="K512" s="8">
        <f>K513+K515+K517</f>
        <v>0</v>
      </c>
      <c r="L512" s="6">
        <f t="shared" si="79"/>
        <v>4619.6382900000008</v>
      </c>
      <c r="M512" s="8">
        <f>M513+M515+M517</f>
        <v>0</v>
      </c>
      <c r="N512" s="6">
        <f t="shared" si="90"/>
        <v>4619.6382900000008</v>
      </c>
      <c r="O512" s="8">
        <f>O513+O515+O517</f>
        <v>3.3119999999999998</v>
      </c>
      <c r="P512" s="6">
        <f t="shared" si="89"/>
        <v>4622.9502900000007</v>
      </c>
      <c r="Q512" s="8">
        <f>Q513+Q515+Q517</f>
        <v>0</v>
      </c>
      <c r="R512" s="6">
        <f t="shared" si="87"/>
        <v>4622.9502900000007</v>
      </c>
      <c r="S512" s="8">
        <f>S513+S515+S517+S525+S521+S523</f>
        <v>1302</v>
      </c>
      <c r="T512" s="6">
        <f t="shared" si="86"/>
        <v>5924.9502900000007</v>
      </c>
      <c r="U512" s="8">
        <f>U513+U515+U517+U525+U521+U523</f>
        <v>0</v>
      </c>
      <c r="V512" s="6">
        <f t="shared" si="85"/>
        <v>5924.9502900000007</v>
      </c>
      <c r="W512" s="8">
        <f>W513+W515+W517+W525+W521+W523</f>
        <v>63.44511</v>
      </c>
      <c r="X512" s="6">
        <f t="shared" si="84"/>
        <v>5988.3954000000003</v>
      </c>
    </row>
    <row r="513" spans="1:24" ht="33" customHeight="1">
      <c r="A513" s="1" t="s">
        <v>303</v>
      </c>
      <c r="B513" s="3" t="s">
        <v>305</v>
      </c>
      <c r="C513" s="4"/>
      <c r="D513" s="6">
        <v>1496.5169999999998</v>
      </c>
      <c r="E513" s="8">
        <f>E514</f>
        <v>0</v>
      </c>
      <c r="F513" s="6">
        <f t="shared" si="83"/>
        <v>1496.5169999999998</v>
      </c>
      <c r="G513" s="8">
        <f>G514</f>
        <v>0</v>
      </c>
      <c r="H513" s="6">
        <f t="shared" si="82"/>
        <v>1496.5169999999998</v>
      </c>
      <c r="I513" s="8">
        <f>I514</f>
        <v>0</v>
      </c>
      <c r="J513" s="6">
        <f t="shared" si="80"/>
        <v>1496.5169999999998</v>
      </c>
      <c r="K513" s="8">
        <f>K514</f>
        <v>0</v>
      </c>
      <c r="L513" s="6">
        <f t="shared" si="79"/>
        <v>1496.5169999999998</v>
      </c>
      <c r="M513" s="8">
        <f>M514</f>
        <v>0</v>
      </c>
      <c r="N513" s="6">
        <f t="shared" si="90"/>
        <v>1496.5169999999998</v>
      </c>
      <c r="O513" s="8">
        <f>O514</f>
        <v>0</v>
      </c>
      <c r="P513" s="6">
        <f t="shared" si="89"/>
        <v>1496.5169999999998</v>
      </c>
      <c r="Q513" s="8">
        <f>Q514</f>
        <v>0</v>
      </c>
      <c r="R513" s="6">
        <f t="shared" si="87"/>
        <v>1496.5169999999998</v>
      </c>
      <c r="S513" s="8">
        <f>S514</f>
        <v>0</v>
      </c>
      <c r="T513" s="6">
        <f t="shared" si="86"/>
        <v>1496.5169999999998</v>
      </c>
      <c r="U513" s="8">
        <f>U514</f>
        <v>0</v>
      </c>
      <c r="V513" s="6">
        <f t="shared" si="85"/>
        <v>1496.5169999999998</v>
      </c>
      <c r="W513" s="8">
        <f>W514</f>
        <v>63.44511</v>
      </c>
      <c r="X513" s="6">
        <f t="shared" si="84"/>
        <v>1559.9621099999999</v>
      </c>
    </row>
    <row r="514" spans="1:24" ht="87" customHeight="1">
      <c r="A514" s="1" t="s">
        <v>104</v>
      </c>
      <c r="B514" s="3" t="s">
        <v>305</v>
      </c>
      <c r="C514" s="4">
        <v>100</v>
      </c>
      <c r="D514" s="6">
        <v>1496.5169999999998</v>
      </c>
      <c r="E514" s="8"/>
      <c r="F514" s="6">
        <f t="shared" si="83"/>
        <v>1496.5169999999998</v>
      </c>
      <c r="G514" s="8"/>
      <c r="H514" s="6">
        <f t="shared" si="82"/>
        <v>1496.5169999999998</v>
      </c>
      <c r="I514" s="8"/>
      <c r="J514" s="6">
        <f t="shared" si="80"/>
        <v>1496.5169999999998</v>
      </c>
      <c r="K514" s="8"/>
      <c r="L514" s="6">
        <f t="shared" si="79"/>
        <v>1496.5169999999998</v>
      </c>
      <c r="M514" s="8"/>
      <c r="N514" s="6">
        <f t="shared" si="90"/>
        <v>1496.5169999999998</v>
      </c>
      <c r="O514" s="8"/>
      <c r="P514" s="6">
        <f t="shared" si="89"/>
        <v>1496.5169999999998</v>
      </c>
      <c r="Q514" s="8"/>
      <c r="R514" s="6">
        <f t="shared" si="87"/>
        <v>1496.5169999999998</v>
      </c>
      <c r="S514" s="8"/>
      <c r="T514" s="6">
        <f t="shared" si="86"/>
        <v>1496.5169999999998</v>
      </c>
      <c r="U514" s="8"/>
      <c r="V514" s="6">
        <f t="shared" si="85"/>
        <v>1496.5169999999998</v>
      </c>
      <c r="W514" s="8">
        <v>63.44511</v>
      </c>
      <c r="X514" s="6">
        <f t="shared" si="84"/>
        <v>1559.9621099999999</v>
      </c>
    </row>
    <row r="515" spans="1:24" ht="34.5" customHeight="1">
      <c r="A515" s="1" t="s">
        <v>306</v>
      </c>
      <c r="B515" s="3" t="s">
        <v>308</v>
      </c>
      <c r="C515" s="4"/>
      <c r="D515" s="6">
        <v>1139.1911299999997</v>
      </c>
      <c r="E515" s="8">
        <f>E516</f>
        <v>0</v>
      </c>
      <c r="F515" s="6">
        <f t="shared" si="83"/>
        <v>1139.1911299999997</v>
      </c>
      <c r="G515" s="8">
        <f>G516</f>
        <v>0</v>
      </c>
      <c r="H515" s="6">
        <f t="shared" si="82"/>
        <v>1139.1911299999997</v>
      </c>
      <c r="I515" s="8">
        <f>I516</f>
        <v>0</v>
      </c>
      <c r="J515" s="6">
        <f t="shared" si="80"/>
        <v>1139.1911299999997</v>
      </c>
      <c r="K515" s="8">
        <f>K516</f>
        <v>0</v>
      </c>
      <c r="L515" s="6">
        <f t="shared" si="79"/>
        <v>1139.1911299999997</v>
      </c>
      <c r="M515" s="8">
        <f>M516</f>
        <v>0</v>
      </c>
      <c r="N515" s="6">
        <f t="shared" si="90"/>
        <v>1139.1911299999997</v>
      </c>
      <c r="O515" s="8">
        <f>O516</f>
        <v>0</v>
      </c>
      <c r="P515" s="6">
        <f t="shared" si="89"/>
        <v>1139.1911299999997</v>
      </c>
      <c r="Q515" s="8">
        <f>Q516</f>
        <v>0</v>
      </c>
      <c r="R515" s="6">
        <f t="shared" si="87"/>
        <v>1139.1911299999997</v>
      </c>
      <c r="S515" s="8">
        <f>S516</f>
        <v>0</v>
      </c>
      <c r="T515" s="6">
        <f t="shared" si="86"/>
        <v>1139.1911299999997</v>
      </c>
      <c r="U515" s="8">
        <f>U516</f>
        <v>0</v>
      </c>
      <c r="V515" s="6">
        <f t="shared" si="85"/>
        <v>1139.1911299999997</v>
      </c>
      <c r="W515" s="8">
        <f>W516</f>
        <v>0</v>
      </c>
      <c r="X515" s="6">
        <f t="shared" si="84"/>
        <v>1139.1911299999997</v>
      </c>
    </row>
    <row r="516" spans="1:24" ht="84.75" customHeight="1">
      <c r="A516" s="1" t="s">
        <v>104</v>
      </c>
      <c r="B516" s="3" t="s">
        <v>308</v>
      </c>
      <c r="C516" s="4">
        <v>100</v>
      </c>
      <c r="D516" s="6">
        <v>1139.1911299999997</v>
      </c>
      <c r="E516" s="8"/>
      <c r="F516" s="6">
        <f t="shared" si="83"/>
        <v>1139.1911299999997</v>
      </c>
      <c r="G516" s="8"/>
      <c r="H516" s="6">
        <f t="shared" si="82"/>
        <v>1139.1911299999997</v>
      </c>
      <c r="I516" s="8"/>
      <c r="J516" s="6">
        <f t="shared" si="80"/>
        <v>1139.1911299999997</v>
      </c>
      <c r="K516" s="8"/>
      <c r="L516" s="6">
        <f t="shared" ref="L516:L561" si="91">J516+K516</f>
        <v>1139.1911299999997</v>
      </c>
      <c r="M516" s="8"/>
      <c r="N516" s="6">
        <f t="shared" si="90"/>
        <v>1139.1911299999997</v>
      </c>
      <c r="O516" s="8"/>
      <c r="P516" s="6">
        <f t="shared" si="89"/>
        <v>1139.1911299999997</v>
      </c>
      <c r="Q516" s="8"/>
      <c r="R516" s="6">
        <f t="shared" si="87"/>
        <v>1139.1911299999997</v>
      </c>
      <c r="S516" s="8"/>
      <c r="T516" s="6">
        <f t="shared" si="86"/>
        <v>1139.1911299999997</v>
      </c>
      <c r="U516" s="8"/>
      <c r="V516" s="6">
        <f t="shared" si="85"/>
        <v>1139.1911299999997</v>
      </c>
      <c r="W516" s="8"/>
      <c r="X516" s="6">
        <f t="shared" si="84"/>
        <v>1139.1911299999997</v>
      </c>
    </row>
    <row r="517" spans="1:24" ht="32.25" customHeight="1">
      <c r="A517" s="1" t="s">
        <v>307</v>
      </c>
      <c r="B517" s="3" t="s">
        <v>309</v>
      </c>
      <c r="C517" s="4"/>
      <c r="D517" s="6">
        <v>1983.9301599999999</v>
      </c>
      <c r="E517" s="8">
        <f>E518+E519+E520</f>
        <v>0</v>
      </c>
      <c r="F517" s="6">
        <f t="shared" si="83"/>
        <v>1983.9301599999999</v>
      </c>
      <c r="G517" s="8">
        <f>G518+G519+G520</f>
        <v>0</v>
      </c>
      <c r="H517" s="6">
        <f t="shared" si="82"/>
        <v>1983.9301599999999</v>
      </c>
      <c r="I517" s="8">
        <f>I518+I519+I520</f>
        <v>0</v>
      </c>
      <c r="J517" s="6">
        <f t="shared" si="80"/>
        <v>1983.9301599999999</v>
      </c>
      <c r="K517" s="8">
        <f>K518+K519+K520</f>
        <v>0</v>
      </c>
      <c r="L517" s="6">
        <f t="shared" si="91"/>
        <v>1983.9301599999999</v>
      </c>
      <c r="M517" s="8">
        <f>M518+M519+M520</f>
        <v>0</v>
      </c>
      <c r="N517" s="6">
        <f t="shared" si="90"/>
        <v>1983.9301599999999</v>
      </c>
      <c r="O517" s="8">
        <f>O518+O519+O520</f>
        <v>3.3119999999999998</v>
      </c>
      <c r="P517" s="6">
        <f t="shared" si="89"/>
        <v>1987.2421599999998</v>
      </c>
      <c r="Q517" s="8">
        <f>Q518+Q519+Q520</f>
        <v>0</v>
      </c>
      <c r="R517" s="6">
        <f t="shared" si="87"/>
        <v>1987.2421599999998</v>
      </c>
      <c r="S517" s="8">
        <f>S518+S519+S520</f>
        <v>-1174.0100400000001</v>
      </c>
      <c r="T517" s="6">
        <f t="shared" si="86"/>
        <v>813.23211999999967</v>
      </c>
      <c r="U517" s="8">
        <f>U518+U519+U520</f>
        <v>0</v>
      </c>
      <c r="V517" s="6">
        <f t="shared" si="85"/>
        <v>813.23211999999967</v>
      </c>
      <c r="W517" s="8">
        <f>W518+W519+W520</f>
        <v>0</v>
      </c>
      <c r="X517" s="6">
        <f t="shared" si="84"/>
        <v>813.23211999999967</v>
      </c>
    </row>
    <row r="518" spans="1:24" ht="83.25" customHeight="1">
      <c r="A518" s="1" t="s">
        <v>104</v>
      </c>
      <c r="B518" s="3" t="s">
        <v>309</v>
      </c>
      <c r="C518" s="4">
        <v>100</v>
      </c>
      <c r="D518" s="6">
        <v>1735.4530399999999</v>
      </c>
      <c r="E518" s="8"/>
      <c r="F518" s="6">
        <f t="shared" si="83"/>
        <v>1735.4530399999999</v>
      </c>
      <c r="G518" s="8"/>
      <c r="H518" s="6">
        <f t="shared" si="82"/>
        <v>1735.4530399999999</v>
      </c>
      <c r="I518" s="8"/>
      <c r="J518" s="6">
        <f t="shared" si="80"/>
        <v>1735.4530399999999</v>
      </c>
      <c r="K518" s="8"/>
      <c r="L518" s="6">
        <f t="shared" si="91"/>
        <v>1735.4530399999999</v>
      </c>
      <c r="M518" s="8"/>
      <c r="N518" s="6">
        <f t="shared" si="90"/>
        <v>1735.4530399999999</v>
      </c>
      <c r="O518" s="8">
        <v>3.3119999999999998</v>
      </c>
      <c r="P518" s="6">
        <f t="shared" si="89"/>
        <v>1738.7650399999998</v>
      </c>
      <c r="Q518" s="8"/>
      <c r="R518" s="6">
        <f t="shared" si="87"/>
        <v>1738.7650399999998</v>
      </c>
      <c r="S518" s="8">
        <f>-733.342-440.66804</f>
        <v>-1174.0100400000001</v>
      </c>
      <c r="T518" s="6">
        <f t="shared" si="86"/>
        <v>564.75499999999965</v>
      </c>
      <c r="U518" s="8"/>
      <c r="V518" s="6">
        <f t="shared" si="85"/>
        <v>564.75499999999965</v>
      </c>
      <c r="W518" s="8"/>
      <c r="X518" s="6">
        <f t="shared" si="84"/>
        <v>564.75499999999965</v>
      </c>
    </row>
    <row r="519" spans="1:24" ht="45.75" customHeight="1">
      <c r="A519" s="1" t="s">
        <v>29</v>
      </c>
      <c r="B519" s="3" t="s">
        <v>309</v>
      </c>
      <c r="C519" s="4">
        <v>200</v>
      </c>
      <c r="D519" s="6">
        <v>248.47712000000001</v>
      </c>
      <c r="E519" s="8"/>
      <c r="F519" s="6">
        <f t="shared" si="83"/>
        <v>248.47712000000001</v>
      </c>
      <c r="G519" s="8"/>
      <c r="H519" s="6">
        <f t="shared" si="82"/>
        <v>248.47712000000001</v>
      </c>
      <c r="I519" s="8"/>
      <c r="J519" s="6">
        <f t="shared" si="80"/>
        <v>248.47712000000001</v>
      </c>
      <c r="K519" s="8"/>
      <c r="L519" s="6">
        <f t="shared" si="91"/>
        <v>248.47712000000001</v>
      </c>
      <c r="M519" s="8"/>
      <c r="N519" s="6">
        <f t="shared" si="90"/>
        <v>248.47712000000001</v>
      </c>
      <c r="O519" s="8"/>
      <c r="P519" s="6">
        <f t="shared" si="89"/>
        <v>248.47712000000001</v>
      </c>
      <c r="Q519" s="8"/>
      <c r="R519" s="6">
        <f t="shared" si="87"/>
        <v>248.47712000000001</v>
      </c>
      <c r="S519" s="8"/>
      <c r="T519" s="6">
        <f t="shared" si="86"/>
        <v>248.47712000000001</v>
      </c>
      <c r="U519" s="8"/>
      <c r="V519" s="6">
        <f t="shared" si="85"/>
        <v>248.47712000000001</v>
      </c>
      <c r="W519" s="8"/>
      <c r="X519" s="6">
        <f t="shared" si="84"/>
        <v>248.47712000000001</v>
      </c>
    </row>
    <row r="520" spans="1:24" ht="41.25" customHeight="1">
      <c r="A520" s="1" t="s">
        <v>28</v>
      </c>
      <c r="B520" s="3" t="s">
        <v>309</v>
      </c>
      <c r="C520" s="4">
        <v>800</v>
      </c>
      <c r="D520" s="6">
        <v>0</v>
      </c>
      <c r="E520" s="8"/>
      <c r="F520" s="6">
        <f t="shared" si="83"/>
        <v>0</v>
      </c>
      <c r="G520" s="8"/>
      <c r="H520" s="6">
        <f t="shared" si="82"/>
        <v>0</v>
      </c>
      <c r="I520" s="8"/>
      <c r="J520" s="6">
        <f t="shared" si="80"/>
        <v>0</v>
      </c>
      <c r="K520" s="8"/>
      <c r="L520" s="6">
        <f t="shared" si="91"/>
        <v>0</v>
      </c>
      <c r="M520" s="8"/>
      <c r="N520" s="6">
        <f t="shared" si="90"/>
        <v>0</v>
      </c>
      <c r="O520" s="8"/>
      <c r="P520" s="6">
        <f t="shared" si="89"/>
        <v>0</v>
      </c>
      <c r="Q520" s="8"/>
      <c r="R520" s="6">
        <f t="shared" si="87"/>
        <v>0</v>
      </c>
      <c r="S520" s="8"/>
      <c r="T520" s="6">
        <f t="shared" si="86"/>
        <v>0</v>
      </c>
      <c r="U520" s="8"/>
      <c r="V520" s="6">
        <f t="shared" si="85"/>
        <v>0</v>
      </c>
      <c r="W520" s="8"/>
      <c r="X520" s="6">
        <f t="shared" si="84"/>
        <v>0</v>
      </c>
    </row>
    <row r="521" spans="1:24" ht="41.25" customHeight="1">
      <c r="A521" s="1" t="s">
        <v>655</v>
      </c>
      <c r="B521" s="3" t="s">
        <v>656</v>
      </c>
      <c r="C521" s="4"/>
      <c r="D521" s="6"/>
      <c r="E521" s="8"/>
      <c r="F521" s="6"/>
      <c r="G521" s="8"/>
      <c r="H521" s="6"/>
      <c r="I521" s="8"/>
      <c r="J521" s="6"/>
      <c r="K521" s="8"/>
      <c r="L521" s="6"/>
      <c r="M521" s="8"/>
      <c r="N521" s="6"/>
      <c r="O521" s="8"/>
      <c r="P521" s="6"/>
      <c r="Q521" s="8"/>
      <c r="R521" s="6">
        <f t="shared" si="87"/>
        <v>0</v>
      </c>
      <c r="S521" s="8">
        <f>S522</f>
        <v>733.34199999999998</v>
      </c>
      <c r="T521" s="6">
        <f t="shared" si="86"/>
        <v>733.34199999999998</v>
      </c>
      <c r="U521" s="8">
        <f>U522</f>
        <v>0</v>
      </c>
      <c r="V521" s="6">
        <f t="shared" si="85"/>
        <v>733.34199999999998</v>
      </c>
      <c r="W521" s="8">
        <f>W522</f>
        <v>0</v>
      </c>
      <c r="X521" s="6">
        <f t="shared" si="84"/>
        <v>733.34199999999998</v>
      </c>
    </row>
    <row r="522" spans="1:24" ht="75" customHeight="1">
      <c r="A522" s="1" t="s">
        <v>104</v>
      </c>
      <c r="B522" s="3" t="s">
        <v>656</v>
      </c>
      <c r="C522" s="4">
        <v>100</v>
      </c>
      <c r="D522" s="6"/>
      <c r="E522" s="8"/>
      <c r="F522" s="6"/>
      <c r="G522" s="8"/>
      <c r="H522" s="6"/>
      <c r="I522" s="8"/>
      <c r="J522" s="6"/>
      <c r="K522" s="8"/>
      <c r="L522" s="6"/>
      <c r="M522" s="8"/>
      <c r="N522" s="6"/>
      <c r="O522" s="8"/>
      <c r="P522" s="6"/>
      <c r="Q522" s="8"/>
      <c r="R522" s="6">
        <f t="shared" si="87"/>
        <v>0</v>
      </c>
      <c r="S522" s="8">
        <v>733.34199999999998</v>
      </c>
      <c r="T522" s="6">
        <f t="shared" si="86"/>
        <v>733.34199999999998</v>
      </c>
      <c r="U522" s="8"/>
      <c r="V522" s="6">
        <f t="shared" si="85"/>
        <v>733.34199999999998</v>
      </c>
      <c r="W522" s="8"/>
      <c r="X522" s="6">
        <f t="shared" si="84"/>
        <v>733.34199999999998</v>
      </c>
    </row>
    <row r="523" spans="1:24" ht="41.25" customHeight="1">
      <c r="A523" s="1" t="s">
        <v>657</v>
      </c>
      <c r="B523" s="3" t="s">
        <v>658</v>
      </c>
      <c r="C523" s="4"/>
      <c r="D523" s="6"/>
      <c r="E523" s="8"/>
      <c r="F523" s="6"/>
      <c r="G523" s="8"/>
      <c r="H523" s="6"/>
      <c r="I523" s="8"/>
      <c r="J523" s="6"/>
      <c r="K523" s="8"/>
      <c r="L523" s="6"/>
      <c r="M523" s="8"/>
      <c r="N523" s="6"/>
      <c r="O523" s="8"/>
      <c r="P523" s="6"/>
      <c r="Q523" s="8"/>
      <c r="R523" s="6">
        <f t="shared" si="87"/>
        <v>0</v>
      </c>
      <c r="S523" s="8">
        <f>S524</f>
        <v>440.66804000000002</v>
      </c>
      <c r="T523" s="6">
        <f t="shared" si="86"/>
        <v>440.66804000000002</v>
      </c>
      <c r="U523" s="8">
        <f>U524</f>
        <v>0</v>
      </c>
      <c r="V523" s="6">
        <f t="shared" si="85"/>
        <v>440.66804000000002</v>
      </c>
      <c r="W523" s="8">
        <f>W524</f>
        <v>0</v>
      </c>
      <c r="X523" s="6">
        <f t="shared" si="84"/>
        <v>440.66804000000002</v>
      </c>
    </row>
    <row r="524" spans="1:24" ht="83.25" customHeight="1">
      <c r="A524" s="1" t="s">
        <v>104</v>
      </c>
      <c r="B524" s="3" t="s">
        <v>658</v>
      </c>
      <c r="C524" s="4">
        <v>100</v>
      </c>
      <c r="D524" s="6"/>
      <c r="E524" s="8"/>
      <c r="F524" s="6"/>
      <c r="G524" s="8"/>
      <c r="H524" s="6"/>
      <c r="I524" s="8"/>
      <c r="J524" s="6"/>
      <c r="K524" s="8"/>
      <c r="L524" s="6"/>
      <c r="M524" s="8"/>
      <c r="N524" s="6"/>
      <c r="O524" s="8"/>
      <c r="P524" s="6"/>
      <c r="Q524" s="8"/>
      <c r="R524" s="6">
        <f t="shared" si="87"/>
        <v>0</v>
      </c>
      <c r="S524" s="8">
        <v>440.66804000000002</v>
      </c>
      <c r="T524" s="6">
        <f t="shared" si="86"/>
        <v>440.66804000000002</v>
      </c>
      <c r="U524" s="8"/>
      <c r="V524" s="6">
        <f t="shared" si="85"/>
        <v>440.66804000000002</v>
      </c>
      <c r="W524" s="8"/>
      <c r="X524" s="6">
        <f t="shared" si="84"/>
        <v>440.66804000000002</v>
      </c>
    </row>
    <row r="525" spans="1:24" ht="44.25" customHeight="1">
      <c r="A525" s="1" t="s">
        <v>643</v>
      </c>
      <c r="B525" s="3" t="s">
        <v>644</v>
      </c>
      <c r="C525" s="4"/>
      <c r="D525" s="6"/>
      <c r="E525" s="8"/>
      <c r="F525" s="6"/>
      <c r="G525" s="8"/>
      <c r="H525" s="6"/>
      <c r="I525" s="8"/>
      <c r="J525" s="6"/>
      <c r="K525" s="8"/>
      <c r="L525" s="6"/>
      <c r="M525" s="8"/>
      <c r="N525" s="6"/>
      <c r="O525" s="8"/>
      <c r="P525" s="6"/>
      <c r="Q525" s="8"/>
      <c r="R525" s="6">
        <f t="shared" si="87"/>
        <v>0</v>
      </c>
      <c r="S525" s="8">
        <f>S526</f>
        <v>1302</v>
      </c>
      <c r="T525" s="6">
        <f t="shared" si="86"/>
        <v>1302</v>
      </c>
      <c r="U525" s="8">
        <f>U526</f>
        <v>0</v>
      </c>
      <c r="V525" s="6">
        <f t="shared" si="85"/>
        <v>1302</v>
      </c>
      <c r="W525" s="8">
        <f>W526</f>
        <v>0</v>
      </c>
      <c r="X525" s="6">
        <f t="shared" si="84"/>
        <v>1302</v>
      </c>
    </row>
    <row r="526" spans="1:24" ht="82.5" customHeight="1">
      <c r="A526" s="1" t="s">
        <v>104</v>
      </c>
      <c r="B526" s="3" t="s">
        <v>644</v>
      </c>
      <c r="C526" s="4">
        <v>100</v>
      </c>
      <c r="D526" s="6"/>
      <c r="E526" s="8"/>
      <c r="F526" s="6"/>
      <c r="G526" s="8"/>
      <c r="H526" s="6"/>
      <c r="I526" s="8"/>
      <c r="J526" s="6"/>
      <c r="K526" s="8"/>
      <c r="L526" s="6"/>
      <c r="M526" s="8"/>
      <c r="N526" s="6"/>
      <c r="O526" s="8"/>
      <c r="P526" s="6"/>
      <c r="Q526" s="8"/>
      <c r="R526" s="6">
        <f t="shared" si="87"/>
        <v>0</v>
      </c>
      <c r="S526" s="8">
        <v>1302</v>
      </c>
      <c r="T526" s="6">
        <f t="shared" si="86"/>
        <v>1302</v>
      </c>
      <c r="U526" s="8"/>
      <c r="V526" s="6">
        <f t="shared" si="85"/>
        <v>1302</v>
      </c>
      <c r="W526" s="8"/>
      <c r="X526" s="6">
        <f t="shared" si="84"/>
        <v>1302</v>
      </c>
    </row>
    <row r="527" spans="1:24" ht="75.75" customHeight="1">
      <c r="A527" s="26" t="s">
        <v>310</v>
      </c>
      <c r="B527" s="10" t="s">
        <v>311</v>
      </c>
      <c r="C527" s="4"/>
      <c r="D527" s="6">
        <v>7360.6838299999999</v>
      </c>
      <c r="E527" s="8">
        <f>E528</f>
        <v>462.21699999999998</v>
      </c>
      <c r="F527" s="6">
        <f t="shared" si="83"/>
        <v>7822.9008299999996</v>
      </c>
      <c r="G527" s="8">
        <f>G528</f>
        <v>67.388890000000004</v>
      </c>
      <c r="H527" s="6">
        <f t="shared" si="82"/>
        <v>7890.2897199999998</v>
      </c>
      <c r="I527" s="8">
        <f>I528</f>
        <v>0</v>
      </c>
      <c r="J527" s="6">
        <f t="shared" ref="J527:J561" si="92">H527+I527</f>
        <v>7890.2897199999998</v>
      </c>
      <c r="K527" s="8">
        <f>K528</f>
        <v>0</v>
      </c>
      <c r="L527" s="6">
        <f t="shared" si="91"/>
        <v>7890.2897199999998</v>
      </c>
      <c r="M527" s="8">
        <f>M528</f>
        <v>0</v>
      </c>
      <c r="N527" s="6">
        <f t="shared" si="90"/>
        <v>7890.2897199999998</v>
      </c>
      <c r="O527" s="8">
        <f>O528</f>
        <v>1240</v>
      </c>
      <c r="P527" s="6">
        <f t="shared" si="89"/>
        <v>9130.2897200000007</v>
      </c>
      <c r="Q527" s="8">
        <f>Q528</f>
        <v>0</v>
      </c>
      <c r="R527" s="6">
        <f t="shared" si="87"/>
        <v>9130.2897200000007</v>
      </c>
      <c r="S527" s="8">
        <f>S528</f>
        <v>265.58238</v>
      </c>
      <c r="T527" s="6">
        <f t="shared" si="86"/>
        <v>9395.8721000000005</v>
      </c>
      <c r="U527" s="8">
        <f>U528</f>
        <v>-14.585800000000003</v>
      </c>
      <c r="V527" s="6">
        <f t="shared" si="85"/>
        <v>9381.2862999999998</v>
      </c>
      <c r="W527" s="8">
        <f>W528</f>
        <v>-116.21599999999999</v>
      </c>
      <c r="X527" s="6">
        <f t="shared" si="84"/>
        <v>9265.0702999999994</v>
      </c>
    </row>
    <row r="528" spans="1:24" ht="42.75" customHeight="1">
      <c r="A528" s="12" t="s">
        <v>302</v>
      </c>
      <c r="B528" s="3" t="s">
        <v>313</v>
      </c>
      <c r="C528" s="4"/>
      <c r="D528" s="6">
        <v>7360.6838299999999</v>
      </c>
      <c r="E528" s="8">
        <f>E529+E531+E534+E536+E538+E541+E543+E547+E549+E551+E545+E553+E555</f>
        <v>462.21699999999998</v>
      </c>
      <c r="F528" s="6">
        <f t="shared" si="83"/>
        <v>7822.9008299999996</v>
      </c>
      <c r="G528" s="8">
        <f>G529+G531+G534+G536+G538+G541+G543+G547+G549+G551+G545+G553+G555</f>
        <v>67.388890000000004</v>
      </c>
      <c r="H528" s="6">
        <f t="shared" si="82"/>
        <v>7890.2897199999998</v>
      </c>
      <c r="I528" s="8">
        <f>I529+I531+I534+I536+I538+I541+I543+I547+I549+I551+I545+I553+I555</f>
        <v>0</v>
      </c>
      <c r="J528" s="6">
        <f t="shared" si="92"/>
        <v>7890.2897199999998</v>
      </c>
      <c r="K528" s="8">
        <f>K529+K531+K534+K536+K538+K541+K543+K547+K549+K551+K545+K553+K555</f>
        <v>0</v>
      </c>
      <c r="L528" s="6">
        <f t="shared" si="91"/>
        <v>7890.2897199999998</v>
      </c>
      <c r="M528" s="8">
        <f>M529+M531+M534+M536+M538+M541+M543+M547+M549+M551+M545+M553+M555</f>
        <v>0</v>
      </c>
      <c r="N528" s="6">
        <f t="shared" si="90"/>
        <v>7890.2897199999998</v>
      </c>
      <c r="O528" s="8">
        <f>O529+O531+O534+O536+O538+O541+O543+O547+O549+O551+O545+O553+O555</f>
        <v>1240</v>
      </c>
      <c r="P528" s="6">
        <f t="shared" si="89"/>
        <v>9130.2897200000007</v>
      </c>
      <c r="Q528" s="8">
        <f>Q529+Q531+Q534+Q536+Q538+Q541+Q543+Q547+Q549+Q551+Q545+Q553+Q555</f>
        <v>0</v>
      </c>
      <c r="R528" s="6">
        <f t="shared" si="87"/>
        <v>9130.2897200000007</v>
      </c>
      <c r="S528" s="8">
        <f>S529+S531+S534+S536+S538+S541+S543+S547+S549+S551+S545+S553+S555</f>
        <v>265.58238</v>
      </c>
      <c r="T528" s="6">
        <f t="shared" si="86"/>
        <v>9395.8721000000005</v>
      </c>
      <c r="U528" s="8">
        <f>U529+U531+U534+U536+U538+U541+U543+U547+U549+U551+U545+U553+U555</f>
        <v>-14.585800000000003</v>
      </c>
      <c r="V528" s="6">
        <f t="shared" si="85"/>
        <v>9381.2862999999998</v>
      </c>
      <c r="W528" s="8">
        <f>W529+W531+W534+W536+W538+W541+W543+W547+W549+W551+W545+W553+W555</f>
        <v>-116.21599999999999</v>
      </c>
      <c r="X528" s="6">
        <f t="shared" si="84"/>
        <v>9265.0702999999994</v>
      </c>
    </row>
    <row r="529" spans="1:24" ht="53.25" customHeight="1">
      <c r="A529" s="12" t="s">
        <v>312</v>
      </c>
      <c r="B529" s="3" t="s">
        <v>351</v>
      </c>
      <c r="C529" s="4"/>
      <c r="D529" s="6">
        <v>168.45840000000001</v>
      </c>
      <c r="E529" s="8">
        <f>E530</f>
        <v>0</v>
      </c>
      <c r="F529" s="6">
        <f t="shared" si="83"/>
        <v>168.45840000000001</v>
      </c>
      <c r="G529" s="8">
        <f>G530</f>
        <v>0</v>
      </c>
      <c r="H529" s="6">
        <f t="shared" si="82"/>
        <v>168.45840000000001</v>
      </c>
      <c r="I529" s="8">
        <f>I530</f>
        <v>0</v>
      </c>
      <c r="J529" s="6">
        <f t="shared" si="92"/>
        <v>168.45840000000001</v>
      </c>
      <c r="K529" s="8">
        <f>K530</f>
        <v>0</v>
      </c>
      <c r="L529" s="6">
        <f t="shared" si="91"/>
        <v>168.45840000000001</v>
      </c>
      <c r="M529" s="8">
        <f>M530</f>
        <v>0</v>
      </c>
      <c r="N529" s="6">
        <f t="shared" si="90"/>
        <v>168.45840000000001</v>
      </c>
      <c r="O529" s="8">
        <f>O530</f>
        <v>0</v>
      </c>
      <c r="P529" s="6">
        <f t="shared" si="89"/>
        <v>168.45840000000001</v>
      </c>
      <c r="Q529" s="8">
        <f>Q530</f>
        <v>0</v>
      </c>
      <c r="R529" s="6">
        <f t="shared" si="87"/>
        <v>168.45840000000001</v>
      </c>
      <c r="S529" s="8">
        <f>S530</f>
        <v>65.582380000000001</v>
      </c>
      <c r="T529" s="6">
        <f t="shared" si="86"/>
        <v>234.04078000000001</v>
      </c>
      <c r="U529" s="8">
        <f>U530</f>
        <v>3.7921999999999998</v>
      </c>
      <c r="V529" s="6">
        <f t="shared" si="85"/>
        <v>237.83298000000002</v>
      </c>
      <c r="W529" s="8">
        <f>W530</f>
        <v>25.584</v>
      </c>
      <c r="X529" s="6">
        <f t="shared" si="84"/>
        <v>263.41698000000002</v>
      </c>
    </row>
    <row r="530" spans="1:24" ht="43.5" customHeight="1">
      <c r="A530" s="1" t="s">
        <v>314</v>
      </c>
      <c r="B530" s="3" t="s">
        <v>351</v>
      </c>
      <c r="C530" s="4">
        <v>300</v>
      </c>
      <c r="D530" s="6">
        <v>168.45840000000001</v>
      </c>
      <c r="E530" s="8"/>
      <c r="F530" s="6">
        <f t="shared" si="83"/>
        <v>168.45840000000001</v>
      </c>
      <c r="G530" s="8"/>
      <c r="H530" s="6">
        <f t="shared" si="82"/>
        <v>168.45840000000001</v>
      </c>
      <c r="I530" s="8"/>
      <c r="J530" s="6">
        <f t="shared" si="92"/>
        <v>168.45840000000001</v>
      </c>
      <c r="K530" s="8"/>
      <c r="L530" s="6">
        <f t="shared" si="91"/>
        <v>168.45840000000001</v>
      </c>
      <c r="M530" s="8"/>
      <c r="N530" s="6">
        <f t="shared" si="90"/>
        <v>168.45840000000001</v>
      </c>
      <c r="O530" s="8"/>
      <c r="P530" s="6">
        <f t="shared" si="89"/>
        <v>168.45840000000001</v>
      </c>
      <c r="Q530" s="8"/>
      <c r="R530" s="6">
        <f t="shared" si="87"/>
        <v>168.45840000000001</v>
      </c>
      <c r="S530" s="8">
        <v>65.582380000000001</v>
      </c>
      <c r="T530" s="6">
        <f t="shared" si="86"/>
        <v>234.04078000000001</v>
      </c>
      <c r="U530" s="8">
        <v>3.7921999999999998</v>
      </c>
      <c r="V530" s="6">
        <f t="shared" si="85"/>
        <v>237.83298000000002</v>
      </c>
      <c r="W530" s="8">
        <v>25.584</v>
      </c>
      <c r="X530" s="6">
        <f t="shared" si="84"/>
        <v>263.41698000000002</v>
      </c>
    </row>
    <row r="531" spans="1:24" ht="74.25" customHeight="1">
      <c r="A531" s="1" t="s">
        <v>315</v>
      </c>
      <c r="B531" s="3" t="s">
        <v>352</v>
      </c>
      <c r="C531" s="4"/>
      <c r="D531" s="6">
        <v>859.12608</v>
      </c>
      <c r="E531" s="8">
        <f>E532+E533</f>
        <v>0</v>
      </c>
      <c r="F531" s="6">
        <f t="shared" si="83"/>
        <v>859.12608</v>
      </c>
      <c r="G531" s="8">
        <f>G532+G533</f>
        <v>0</v>
      </c>
      <c r="H531" s="6">
        <f t="shared" si="82"/>
        <v>859.12608</v>
      </c>
      <c r="I531" s="8">
        <f>I532+I533</f>
        <v>0</v>
      </c>
      <c r="J531" s="6">
        <f t="shared" si="92"/>
        <v>859.12608</v>
      </c>
      <c r="K531" s="8">
        <f>K532+K533</f>
        <v>0</v>
      </c>
      <c r="L531" s="6">
        <f t="shared" si="91"/>
        <v>859.12608</v>
      </c>
      <c r="M531" s="8">
        <f>M532+M533</f>
        <v>0</v>
      </c>
      <c r="N531" s="6">
        <f t="shared" si="90"/>
        <v>859.12608</v>
      </c>
      <c r="O531" s="8">
        <f>O532+O533</f>
        <v>0</v>
      </c>
      <c r="P531" s="6">
        <f t="shared" si="89"/>
        <v>859.12608</v>
      </c>
      <c r="Q531" s="8">
        <f>Q532+Q533</f>
        <v>0</v>
      </c>
      <c r="R531" s="6">
        <f t="shared" si="87"/>
        <v>859.12608</v>
      </c>
      <c r="S531" s="8">
        <f>S532+S533</f>
        <v>0</v>
      </c>
      <c r="T531" s="6">
        <f t="shared" si="86"/>
        <v>859.12608</v>
      </c>
      <c r="U531" s="8">
        <f>U532+U533</f>
        <v>-18.378</v>
      </c>
      <c r="V531" s="6">
        <f t="shared" si="85"/>
        <v>840.74807999999996</v>
      </c>
      <c r="W531" s="8">
        <f>W532+W533</f>
        <v>0</v>
      </c>
      <c r="X531" s="6">
        <f t="shared" si="84"/>
        <v>840.74807999999996</v>
      </c>
    </row>
    <row r="532" spans="1:24" ht="51.75" hidden="1" customHeight="1">
      <c r="A532" s="1" t="s">
        <v>29</v>
      </c>
      <c r="B532" s="3" t="s">
        <v>352</v>
      </c>
      <c r="C532" s="4">
        <v>200</v>
      </c>
      <c r="D532" s="6">
        <v>0</v>
      </c>
      <c r="E532" s="8"/>
      <c r="F532" s="6">
        <f t="shared" si="83"/>
        <v>0</v>
      </c>
      <c r="G532" s="8"/>
      <c r="H532" s="6">
        <f t="shared" si="82"/>
        <v>0</v>
      </c>
      <c r="I532" s="8"/>
      <c r="J532" s="6">
        <f t="shared" si="92"/>
        <v>0</v>
      </c>
      <c r="K532" s="8"/>
      <c r="L532" s="6">
        <f t="shared" si="91"/>
        <v>0</v>
      </c>
      <c r="M532" s="8"/>
      <c r="N532" s="6">
        <f t="shared" si="90"/>
        <v>0</v>
      </c>
      <c r="O532" s="8"/>
      <c r="P532" s="6">
        <f t="shared" si="89"/>
        <v>0</v>
      </c>
      <c r="Q532" s="8"/>
      <c r="R532" s="6">
        <f t="shared" si="87"/>
        <v>0</v>
      </c>
      <c r="S532" s="8"/>
      <c r="T532" s="6">
        <f t="shared" si="86"/>
        <v>0</v>
      </c>
      <c r="U532" s="8"/>
      <c r="V532" s="6">
        <f t="shared" si="85"/>
        <v>0</v>
      </c>
      <c r="W532" s="8"/>
      <c r="X532" s="6">
        <f t="shared" si="84"/>
        <v>0</v>
      </c>
    </row>
    <row r="533" spans="1:24" ht="42" customHeight="1">
      <c r="A533" s="1" t="s">
        <v>314</v>
      </c>
      <c r="B533" s="3" t="s">
        <v>352</v>
      </c>
      <c r="C533" s="4">
        <v>300</v>
      </c>
      <c r="D533" s="6">
        <v>859.12608</v>
      </c>
      <c r="E533" s="8"/>
      <c r="F533" s="6">
        <f t="shared" si="83"/>
        <v>859.12608</v>
      </c>
      <c r="G533" s="8"/>
      <c r="H533" s="6">
        <f t="shared" si="82"/>
        <v>859.12608</v>
      </c>
      <c r="I533" s="8"/>
      <c r="J533" s="6">
        <f t="shared" si="92"/>
        <v>859.12608</v>
      </c>
      <c r="K533" s="8"/>
      <c r="L533" s="6">
        <f t="shared" si="91"/>
        <v>859.12608</v>
      </c>
      <c r="M533" s="8"/>
      <c r="N533" s="6">
        <f t="shared" si="90"/>
        <v>859.12608</v>
      </c>
      <c r="O533" s="8"/>
      <c r="P533" s="6">
        <f t="shared" si="89"/>
        <v>859.12608</v>
      </c>
      <c r="Q533" s="8"/>
      <c r="R533" s="6">
        <f t="shared" si="87"/>
        <v>859.12608</v>
      </c>
      <c r="S533" s="8"/>
      <c r="T533" s="6">
        <f t="shared" si="86"/>
        <v>859.12608</v>
      </c>
      <c r="U533" s="8">
        <v>-18.378</v>
      </c>
      <c r="V533" s="6">
        <f t="shared" si="85"/>
        <v>840.74807999999996</v>
      </c>
      <c r="W533" s="8"/>
      <c r="X533" s="6">
        <f t="shared" si="84"/>
        <v>840.74807999999996</v>
      </c>
    </row>
    <row r="534" spans="1:24" ht="56.25" hidden="1" customHeight="1">
      <c r="A534" s="12" t="s">
        <v>355</v>
      </c>
      <c r="B534" s="3" t="s">
        <v>356</v>
      </c>
      <c r="C534" s="4"/>
      <c r="D534" s="6">
        <v>0</v>
      </c>
      <c r="E534" s="8">
        <f>E535</f>
        <v>0</v>
      </c>
      <c r="F534" s="6">
        <f t="shared" si="83"/>
        <v>0</v>
      </c>
      <c r="G534" s="8">
        <f>G535</f>
        <v>0</v>
      </c>
      <c r="H534" s="6">
        <f t="shared" ref="H534:H561" si="93">F534+G534</f>
        <v>0</v>
      </c>
      <c r="I534" s="8">
        <f>I535</f>
        <v>0</v>
      </c>
      <c r="J534" s="6">
        <f t="shared" si="92"/>
        <v>0</v>
      </c>
      <c r="K534" s="8">
        <f>K535</f>
        <v>0</v>
      </c>
      <c r="L534" s="6">
        <f t="shared" si="91"/>
        <v>0</v>
      </c>
      <c r="M534" s="8">
        <f>M535</f>
        <v>0</v>
      </c>
      <c r="N534" s="6">
        <f t="shared" si="90"/>
        <v>0</v>
      </c>
      <c r="O534" s="8">
        <f>O535</f>
        <v>0</v>
      </c>
      <c r="P534" s="6">
        <f t="shared" si="89"/>
        <v>0</v>
      </c>
      <c r="Q534" s="8">
        <f>Q535</f>
        <v>0</v>
      </c>
      <c r="R534" s="6">
        <f t="shared" si="87"/>
        <v>0</v>
      </c>
      <c r="S534" s="8">
        <f>S535</f>
        <v>0</v>
      </c>
      <c r="T534" s="6">
        <f t="shared" si="86"/>
        <v>0</v>
      </c>
      <c r="U534" s="8">
        <f>U535</f>
        <v>0</v>
      </c>
      <c r="V534" s="6">
        <f t="shared" si="85"/>
        <v>0</v>
      </c>
      <c r="W534" s="8">
        <f>W535</f>
        <v>0</v>
      </c>
      <c r="X534" s="6">
        <f t="shared" ref="X534:X561" si="94">V534+W534</f>
        <v>0</v>
      </c>
    </row>
    <row r="535" spans="1:24" ht="49.5" hidden="1" customHeight="1">
      <c r="A535" s="1" t="s">
        <v>29</v>
      </c>
      <c r="B535" s="3" t="s">
        <v>356</v>
      </c>
      <c r="C535" s="4">
        <v>200</v>
      </c>
      <c r="D535" s="6">
        <v>0</v>
      </c>
      <c r="E535" s="8"/>
      <c r="F535" s="6">
        <f t="shared" si="83"/>
        <v>0</v>
      </c>
      <c r="G535" s="8"/>
      <c r="H535" s="6">
        <f t="shared" si="93"/>
        <v>0</v>
      </c>
      <c r="I535" s="8"/>
      <c r="J535" s="6">
        <f t="shared" si="92"/>
        <v>0</v>
      </c>
      <c r="K535" s="8"/>
      <c r="L535" s="6">
        <f t="shared" si="91"/>
        <v>0</v>
      </c>
      <c r="M535" s="8"/>
      <c r="N535" s="6">
        <f t="shared" si="90"/>
        <v>0</v>
      </c>
      <c r="O535" s="8"/>
      <c r="P535" s="6">
        <f t="shared" si="89"/>
        <v>0</v>
      </c>
      <c r="Q535" s="8"/>
      <c r="R535" s="6">
        <f t="shared" si="87"/>
        <v>0</v>
      </c>
      <c r="S535" s="8"/>
      <c r="T535" s="6">
        <f t="shared" si="86"/>
        <v>0</v>
      </c>
      <c r="U535" s="8"/>
      <c r="V535" s="6">
        <f t="shared" si="85"/>
        <v>0</v>
      </c>
      <c r="W535" s="8"/>
      <c r="X535" s="6">
        <f t="shared" si="94"/>
        <v>0</v>
      </c>
    </row>
    <row r="536" spans="1:24" ht="64.5" customHeight="1">
      <c r="A536" s="1" t="s">
        <v>316</v>
      </c>
      <c r="B536" s="14" t="s">
        <v>317</v>
      </c>
      <c r="C536" s="4"/>
      <c r="D536" s="6">
        <v>0</v>
      </c>
      <c r="E536" s="8">
        <f>E537</f>
        <v>0</v>
      </c>
      <c r="F536" s="6">
        <f t="shared" si="83"/>
        <v>0</v>
      </c>
      <c r="G536" s="8">
        <f>G537</f>
        <v>0</v>
      </c>
      <c r="H536" s="6">
        <f t="shared" si="93"/>
        <v>0</v>
      </c>
      <c r="I536" s="8">
        <f>I537</f>
        <v>0</v>
      </c>
      <c r="J536" s="6">
        <f t="shared" si="92"/>
        <v>0</v>
      </c>
      <c r="K536" s="8">
        <f>K537</f>
        <v>0</v>
      </c>
      <c r="L536" s="6">
        <f t="shared" si="91"/>
        <v>0</v>
      </c>
      <c r="M536" s="8">
        <f>M537</f>
        <v>0</v>
      </c>
      <c r="N536" s="6">
        <f t="shared" si="90"/>
        <v>0</v>
      </c>
      <c r="O536" s="8">
        <f>O537</f>
        <v>0</v>
      </c>
      <c r="P536" s="6">
        <f t="shared" si="89"/>
        <v>0</v>
      </c>
      <c r="Q536" s="8">
        <f>Q537</f>
        <v>0</v>
      </c>
      <c r="R536" s="6">
        <f t="shared" si="87"/>
        <v>0</v>
      </c>
      <c r="S536" s="8">
        <f>S537</f>
        <v>0</v>
      </c>
      <c r="T536" s="6">
        <f t="shared" si="86"/>
        <v>0</v>
      </c>
      <c r="U536" s="8">
        <f>U537</f>
        <v>0</v>
      </c>
      <c r="V536" s="6">
        <f t="shared" si="85"/>
        <v>0</v>
      </c>
      <c r="W536" s="8">
        <f>W537</f>
        <v>0</v>
      </c>
      <c r="X536" s="6">
        <f t="shared" si="94"/>
        <v>0</v>
      </c>
    </row>
    <row r="537" spans="1:24" ht="52.5" customHeight="1">
      <c r="A537" s="1" t="s">
        <v>29</v>
      </c>
      <c r="B537" s="14" t="s">
        <v>317</v>
      </c>
      <c r="C537" s="4">
        <v>200</v>
      </c>
      <c r="D537" s="6">
        <v>0</v>
      </c>
      <c r="E537" s="8"/>
      <c r="F537" s="6">
        <f t="shared" si="83"/>
        <v>0</v>
      </c>
      <c r="G537" s="8"/>
      <c r="H537" s="6">
        <f t="shared" si="93"/>
        <v>0</v>
      </c>
      <c r="I537" s="8"/>
      <c r="J537" s="6">
        <f t="shared" si="92"/>
        <v>0</v>
      </c>
      <c r="K537" s="8"/>
      <c r="L537" s="6">
        <f t="shared" si="91"/>
        <v>0</v>
      </c>
      <c r="M537" s="8"/>
      <c r="N537" s="6">
        <f t="shared" si="90"/>
        <v>0</v>
      </c>
      <c r="O537" s="8"/>
      <c r="P537" s="6">
        <f t="shared" si="89"/>
        <v>0</v>
      </c>
      <c r="Q537" s="8"/>
      <c r="R537" s="6">
        <f t="shared" si="87"/>
        <v>0</v>
      </c>
      <c r="S537" s="8"/>
      <c r="T537" s="6">
        <f t="shared" si="86"/>
        <v>0</v>
      </c>
      <c r="U537" s="8"/>
      <c r="V537" s="6">
        <f t="shared" si="85"/>
        <v>0</v>
      </c>
      <c r="W537" s="8"/>
      <c r="X537" s="6">
        <f t="shared" si="94"/>
        <v>0</v>
      </c>
    </row>
    <row r="538" spans="1:24" ht="55.5" customHeight="1">
      <c r="A538" s="1" t="s">
        <v>318</v>
      </c>
      <c r="B538" s="14" t="s">
        <v>319</v>
      </c>
      <c r="C538" s="4"/>
      <c r="D538" s="6">
        <v>1391.6203500000001</v>
      </c>
      <c r="E538" s="8">
        <f>E539+E540</f>
        <v>0</v>
      </c>
      <c r="F538" s="6">
        <f t="shared" si="83"/>
        <v>1391.6203500000001</v>
      </c>
      <c r="G538" s="8">
        <f>G539+G540</f>
        <v>0</v>
      </c>
      <c r="H538" s="6">
        <f t="shared" si="93"/>
        <v>1391.6203500000001</v>
      </c>
      <c r="I538" s="8">
        <f>I539+I540</f>
        <v>0</v>
      </c>
      <c r="J538" s="6">
        <f t="shared" si="92"/>
        <v>1391.6203500000001</v>
      </c>
      <c r="K538" s="8">
        <f>K539+K540</f>
        <v>0</v>
      </c>
      <c r="L538" s="6">
        <f t="shared" si="91"/>
        <v>1391.6203500000001</v>
      </c>
      <c r="M538" s="8">
        <f>M539+M540</f>
        <v>0</v>
      </c>
      <c r="N538" s="6">
        <f t="shared" si="90"/>
        <v>1391.6203500000001</v>
      </c>
      <c r="O538" s="8">
        <f>O539+O540</f>
        <v>1200</v>
      </c>
      <c r="P538" s="6">
        <f t="shared" si="89"/>
        <v>2591.6203500000001</v>
      </c>
      <c r="Q538" s="8">
        <f>Q539+Q540</f>
        <v>0</v>
      </c>
      <c r="R538" s="6">
        <f t="shared" si="87"/>
        <v>2591.6203500000001</v>
      </c>
      <c r="S538" s="8">
        <f>S539+S540</f>
        <v>200</v>
      </c>
      <c r="T538" s="6">
        <f t="shared" si="86"/>
        <v>2791.6203500000001</v>
      </c>
      <c r="U538" s="8">
        <f>U539+U540</f>
        <v>-25.2</v>
      </c>
      <c r="V538" s="6">
        <f t="shared" si="85"/>
        <v>2766.4203500000003</v>
      </c>
      <c r="W538" s="8">
        <f>W539+W540</f>
        <v>-124.8</v>
      </c>
      <c r="X538" s="6">
        <f t="shared" si="94"/>
        <v>2641.6203500000001</v>
      </c>
    </row>
    <row r="539" spans="1:24" ht="52.5" customHeight="1">
      <c r="A539" s="1" t="s">
        <v>29</v>
      </c>
      <c r="B539" s="14" t="s">
        <v>319</v>
      </c>
      <c r="C539" s="4">
        <v>200</v>
      </c>
      <c r="D539" s="6">
        <v>1391.6203500000001</v>
      </c>
      <c r="E539" s="8"/>
      <c r="F539" s="6">
        <f t="shared" ref="F539:F561" si="95">D539+E539</f>
        <v>1391.6203500000001</v>
      </c>
      <c r="G539" s="8"/>
      <c r="H539" s="6">
        <f t="shared" si="93"/>
        <v>1391.6203500000001</v>
      </c>
      <c r="I539" s="8"/>
      <c r="J539" s="6">
        <f t="shared" si="92"/>
        <v>1391.6203500000001</v>
      </c>
      <c r="K539" s="8"/>
      <c r="L539" s="6">
        <f t="shared" si="91"/>
        <v>1391.6203500000001</v>
      </c>
      <c r="M539" s="8"/>
      <c r="N539" s="6">
        <f t="shared" si="90"/>
        <v>1391.6203500000001</v>
      </c>
      <c r="O539" s="8">
        <v>1200</v>
      </c>
      <c r="P539" s="6">
        <f t="shared" si="89"/>
        <v>2591.6203500000001</v>
      </c>
      <c r="Q539" s="8"/>
      <c r="R539" s="6">
        <f t="shared" si="87"/>
        <v>2591.6203500000001</v>
      </c>
      <c r="S539" s="8">
        <v>200</v>
      </c>
      <c r="T539" s="6">
        <f t="shared" si="86"/>
        <v>2791.6203500000001</v>
      </c>
      <c r="U539" s="8">
        <v>-25.2</v>
      </c>
      <c r="V539" s="6">
        <f t="shared" si="85"/>
        <v>2766.4203500000003</v>
      </c>
      <c r="W539" s="8">
        <v>-124.8</v>
      </c>
      <c r="X539" s="6">
        <f t="shared" si="94"/>
        <v>2641.6203500000001</v>
      </c>
    </row>
    <row r="540" spans="1:24" ht="36.75" hidden="1" customHeight="1">
      <c r="A540" s="1" t="s">
        <v>28</v>
      </c>
      <c r="B540" s="14" t="s">
        <v>319</v>
      </c>
      <c r="C540" s="4">
        <v>800</v>
      </c>
      <c r="D540" s="6">
        <v>0</v>
      </c>
      <c r="E540" s="8"/>
      <c r="F540" s="6">
        <f t="shared" si="95"/>
        <v>0</v>
      </c>
      <c r="G540" s="8"/>
      <c r="H540" s="6">
        <f t="shared" si="93"/>
        <v>0</v>
      </c>
      <c r="I540" s="8"/>
      <c r="J540" s="6">
        <f t="shared" si="92"/>
        <v>0</v>
      </c>
      <c r="K540" s="8"/>
      <c r="L540" s="6">
        <f t="shared" si="91"/>
        <v>0</v>
      </c>
      <c r="M540" s="8"/>
      <c r="N540" s="6">
        <f t="shared" si="90"/>
        <v>0</v>
      </c>
      <c r="O540" s="8"/>
      <c r="P540" s="6">
        <f t="shared" si="89"/>
        <v>0</v>
      </c>
      <c r="Q540" s="8"/>
      <c r="R540" s="6">
        <f t="shared" si="87"/>
        <v>0</v>
      </c>
      <c r="S540" s="8"/>
      <c r="T540" s="6">
        <f t="shared" si="86"/>
        <v>0</v>
      </c>
      <c r="U540" s="8"/>
      <c r="V540" s="6">
        <f t="shared" ref="V540:V561" si="96">T540+U540</f>
        <v>0</v>
      </c>
      <c r="W540" s="8"/>
      <c r="X540" s="6">
        <f t="shared" si="94"/>
        <v>0</v>
      </c>
    </row>
    <row r="541" spans="1:24" ht="75.75" customHeight="1">
      <c r="A541" s="1" t="s">
        <v>320</v>
      </c>
      <c r="B541" s="14" t="s">
        <v>321</v>
      </c>
      <c r="C541" s="4"/>
      <c r="D541" s="6">
        <v>580</v>
      </c>
      <c r="E541" s="8">
        <f>E542</f>
        <v>0</v>
      </c>
      <c r="F541" s="6">
        <f t="shared" si="95"/>
        <v>580</v>
      </c>
      <c r="G541" s="8">
        <f>G542</f>
        <v>0</v>
      </c>
      <c r="H541" s="6">
        <f t="shared" si="93"/>
        <v>580</v>
      </c>
      <c r="I541" s="8">
        <f>I542</f>
        <v>0</v>
      </c>
      <c r="J541" s="6">
        <f t="shared" si="92"/>
        <v>580</v>
      </c>
      <c r="K541" s="8">
        <f>K542</f>
        <v>0</v>
      </c>
      <c r="L541" s="6">
        <f t="shared" si="91"/>
        <v>580</v>
      </c>
      <c r="M541" s="8">
        <f>M542</f>
        <v>0</v>
      </c>
      <c r="N541" s="6">
        <f t="shared" si="90"/>
        <v>580</v>
      </c>
      <c r="O541" s="8">
        <f>O542</f>
        <v>0</v>
      </c>
      <c r="P541" s="6">
        <f t="shared" si="89"/>
        <v>580</v>
      </c>
      <c r="Q541" s="8">
        <f>Q542</f>
        <v>0</v>
      </c>
      <c r="R541" s="6">
        <f t="shared" si="87"/>
        <v>580</v>
      </c>
      <c r="S541" s="8">
        <f>S542</f>
        <v>0</v>
      </c>
      <c r="T541" s="6">
        <f t="shared" si="86"/>
        <v>580</v>
      </c>
      <c r="U541" s="8">
        <f>U542</f>
        <v>0</v>
      </c>
      <c r="V541" s="6">
        <f t="shared" si="96"/>
        <v>580</v>
      </c>
      <c r="W541" s="8">
        <f>W542</f>
        <v>-17</v>
      </c>
      <c r="X541" s="6">
        <f t="shared" si="94"/>
        <v>563</v>
      </c>
    </row>
    <row r="542" spans="1:24" ht="50.25" customHeight="1">
      <c r="A542" s="1" t="s">
        <v>29</v>
      </c>
      <c r="B542" s="14" t="s">
        <v>321</v>
      </c>
      <c r="C542" s="4">
        <v>200</v>
      </c>
      <c r="D542" s="6">
        <v>580</v>
      </c>
      <c r="E542" s="8"/>
      <c r="F542" s="6">
        <f t="shared" si="95"/>
        <v>580</v>
      </c>
      <c r="G542" s="8"/>
      <c r="H542" s="6">
        <f t="shared" si="93"/>
        <v>580</v>
      </c>
      <c r="I542" s="8"/>
      <c r="J542" s="6">
        <f t="shared" si="92"/>
        <v>580</v>
      </c>
      <c r="K542" s="8"/>
      <c r="L542" s="6">
        <f t="shared" si="91"/>
        <v>580</v>
      </c>
      <c r="M542" s="8"/>
      <c r="N542" s="6">
        <f t="shared" si="90"/>
        <v>580</v>
      </c>
      <c r="O542" s="8"/>
      <c r="P542" s="6">
        <f t="shared" si="89"/>
        <v>580</v>
      </c>
      <c r="Q542" s="8"/>
      <c r="R542" s="6">
        <f t="shared" si="87"/>
        <v>580</v>
      </c>
      <c r="S542" s="8"/>
      <c r="T542" s="6">
        <f t="shared" si="86"/>
        <v>580</v>
      </c>
      <c r="U542" s="8"/>
      <c r="V542" s="6">
        <f t="shared" si="96"/>
        <v>580</v>
      </c>
      <c r="W542" s="8">
        <v>-17</v>
      </c>
      <c r="X542" s="6">
        <f t="shared" si="94"/>
        <v>563</v>
      </c>
    </row>
    <row r="543" spans="1:24" ht="86.25" customHeight="1">
      <c r="A543" s="13" t="s">
        <v>349</v>
      </c>
      <c r="B543" s="14" t="s">
        <v>322</v>
      </c>
      <c r="C543" s="4"/>
      <c r="D543" s="6">
        <v>3286.4789999999998</v>
      </c>
      <c r="E543" s="8">
        <f>E544</f>
        <v>0</v>
      </c>
      <c r="F543" s="6">
        <f t="shared" si="95"/>
        <v>3286.4789999999998</v>
      </c>
      <c r="G543" s="8">
        <f>G544</f>
        <v>0</v>
      </c>
      <c r="H543" s="6">
        <f t="shared" si="93"/>
        <v>3286.4789999999998</v>
      </c>
      <c r="I543" s="8">
        <f>I544</f>
        <v>0</v>
      </c>
      <c r="J543" s="6">
        <f t="shared" si="92"/>
        <v>3286.4789999999998</v>
      </c>
      <c r="K543" s="8">
        <f>K544</f>
        <v>0</v>
      </c>
      <c r="L543" s="6">
        <f t="shared" si="91"/>
        <v>3286.4789999999998</v>
      </c>
      <c r="M543" s="8">
        <f>M544</f>
        <v>0</v>
      </c>
      <c r="N543" s="6">
        <f t="shared" si="90"/>
        <v>3286.4789999999998</v>
      </c>
      <c r="O543" s="8">
        <f>O544</f>
        <v>0</v>
      </c>
      <c r="P543" s="6">
        <f t="shared" si="89"/>
        <v>3286.4789999999998</v>
      </c>
      <c r="Q543" s="8">
        <f>Q544</f>
        <v>0</v>
      </c>
      <c r="R543" s="6">
        <f t="shared" si="87"/>
        <v>3286.4789999999998</v>
      </c>
      <c r="S543" s="8">
        <f>S544</f>
        <v>0</v>
      </c>
      <c r="T543" s="6">
        <f t="shared" si="86"/>
        <v>3286.4789999999998</v>
      </c>
      <c r="U543" s="8">
        <f>U544</f>
        <v>0</v>
      </c>
      <c r="V543" s="6">
        <f t="shared" si="96"/>
        <v>3286.4789999999998</v>
      </c>
      <c r="W543" s="8">
        <f>W544</f>
        <v>0</v>
      </c>
      <c r="X543" s="6">
        <f t="shared" si="94"/>
        <v>3286.4789999999998</v>
      </c>
    </row>
    <row r="544" spans="1:24" ht="33.75" customHeight="1">
      <c r="A544" s="1" t="s">
        <v>28</v>
      </c>
      <c r="B544" s="14" t="s">
        <v>322</v>
      </c>
      <c r="C544" s="4">
        <v>800</v>
      </c>
      <c r="D544" s="6">
        <v>3286.4789999999998</v>
      </c>
      <c r="E544" s="8"/>
      <c r="F544" s="6">
        <f t="shared" si="95"/>
        <v>3286.4789999999998</v>
      </c>
      <c r="G544" s="8"/>
      <c r="H544" s="6">
        <f t="shared" si="93"/>
        <v>3286.4789999999998</v>
      </c>
      <c r="I544" s="8"/>
      <c r="J544" s="6">
        <f t="shared" si="92"/>
        <v>3286.4789999999998</v>
      </c>
      <c r="K544" s="8"/>
      <c r="L544" s="6">
        <f t="shared" si="91"/>
        <v>3286.4789999999998</v>
      </c>
      <c r="M544" s="8"/>
      <c r="N544" s="6">
        <f t="shared" si="90"/>
        <v>3286.4789999999998</v>
      </c>
      <c r="O544" s="8"/>
      <c r="P544" s="6">
        <f t="shared" si="89"/>
        <v>3286.4789999999998</v>
      </c>
      <c r="Q544" s="8"/>
      <c r="R544" s="6">
        <f t="shared" si="87"/>
        <v>3286.4789999999998</v>
      </c>
      <c r="S544" s="8"/>
      <c r="T544" s="6">
        <f t="shared" si="86"/>
        <v>3286.4789999999998</v>
      </c>
      <c r="U544" s="8"/>
      <c r="V544" s="6">
        <f t="shared" si="96"/>
        <v>3286.4789999999998</v>
      </c>
      <c r="W544" s="8"/>
      <c r="X544" s="6">
        <f t="shared" si="94"/>
        <v>3286.4789999999998</v>
      </c>
    </row>
    <row r="545" spans="1:24" ht="142.5" hidden="1" customHeight="1">
      <c r="A545" s="7" t="s">
        <v>497</v>
      </c>
      <c r="B545" s="14" t="s">
        <v>495</v>
      </c>
      <c r="C545" s="4"/>
      <c r="D545" s="6">
        <v>0</v>
      </c>
      <c r="E545" s="8">
        <f>E546</f>
        <v>0</v>
      </c>
      <c r="F545" s="6">
        <f t="shared" si="95"/>
        <v>0</v>
      </c>
      <c r="G545" s="8">
        <f>G546</f>
        <v>0</v>
      </c>
      <c r="H545" s="6">
        <f t="shared" si="93"/>
        <v>0</v>
      </c>
      <c r="I545" s="8">
        <f>I546</f>
        <v>0</v>
      </c>
      <c r="J545" s="6">
        <f t="shared" si="92"/>
        <v>0</v>
      </c>
      <c r="K545" s="8">
        <f>K546</f>
        <v>0</v>
      </c>
      <c r="L545" s="6">
        <f t="shared" si="91"/>
        <v>0</v>
      </c>
      <c r="M545" s="8">
        <f>M546</f>
        <v>0</v>
      </c>
      <c r="N545" s="6">
        <f t="shared" si="90"/>
        <v>0</v>
      </c>
      <c r="O545" s="8">
        <f>O546</f>
        <v>0</v>
      </c>
      <c r="P545" s="6">
        <f t="shared" si="89"/>
        <v>0</v>
      </c>
      <c r="Q545" s="8">
        <f>Q546</f>
        <v>0</v>
      </c>
      <c r="R545" s="6">
        <f t="shared" si="87"/>
        <v>0</v>
      </c>
      <c r="S545" s="8">
        <f>S546</f>
        <v>0</v>
      </c>
      <c r="T545" s="6">
        <f t="shared" si="86"/>
        <v>0</v>
      </c>
      <c r="U545" s="8">
        <f>U546</f>
        <v>0</v>
      </c>
      <c r="V545" s="6">
        <f t="shared" si="96"/>
        <v>0</v>
      </c>
      <c r="W545" s="8">
        <f>W546</f>
        <v>0</v>
      </c>
      <c r="X545" s="6">
        <f t="shared" si="94"/>
        <v>0</v>
      </c>
    </row>
    <row r="546" spans="1:24" ht="33.75" hidden="1" customHeight="1">
      <c r="A546" s="27" t="s">
        <v>208</v>
      </c>
      <c r="B546" s="14" t="s">
        <v>496</v>
      </c>
      <c r="C546" s="4">
        <v>800</v>
      </c>
      <c r="D546" s="6">
        <v>0</v>
      </c>
      <c r="E546" s="8"/>
      <c r="F546" s="6">
        <f t="shared" si="95"/>
        <v>0</v>
      </c>
      <c r="G546" s="8"/>
      <c r="H546" s="6">
        <f t="shared" si="93"/>
        <v>0</v>
      </c>
      <c r="I546" s="8"/>
      <c r="J546" s="6">
        <f t="shared" si="92"/>
        <v>0</v>
      </c>
      <c r="K546" s="8"/>
      <c r="L546" s="6">
        <f t="shared" si="91"/>
        <v>0</v>
      </c>
      <c r="M546" s="8"/>
      <c r="N546" s="6">
        <f t="shared" si="90"/>
        <v>0</v>
      </c>
      <c r="O546" s="8"/>
      <c r="P546" s="6">
        <f t="shared" si="89"/>
        <v>0</v>
      </c>
      <c r="Q546" s="8"/>
      <c r="R546" s="6">
        <f t="shared" si="87"/>
        <v>0</v>
      </c>
      <c r="S546" s="8"/>
      <c r="T546" s="6">
        <f t="shared" si="86"/>
        <v>0</v>
      </c>
      <c r="U546" s="8"/>
      <c r="V546" s="6">
        <f t="shared" si="96"/>
        <v>0</v>
      </c>
      <c r="W546" s="8"/>
      <c r="X546" s="6">
        <f t="shared" si="94"/>
        <v>0</v>
      </c>
    </row>
    <row r="547" spans="1:24" ht="48.75" customHeight="1">
      <c r="A547" s="1" t="s">
        <v>375</v>
      </c>
      <c r="B547" s="14" t="s">
        <v>376</v>
      </c>
      <c r="C547" s="4"/>
      <c r="D547" s="6">
        <v>0</v>
      </c>
      <c r="E547" s="8">
        <f>E548</f>
        <v>0</v>
      </c>
      <c r="F547" s="6">
        <f t="shared" si="95"/>
        <v>0</v>
      </c>
      <c r="G547" s="8">
        <f>G548</f>
        <v>0</v>
      </c>
      <c r="H547" s="6">
        <f t="shared" si="93"/>
        <v>0</v>
      </c>
      <c r="I547" s="8">
        <f>I548</f>
        <v>0</v>
      </c>
      <c r="J547" s="6">
        <f t="shared" si="92"/>
        <v>0</v>
      </c>
      <c r="K547" s="8">
        <f>K548</f>
        <v>0</v>
      </c>
      <c r="L547" s="6">
        <f t="shared" si="91"/>
        <v>0</v>
      </c>
      <c r="M547" s="8">
        <f>M548</f>
        <v>0</v>
      </c>
      <c r="N547" s="6">
        <f t="shared" si="90"/>
        <v>0</v>
      </c>
      <c r="O547" s="8">
        <f>O548</f>
        <v>0</v>
      </c>
      <c r="P547" s="6">
        <f t="shared" si="89"/>
        <v>0</v>
      </c>
      <c r="Q547" s="8">
        <f>Q548</f>
        <v>0</v>
      </c>
      <c r="R547" s="6">
        <f t="shared" si="87"/>
        <v>0</v>
      </c>
      <c r="S547" s="8">
        <f>S548</f>
        <v>0</v>
      </c>
      <c r="T547" s="6">
        <f t="shared" si="86"/>
        <v>0</v>
      </c>
      <c r="U547" s="8">
        <f>U548</f>
        <v>0</v>
      </c>
      <c r="V547" s="6">
        <f t="shared" si="96"/>
        <v>0</v>
      </c>
      <c r="W547" s="8">
        <f>W548</f>
        <v>0</v>
      </c>
      <c r="X547" s="6">
        <f t="shared" si="94"/>
        <v>0</v>
      </c>
    </row>
    <row r="548" spans="1:24" ht="48.75" customHeight="1">
      <c r="A548" s="1" t="s">
        <v>29</v>
      </c>
      <c r="B548" s="14" t="s">
        <v>376</v>
      </c>
      <c r="C548" s="4">
        <v>200</v>
      </c>
      <c r="D548" s="6">
        <v>0</v>
      </c>
      <c r="E548" s="8"/>
      <c r="F548" s="6">
        <f t="shared" si="95"/>
        <v>0</v>
      </c>
      <c r="G548" s="8"/>
      <c r="H548" s="6">
        <f t="shared" si="93"/>
        <v>0</v>
      </c>
      <c r="I548" s="8"/>
      <c r="J548" s="6">
        <f t="shared" si="92"/>
        <v>0</v>
      </c>
      <c r="K548" s="8"/>
      <c r="L548" s="6">
        <f t="shared" si="91"/>
        <v>0</v>
      </c>
      <c r="M548" s="8"/>
      <c r="N548" s="6">
        <f t="shared" si="90"/>
        <v>0</v>
      </c>
      <c r="O548" s="8"/>
      <c r="P548" s="6">
        <f t="shared" si="89"/>
        <v>0</v>
      </c>
      <c r="Q548" s="8"/>
      <c r="R548" s="6">
        <f t="shared" si="87"/>
        <v>0</v>
      </c>
      <c r="S548" s="8"/>
      <c r="T548" s="6">
        <f t="shared" si="86"/>
        <v>0</v>
      </c>
      <c r="U548" s="8"/>
      <c r="V548" s="6">
        <f t="shared" si="96"/>
        <v>0</v>
      </c>
      <c r="W548" s="8"/>
      <c r="X548" s="6">
        <f t="shared" si="94"/>
        <v>0</v>
      </c>
    </row>
    <row r="549" spans="1:24" ht="48.75" customHeight="1">
      <c r="A549" s="1" t="s">
        <v>429</v>
      </c>
      <c r="B549" s="3" t="s">
        <v>430</v>
      </c>
      <c r="C549" s="4"/>
      <c r="D549" s="6">
        <v>100</v>
      </c>
      <c r="E549" s="8">
        <f>E550</f>
        <v>0</v>
      </c>
      <c r="F549" s="6">
        <f t="shared" si="95"/>
        <v>100</v>
      </c>
      <c r="G549" s="8">
        <f>G550</f>
        <v>0</v>
      </c>
      <c r="H549" s="6">
        <f t="shared" si="93"/>
        <v>100</v>
      </c>
      <c r="I549" s="8">
        <f>I550</f>
        <v>0</v>
      </c>
      <c r="J549" s="6">
        <f t="shared" si="92"/>
        <v>100</v>
      </c>
      <c r="K549" s="8">
        <f>K550</f>
        <v>0</v>
      </c>
      <c r="L549" s="6">
        <f t="shared" si="91"/>
        <v>100</v>
      </c>
      <c r="M549" s="8">
        <f>M550</f>
        <v>0</v>
      </c>
      <c r="N549" s="6">
        <f t="shared" si="90"/>
        <v>100</v>
      </c>
      <c r="O549" s="8">
        <f>O550</f>
        <v>-10</v>
      </c>
      <c r="P549" s="6">
        <f t="shared" si="89"/>
        <v>90</v>
      </c>
      <c r="Q549" s="8">
        <f>Q550</f>
        <v>0</v>
      </c>
      <c r="R549" s="6">
        <f t="shared" si="87"/>
        <v>90</v>
      </c>
      <c r="S549" s="8">
        <f>S550</f>
        <v>0</v>
      </c>
      <c r="T549" s="6">
        <f t="shared" si="86"/>
        <v>90</v>
      </c>
      <c r="U549" s="8">
        <f>U550</f>
        <v>0</v>
      </c>
      <c r="V549" s="6">
        <f t="shared" si="96"/>
        <v>90</v>
      </c>
      <c r="W549" s="8">
        <f>W550</f>
        <v>0</v>
      </c>
      <c r="X549" s="6">
        <f t="shared" si="94"/>
        <v>90</v>
      </c>
    </row>
    <row r="550" spans="1:24" ht="48.75" customHeight="1">
      <c r="A550" s="1" t="s">
        <v>29</v>
      </c>
      <c r="B550" s="3" t="s">
        <v>430</v>
      </c>
      <c r="C550" s="4">
        <v>200</v>
      </c>
      <c r="D550" s="6">
        <v>100</v>
      </c>
      <c r="E550" s="8"/>
      <c r="F550" s="6">
        <f t="shared" si="95"/>
        <v>100</v>
      </c>
      <c r="G550" s="8"/>
      <c r="H550" s="6">
        <f t="shared" si="93"/>
        <v>100</v>
      </c>
      <c r="I550" s="8"/>
      <c r="J550" s="6">
        <f t="shared" si="92"/>
        <v>100</v>
      </c>
      <c r="K550" s="8"/>
      <c r="L550" s="6">
        <f t="shared" si="91"/>
        <v>100</v>
      </c>
      <c r="M550" s="8"/>
      <c r="N550" s="6">
        <f t="shared" si="90"/>
        <v>100</v>
      </c>
      <c r="O550" s="8">
        <v>-10</v>
      </c>
      <c r="P550" s="6">
        <f t="shared" si="89"/>
        <v>90</v>
      </c>
      <c r="Q550" s="8"/>
      <c r="R550" s="6">
        <f t="shared" si="87"/>
        <v>90</v>
      </c>
      <c r="S550" s="8"/>
      <c r="T550" s="6">
        <f t="shared" si="86"/>
        <v>90</v>
      </c>
      <c r="U550" s="8"/>
      <c r="V550" s="6">
        <f t="shared" si="96"/>
        <v>90</v>
      </c>
      <c r="W550" s="8"/>
      <c r="X550" s="6">
        <f t="shared" si="94"/>
        <v>90</v>
      </c>
    </row>
    <row r="551" spans="1:24" ht="69" customHeight="1">
      <c r="A551" s="1" t="s">
        <v>452</v>
      </c>
      <c r="B551" s="3" t="s">
        <v>453</v>
      </c>
      <c r="C551" s="4"/>
      <c r="D551" s="6">
        <v>975</v>
      </c>
      <c r="E551" s="8">
        <f>E552</f>
        <v>0</v>
      </c>
      <c r="F551" s="6">
        <f t="shared" si="95"/>
        <v>975</v>
      </c>
      <c r="G551" s="8">
        <f>G552</f>
        <v>67.388890000000004</v>
      </c>
      <c r="H551" s="6">
        <f t="shared" si="93"/>
        <v>1042.3888899999999</v>
      </c>
      <c r="I551" s="8">
        <f>I552</f>
        <v>0</v>
      </c>
      <c r="J551" s="6">
        <f t="shared" si="92"/>
        <v>1042.3888899999999</v>
      </c>
      <c r="K551" s="8">
        <f>K552</f>
        <v>0</v>
      </c>
      <c r="L551" s="6">
        <f t="shared" si="91"/>
        <v>1042.3888899999999</v>
      </c>
      <c r="M551" s="8">
        <f>M552</f>
        <v>0</v>
      </c>
      <c r="N551" s="6">
        <f t="shared" si="90"/>
        <v>1042.3888899999999</v>
      </c>
      <c r="O551" s="8">
        <f>O552</f>
        <v>50</v>
      </c>
      <c r="P551" s="6">
        <f t="shared" si="89"/>
        <v>1092.3888899999999</v>
      </c>
      <c r="Q551" s="8">
        <f>Q552</f>
        <v>0</v>
      </c>
      <c r="R551" s="6">
        <f t="shared" si="87"/>
        <v>1092.3888899999999</v>
      </c>
      <c r="S551" s="8">
        <f>S552</f>
        <v>0</v>
      </c>
      <c r="T551" s="6">
        <f t="shared" si="86"/>
        <v>1092.3888899999999</v>
      </c>
      <c r="U551" s="8">
        <f>U552</f>
        <v>25.2</v>
      </c>
      <c r="V551" s="6">
        <f t="shared" si="96"/>
        <v>1117.58889</v>
      </c>
      <c r="W551" s="8">
        <f>W552</f>
        <v>0</v>
      </c>
      <c r="X551" s="6">
        <f t="shared" si="94"/>
        <v>1117.58889</v>
      </c>
    </row>
    <row r="552" spans="1:24" ht="48.75" customHeight="1">
      <c r="A552" s="7" t="s">
        <v>28</v>
      </c>
      <c r="B552" s="3" t="s">
        <v>453</v>
      </c>
      <c r="C552" s="4">
        <v>800</v>
      </c>
      <c r="D552" s="6">
        <v>975</v>
      </c>
      <c r="E552" s="8"/>
      <c r="F552" s="6">
        <f t="shared" si="95"/>
        <v>975</v>
      </c>
      <c r="G552" s="8">
        <f>50+17.38889</f>
        <v>67.388890000000004</v>
      </c>
      <c r="H552" s="6">
        <f t="shared" si="93"/>
        <v>1042.3888899999999</v>
      </c>
      <c r="I552" s="8"/>
      <c r="J552" s="6">
        <f t="shared" si="92"/>
        <v>1042.3888899999999</v>
      </c>
      <c r="K552" s="8"/>
      <c r="L552" s="6">
        <f t="shared" si="91"/>
        <v>1042.3888899999999</v>
      </c>
      <c r="M552" s="8"/>
      <c r="N552" s="6">
        <f t="shared" si="90"/>
        <v>1042.3888899999999</v>
      </c>
      <c r="O552" s="8">
        <v>50</v>
      </c>
      <c r="P552" s="6">
        <f t="shared" si="89"/>
        <v>1092.3888899999999</v>
      </c>
      <c r="Q552" s="8"/>
      <c r="R552" s="6">
        <f t="shared" si="87"/>
        <v>1092.3888899999999</v>
      </c>
      <c r="S552" s="8"/>
      <c r="T552" s="6">
        <f t="shared" si="86"/>
        <v>1092.3888899999999</v>
      </c>
      <c r="U552" s="8">
        <v>25.2</v>
      </c>
      <c r="V552" s="6">
        <f t="shared" si="96"/>
        <v>1117.58889</v>
      </c>
      <c r="W552" s="8"/>
      <c r="X552" s="6">
        <f t="shared" si="94"/>
        <v>1117.58889</v>
      </c>
    </row>
    <row r="553" spans="1:24" ht="59.25" customHeight="1">
      <c r="A553" s="7" t="s">
        <v>499</v>
      </c>
      <c r="B553" s="3" t="s">
        <v>500</v>
      </c>
      <c r="C553" s="4"/>
      <c r="D553" s="6">
        <v>0</v>
      </c>
      <c r="E553" s="8">
        <f>E554</f>
        <v>0</v>
      </c>
      <c r="F553" s="6">
        <f t="shared" si="95"/>
        <v>0</v>
      </c>
      <c r="G553" s="8">
        <f>G554</f>
        <v>0</v>
      </c>
      <c r="H553" s="6">
        <f t="shared" si="93"/>
        <v>0</v>
      </c>
      <c r="I553" s="8">
        <f>I554</f>
        <v>0</v>
      </c>
      <c r="J553" s="6">
        <f t="shared" si="92"/>
        <v>0</v>
      </c>
      <c r="K553" s="8">
        <f>K554</f>
        <v>0</v>
      </c>
      <c r="L553" s="6">
        <f t="shared" si="91"/>
        <v>0</v>
      </c>
      <c r="M553" s="8">
        <f>M554</f>
        <v>0</v>
      </c>
      <c r="N553" s="6">
        <f t="shared" si="90"/>
        <v>0</v>
      </c>
      <c r="O553" s="8">
        <f>O554</f>
        <v>0</v>
      </c>
      <c r="P553" s="6">
        <f t="shared" si="89"/>
        <v>0</v>
      </c>
      <c r="Q553" s="8">
        <f>Q554</f>
        <v>0</v>
      </c>
      <c r="R553" s="6">
        <f t="shared" si="87"/>
        <v>0</v>
      </c>
      <c r="S553" s="8">
        <f>S554</f>
        <v>0</v>
      </c>
      <c r="T553" s="6">
        <f t="shared" ref="T553:T561" si="97">R553+S553</f>
        <v>0</v>
      </c>
      <c r="U553" s="8">
        <f>U554</f>
        <v>0</v>
      </c>
      <c r="V553" s="6">
        <f t="shared" si="96"/>
        <v>0</v>
      </c>
      <c r="W553" s="8">
        <f>W554</f>
        <v>0</v>
      </c>
      <c r="X553" s="6">
        <f t="shared" si="94"/>
        <v>0</v>
      </c>
    </row>
    <row r="554" spans="1:24" ht="48.75" customHeight="1">
      <c r="A554" s="1" t="s">
        <v>29</v>
      </c>
      <c r="B554" s="3" t="s">
        <v>500</v>
      </c>
      <c r="C554" s="4">
        <v>200</v>
      </c>
      <c r="D554" s="6">
        <v>0</v>
      </c>
      <c r="E554" s="8"/>
      <c r="F554" s="6">
        <f t="shared" si="95"/>
        <v>0</v>
      </c>
      <c r="G554" s="8"/>
      <c r="H554" s="6">
        <f t="shared" si="93"/>
        <v>0</v>
      </c>
      <c r="I554" s="8"/>
      <c r="J554" s="6">
        <f t="shared" si="92"/>
        <v>0</v>
      </c>
      <c r="K554" s="8"/>
      <c r="L554" s="6">
        <f t="shared" si="91"/>
        <v>0</v>
      </c>
      <c r="M554" s="8"/>
      <c r="N554" s="6">
        <f t="shared" si="90"/>
        <v>0</v>
      </c>
      <c r="O554" s="8"/>
      <c r="P554" s="6">
        <f t="shared" si="89"/>
        <v>0</v>
      </c>
      <c r="Q554" s="8"/>
      <c r="R554" s="6">
        <f t="shared" si="87"/>
        <v>0</v>
      </c>
      <c r="S554" s="8"/>
      <c r="T554" s="6">
        <f t="shared" si="97"/>
        <v>0</v>
      </c>
      <c r="U554" s="8"/>
      <c r="V554" s="6">
        <f t="shared" si="96"/>
        <v>0</v>
      </c>
      <c r="W554" s="8"/>
      <c r="X554" s="6">
        <f t="shared" si="94"/>
        <v>0</v>
      </c>
    </row>
    <row r="555" spans="1:24" ht="36" customHeight="1">
      <c r="A555" s="1" t="s">
        <v>566</v>
      </c>
      <c r="B555" s="3" t="s">
        <v>567</v>
      </c>
      <c r="C555" s="4"/>
      <c r="D555" s="6">
        <v>0</v>
      </c>
      <c r="E555" s="8">
        <f>E556</f>
        <v>462.21699999999998</v>
      </c>
      <c r="F555" s="6">
        <f t="shared" si="95"/>
        <v>462.21699999999998</v>
      </c>
      <c r="G555" s="8">
        <f>G556</f>
        <v>0</v>
      </c>
      <c r="H555" s="6">
        <f t="shared" si="93"/>
        <v>462.21699999999998</v>
      </c>
      <c r="I555" s="8">
        <f>I556</f>
        <v>0</v>
      </c>
      <c r="J555" s="6">
        <f t="shared" si="92"/>
        <v>462.21699999999998</v>
      </c>
      <c r="K555" s="8">
        <f>K556</f>
        <v>0</v>
      </c>
      <c r="L555" s="6">
        <f t="shared" si="91"/>
        <v>462.21699999999998</v>
      </c>
      <c r="M555" s="8">
        <f>M556</f>
        <v>0</v>
      </c>
      <c r="N555" s="6">
        <f t="shared" si="90"/>
        <v>462.21699999999998</v>
      </c>
      <c r="O555" s="8">
        <f>O556</f>
        <v>0</v>
      </c>
      <c r="P555" s="6">
        <f t="shared" si="89"/>
        <v>462.21699999999998</v>
      </c>
      <c r="Q555" s="8">
        <f>Q556</f>
        <v>0</v>
      </c>
      <c r="R555" s="6">
        <f t="shared" si="87"/>
        <v>462.21699999999998</v>
      </c>
      <c r="S555" s="8">
        <f>S556</f>
        <v>0</v>
      </c>
      <c r="T555" s="6">
        <f t="shared" si="97"/>
        <v>462.21699999999998</v>
      </c>
      <c r="U555" s="8">
        <f>U556</f>
        <v>0</v>
      </c>
      <c r="V555" s="6">
        <f t="shared" si="96"/>
        <v>462.21699999999998</v>
      </c>
      <c r="W555" s="8">
        <f>W556</f>
        <v>0</v>
      </c>
      <c r="X555" s="6">
        <f t="shared" si="94"/>
        <v>462.21699999999998</v>
      </c>
    </row>
    <row r="556" spans="1:24" ht="48.75" customHeight="1">
      <c r="A556" s="1" t="s">
        <v>29</v>
      </c>
      <c r="B556" s="3" t="s">
        <v>567</v>
      </c>
      <c r="C556" s="4">
        <v>200</v>
      </c>
      <c r="D556" s="6">
        <v>0</v>
      </c>
      <c r="E556" s="8">
        <v>462.21699999999998</v>
      </c>
      <c r="F556" s="6">
        <f t="shared" si="95"/>
        <v>462.21699999999998</v>
      </c>
      <c r="G556" s="8"/>
      <c r="H556" s="6">
        <f t="shared" si="93"/>
        <v>462.21699999999998</v>
      </c>
      <c r="I556" s="8"/>
      <c r="J556" s="6">
        <f t="shared" si="92"/>
        <v>462.21699999999998</v>
      </c>
      <c r="K556" s="8"/>
      <c r="L556" s="6">
        <f t="shared" si="91"/>
        <v>462.21699999999998</v>
      </c>
      <c r="M556" s="8"/>
      <c r="N556" s="6">
        <f t="shared" si="90"/>
        <v>462.21699999999998</v>
      </c>
      <c r="O556" s="8"/>
      <c r="P556" s="6">
        <f t="shared" si="89"/>
        <v>462.21699999999998</v>
      </c>
      <c r="Q556" s="8"/>
      <c r="R556" s="6">
        <f t="shared" si="87"/>
        <v>462.21699999999998</v>
      </c>
      <c r="S556" s="8"/>
      <c r="T556" s="6">
        <f t="shared" si="97"/>
        <v>462.21699999999998</v>
      </c>
      <c r="U556" s="8"/>
      <c r="V556" s="6">
        <f t="shared" si="96"/>
        <v>462.21699999999998</v>
      </c>
      <c r="W556" s="8"/>
      <c r="X556" s="6">
        <f t="shared" si="94"/>
        <v>462.21699999999998</v>
      </c>
    </row>
    <row r="557" spans="1:24" ht="103.5" customHeight="1">
      <c r="A557" s="28" t="s">
        <v>5</v>
      </c>
      <c r="B557" s="10" t="s">
        <v>323</v>
      </c>
      <c r="C557" s="29"/>
      <c r="D557" s="6">
        <v>12.93877</v>
      </c>
      <c r="E557" s="8">
        <f t="shared" ref="E557:W559" si="98">E558</f>
        <v>-4.49207</v>
      </c>
      <c r="F557" s="6">
        <f t="shared" si="95"/>
        <v>8.4466999999999999</v>
      </c>
      <c r="G557" s="8">
        <f t="shared" si="98"/>
        <v>0</v>
      </c>
      <c r="H557" s="6">
        <f t="shared" si="93"/>
        <v>8.4466999999999999</v>
      </c>
      <c r="I557" s="8">
        <f t="shared" si="98"/>
        <v>-4.50047</v>
      </c>
      <c r="J557" s="6">
        <f t="shared" si="92"/>
        <v>3.9462299999999999</v>
      </c>
      <c r="K557" s="8">
        <f t="shared" si="98"/>
        <v>0</v>
      </c>
      <c r="L557" s="6">
        <f t="shared" si="91"/>
        <v>3.9462299999999999</v>
      </c>
      <c r="M557" s="8">
        <f t="shared" si="98"/>
        <v>0</v>
      </c>
      <c r="N557" s="6">
        <f t="shared" si="90"/>
        <v>3.9462299999999999</v>
      </c>
      <c r="O557" s="8">
        <f t="shared" si="98"/>
        <v>-2.0375899999999998</v>
      </c>
      <c r="P557" s="6">
        <f t="shared" si="89"/>
        <v>1.9086400000000001</v>
      </c>
      <c r="Q557" s="8">
        <f t="shared" si="98"/>
        <v>0</v>
      </c>
      <c r="R557" s="6">
        <f t="shared" si="87"/>
        <v>1.9086400000000001</v>
      </c>
      <c r="S557" s="8">
        <f t="shared" si="98"/>
        <v>0</v>
      </c>
      <c r="T557" s="6">
        <f t="shared" si="97"/>
        <v>1.9086400000000001</v>
      </c>
      <c r="U557" s="8">
        <f t="shared" si="98"/>
        <v>0</v>
      </c>
      <c r="V557" s="6">
        <f t="shared" si="96"/>
        <v>1.9086400000000001</v>
      </c>
      <c r="W557" s="8">
        <f t="shared" si="98"/>
        <v>0</v>
      </c>
      <c r="X557" s="6">
        <f t="shared" si="94"/>
        <v>1.9086400000000001</v>
      </c>
    </row>
    <row r="558" spans="1:24" ht="24" customHeight="1">
      <c r="A558" s="12" t="s">
        <v>302</v>
      </c>
      <c r="B558" s="3" t="s">
        <v>325</v>
      </c>
      <c r="C558" s="29"/>
      <c r="D558" s="6">
        <v>12.93877</v>
      </c>
      <c r="E558" s="8">
        <f t="shared" si="98"/>
        <v>-4.49207</v>
      </c>
      <c r="F558" s="6">
        <f t="shared" si="95"/>
        <v>8.4466999999999999</v>
      </c>
      <c r="G558" s="8">
        <f t="shared" si="98"/>
        <v>0</v>
      </c>
      <c r="H558" s="6">
        <f t="shared" si="93"/>
        <v>8.4466999999999999</v>
      </c>
      <c r="I558" s="8">
        <f t="shared" si="98"/>
        <v>-4.50047</v>
      </c>
      <c r="J558" s="6">
        <f t="shared" si="92"/>
        <v>3.9462299999999999</v>
      </c>
      <c r="K558" s="8">
        <f t="shared" si="98"/>
        <v>0</v>
      </c>
      <c r="L558" s="6">
        <f t="shared" si="91"/>
        <v>3.9462299999999999</v>
      </c>
      <c r="M558" s="8">
        <f t="shared" si="98"/>
        <v>0</v>
      </c>
      <c r="N558" s="6">
        <f t="shared" si="90"/>
        <v>3.9462299999999999</v>
      </c>
      <c r="O558" s="8">
        <f t="shared" si="98"/>
        <v>-2.0375899999999998</v>
      </c>
      <c r="P558" s="6">
        <f t="shared" si="89"/>
        <v>1.9086400000000001</v>
      </c>
      <c r="Q558" s="8">
        <f t="shared" si="98"/>
        <v>0</v>
      </c>
      <c r="R558" s="6">
        <f t="shared" si="87"/>
        <v>1.9086400000000001</v>
      </c>
      <c r="S558" s="8">
        <f t="shared" si="98"/>
        <v>0</v>
      </c>
      <c r="T558" s="6">
        <f t="shared" si="97"/>
        <v>1.9086400000000001</v>
      </c>
      <c r="U558" s="8">
        <f t="shared" si="98"/>
        <v>0</v>
      </c>
      <c r="V558" s="6">
        <f t="shared" si="96"/>
        <v>1.9086400000000001</v>
      </c>
      <c r="W558" s="8">
        <f t="shared" si="98"/>
        <v>0</v>
      </c>
      <c r="X558" s="6">
        <f t="shared" si="94"/>
        <v>1.9086400000000001</v>
      </c>
    </row>
    <row r="559" spans="1:24" ht="43.5" customHeight="1">
      <c r="A559" s="12" t="s">
        <v>324</v>
      </c>
      <c r="B559" s="3" t="s">
        <v>326</v>
      </c>
      <c r="C559" s="29"/>
      <c r="D559" s="6">
        <v>12.93877</v>
      </c>
      <c r="E559" s="8">
        <f t="shared" si="98"/>
        <v>-4.49207</v>
      </c>
      <c r="F559" s="6">
        <f t="shared" si="95"/>
        <v>8.4466999999999999</v>
      </c>
      <c r="G559" s="8">
        <f t="shared" si="98"/>
        <v>0</v>
      </c>
      <c r="H559" s="6">
        <f t="shared" si="93"/>
        <v>8.4466999999999999</v>
      </c>
      <c r="I559" s="8">
        <f t="shared" si="98"/>
        <v>-4.50047</v>
      </c>
      <c r="J559" s="6">
        <f t="shared" si="92"/>
        <v>3.9462299999999999</v>
      </c>
      <c r="K559" s="8">
        <f t="shared" si="98"/>
        <v>0</v>
      </c>
      <c r="L559" s="6">
        <f t="shared" si="91"/>
        <v>3.9462299999999999</v>
      </c>
      <c r="M559" s="8">
        <f t="shared" si="98"/>
        <v>0</v>
      </c>
      <c r="N559" s="6">
        <f t="shared" si="90"/>
        <v>3.9462299999999999</v>
      </c>
      <c r="O559" s="8">
        <f t="shared" si="98"/>
        <v>-2.0375899999999998</v>
      </c>
      <c r="P559" s="6">
        <f t="shared" si="89"/>
        <v>1.9086400000000001</v>
      </c>
      <c r="Q559" s="8">
        <f t="shared" si="98"/>
        <v>0</v>
      </c>
      <c r="R559" s="6">
        <f t="shared" si="87"/>
        <v>1.9086400000000001</v>
      </c>
      <c r="S559" s="8">
        <f t="shared" si="98"/>
        <v>0</v>
      </c>
      <c r="T559" s="6">
        <f t="shared" si="97"/>
        <v>1.9086400000000001</v>
      </c>
      <c r="U559" s="8">
        <f t="shared" si="98"/>
        <v>0</v>
      </c>
      <c r="V559" s="6">
        <f t="shared" si="96"/>
        <v>1.9086400000000001</v>
      </c>
      <c r="W559" s="8">
        <f t="shared" si="98"/>
        <v>0</v>
      </c>
      <c r="X559" s="6">
        <f t="shared" si="94"/>
        <v>1.9086400000000001</v>
      </c>
    </row>
    <row r="560" spans="1:24" ht="44.25" customHeight="1">
      <c r="A560" s="1" t="s">
        <v>29</v>
      </c>
      <c r="B560" s="3" t="s">
        <v>326</v>
      </c>
      <c r="C560" s="4">
        <v>200</v>
      </c>
      <c r="D560" s="6">
        <v>12.93877</v>
      </c>
      <c r="E560" s="8">
        <v>-4.49207</v>
      </c>
      <c r="F560" s="6">
        <f t="shared" si="95"/>
        <v>8.4466999999999999</v>
      </c>
      <c r="G560" s="8"/>
      <c r="H560" s="6">
        <f t="shared" si="93"/>
        <v>8.4466999999999999</v>
      </c>
      <c r="I560" s="8">
        <v>-4.50047</v>
      </c>
      <c r="J560" s="6">
        <f t="shared" si="92"/>
        <v>3.9462299999999999</v>
      </c>
      <c r="K560" s="8"/>
      <c r="L560" s="6">
        <f t="shared" si="91"/>
        <v>3.9462299999999999</v>
      </c>
      <c r="M560" s="8"/>
      <c r="N560" s="6">
        <f t="shared" si="90"/>
        <v>3.9462299999999999</v>
      </c>
      <c r="O560" s="8">
        <v>-2.0375899999999998</v>
      </c>
      <c r="P560" s="6">
        <f t="shared" si="89"/>
        <v>1.9086400000000001</v>
      </c>
      <c r="Q560" s="8"/>
      <c r="R560" s="6">
        <f t="shared" si="87"/>
        <v>1.9086400000000001</v>
      </c>
      <c r="S560" s="8"/>
      <c r="T560" s="6">
        <f t="shared" si="97"/>
        <v>1.9086400000000001</v>
      </c>
      <c r="U560" s="8"/>
      <c r="V560" s="6">
        <f t="shared" si="96"/>
        <v>1.9086400000000001</v>
      </c>
      <c r="W560" s="8"/>
      <c r="X560" s="6">
        <f t="shared" si="94"/>
        <v>1.9086400000000001</v>
      </c>
    </row>
    <row r="561" spans="1:24" ht="32.25" customHeight="1">
      <c r="A561" s="30" t="s">
        <v>3</v>
      </c>
      <c r="B561" s="10"/>
      <c r="C561" s="31"/>
      <c r="D561" s="6">
        <v>528145.28742000007</v>
      </c>
      <c r="E561" s="8">
        <f>E557+E527+E508+E503+E465+E450+E440+E305+E283+E197+E161+E16</f>
        <v>20837.658009999999</v>
      </c>
      <c r="F561" s="6">
        <f t="shared" si="95"/>
        <v>548982.94543000008</v>
      </c>
      <c r="G561" s="8">
        <f>G557+G527+G508+G503+G465+G450+G440+G305+G283+G197+G161+G16</f>
        <v>3267.0715599999999</v>
      </c>
      <c r="H561" s="6">
        <f t="shared" si="93"/>
        <v>552250.01699000003</v>
      </c>
      <c r="I561" s="8">
        <f>I557+I527+I508+I503+I465+I450+I440+I305+I283+I197+I161+I16</f>
        <v>1278.9809499999999</v>
      </c>
      <c r="J561" s="6">
        <f t="shared" si="92"/>
        <v>553528.99794000003</v>
      </c>
      <c r="K561" s="8">
        <f>K557+K527+K508+K503+K465+K450+K440+K305+K283+K197+K161+K16</f>
        <v>4445.63814</v>
      </c>
      <c r="L561" s="6">
        <f t="shared" si="91"/>
        <v>557974.63608000008</v>
      </c>
      <c r="M561" s="8">
        <f>M557+M527+M508+M503+M465+M450+M440+M305+M283+M197+M161+M16</f>
        <v>89099.430680000005</v>
      </c>
      <c r="N561" s="6">
        <f t="shared" si="90"/>
        <v>647074.06676000007</v>
      </c>
      <c r="O561" s="8">
        <f>O557+O527+O508+O503+O465+O450+O440+O305+O283+O197+O161+O16</f>
        <v>5427.4869799999997</v>
      </c>
      <c r="P561" s="6">
        <f t="shared" si="89"/>
        <v>652501.55374000012</v>
      </c>
      <c r="Q561" s="8">
        <f>Q557+Q527+Q508+Q503+Q465+Q450+Q440+Q305+Q283+Q197+Q161+Q16</f>
        <v>2938.59872</v>
      </c>
      <c r="R561" s="6">
        <f t="shared" si="87"/>
        <v>655440.15246000013</v>
      </c>
      <c r="S561" s="8">
        <f>S557+S527+S508+S503+S465+S450+S440+S305+S283+S197+S161+S16</f>
        <v>12335.961090000001</v>
      </c>
      <c r="T561" s="6">
        <f t="shared" si="97"/>
        <v>667776.11355000013</v>
      </c>
      <c r="U561" s="8">
        <f>U557+U527+U508+U503+U465+U450+U440+U305+U283+U197+U161+U16</f>
        <v>11953.259970000001</v>
      </c>
      <c r="V561" s="6">
        <f t="shared" si="96"/>
        <v>679729.37352000014</v>
      </c>
      <c r="W561" s="8">
        <f>W557+W527+W508+W503+W465+W450+W440+W305+W283+W197+W161+W16</f>
        <v>8880.60527</v>
      </c>
      <c r="X561" s="6">
        <f t="shared" si="94"/>
        <v>688609.97879000008</v>
      </c>
    </row>
  </sheetData>
  <autoFilter ref="S1:S3082"/>
  <mergeCells count="37">
    <mergeCell ref="A1:C1"/>
    <mergeCell ref="I14:I15"/>
    <mergeCell ref="J14:J15"/>
    <mergeCell ref="G14:G15"/>
    <mergeCell ref="H14:H15"/>
    <mergeCell ref="E14:E15"/>
    <mergeCell ref="F14:F15"/>
    <mergeCell ref="D14:D15"/>
    <mergeCell ref="Q14:Q15"/>
    <mergeCell ref="R14:R15"/>
    <mergeCell ref="A14:A15"/>
    <mergeCell ref="O14:O15"/>
    <mergeCell ref="P14:P15"/>
    <mergeCell ref="M14:M15"/>
    <mergeCell ref="N14:N15"/>
    <mergeCell ref="K14:K15"/>
    <mergeCell ref="L14:L15"/>
    <mergeCell ref="B14:B15"/>
    <mergeCell ref="C14:C15"/>
    <mergeCell ref="W14:W15"/>
    <mergeCell ref="X14:X15"/>
    <mergeCell ref="S14:S15"/>
    <mergeCell ref="U14:U15"/>
    <mergeCell ref="V14:V15"/>
    <mergeCell ref="T14:T15"/>
    <mergeCell ref="A2:X2"/>
    <mergeCell ref="A3:X3"/>
    <mergeCell ref="A4:X4"/>
    <mergeCell ref="A5:X5"/>
    <mergeCell ref="A6:X6"/>
    <mergeCell ref="A12:X12"/>
    <mergeCell ref="A13:X13"/>
    <mergeCell ref="A7:X7"/>
    <mergeCell ref="A8:X8"/>
    <mergeCell ref="A9:X9"/>
    <mergeCell ref="A10:X10"/>
    <mergeCell ref="A11:X11"/>
  </mergeCells>
  <phoneticPr fontId="0" type="noConversion"/>
  <pageMargins left="0.59055118110236227" right="0" top="0.39370078740157483" bottom="0" header="0" footer="0"/>
  <pageSetup paperSize="9" scale="12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2021-11-23T06:47:09Z</cp:lastPrinted>
  <dcterms:created xsi:type="dcterms:W3CDTF">2003-11-25T12:37:58Z</dcterms:created>
  <dcterms:modified xsi:type="dcterms:W3CDTF">2021-11-30T12:44:53Z</dcterms:modified>
</cp:coreProperties>
</file>