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definedNames>
    <definedName name="_xlnm._FilterDatabase" localSheetId="0" hidden="1">Лист1!$J$1:$J$2940</definedName>
  </definedNames>
  <calcPr calcId="125725"/>
</workbook>
</file>

<file path=xl/calcChain.xml><?xml version="1.0" encoding="utf-8"?>
<calcChain xmlns="http://schemas.openxmlformats.org/spreadsheetml/2006/main">
  <c r="T78" i="1"/>
  <c r="T135"/>
  <c r="T227"/>
  <c r="T226" s="1"/>
  <c r="T133" l="1"/>
  <c r="AG362"/>
  <c r="AG360"/>
  <c r="T362"/>
  <c r="T360"/>
  <c r="U360" s="1"/>
  <c r="AH363"/>
  <c r="AF360"/>
  <c r="AH360" s="1"/>
  <c r="AF361"/>
  <c r="AH361" s="1"/>
  <c r="AF362"/>
  <c r="AF363"/>
  <c r="U363"/>
  <c r="S360"/>
  <c r="S361"/>
  <c r="U361" s="1"/>
  <c r="S362"/>
  <c r="S363"/>
  <c r="AG145"/>
  <c r="AG143"/>
  <c r="T145"/>
  <c r="T143"/>
  <c r="AH144"/>
  <c r="AF143"/>
  <c r="AF144"/>
  <c r="AF145"/>
  <c r="AF146"/>
  <c r="AH146" s="1"/>
  <c r="U144"/>
  <c r="S143"/>
  <c r="S144"/>
  <c r="S145"/>
  <c r="S146"/>
  <c r="U146" s="1"/>
  <c r="AG255"/>
  <c r="AH255" s="1"/>
  <c r="AF255"/>
  <c r="AF256"/>
  <c r="AH256" s="1"/>
  <c r="T255"/>
  <c r="U255" s="1"/>
  <c r="S255"/>
  <c r="S256"/>
  <c r="U256" s="1"/>
  <c r="U145" l="1"/>
  <c r="U143"/>
  <c r="AH362"/>
  <c r="AH145"/>
  <c r="AH143"/>
  <c r="U362"/>
  <c r="AG437"/>
  <c r="AG435"/>
  <c r="AG432"/>
  <c r="AG428"/>
  <c r="AG425"/>
  <c r="AG423"/>
  <c r="AG420"/>
  <c r="AG418"/>
  <c r="AG416"/>
  <c r="AG414"/>
  <c r="AG412"/>
  <c r="AG410"/>
  <c r="AG408"/>
  <c r="AG406"/>
  <c r="AG404"/>
  <c r="AG402"/>
  <c r="AG400"/>
  <c r="AG398"/>
  <c r="AG396"/>
  <c r="AG394"/>
  <c r="AG392"/>
  <c r="AG390"/>
  <c r="AG388"/>
  <c r="AG386"/>
  <c r="AG384"/>
  <c r="AG382"/>
  <c r="AG380"/>
  <c r="AG378"/>
  <c r="AG376"/>
  <c r="AG374"/>
  <c r="AG372"/>
  <c r="AG368"/>
  <c r="AG364"/>
  <c r="AG356"/>
  <c r="AG354"/>
  <c r="AG350"/>
  <c r="AG348"/>
  <c r="AG345"/>
  <c r="AG343"/>
  <c r="AG339"/>
  <c r="AG336"/>
  <c r="AG332"/>
  <c r="AG329"/>
  <c r="AG326"/>
  <c r="AG323"/>
  <c r="AG321"/>
  <c r="AG319"/>
  <c r="AG317"/>
  <c r="AG315"/>
  <c r="AG313"/>
  <c r="AG311"/>
  <c r="AG309"/>
  <c r="AG307"/>
  <c r="AG305"/>
  <c r="AG303"/>
  <c r="AG301"/>
  <c r="AG299"/>
  <c r="AG297"/>
  <c r="AG295"/>
  <c r="AG293"/>
  <c r="AG291"/>
  <c r="AG289"/>
  <c r="AG287"/>
  <c r="AG285"/>
  <c r="AG283"/>
  <c r="AG281"/>
  <c r="AG279"/>
  <c r="AG277"/>
  <c r="AG275"/>
  <c r="AG273"/>
  <c r="AG271"/>
  <c r="AG269"/>
  <c r="AG267"/>
  <c r="AG265"/>
  <c r="AG263"/>
  <c r="AG261"/>
  <c r="AG259"/>
  <c r="AG257"/>
  <c r="AG253"/>
  <c r="AG251"/>
  <c r="AG249"/>
  <c r="AG247"/>
  <c r="AG245"/>
  <c r="AG243"/>
  <c r="AG241"/>
  <c r="AG239"/>
  <c r="AG237"/>
  <c r="AG235"/>
  <c r="AG233"/>
  <c r="AG228"/>
  <c r="AG226"/>
  <c r="AG224"/>
  <c r="AG222"/>
  <c r="AG220"/>
  <c r="AG218"/>
  <c r="AG215"/>
  <c r="AG213"/>
  <c r="AG211"/>
  <c r="AG209"/>
  <c r="AG204"/>
  <c r="AG200"/>
  <c r="AG198"/>
  <c r="AG196"/>
  <c r="AG194"/>
  <c r="AG192"/>
  <c r="AG188"/>
  <c r="AG187" s="1"/>
  <c r="AG184"/>
  <c r="AG182"/>
  <c r="AG180"/>
  <c r="AG178"/>
  <c r="AG176"/>
  <c r="AG174"/>
  <c r="AG172"/>
  <c r="AG170"/>
  <c r="AG168"/>
  <c r="AG166"/>
  <c r="AG163"/>
  <c r="AG161"/>
  <c r="AG158"/>
  <c r="AG156"/>
  <c r="AG154"/>
  <c r="AG152"/>
  <c r="AG147"/>
  <c r="AG141"/>
  <c r="AG139"/>
  <c r="AG137"/>
  <c r="AG134"/>
  <c r="AG132"/>
  <c r="AG130"/>
  <c r="AG128"/>
  <c r="AG126"/>
  <c r="AG124"/>
  <c r="AG122"/>
  <c r="AG120"/>
  <c r="AG118"/>
  <c r="AG116"/>
  <c r="AG114"/>
  <c r="AG112"/>
  <c r="AG110"/>
  <c r="AG108"/>
  <c r="AG106"/>
  <c r="AG104"/>
  <c r="AG102"/>
  <c r="AG100"/>
  <c r="AG98"/>
  <c r="AG96"/>
  <c r="AG94"/>
  <c r="AG92"/>
  <c r="AG89"/>
  <c r="AG87"/>
  <c r="AG85"/>
  <c r="AG83"/>
  <c r="AG81"/>
  <c r="AG79"/>
  <c r="AG77"/>
  <c r="AG74"/>
  <c r="AG72"/>
  <c r="AG70"/>
  <c r="AG68"/>
  <c r="AG66"/>
  <c r="AG62"/>
  <c r="AG60"/>
  <c r="AG58"/>
  <c r="AG56"/>
  <c r="AG54"/>
  <c r="AG52"/>
  <c r="AG18" s="1"/>
  <c r="AG48"/>
  <c r="AG46"/>
  <c r="AG43"/>
  <c r="AG39"/>
  <c r="AG37"/>
  <c r="AG35"/>
  <c r="AG33"/>
  <c r="AG31"/>
  <c r="AG29"/>
  <c r="AG26"/>
  <c r="AG21"/>
  <c r="AG19"/>
  <c r="T437"/>
  <c r="T435"/>
  <c r="T432"/>
  <c r="T428"/>
  <c r="T425"/>
  <c r="T423"/>
  <c r="T420"/>
  <c r="T418"/>
  <c r="T416"/>
  <c r="T414"/>
  <c r="T412"/>
  <c r="T410"/>
  <c r="T408"/>
  <c r="T406"/>
  <c r="T404"/>
  <c r="T402"/>
  <c r="T400"/>
  <c r="T398"/>
  <c r="T396"/>
  <c r="T394"/>
  <c r="T392"/>
  <c r="T390"/>
  <c r="T388"/>
  <c r="T386"/>
  <c r="T384"/>
  <c r="T382"/>
  <c r="T380"/>
  <c r="T378"/>
  <c r="T376"/>
  <c r="T374"/>
  <c r="T372"/>
  <c r="T368"/>
  <c r="T364"/>
  <c r="T356"/>
  <c r="T354"/>
  <c r="T350"/>
  <c r="T348"/>
  <c r="T345"/>
  <c r="T343"/>
  <c r="T339"/>
  <c r="T336"/>
  <c r="T332"/>
  <c r="T329"/>
  <c r="T326"/>
  <c r="T323"/>
  <c r="T321"/>
  <c r="T319"/>
  <c r="T317"/>
  <c r="T315"/>
  <c r="T313"/>
  <c r="T311"/>
  <c r="T309"/>
  <c r="T307"/>
  <c r="T305"/>
  <c r="T303"/>
  <c r="T301"/>
  <c r="T299"/>
  <c r="T297"/>
  <c r="T295"/>
  <c r="T293"/>
  <c r="T291"/>
  <c r="T289"/>
  <c r="T287"/>
  <c r="T285"/>
  <c r="T283"/>
  <c r="T281"/>
  <c r="T279"/>
  <c r="T277"/>
  <c r="T275"/>
  <c r="T273"/>
  <c r="T271"/>
  <c r="T269"/>
  <c r="T267"/>
  <c r="T265"/>
  <c r="T263"/>
  <c r="T261"/>
  <c r="T259"/>
  <c r="T257"/>
  <c r="T253"/>
  <c r="T251"/>
  <c r="T249"/>
  <c r="T247"/>
  <c r="T245"/>
  <c r="T243"/>
  <c r="T241"/>
  <c r="T239"/>
  <c r="T237"/>
  <c r="T235"/>
  <c r="T233"/>
  <c r="T228"/>
  <c r="T224"/>
  <c r="T222"/>
  <c r="T220"/>
  <c r="T218"/>
  <c r="T215"/>
  <c r="T213"/>
  <c r="T211"/>
  <c r="T209"/>
  <c r="T204"/>
  <c r="T200"/>
  <c r="T198"/>
  <c r="T196"/>
  <c r="T194"/>
  <c r="T192"/>
  <c r="T188"/>
  <c r="T184"/>
  <c r="T182"/>
  <c r="T180"/>
  <c r="T178"/>
  <c r="T176"/>
  <c r="T174"/>
  <c r="T172"/>
  <c r="T170"/>
  <c r="T168"/>
  <c r="T166"/>
  <c r="T163"/>
  <c r="T161"/>
  <c r="T158"/>
  <c r="T156"/>
  <c r="T154"/>
  <c r="T152"/>
  <c r="T147"/>
  <c r="T141"/>
  <c r="T139"/>
  <c r="T137"/>
  <c r="T134"/>
  <c r="T132"/>
  <c r="T130"/>
  <c r="T128"/>
  <c r="T126"/>
  <c r="T124"/>
  <c r="T122"/>
  <c r="T120"/>
  <c r="T118"/>
  <c r="T116"/>
  <c r="T114"/>
  <c r="T112"/>
  <c r="T110"/>
  <c r="T108"/>
  <c r="T106"/>
  <c r="T104"/>
  <c r="T102"/>
  <c r="T100"/>
  <c r="T98"/>
  <c r="T96"/>
  <c r="T94"/>
  <c r="T92"/>
  <c r="T89"/>
  <c r="T87"/>
  <c r="T85"/>
  <c r="T83"/>
  <c r="T81"/>
  <c r="T79"/>
  <c r="T77"/>
  <c r="T74"/>
  <c r="T72"/>
  <c r="T70"/>
  <c r="T68"/>
  <c r="T66"/>
  <c r="T62"/>
  <c r="T60"/>
  <c r="T58"/>
  <c r="T56"/>
  <c r="T54"/>
  <c r="T52"/>
  <c r="T48"/>
  <c r="T46"/>
  <c r="T43"/>
  <c r="T41"/>
  <c r="T39"/>
  <c r="T37"/>
  <c r="T35"/>
  <c r="T33"/>
  <c r="T31"/>
  <c r="T29"/>
  <c r="T26"/>
  <c r="T18" s="1"/>
  <c r="T21"/>
  <c r="T19"/>
  <c r="U405"/>
  <c r="R41"/>
  <c r="AF41"/>
  <c r="AH41" s="1"/>
  <c r="AF42"/>
  <c r="AH42" s="1"/>
  <c r="Q41"/>
  <c r="Q42"/>
  <c r="S42" s="1"/>
  <c r="U42" s="1"/>
  <c r="AE116"/>
  <c r="AE114"/>
  <c r="AD114"/>
  <c r="AD115"/>
  <c r="AF115" s="1"/>
  <c r="AH115" s="1"/>
  <c r="AD116"/>
  <c r="AD117"/>
  <c r="AF117" s="1"/>
  <c r="AH117" s="1"/>
  <c r="R116"/>
  <c r="R114"/>
  <c r="Q114"/>
  <c r="Q115"/>
  <c r="S115" s="1"/>
  <c r="U115" s="1"/>
  <c r="Q116"/>
  <c r="Q117"/>
  <c r="S117" s="1"/>
  <c r="U117" s="1"/>
  <c r="AE404"/>
  <c r="AD404"/>
  <c r="AD405"/>
  <c r="AF405" s="1"/>
  <c r="AH405" s="1"/>
  <c r="R404"/>
  <c r="Q404"/>
  <c r="Q405"/>
  <c r="S405" s="1"/>
  <c r="R121"/>
  <c r="AG441" l="1"/>
  <c r="T187"/>
  <c r="T186" s="1"/>
  <c r="T232"/>
  <c r="AG17"/>
  <c r="AG367"/>
  <c r="AG366" s="1"/>
  <c r="AG231"/>
  <c r="AF114"/>
  <c r="AH114" s="1"/>
  <c r="T353"/>
  <c r="AG203"/>
  <c r="S41"/>
  <c r="U41" s="1"/>
  <c r="T203"/>
  <c r="T231"/>
  <c r="T367"/>
  <c r="AG232"/>
  <c r="T17"/>
  <c r="AG353"/>
  <c r="AG352" s="1"/>
  <c r="T352"/>
  <c r="AG202"/>
  <c r="AG186"/>
  <c r="T202"/>
  <c r="T441"/>
  <c r="T230"/>
  <c r="T366"/>
  <c r="S116"/>
  <c r="U116" s="1"/>
  <c r="S404"/>
  <c r="U404" s="1"/>
  <c r="S114"/>
  <c r="U114" s="1"/>
  <c r="AF116"/>
  <c r="AH116" s="1"/>
  <c r="AF404"/>
  <c r="AH404" s="1"/>
  <c r="R437"/>
  <c r="R435"/>
  <c r="R432"/>
  <c r="R428"/>
  <c r="R425"/>
  <c r="R423"/>
  <c r="R420"/>
  <c r="R418"/>
  <c r="R416"/>
  <c r="R414"/>
  <c r="R412"/>
  <c r="R410"/>
  <c r="R408"/>
  <c r="R406"/>
  <c r="R402"/>
  <c r="R400"/>
  <c r="R398"/>
  <c r="R396"/>
  <c r="R394"/>
  <c r="R392"/>
  <c r="R390"/>
  <c r="R388"/>
  <c r="R386"/>
  <c r="R384"/>
  <c r="R382"/>
  <c r="R380"/>
  <c r="R378"/>
  <c r="R376"/>
  <c r="R374"/>
  <c r="R372"/>
  <c r="R368"/>
  <c r="R364"/>
  <c r="R356"/>
  <c r="R354"/>
  <c r="R350"/>
  <c r="R348"/>
  <c r="R345"/>
  <c r="R343"/>
  <c r="R339"/>
  <c r="R336"/>
  <c r="R332"/>
  <c r="R329"/>
  <c r="R326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3"/>
  <c r="R251"/>
  <c r="R249"/>
  <c r="R247"/>
  <c r="R245"/>
  <c r="R243"/>
  <c r="R241"/>
  <c r="R239"/>
  <c r="R237"/>
  <c r="R235"/>
  <c r="R233"/>
  <c r="R228"/>
  <c r="R226"/>
  <c r="R224"/>
  <c r="R222"/>
  <c r="R220"/>
  <c r="R218"/>
  <c r="R215"/>
  <c r="R213"/>
  <c r="R211"/>
  <c r="R209"/>
  <c r="R204"/>
  <c r="R200"/>
  <c r="R198"/>
  <c r="R196"/>
  <c r="R194"/>
  <c r="R192"/>
  <c r="R188"/>
  <c r="R184"/>
  <c r="R182"/>
  <c r="R180"/>
  <c r="R178"/>
  <c r="R176"/>
  <c r="R174"/>
  <c r="R172"/>
  <c r="R170"/>
  <c r="R168"/>
  <c r="R166"/>
  <c r="R163"/>
  <c r="R161"/>
  <c r="R158"/>
  <c r="R156"/>
  <c r="R154"/>
  <c r="R152"/>
  <c r="R147"/>
  <c r="R141"/>
  <c r="R139"/>
  <c r="R137"/>
  <c r="R134"/>
  <c r="R132"/>
  <c r="R130"/>
  <c r="R128"/>
  <c r="R126"/>
  <c r="R124"/>
  <c r="R122"/>
  <c r="R120"/>
  <c r="R118"/>
  <c r="R112"/>
  <c r="R110"/>
  <c r="R108"/>
  <c r="R106"/>
  <c r="R104"/>
  <c r="R102"/>
  <c r="R100"/>
  <c r="R98"/>
  <c r="R96"/>
  <c r="R94"/>
  <c r="R92"/>
  <c r="R89"/>
  <c r="R87"/>
  <c r="R85"/>
  <c r="R83"/>
  <c r="R81"/>
  <c r="R79"/>
  <c r="R77"/>
  <c r="R74"/>
  <c r="R72"/>
  <c r="R70"/>
  <c r="R68"/>
  <c r="R66"/>
  <c r="R62"/>
  <c r="R60"/>
  <c r="R58"/>
  <c r="R56"/>
  <c r="R54"/>
  <c r="R52"/>
  <c r="R48"/>
  <c r="R46"/>
  <c r="R43"/>
  <c r="R39"/>
  <c r="R37"/>
  <c r="R35"/>
  <c r="R33"/>
  <c r="R31"/>
  <c r="R29"/>
  <c r="R26"/>
  <c r="R21"/>
  <c r="R19"/>
  <c r="P121"/>
  <c r="P84"/>
  <c r="R17" l="1"/>
  <c r="T16"/>
  <c r="T439" s="1"/>
  <c r="T440"/>
  <c r="AG230"/>
  <c r="AG16"/>
  <c r="AG440"/>
  <c r="R353"/>
  <c r="R352" s="1"/>
  <c r="R203"/>
  <c r="R367"/>
  <c r="R232"/>
  <c r="R18"/>
  <c r="R187"/>
  <c r="R366"/>
  <c r="R202"/>
  <c r="R186"/>
  <c r="R231"/>
  <c r="AE402"/>
  <c r="P402"/>
  <c r="AD402"/>
  <c r="AD403"/>
  <c r="AF403" s="1"/>
  <c r="AH403" s="1"/>
  <c r="O402"/>
  <c r="O403"/>
  <c r="Q403" s="1"/>
  <c r="S403" s="1"/>
  <c r="U403" s="1"/>
  <c r="AE437"/>
  <c r="AE435"/>
  <c r="AE432"/>
  <c r="AE428"/>
  <c r="AE425"/>
  <c r="AE423"/>
  <c r="AE420"/>
  <c r="AE418"/>
  <c r="AE416"/>
  <c r="AE414"/>
  <c r="AE412"/>
  <c r="AE410"/>
  <c r="AE408"/>
  <c r="AE406"/>
  <c r="AE400"/>
  <c r="AE398"/>
  <c r="AE396"/>
  <c r="AE394"/>
  <c r="AE392"/>
  <c r="AE390"/>
  <c r="AE388"/>
  <c r="AE386"/>
  <c r="AE384"/>
  <c r="AE382"/>
  <c r="AE380"/>
  <c r="AE378"/>
  <c r="AE376"/>
  <c r="AE374"/>
  <c r="AE372"/>
  <c r="AE368"/>
  <c r="AE364"/>
  <c r="AE356"/>
  <c r="AE354"/>
  <c r="AE350"/>
  <c r="AE348"/>
  <c r="AE345"/>
  <c r="AE343"/>
  <c r="AE339"/>
  <c r="AE336"/>
  <c r="AE332"/>
  <c r="AE329"/>
  <c r="AE326"/>
  <c r="AE323"/>
  <c r="AE321"/>
  <c r="AE319"/>
  <c r="AE317"/>
  <c r="AE315"/>
  <c r="AE313"/>
  <c r="AE311"/>
  <c r="AE309"/>
  <c r="AE307"/>
  <c r="AE305"/>
  <c r="AE303"/>
  <c r="AE301"/>
  <c r="AE299"/>
  <c r="AE297"/>
  <c r="AE295"/>
  <c r="AE293"/>
  <c r="AE291"/>
  <c r="AE289"/>
  <c r="AE287"/>
  <c r="AE285"/>
  <c r="AE283"/>
  <c r="AE281"/>
  <c r="AE279"/>
  <c r="AE277"/>
  <c r="AE275"/>
  <c r="AE273"/>
  <c r="AE271"/>
  <c r="AE269"/>
  <c r="AE267"/>
  <c r="AE265"/>
  <c r="AE263"/>
  <c r="AE261"/>
  <c r="AE259"/>
  <c r="AE257"/>
  <c r="AE253"/>
  <c r="AE251"/>
  <c r="AE249"/>
  <c r="AE247"/>
  <c r="AE245"/>
  <c r="AE243"/>
  <c r="AE241"/>
  <c r="AE239"/>
  <c r="AE237"/>
  <c r="AE235"/>
  <c r="AE233"/>
  <c r="AE228"/>
  <c r="AE226"/>
  <c r="AE224"/>
  <c r="AE222"/>
  <c r="AE220"/>
  <c r="AE218"/>
  <c r="AE215"/>
  <c r="AE213"/>
  <c r="AE211"/>
  <c r="AE209"/>
  <c r="AE204"/>
  <c r="AE200"/>
  <c r="AE198"/>
  <c r="AE196"/>
  <c r="AE194"/>
  <c r="AE192"/>
  <c r="AE188"/>
  <c r="AE184"/>
  <c r="AE182"/>
  <c r="AE180"/>
  <c r="AE178"/>
  <c r="AE176"/>
  <c r="AE174"/>
  <c r="AE172"/>
  <c r="AE170"/>
  <c r="AE168"/>
  <c r="AE166"/>
  <c r="AE163"/>
  <c r="AE161"/>
  <c r="AE158"/>
  <c r="AE156"/>
  <c r="AE154"/>
  <c r="AE152"/>
  <c r="AE147"/>
  <c r="AE141"/>
  <c r="AE139"/>
  <c r="AE137"/>
  <c r="AE134"/>
  <c r="AE132"/>
  <c r="AE130"/>
  <c r="AE128"/>
  <c r="AE126"/>
  <c r="AE124"/>
  <c r="AE122"/>
  <c r="AE120"/>
  <c r="AE118"/>
  <c r="AE112"/>
  <c r="AE110"/>
  <c r="AE108"/>
  <c r="AE106"/>
  <c r="AE104"/>
  <c r="AE102"/>
  <c r="AE100"/>
  <c r="AE98"/>
  <c r="AE96"/>
  <c r="AE94"/>
  <c r="AE92"/>
  <c r="AE89"/>
  <c r="AE87"/>
  <c r="AE85"/>
  <c r="AE83"/>
  <c r="AE81"/>
  <c r="AE79"/>
  <c r="AE77"/>
  <c r="AE74"/>
  <c r="AE72"/>
  <c r="AE70"/>
  <c r="AE68"/>
  <c r="AE66"/>
  <c r="AE62"/>
  <c r="AE60"/>
  <c r="AE58"/>
  <c r="AE56"/>
  <c r="AE54"/>
  <c r="AE52"/>
  <c r="AE48"/>
  <c r="AE46"/>
  <c r="AE43"/>
  <c r="AE39"/>
  <c r="AE37"/>
  <c r="AE35"/>
  <c r="AE33"/>
  <c r="AE31"/>
  <c r="AE29"/>
  <c r="AE26"/>
  <c r="AE21"/>
  <c r="AE19"/>
  <c r="P437"/>
  <c r="P435"/>
  <c r="P432"/>
  <c r="P428"/>
  <c r="P425"/>
  <c r="P423"/>
  <c r="P420"/>
  <c r="P418"/>
  <c r="P416"/>
  <c r="P414"/>
  <c r="P412"/>
  <c r="P410"/>
  <c r="P408"/>
  <c r="P406"/>
  <c r="P400"/>
  <c r="P398"/>
  <c r="P396"/>
  <c r="P394"/>
  <c r="P392"/>
  <c r="P390"/>
  <c r="P388"/>
  <c r="P386"/>
  <c r="P384"/>
  <c r="P382"/>
  <c r="P380"/>
  <c r="P378"/>
  <c r="P376"/>
  <c r="P374"/>
  <c r="P372"/>
  <c r="P368"/>
  <c r="P364"/>
  <c r="P356"/>
  <c r="P354"/>
  <c r="P350"/>
  <c r="P348"/>
  <c r="P345"/>
  <c r="P343"/>
  <c r="P339"/>
  <c r="P336"/>
  <c r="P332"/>
  <c r="P329"/>
  <c r="P326"/>
  <c r="P323"/>
  <c r="P321"/>
  <c r="P319"/>
  <c r="P317"/>
  <c r="P315"/>
  <c r="P313"/>
  <c r="P311"/>
  <c r="P309"/>
  <c r="P307"/>
  <c r="P305"/>
  <c r="P303"/>
  <c r="P301"/>
  <c r="P299"/>
  <c r="P297"/>
  <c r="P295"/>
  <c r="P293"/>
  <c r="P291"/>
  <c r="P289"/>
  <c r="P287"/>
  <c r="P285"/>
  <c r="P283"/>
  <c r="P281"/>
  <c r="P279"/>
  <c r="P277"/>
  <c r="P275"/>
  <c r="P273"/>
  <c r="P271"/>
  <c r="P269"/>
  <c r="P267"/>
  <c r="P265"/>
  <c r="P263"/>
  <c r="P261"/>
  <c r="P259"/>
  <c r="P257"/>
  <c r="P253"/>
  <c r="P251"/>
  <c r="P249"/>
  <c r="P247"/>
  <c r="P245"/>
  <c r="P243"/>
  <c r="P241"/>
  <c r="P239"/>
  <c r="P237"/>
  <c r="P235"/>
  <c r="P233"/>
  <c r="P228"/>
  <c r="P226"/>
  <c r="P224"/>
  <c r="P222"/>
  <c r="P220"/>
  <c r="P218"/>
  <c r="P215"/>
  <c r="P213"/>
  <c r="P211"/>
  <c r="P209"/>
  <c r="P204"/>
  <c r="P200"/>
  <c r="P198"/>
  <c r="P196"/>
  <c r="P194"/>
  <c r="P192"/>
  <c r="P188"/>
  <c r="P184"/>
  <c r="P182"/>
  <c r="P180"/>
  <c r="P178"/>
  <c r="P176"/>
  <c r="P174"/>
  <c r="P172"/>
  <c r="P170"/>
  <c r="P168"/>
  <c r="P166"/>
  <c r="P163"/>
  <c r="P161"/>
  <c r="P158"/>
  <c r="P156"/>
  <c r="P154"/>
  <c r="P152"/>
  <c r="P147"/>
  <c r="P141"/>
  <c r="P139"/>
  <c r="P137"/>
  <c r="P134"/>
  <c r="P132"/>
  <c r="P130"/>
  <c r="P128"/>
  <c r="P126"/>
  <c r="P124"/>
  <c r="P122"/>
  <c r="P120"/>
  <c r="P118"/>
  <c r="P112"/>
  <c r="P110"/>
  <c r="P108"/>
  <c r="P106"/>
  <c r="P104"/>
  <c r="P102"/>
  <c r="P100"/>
  <c r="P98"/>
  <c r="P96"/>
  <c r="P94"/>
  <c r="P92"/>
  <c r="P89"/>
  <c r="P87"/>
  <c r="P85"/>
  <c r="P81"/>
  <c r="P79"/>
  <c r="P77"/>
  <c r="P74"/>
  <c r="P72"/>
  <c r="P70"/>
  <c r="P68"/>
  <c r="P66"/>
  <c r="P62"/>
  <c r="P60"/>
  <c r="P58"/>
  <c r="P56"/>
  <c r="P54"/>
  <c r="P52"/>
  <c r="P48"/>
  <c r="P46"/>
  <c r="P43"/>
  <c r="P39"/>
  <c r="P37"/>
  <c r="P35"/>
  <c r="P33"/>
  <c r="P31"/>
  <c r="P29"/>
  <c r="P26"/>
  <c r="P21"/>
  <c r="P19"/>
  <c r="AC68"/>
  <c r="N68"/>
  <c r="AB68"/>
  <c r="AB69"/>
  <c r="AD69" s="1"/>
  <c r="AF69" s="1"/>
  <c r="AH69" s="1"/>
  <c r="M68"/>
  <c r="M69"/>
  <c r="O69" s="1"/>
  <c r="Q69" s="1"/>
  <c r="S69" s="1"/>
  <c r="U69" s="1"/>
  <c r="AC313"/>
  <c r="N313"/>
  <c r="AB313"/>
  <c r="AB314"/>
  <c r="AD314" s="1"/>
  <c r="AF314" s="1"/>
  <c r="AH314" s="1"/>
  <c r="M313"/>
  <c r="M314"/>
  <c r="O314" s="1"/>
  <c r="Q314" s="1"/>
  <c r="S314" s="1"/>
  <c r="U314" s="1"/>
  <c r="AC87"/>
  <c r="N87"/>
  <c r="AB87"/>
  <c r="AB88"/>
  <c r="AD88" s="1"/>
  <c r="AF88" s="1"/>
  <c r="AH88" s="1"/>
  <c r="M87"/>
  <c r="M88"/>
  <c r="O88" s="1"/>
  <c r="Q88" s="1"/>
  <c r="S88" s="1"/>
  <c r="U88" s="1"/>
  <c r="AC121"/>
  <c r="R441" l="1"/>
  <c r="AE17"/>
  <c r="AG439"/>
  <c r="P353"/>
  <c r="P352" s="1"/>
  <c r="AE353"/>
  <c r="AE352" s="1"/>
  <c r="AD313"/>
  <c r="AF313" s="1"/>
  <c r="AH313" s="1"/>
  <c r="O313"/>
  <c r="Q313" s="1"/>
  <c r="S313" s="1"/>
  <c r="U313" s="1"/>
  <c r="AD68"/>
  <c r="AF68" s="1"/>
  <c r="AH68" s="1"/>
  <c r="AE231"/>
  <c r="AE232"/>
  <c r="AE367"/>
  <c r="O68"/>
  <c r="Q68" s="1"/>
  <c r="S68" s="1"/>
  <c r="U68" s="1"/>
  <c r="P231"/>
  <c r="O87"/>
  <c r="Q87" s="1"/>
  <c r="S87" s="1"/>
  <c r="U87" s="1"/>
  <c r="AE18"/>
  <c r="AF402"/>
  <c r="AH402" s="1"/>
  <c r="P187"/>
  <c r="P232"/>
  <c r="Q402"/>
  <c r="S402" s="1"/>
  <c r="U402" s="1"/>
  <c r="P18"/>
  <c r="P367"/>
  <c r="R230"/>
  <c r="R16"/>
  <c r="R440"/>
  <c r="P83"/>
  <c r="AE441"/>
  <c r="AE187"/>
  <c r="AE203"/>
  <c r="P203"/>
  <c r="P202" s="1"/>
  <c r="P186"/>
  <c r="AD87"/>
  <c r="AF87" s="1"/>
  <c r="AH87" s="1"/>
  <c r="N227"/>
  <c r="P441" l="1"/>
  <c r="P230"/>
  <c r="AE230"/>
  <c r="R439"/>
  <c r="P17"/>
  <c r="P16" s="1"/>
  <c r="AE16"/>
  <c r="AE186"/>
  <c r="AE202"/>
  <c r="AE366"/>
  <c r="AE440"/>
  <c r="P366"/>
  <c r="N437"/>
  <c r="N435"/>
  <c r="N432"/>
  <c r="N428"/>
  <c r="N425"/>
  <c r="N423"/>
  <c r="N420"/>
  <c r="N418"/>
  <c r="N416"/>
  <c r="N414"/>
  <c r="N412"/>
  <c r="N410"/>
  <c r="N408"/>
  <c r="N406"/>
  <c r="N400"/>
  <c r="N398"/>
  <c r="N396"/>
  <c r="N394"/>
  <c r="N392"/>
  <c r="N390"/>
  <c r="N388"/>
  <c r="N386"/>
  <c r="N384"/>
  <c r="N382"/>
  <c r="N380"/>
  <c r="N378"/>
  <c r="N376"/>
  <c r="N374"/>
  <c r="N372"/>
  <c r="N368"/>
  <c r="N364"/>
  <c r="N356"/>
  <c r="N354"/>
  <c r="N350"/>
  <c r="N348"/>
  <c r="N345"/>
  <c r="N343"/>
  <c r="N339"/>
  <c r="N336"/>
  <c r="N332"/>
  <c r="N329"/>
  <c r="N326"/>
  <c r="N323"/>
  <c r="N321"/>
  <c r="N319"/>
  <c r="N317"/>
  <c r="N315"/>
  <c r="N311"/>
  <c r="N309"/>
  <c r="N307"/>
  <c r="N305"/>
  <c r="N303"/>
  <c r="N301"/>
  <c r="N299"/>
  <c r="N297"/>
  <c r="N295"/>
  <c r="N293"/>
  <c r="N291"/>
  <c r="N289"/>
  <c r="N287"/>
  <c r="N285"/>
  <c r="N283"/>
  <c r="N281"/>
  <c r="N279"/>
  <c r="N277"/>
  <c r="N275"/>
  <c r="N273"/>
  <c r="N271"/>
  <c r="N269"/>
  <c r="N267"/>
  <c r="N265"/>
  <c r="N263"/>
  <c r="N261"/>
  <c r="N259"/>
  <c r="N257"/>
  <c r="N253"/>
  <c r="N251"/>
  <c r="N249"/>
  <c r="N247"/>
  <c r="N245"/>
  <c r="N243"/>
  <c r="N241"/>
  <c r="N239"/>
  <c r="N237"/>
  <c r="N235"/>
  <c r="N233"/>
  <c r="N228"/>
  <c r="N226"/>
  <c r="N224"/>
  <c r="N222"/>
  <c r="N220"/>
  <c r="N218"/>
  <c r="N215"/>
  <c r="N213"/>
  <c r="N211"/>
  <c r="N209"/>
  <c r="N204"/>
  <c r="N200"/>
  <c r="N198"/>
  <c r="N196"/>
  <c r="N194"/>
  <c r="N192"/>
  <c r="N188"/>
  <c r="N184"/>
  <c r="N182"/>
  <c r="N180"/>
  <c r="N178"/>
  <c r="N176"/>
  <c r="N174"/>
  <c r="N172"/>
  <c r="N170"/>
  <c r="N168"/>
  <c r="N166"/>
  <c r="N163"/>
  <c r="N161"/>
  <c r="N158"/>
  <c r="N156"/>
  <c r="N154"/>
  <c r="N152"/>
  <c r="N147"/>
  <c r="N141"/>
  <c r="N139"/>
  <c r="N137"/>
  <c r="N134"/>
  <c r="N132"/>
  <c r="N130"/>
  <c r="N128"/>
  <c r="N126"/>
  <c r="N124"/>
  <c r="N122"/>
  <c r="N120"/>
  <c r="N118"/>
  <c r="N112"/>
  <c r="N110"/>
  <c r="N108"/>
  <c r="N106"/>
  <c r="N104"/>
  <c r="N102"/>
  <c r="N100"/>
  <c r="N98"/>
  <c r="N96"/>
  <c r="N94"/>
  <c r="N92"/>
  <c r="N89"/>
  <c r="N85"/>
  <c r="N83"/>
  <c r="N81"/>
  <c r="N79"/>
  <c r="N77"/>
  <c r="N74"/>
  <c r="N72"/>
  <c r="N70"/>
  <c r="N66"/>
  <c r="N62"/>
  <c r="N60"/>
  <c r="N58"/>
  <c r="N56"/>
  <c r="N54"/>
  <c r="N52"/>
  <c r="N48"/>
  <c r="N46"/>
  <c r="N43"/>
  <c r="N39"/>
  <c r="N37"/>
  <c r="N35"/>
  <c r="N33"/>
  <c r="N31"/>
  <c r="N29"/>
  <c r="N26"/>
  <c r="N21"/>
  <c r="N19"/>
  <c r="M142"/>
  <c r="O142" s="1"/>
  <c r="Q142" s="1"/>
  <c r="S142" s="1"/>
  <c r="U142" s="1"/>
  <c r="AB141"/>
  <c r="AB142"/>
  <c r="AD142" s="1"/>
  <c r="AF142" s="1"/>
  <c r="AH142" s="1"/>
  <c r="AC141"/>
  <c r="L141"/>
  <c r="M141" s="1"/>
  <c r="O141" s="1"/>
  <c r="Q141" s="1"/>
  <c r="S141" s="1"/>
  <c r="U141" s="1"/>
  <c r="AC437"/>
  <c r="AC435"/>
  <c r="AC432"/>
  <c r="AC428"/>
  <c r="AC425"/>
  <c r="AC423"/>
  <c r="AC420"/>
  <c r="AC418"/>
  <c r="AC416"/>
  <c r="AC414"/>
  <c r="AC412"/>
  <c r="AC410"/>
  <c r="AC408"/>
  <c r="AC406"/>
  <c r="AC400"/>
  <c r="AC398"/>
  <c r="AC396"/>
  <c r="AC394"/>
  <c r="AC392"/>
  <c r="AC390"/>
  <c r="AC388"/>
  <c r="AC386"/>
  <c r="AC384"/>
  <c r="AC382"/>
  <c r="AC380"/>
  <c r="AC378"/>
  <c r="AC376"/>
  <c r="AC374"/>
  <c r="AC372"/>
  <c r="AC368"/>
  <c r="AC364"/>
  <c r="AC356"/>
  <c r="AC354"/>
  <c r="AC350"/>
  <c r="AC348"/>
  <c r="AC345"/>
  <c r="AC343"/>
  <c r="AC339"/>
  <c r="AC336"/>
  <c r="AC332"/>
  <c r="AC329"/>
  <c r="AC326"/>
  <c r="AC323"/>
  <c r="AC321"/>
  <c r="AC319"/>
  <c r="AC317"/>
  <c r="AC315"/>
  <c r="AC311"/>
  <c r="AC309"/>
  <c r="AC307"/>
  <c r="AC305"/>
  <c r="AC303"/>
  <c r="AC301"/>
  <c r="AC299"/>
  <c r="AC297"/>
  <c r="AC295"/>
  <c r="AC293"/>
  <c r="AC291"/>
  <c r="AC289"/>
  <c r="AC287"/>
  <c r="AC285"/>
  <c r="AC283"/>
  <c r="AC281"/>
  <c r="AC279"/>
  <c r="AC277"/>
  <c r="AC275"/>
  <c r="AC273"/>
  <c r="AC271"/>
  <c r="AC269"/>
  <c r="AC267"/>
  <c r="AC265"/>
  <c r="AC263"/>
  <c r="AC261"/>
  <c r="AC259"/>
  <c r="AC257"/>
  <c r="AC253"/>
  <c r="AC251"/>
  <c r="AC249"/>
  <c r="AC247"/>
  <c r="AC245"/>
  <c r="AC243"/>
  <c r="AC241"/>
  <c r="AC239"/>
  <c r="AC237"/>
  <c r="AC235"/>
  <c r="AC233"/>
  <c r="AC228"/>
  <c r="AC226"/>
  <c r="AC224"/>
  <c r="AC222"/>
  <c r="AC220"/>
  <c r="AC218"/>
  <c r="AC215"/>
  <c r="AC213"/>
  <c r="AC211"/>
  <c r="AC209"/>
  <c r="AC204"/>
  <c r="AC200"/>
  <c r="AC198"/>
  <c r="AC196"/>
  <c r="AC194"/>
  <c r="AC192"/>
  <c r="AC188"/>
  <c r="AC184"/>
  <c r="AC182"/>
  <c r="AC180"/>
  <c r="AC178"/>
  <c r="AC176"/>
  <c r="AC174"/>
  <c r="AC172"/>
  <c r="AC170"/>
  <c r="AC168"/>
  <c r="AC166"/>
  <c r="AC163"/>
  <c r="AC161"/>
  <c r="AC158"/>
  <c r="AC156"/>
  <c r="AC154"/>
  <c r="AC152"/>
  <c r="AC147"/>
  <c r="AC139"/>
  <c r="AC137"/>
  <c r="AC134"/>
  <c r="AC132"/>
  <c r="AC130"/>
  <c r="AC128"/>
  <c r="AC126"/>
  <c r="AC124"/>
  <c r="AC122"/>
  <c r="AC120"/>
  <c r="AC118"/>
  <c r="AC112"/>
  <c r="AC110"/>
  <c r="AC108"/>
  <c r="AC106"/>
  <c r="AC104"/>
  <c r="AC102"/>
  <c r="AC100"/>
  <c r="AC98"/>
  <c r="AC96"/>
  <c r="AC94"/>
  <c r="AC92"/>
  <c r="AC89"/>
  <c r="AC85"/>
  <c r="AC83"/>
  <c r="AC81"/>
  <c r="AC79"/>
  <c r="AC77"/>
  <c r="AC74"/>
  <c r="AC72"/>
  <c r="AC70"/>
  <c r="AC66"/>
  <c r="AC62"/>
  <c r="AC60"/>
  <c r="AC58"/>
  <c r="AC56"/>
  <c r="AC54"/>
  <c r="AC52"/>
  <c r="AC48"/>
  <c r="AC46"/>
  <c r="AC43"/>
  <c r="AC39"/>
  <c r="AC37"/>
  <c r="AC35"/>
  <c r="AC33"/>
  <c r="AC31"/>
  <c r="AC29"/>
  <c r="AC26"/>
  <c r="AC21"/>
  <c r="AC19"/>
  <c r="AA112"/>
  <c r="L112"/>
  <c r="Z112"/>
  <c r="Z113"/>
  <c r="AB113" s="1"/>
  <c r="AD113" s="1"/>
  <c r="AF113" s="1"/>
  <c r="AH113" s="1"/>
  <c r="K112"/>
  <c r="K113"/>
  <c r="M113" s="1"/>
  <c r="O113" s="1"/>
  <c r="Q113" s="1"/>
  <c r="S113" s="1"/>
  <c r="U113" s="1"/>
  <c r="AA253"/>
  <c r="L253"/>
  <c r="Z253"/>
  <c r="Z254"/>
  <c r="AB254" s="1"/>
  <c r="AD254" s="1"/>
  <c r="AF254" s="1"/>
  <c r="AH254" s="1"/>
  <c r="K253"/>
  <c r="K254"/>
  <c r="M254" s="1"/>
  <c r="O254" s="1"/>
  <c r="Q254" s="1"/>
  <c r="S254" s="1"/>
  <c r="U254" s="1"/>
  <c r="AA437"/>
  <c r="AA435"/>
  <c r="AA432"/>
  <c r="AA428"/>
  <c r="AA425"/>
  <c r="AA423"/>
  <c r="AA420"/>
  <c r="AA418"/>
  <c r="AA416"/>
  <c r="AA414"/>
  <c r="AA412"/>
  <c r="AA410"/>
  <c r="AA408"/>
  <c r="AA406"/>
  <c r="AA400"/>
  <c r="AA398"/>
  <c r="AA396"/>
  <c r="AA394"/>
  <c r="AA392"/>
  <c r="AA390"/>
  <c r="AA388"/>
  <c r="AA386"/>
  <c r="AA384"/>
  <c r="AA382"/>
  <c r="AA380"/>
  <c r="AA378"/>
  <c r="AA376"/>
  <c r="AA374"/>
  <c r="AA372"/>
  <c r="AA368"/>
  <c r="AA364"/>
  <c r="AA356"/>
  <c r="AA354"/>
  <c r="AA350"/>
  <c r="AA348"/>
  <c r="AA345"/>
  <c r="AA343"/>
  <c r="AA339"/>
  <c r="AA336"/>
  <c r="AA332"/>
  <c r="AA329"/>
  <c r="AA326"/>
  <c r="AA323"/>
  <c r="AA321"/>
  <c r="AA319"/>
  <c r="AA317"/>
  <c r="AA315"/>
  <c r="AA311"/>
  <c r="AA309"/>
  <c r="AA307"/>
  <c r="AA305"/>
  <c r="AA303"/>
  <c r="AA301"/>
  <c r="AA299"/>
  <c r="AA297"/>
  <c r="AA295"/>
  <c r="AA293"/>
  <c r="AA291"/>
  <c r="AA289"/>
  <c r="AA287"/>
  <c r="AA285"/>
  <c r="AA283"/>
  <c r="AA281"/>
  <c r="AA279"/>
  <c r="AA277"/>
  <c r="AA275"/>
  <c r="AA273"/>
  <c r="AA271"/>
  <c r="AA269"/>
  <c r="AA267"/>
  <c r="AA265"/>
  <c r="AA263"/>
  <c r="AA261"/>
  <c r="AA259"/>
  <c r="AA257"/>
  <c r="AA251"/>
  <c r="AA249"/>
  <c r="AA247"/>
  <c r="AA245"/>
  <c r="AA243"/>
  <c r="AA241"/>
  <c r="AA239"/>
  <c r="AA237"/>
  <c r="AA235"/>
  <c r="AA233"/>
  <c r="AA228"/>
  <c r="AA226"/>
  <c r="AA224"/>
  <c r="AA222"/>
  <c r="AA220"/>
  <c r="AA218"/>
  <c r="AA215"/>
  <c r="AA213"/>
  <c r="AA211"/>
  <c r="AA209"/>
  <c r="AA204"/>
  <c r="AA200"/>
  <c r="AA198"/>
  <c r="AA196"/>
  <c r="AA194"/>
  <c r="AA192"/>
  <c r="AA188"/>
  <c r="AA184"/>
  <c r="AA182"/>
  <c r="AA180"/>
  <c r="AA178"/>
  <c r="AA176"/>
  <c r="AA174"/>
  <c r="AA172"/>
  <c r="AA170"/>
  <c r="AA168"/>
  <c r="AA166"/>
  <c r="AA163"/>
  <c r="AA161"/>
  <c r="AA158"/>
  <c r="AA156"/>
  <c r="AA154"/>
  <c r="AA152"/>
  <c r="AA147"/>
  <c r="AA139"/>
  <c r="AA137"/>
  <c r="AA134"/>
  <c r="AA132"/>
  <c r="AA130"/>
  <c r="AA128"/>
  <c r="AA126"/>
  <c r="AA124"/>
  <c r="AA122"/>
  <c r="AA120"/>
  <c r="AA118"/>
  <c r="AA110"/>
  <c r="AA108"/>
  <c r="AA106"/>
  <c r="AA104"/>
  <c r="AA102"/>
  <c r="AA100"/>
  <c r="AA98"/>
  <c r="AA96"/>
  <c r="AA94"/>
  <c r="AA92"/>
  <c r="AA89"/>
  <c r="AA85"/>
  <c r="AA83"/>
  <c r="AA81"/>
  <c r="AA79"/>
  <c r="AA77"/>
  <c r="AA74"/>
  <c r="AA72"/>
  <c r="AA70"/>
  <c r="AA66"/>
  <c r="AA62"/>
  <c r="AA60"/>
  <c r="AA58"/>
  <c r="AA56"/>
  <c r="AA54"/>
  <c r="AA52"/>
  <c r="AA48"/>
  <c r="AA46"/>
  <c r="AA43"/>
  <c r="AA39"/>
  <c r="AA37"/>
  <c r="AA35"/>
  <c r="AA33"/>
  <c r="AA31"/>
  <c r="AA29"/>
  <c r="AA26"/>
  <c r="AA21"/>
  <c r="AA19"/>
  <c r="L437"/>
  <c r="L435"/>
  <c r="L432"/>
  <c r="L428"/>
  <c r="L425"/>
  <c r="L423"/>
  <c r="L420"/>
  <c r="L418"/>
  <c r="L416"/>
  <c r="L414"/>
  <c r="L412"/>
  <c r="L410"/>
  <c r="L408"/>
  <c r="L406"/>
  <c r="L400"/>
  <c r="L398"/>
  <c r="L396"/>
  <c r="L394"/>
  <c r="L392"/>
  <c r="L390"/>
  <c r="L388"/>
  <c r="L386"/>
  <c r="L384"/>
  <c r="L382"/>
  <c r="L380"/>
  <c r="L378"/>
  <c r="L376"/>
  <c r="L374"/>
  <c r="L372"/>
  <c r="L368"/>
  <c r="L364"/>
  <c r="L356"/>
  <c r="L354"/>
  <c r="L350"/>
  <c r="L348"/>
  <c r="L345"/>
  <c r="L343"/>
  <c r="L339"/>
  <c r="L336"/>
  <c r="L332"/>
  <c r="L329"/>
  <c r="L326"/>
  <c r="L323"/>
  <c r="L321"/>
  <c r="L319"/>
  <c r="L317"/>
  <c r="L315"/>
  <c r="L311"/>
  <c r="L309"/>
  <c r="L307"/>
  <c r="L305"/>
  <c r="L303"/>
  <c r="L301"/>
  <c r="L299"/>
  <c r="L297"/>
  <c r="L295"/>
  <c r="L293"/>
  <c r="L291"/>
  <c r="L289"/>
  <c r="L287"/>
  <c r="L285"/>
  <c r="L283"/>
  <c r="L281"/>
  <c r="L279"/>
  <c r="L277"/>
  <c r="L275"/>
  <c r="L273"/>
  <c r="L271"/>
  <c r="L269"/>
  <c r="L267"/>
  <c r="L265"/>
  <c r="L263"/>
  <c r="L261"/>
  <c r="L259"/>
  <c r="L257"/>
  <c r="L251"/>
  <c r="L249"/>
  <c r="L247"/>
  <c r="L245"/>
  <c r="L243"/>
  <c r="L241"/>
  <c r="L239"/>
  <c r="L237"/>
  <c r="L235"/>
  <c r="L233"/>
  <c r="L228"/>
  <c r="L226"/>
  <c r="L224"/>
  <c r="L222"/>
  <c r="L220"/>
  <c r="L218"/>
  <c r="L215"/>
  <c r="L213"/>
  <c r="L211"/>
  <c r="L209"/>
  <c r="L204"/>
  <c r="L200"/>
  <c r="L198"/>
  <c r="L196"/>
  <c r="L194"/>
  <c r="L192"/>
  <c r="L188"/>
  <c r="L184"/>
  <c r="L182"/>
  <c r="L180"/>
  <c r="L178"/>
  <c r="L176"/>
  <c r="L174"/>
  <c r="L172"/>
  <c r="L170"/>
  <c r="L168"/>
  <c r="L166"/>
  <c r="L163"/>
  <c r="L161"/>
  <c r="L158"/>
  <c r="L156"/>
  <c r="L154"/>
  <c r="L152"/>
  <c r="L147"/>
  <c r="L139"/>
  <c r="L137"/>
  <c r="L134"/>
  <c r="L132"/>
  <c r="L130"/>
  <c r="L128"/>
  <c r="L126"/>
  <c r="L124"/>
  <c r="L122"/>
  <c r="L120"/>
  <c r="L118"/>
  <c r="L110"/>
  <c r="L108"/>
  <c r="L106"/>
  <c r="L104"/>
  <c r="L102"/>
  <c r="L100"/>
  <c r="L98"/>
  <c r="L96"/>
  <c r="L94"/>
  <c r="L92"/>
  <c r="L89"/>
  <c r="L85"/>
  <c r="L83"/>
  <c r="L81"/>
  <c r="L79"/>
  <c r="L77"/>
  <c r="L74"/>
  <c r="L72"/>
  <c r="L70"/>
  <c r="L66"/>
  <c r="L62"/>
  <c r="L60"/>
  <c r="L58"/>
  <c r="L56"/>
  <c r="L54"/>
  <c r="L52"/>
  <c r="L48"/>
  <c r="L46"/>
  <c r="L43"/>
  <c r="L39"/>
  <c r="L37"/>
  <c r="L35"/>
  <c r="L33"/>
  <c r="L31"/>
  <c r="L29"/>
  <c r="L26"/>
  <c r="L21"/>
  <c r="L19"/>
  <c r="Y311"/>
  <c r="Y322"/>
  <c r="J284"/>
  <c r="J311"/>
  <c r="X311"/>
  <c r="X312"/>
  <c r="I311"/>
  <c r="I312"/>
  <c r="K312" s="1"/>
  <c r="M312" s="1"/>
  <c r="O312" s="1"/>
  <c r="Q312" s="1"/>
  <c r="S312" s="1"/>
  <c r="U312" s="1"/>
  <c r="AB112" l="1"/>
  <c r="AD112" s="1"/>
  <c r="AF112" s="1"/>
  <c r="AH112" s="1"/>
  <c r="L353"/>
  <c r="L352" s="1"/>
  <c r="AA353"/>
  <c r="AC353"/>
  <c r="AC352" s="1"/>
  <c r="N353"/>
  <c r="N352" s="1"/>
  <c r="N187"/>
  <c r="N186" s="1"/>
  <c r="AA367"/>
  <c r="N367"/>
  <c r="L17"/>
  <c r="AA232"/>
  <c r="AC17"/>
  <c r="AC16" s="1"/>
  <c r="AC18"/>
  <c r="AC232"/>
  <c r="AC441" s="1"/>
  <c r="N17"/>
  <c r="N16" s="1"/>
  <c r="N18"/>
  <c r="N231"/>
  <c r="L18"/>
  <c r="AD141"/>
  <c r="AF141" s="1"/>
  <c r="AH141" s="1"/>
  <c r="AB253"/>
  <c r="AD253" s="1"/>
  <c r="AF253" s="1"/>
  <c r="AH253" s="1"/>
  <c r="AC231"/>
  <c r="P439"/>
  <c r="P440"/>
  <c r="AE439"/>
  <c r="N203"/>
  <c r="N202" s="1"/>
  <c r="L187"/>
  <c r="M253"/>
  <c r="O253" s="1"/>
  <c r="Q253" s="1"/>
  <c r="S253" s="1"/>
  <c r="U253" s="1"/>
  <c r="M112"/>
  <c r="O112" s="1"/>
  <c r="Q112" s="1"/>
  <c r="S112" s="1"/>
  <c r="U112" s="1"/>
  <c r="AA231"/>
  <c r="K311"/>
  <c r="M311" s="1"/>
  <c r="O311" s="1"/>
  <c r="Q311" s="1"/>
  <c r="S311" s="1"/>
  <c r="U311" s="1"/>
  <c r="AC187"/>
  <c r="N366"/>
  <c r="N232"/>
  <c r="AA352"/>
  <c r="L231"/>
  <c r="AC203"/>
  <c r="AC202" s="1"/>
  <c r="AA187"/>
  <c r="AA186" s="1"/>
  <c r="AA17"/>
  <c r="AC367"/>
  <c r="AC366" s="1"/>
  <c r="AC186"/>
  <c r="L203"/>
  <c r="L202" s="1"/>
  <c r="L232"/>
  <c r="L367"/>
  <c r="L366" s="1"/>
  <c r="AA203"/>
  <c r="AA202" s="1"/>
  <c r="AA18"/>
  <c r="AA441" s="1"/>
  <c r="AA230"/>
  <c r="AA366"/>
  <c r="L186"/>
  <c r="Z311"/>
  <c r="AB311" s="1"/>
  <c r="AD311" s="1"/>
  <c r="AF311" s="1"/>
  <c r="AH311" s="1"/>
  <c r="Z312"/>
  <c r="AB312" s="1"/>
  <c r="AD312" s="1"/>
  <c r="AF312" s="1"/>
  <c r="AH312" s="1"/>
  <c r="Y386"/>
  <c r="J386"/>
  <c r="X386"/>
  <c r="X387"/>
  <c r="Z387" s="1"/>
  <c r="AB387" s="1"/>
  <c r="AD387" s="1"/>
  <c r="AF387" s="1"/>
  <c r="AH387" s="1"/>
  <c r="I386"/>
  <c r="I387"/>
  <c r="K387" s="1"/>
  <c r="M387" s="1"/>
  <c r="O387" s="1"/>
  <c r="Q387" s="1"/>
  <c r="S387" s="1"/>
  <c r="U387" s="1"/>
  <c r="Y437"/>
  <c r="Y435"/>
  <c r="Y432"/>
  <c r="Y428"/>
  <c r="Y425"/>
  <c r="Y423"/>
  <c r="Y420"/>
  <c r="Y418"/>
  <c r="Y416"/>
  <c r="Y414"/>
  <c r="Y412"/>
  <c r="Y410"/>
  <c r="Y408"/>
  <c r="Y406"/>
  <c r="Y400"/>
  <c r="Y398"/>
  <c r="Y396"/>
  <c r="Y394"/>
  <c r="Y392"/>
  <c r="Y390"/>
  <c r="Y388"/>
  <c r="Y384"/>
  <c r="Y382"/>
  <c r="Y380"/>
  <c r="Y378"/>
  <c r="Y376"/>
  <c r="Y374"/>
  <c r="Y372"/>
  <c r="Y368"/>
  <c r="Y364"/>
  <c r="Y356"/>
  <c r="Y354"/>
  <c r="Y350"/>
  <c r="Y348"/>
  <c r="Y345"/>
  <c r="Y343"/>
  <c r="Y339"/>
  <c r="Y336"/>
  <c r="Y332"/>
  <c r="Y329"/>
  <c r="Y326"/>
  <c r="Y323"/>
  <c r="Y321"/>
  <c r="Y319"/>
  <c r="Y317"/>
  <c r="Y315"/>
  <c r="Y309"/>
  <c r="Y307"/>
  <c r="Y305"/>
  <c r="Y303"/>
  <c r="Y301"/>
  <c r="Y299"/>
  <c r="Y297"/>
  <c r="Y295"/>
  <c r="Y293"/>
  <c r="Y291"/>
  <c r="Y289"/>
  <c r="Y287"/>
  <c r="Y285"/>
  <c r="Y283"/>
  <c r="Y281"/>
  <c r="Y279"/>
  <c r="Y277"/>
  <c r="Y275"/>
  <c r="Y273"/>
  <c r="Y271"/>
  <c r="Y269"/>
  <c r="Y267"/>
  <c r="Y265"/>
  <c r="Y263"/>
  <c r="Y261"/>
  <c r="Y259"/>
  <c r="Y257"/>
  <c r="Y251"/>
  <c r="Y249"/>
  <c r="Y247"/>
  <c r="Y245"/>
  <c r="Y243"/>
  <c r="Y241"/>
  <c r="Y239"/>
  <c r="Y237"/>
  <c r="Y235"/>
  <c r="Y233"/>
  <c r="Y228"/>
  <c r="Y226"/>
  <c r="Y224"/>
  <c r="Y222"/>
  <c r="Y220"/>
  <c r="Y218"/>
  <c r="Y215"/>
  <c r="Y213"/>
  <c r="Y211"/>
  <c r="Y209"/>
  <c r="Y204"/>
  <c r="Y200"/>
  <c r="Y198"/>
  <c r="Y196"/>
  <c r="Y194"/>
  <c r="Y192"/>
  <c r="Y188"/>
  <c r="Y184"/>
  <c r="Y182"/>
  <c r="Y180"/>
  <c r="Y178"/>
  <c r="Y176"/>
  <c r="Y174"/>
  <c r="Y172"/>
  <c r="Y170"/>
  <c r="Y168"/>
  <c r="Y166"/>
  <c r="Y163"/>
  <c r="Y161"/>
  <c r="Y158"/>
  <c r="Y156"/>
  <c r="Y154"/>
  <c r="Y152"/>
  <c r="Y147"/>
  <c r="Y139"/>
  <c r="Y137"/>
  <c r="Y134"/>
  <c r="Y132"/>
  <c r="Y130"/>
  <c r="Y128"/>
  <c r="Y126"/>
  <c r="Y124"/>
  <c r="Y122"/>
  <c r="Y120"/>
  <c r="Y118"/>
  <c r="Y110"/>
  <c r="Y108"/>
  <c r="Y106"/>
  <c r="Y104"/>
  <c r="Y102"/>
  <c r="Y100"/>
  <c r="Y98"/>
  <c r="Y96"/>
  <c r="Y94"/>
  <c r="Y92"/>
  <c r="Y89"/>
  <c r="Y85"/>
  <c r="Y83"/>
  <c r="Y81"/>
  <c r="Y79"/>
  <c r="Y77"/>
  <c r="Y74"/>
  <c r="Y72"/>
  <c r="Y70"/>
  <c r="Y66"/>
  <c r="Y62"/>
  <c r="Y60"/>
  <c r="Y58"/>
  <c r="Y56"/>
  <c r="Y54"/>
  <c r="Y52"/>
  <c r="Y48"/>
  <c r="Y46"/>
  <c r="Y43"/>
  <c r="Y39"/>
  <c r="Y37"/>
  <c r="Y35"/>
  <c r="Y33"/>
  <c r="Y31"/>
  <c r="Y29"/>
  <c r="Y26"/>
  <c r="Y21"/>
  <c r="Y19"/>
  <c r="J437"/>
  <c r="J435"/>
  <c r="J432"/>
  <c r="J428"/>
  <c r="J425"/>
  <c r="J423"/>
  <c r="J420"/>
  <c r="J418"/>
  <c r="J416"/>
  <c r="J414"/>
  <c r="J412"/>
  <c r="J410"/>
  <c r="J408"/>
  <c r="J406"/>
  <c r="J400"/>
  <c r="J398"/>
  <c r="J396"/>
  <c r="J394"/>
  <c r="J392"/>
  <c r="J390"/>
  <c r="J388"/>
  <c r="J384"/>
  <c r="J382"/>
  <c r="J380"/>
  <c r="J378"/>
  <c r="J376"/>
  <c r="J374"/>
  <c r="J372"/>
  <c r="J368"/>
  <c r="J364"/>
  <c r="J356"/>
  <c r="J354"/>
  <c r="J350"/>
  <c r="J348"/>
  <c r="J345"/>
  <c r="J343"/>
  <c r="J339"/>
  <c r="J336"/>
  <c r="J332"/>
  <c r="J329"/>
  <c r="J326"/>
  <c r="J323"/>
  <c r="J321"/>
  <c r="J319"/>
  <c r="J317"/>
  <c r="J315"/>
  <c r="J309"/>
  <c r="J307"/>
  <c r="J305"/>
  <c r="J303"/>
  <c r="J301"/>
  <c r="J299"/>
  <c r="J297"/>
  <c r="J295"/>
  <c r="J293"/>
  <c r="J291"/>
  <c r="J289"/>
  <c r="J287"/>
  <c r="J285"/>
  <c r="J283"/>
  <c r="J281"/>
  <c r="J279"/>
  <c r="J277"/>
  <c r="J275"/>
  <c r="J273"/>
  <c r="J271"/>
  <c r="J269"/>
  <c r="J267"/>
  <c r="J265"/>
  <c r="J263"/>
  <c r="J261"/>
  <c r="J259"/>
  <c r="J257"/>
  <c r="J251"/>
  <c r="J249"/>
  <c r="J247"/>
  <c r="J245"/>
  <c r="J243"/>
  <c r="J241"/>
  <c r="J239"/>
  <c r="J237"/>
  <c r="J235"/>
  <c r="J233"/>
  <c r="J228"/>
  <c r="J226"/>
  <c r="J224"/>
  <c r="J222"/>
  <c r="J220"/>
  <c r="J218"/>
  <c r="J215"/>
  <c r="J213"/>
  <c r="J211"/>
  <c r="J209"/>
  <c r="J204"/>
  <c r="J200"/>
  <c r="J198"/>
  <c r="J196"/>
  <c r="J194"/>
  <c r="J192"/>
  <c r="J188"/>
  <c r="J184"/>
  <c r="J182"/>
  <c r="J180"/>
  <c r="J178"/>
  <c r="J176"/>
  <c r="J174"/>
  <c r="J172"/>
  <c r="J170"/>
  <c r="J168"/>
  <c r="J166"/>
  <c r="J163"/>
  <c r="J161"/>
  <c r="J158"/>
  <c r="J156"/>
  <c r="J154"/>
  <c r="J152"/>
  <c r="J147"/>
  <c r="J139"/>
  <c r="J137"/>
  <c r="J134"/>
  <c r="J132"/>
  <c r="J130"/>
  <c r="J128"/>
  <c r="J126"/>
  <c r="J124"/>
  <c r="J122"/>
  <c r="J120"/>
  <c r="J118"/>
  <c r="J110"/>
  <c r="J108"/>
  <c r="J106"/>
  <c r="J104"/>
  <c r="J102"/>
  <c r="J100"/>
  <c r="J98"/>
  <c r="J96"/>
  <c r="J94"/>
  <c r="J92"/>
  <c r="J89"/>
  <c r="J85"/>
  <c r="J83"/>
  <c r="J81"/>
  <c r="J79"/>
  <c r="J77"/>
  <c r="J74"/>
  <c r="J72"/>
  <c r="J70"/>
  <c r="J66"/>
  <c r="J62"/>
  <c r="J60"/>
  <c r="J58"/>
  <c r="J56"/>
  <c r="J54"/>
  <c r="J52"/>
  <c r="J48"/>
  <c r="J46"/>
  <c r="J43"/>
  <c r="J39"/>
  <c r="J37"/>
  <c r="J35"/>
  <c r="J33"/>
  <c r="J31"/>
  <c r="J29"/>
  <c r="J26"/>
  <c r="J21"/>
  <c r="J19"/>
  <c r="X424"/>
  <c r="Z424" s="1"/>
  <c r="AB424" s="1"/>
  <c r="AD424" s="1"/>
  <c r="AF424" s="1"/>
  <c r="AH424" s="1"/>
  <c r="W423"/>
  <c r="X423" s="1"/>
  <c r="Z423" s="1"/>
  <c r="AB423" s="1"/>
  <c r="AD423" s="1"/>
  <c r="AF423" s="1"/>
  <c r="AH423" s="1"/>
  <c r="I424"/>
  <c r="K424" s="1"/>
  <c r="M424" s="1"/>
  <c r="O424" s="1"/>
  <c r="Q424" s="1"/>
  <c r="S424" s="1"/>
  <c r="U424" s="1"/>
  <c r="H423"/>
  <c r="I423" s="1"/>
  <c r="K423" s="1"/>
  <c r="M423" s="1"/>
  <c r="O423" s="1"/>
  <c r="Q423" s="1"/>
  <c r="S423" s="1"/>
  <c r="U423" s="1"/>
  <c r="W227"/>
  <c r="L441" l="1"/>
  <c r="J353"/>
  <c r="Y353"/>
  <c r="Y352" s="1"/>
  <c r="AC230"/>
  <c r="AC439" s="1"/>
  <c r="N230"/>
  <c r="N439" s="1"/>
  <c r="J18"/>
  <c r="Z386"/>
  <c r="AB386" s="1"/>
  <c r="AD386" s="1"/>
  <c r="AF386" s="1"/>
  <c r="AH386" s="1"/>
  <c r="N440"/>
  <c r="K386"/>
  <c r="M386" s="1"/>
  <c r="O386" s="1"/>
  <c r="Q386" s="1"/>
  <c r="S386" s="1"/>
  <c r="U386" s="1"/>
  <c r="N441"/>
  <c r="J17"/>
  <c r="J16" s="1"/>
  <c r="Y17"/>
  <c r="AC440"/>
  <c r="J367"/>
  <c r="J366" s="1"/>
  <c r="J231"/>
  <c r="Y232"/>
  <c r="Y367"/>
  <c r="J187"/>
  <c r="J186" s="1"/>
  <c r="J232"/>
  <c r="J441" s="1"/>
  <c r="Y18"/>
  <c r="Y441" s="1"/>
  <c r="Y187"/>
  <c r="Y186" s="1"/>
  <c r="AA440"/>
  <c r="AA16"/>
  <c r="L230"/>
  <c r="L16"/>
  <c r="L440"/>
  <c r="Y231"/>
  <c r="Y203"/>
  <c r="Y202" s="1"/>
  <c r="Y366"/>
  <c r="J203"/>
  <c r="X229"/>
  <c r="Z229" s="1"/>
  <c r="AB229" s="1"/>
  <c r="AD229" s="1"/>
  <c r="AF229" s="1"/>
  <c r="AH229" s="1"/>
  <c r="I229"/>
  <c r="K229" s="1"/>
  <c r="M229" s="1"/>
  <c r="O229" s="1"/>
  <c r="Q229" s="1"/>
  <c r="S229" s="1"/>
  <c r="U229" s="1"/>
  <c r="W228"/>
  <c r="X228" s="1"/>
  <c r="Z228" s="1"/>
  <c r="AB228" s="1"/>
  <c r="AD228" s="1"/>
  <c r="AF228" s="1"/>
  <c r="AH228" s="1"/>
  <c r="H228"/>
  <c r="I228" s="1"/>
  <c r="K228" s="1"/>
  <c r="M228" s="1"/>
  <c r="O228" s="1"/>
  <c r="Q228" s="1"/>
  <c r="S228" s="1"/>
  <c r="U228" s="1"/>
  <c r="I121"/>
  <c r="K121" s="1"/>
  <c r="M121" s="1"/>
  <c r="O121" s="1"/>
  <c r="Q121" s="1"/>
  <c r="S121" s="1"/>
  <c r="U121" s="1"/>
  <c r="X20"/>
  <c r="Z20" s="1"/>
  <c r="AB20" s="1"/>
  <c r="AD20" s="1"/>
  <c r="AF20" s="1"/>
  <c r="AH20" s="1"/>
  <c r="X22"/>
  <c r="Z22" s="1"/>
  <c r="AB22" s="1"/>
  <c r="AD22" s="1"/>
  <c r="AF22" s="1"/>
  <c r="AH22" s="1"/>
  <c r="X23"/>
  <c r="Z23" s="1"/>
  <c r="AB23" s="1"/>
  <c r="AD23" s="1"/>
  <c r="AF23" s="1"/>
  <c r="AH23" s="1"/>
  <c r="X24"/>
  <c r="Z24" s="1"/>
  <c r="AB24" s="1"/>
  <c r="AD24" s="1"/>
  <c r="AF24" s="1"/>
  <c r="AH24" s="1"/>
  <c r="X25"/>
  <c r="Z25" s="1"/>
  <c r="AB25" s="1"/>
  <c r="AD25" s="1"/>
  <c r="AF25" s="1"/>
  <c r="AH25" s="1"/>
  <c r="X27"/>
  <c r="Z27" s="1"/>
  <c r="AB27" s="1"/>
  <c r="AD27" s="1"/>
  <c r="AF27" s="1"/>
  <c r="AH27" s="1"/>
  <c r="X28"/>
  <c r="Z28" s="1"/>
  <c r="AB28" s="1"/>
  <c r="AD28" s="1"/>
  <c r="AF28" s="1"/>
  <c r="AH28" s="1"/>
  <c r="X30"/>
  <c r="Z30" s="1"/>
  <c r="AB30" s="1"/>
  <c r="AD30" s="1"/>
  <c r="AF30" s="1"/>
  <c r="AH30" s="1"/>
  <c r="X32"/>
  <c r="Z32" s="1"/>
  <c r="AB32" s="1"/>
  <c r="AD32" s="1"/>
  <c r="AF32" s="1"/>
  <c r="AH32" s="1"/>
  <c r="X34"/>
  <c r="Z34" s="1"/>
  <c r="AB34" s="1"/>
  <c r="AD34" s="1"/>
  <c r="AF34" s="1"/>
  <c r="AH34" s="1"/>
  <c r="X36"/>
  <c r="Z36" s="1"/>
  <c r="AB36" s="1"/>
  <c r="AD36" s="1"/>
  <c r="AF36" s="1"/>
  <c r="AH36" s="1"/>
  <c r="X38"/>
  <c r="Z38" s="1"/>
  <c r="AB38" s="1"/>
  <c r="AD38" s="1"/>
  <c r="AF38" s="1"/>
  <c r="AH38" s="1"/>
  <c r="X40"/>
  <c r="Z40" s="1"/>
  <c r="AB40" s="1"/>
  <c r="AD40" s="1"/>
  <c r="AF40" s="1"/>
  <c r="AH40" s="1"/>
  <c r="X44"/>
  <c r="Z44" s="1"/>
  <c r="AB44" s="1"/>
  <c r="AD44" s="1"/>
  <c r="AF44" s="1"/>
  <c r="AH44" s="1"/>
  <c r="X45"/>
  <c r="Z45" s="1"/>
  <c r="AB45" s="1"/>
  <c r="AD45" s="1"/>
  <c r="AF45" s="1"/>
  <c r="AH45" s="1"/>
  <c r="X47"/>
  <c r="Z47" s="1"/>
  <c r="AB47" s="1"/>
  <c r="AD47" s="1"/>
  <c r="AF47" s="1"/>
  <c r="AH47" s="1"/>
  <c r="X50"/>
  <c r="Z50" s="1"/>
  <c r="AB50" s="1"/>
  <c r="AD50" s="1"/>
  <c r="AF50" s="1"/>
  <c r="AH50" s="1"/>
  <c r="X51"/>
  <c r="Z51" s="1"/>
  <c r="AB51" s="1"/>
  <c r="AD51" s="1"/>
  <c r="AF51" s="1"/>
  <c r="AH51" s="1"/>
  <c r="X53"/>
  <c r="Z53" s="1"/>
  <c r="AB53" s="1"/>
  <c r="AD53" s="1"/>
  <c r="AF53" s="1"/>
  <c r="AH53" s="1"/>
  <c r="X55"/>
  <c r="Z55" s="1"/>
  <c r="AB55" s="1"/>
  <c r="AD55" s="1"/>
  <c r="AF55" s="1"/>
  <c r="AH55" s="1"/>
  <c r="X57"/>
  <c r="Z57" s="1"/>
  <c r="AB57" s="1"/>
  <c r="AD57" s="1"/>
  <c r="AF57" s="1"/>
  <c r="AH57" s="1"/>
  <c r="X59"/>
  <c r="Z59" s="1"/>
  <c r="AB59" s="1"/>
  <c r="AD59" s="1"/>
  <c r="AF59" s="1"/>
  <c r="AH59" s="1"/>
  <c r="X61"/>
  <c r="Z61" s="1"/>
  <c r="AB61" s="1"/>
  <c r="AD61" s="1"/>
  <c r="AF61" s="1"/>
  <c r="AH61" s="1"/>
  <c r="X63"/>
  <c r="Z63" s="1"/>
  <c r="AB63" s="1"/>
  <c r="AD63" s="1"/>
  <c r="AF63" s="1"/>
  <c r="AH63" s="1"/>
  <c r="X64"/>
  <c r="Z64" s="1"/>
  <c r="AB64" s="1"/>
  <c r="AD64" s="1"/>
  <c r="AF64" s="1"/>
  <c r="AH64" s="1"/>
  <c r="X65"/>
  <c r="Z65" s="1"/>
  <c r="AB65" s="1"/>
  <c r="AD65" s="1"/>
  <c r="AF65" s="1"/>
  <c r="AH65" s="1"/>
  <c r="X67"/>
  <c r="Z67" s="1"/>
  <c r="AB67" s="1"/>
  <c r="AD67" s="1"/>
  <c r="AF67" s="1"/>
  <c r="AH67" s="1"/>
  <c r="X71"/>
  <c r="Z71" s="1"/>
  <c r="AB71" s="1"/>
  <c r="AD71" s="1"/>
  <c r="AF71" s="1"/>
  <c r="AH71" s="1"/>
  <c r="X73"/>
  <c r="Z73" s="1"/>
  <c r="AB73" s="1"/>
  <c r="AD73" s="1"/>
  <c r="AF73" s="1"/>
  <c r="AH73" s="1"/>
  <c r="X75"/>
  <c r="Z75" s="1"/>
  <c r="AB75" s="1"/>
  <c r="AD75" s="1"/>
  <c r="AF75" s="1"/>
  <c r="AH75" s="1"/>
  <c r="X76"/>
  <c r="Z76" s="1"/>
  <c r="AB76" s="1"/>
  <c r="AD76" s="1"/>
  <c r="AF76" s="1"/>
  <c r="AH76" s="1"/>
  <c r="X78"/>
  <c r="Z78" s="1"/>
  <c r="AB78" s="1"/>
  <c r="AD78" s="1"/>
  <c r="AF78" s="1"/>
  <c r="AH78" s="1"/>
  <c r="X80"/>
  <c r="Z80" s="1"/>
  <c r="AB80" s="1"/>
  <c r="AD80" s="1"/>
  <c r="AF80" s="1"/>
  <c r="AH80" s="1"/>
  <c r="X82"/>
  <c r="Z82" s="1"/>
  <c r="AB82" s="1"/>
  <c r="AD82" s="1"/>
  <c r="AF82" s="1"/>
  <c r="AH82" s="1"/>
  <c r="X84"/>
  <c r="Z84" s="1"/>
  <c r="AB84" s="1"/>
  <c r="AD84" s="1"/>
  <c r="AF84" s="1"/>
  <c r="AH84" s="1"/>
  <c r="X86"/>
  <c r="Z86" s="1"/>
  <c r="AB86" s="1"/>
  <c r="AD86" s="1"/>
  <c r="AF86" s="1"/>
  <c r="AH86" s="1"/>
  <c r="X90"/>
  <c r="Z90" s="1"/>
  <c r="AB90" s="1"/>
  <c r="AD90" s="1"/>
  <c r="AF90" s="1"/>
  <c r="AH90" s="1"/>
  <c r="X91"/>
  <c r="Z91" s="1"/>
  <c r="AB91" s="1"/>
  <c r="AD91" s="1"/>
  <c r="AF91" s="1"/>
  <c r="AH91" s="1"/>
  <c r="X93"/>
  <c r="Z93" s="1"/>
  <c r="AB93" s="1"/>
  <c r="AD93" s="1"/>
  <c r="AF93" s="1"/>
  <c r="AH93" s="1"/>
  <c r="X95"/>
  <c r="Z95" s="1"/>
  <c r="AB95" s="1"/>
  <c r="AD95" s="1"/>
  <c r="AF95" s="1"/>
  <c r="AH95" s="1"/>
  <c r="X97"/>
  <c r="Z97" s="1"/>
  <c r="AB97" s="1"/>
  <c r="AD97" s="1"/>
  <c r="AF97" s="1"/>
  <c r="AH97" s="1"/>
  <c r="X99"/>
  <c r="Z99" s="1"/>
  <c r="AB99" s="1"/>
  <c r="AD99" s="1"/>
  <c r="AF99" s="1"/>
  <c r="AH99" s="1"/>
  <c r="X101"/>
  <c r="Z101" s="1"/>
  <c r="AB101" s="1"/>
  <c r="AD101" s="1"/>
  <c r="AF101" s="1"/>
  <c r="AH101" s="1"/>
  <c r="X103"/>
  <c r="Z103" s="1"/>
  <c r="AB103" s="1"/>
  <c r="AD103" s="1"/>
  <c r="AF103" s="1"/>
  <c r="AH103" s="1"/>
  <c r="X105"/>
  <c r="Z105" s="1"/>
  <c r="AB105" s="1"/>
  <c r="AD105" s="1"/>
  <c r="AF105" s="1"/>
  <c r="AH105" s="1"/>
  <c r="X107"/>
  <c r="Z107" s="1"/>
  <c r="AB107" s="1"/>
  <c r="AD107" s="1"/>
  <c r="AF107" s="1"/>
  <c r="AH107" s="1"/>
  <c r="X109"/>
  <c r="Z109" s="1"/>
  <c r="AB109" s="1"/>
  <c r="AD109" s="1"/>
  <c r="AF109" s="1"/>
  <c r="AH109" s="1"/>
  <c r="X111"/>
  <c r="Z111" s="1"/>
  <c r="AB111" s="1"/>
  <c r="AD111" s="1"/>
  <c r="AF111" s="1"/>
  <c r="AH111" s="1"/>
  <c r="X119"/>
  <c r="Z119" s="1"/>
  <c r="AB119" s="1"/>
  <c r="AD119" s="1"/>
  <c r="AF119" s="1"/>
  <c r="AH119" s="1"/>
  <c r="X123"/>
  <c r="Z123" s="1"/>
  <c r="AB123" s="1"/>
  <c r="AD123" s="1"/>
  <c r="AF123" s="1"/>
  <c r="AH123" s="1"/>
  <c r="X125"/>
  <c r="Z125" s="1"/>
  <c r="AB125" s="1"/>
  <c r="AD125" s="1"/>
  <c r="AF125" s="1"/>
  <c r="AH125" s="1"/>
  <c r="X127"/>
  <c r="Z127" s="1"/>
  <c r="AB127" s="1"/>
  <c r="AD127" s="1"/>
  <c r="AF127" s="1"/>
  <c r="AH127" s="1"/>
  <c r="X129"/>
  <c r="Z129" s="1"/>
  <c r="AB129" s="1"/>
  <c r="AD129" s="1"/>
  <c r="AF129" s="1"/>
  <c r="AH129" s="1"/>
  <c r="X131"/>
  <c r="Z131" s="1"/>
  <c r="AB131" s="1"/>
  <c r="AD131" s="1"/>
  <c r="AF131" s="1"/>
  <c r="AH131" s="1"/>
  <c r="X133"/>
  <c r="Z133" s="1"/>
  <c r="AB133" s="1"/>
  <c r="AD133" s="1"/>
  <c r="AF133" s="1"/>
  <c r="AH133" s="1"/>
  <c r="X135"/>
  <c r="Z135" s="1"/>
  <c r="AB135" s="1"/>
  <c r="AD135" s="1"/>
  <c r="AF135" s="1"/>
  <c r="AH135" s="1"/>
  <c r="X136"/>
  <c r="Z136" s="1"/>
  <c r="AB136" s="1"/>
  <c r="AD136" s="1"/>
  <c r="AF136" s="1"/>
  <c r="AH136" s="1"/>
  <c r="X138"/>
  <c r="Z138" s="1"/>
  <c r="AB138" s="1"/>
  <c r="AD138" s="1"/>
  <c r="AF138" s="1"/>
  <c r="AH138" s="1"/>
  <c r="X140"/>
  <c r="Z140" s="1"/>
  <c r="AB140" s="1"/>
  <c r="AD140" s="1"/>
  <c r="AF140" s="1"/>
  <c r="AH140" s="1"/>
  <c r="X148"/>
  <c r="Z148" s="1"/>
  <c r="AB148" s="1"/>
  <c r="AD148" s="1"/>
  <c r="AF148" s="1"/>
  <c r="AH148" s="1"/>
  <c r="X149"/>
  <c r="Z149" s="1"/>
  <c r="AB149" s="1"/>
  <c r="AD149" s="1"/>
  <c r="AF149" s="1"/>
  <c r="AH149" s="1"/>
  <c r="X150"/>
  <c r="Z150" s="1"/>
  <c r="AB150" s="1"/>
  <c r="AD150" s="1"/>
  <c r="AF150" s="1"/>
  <c r="AH150" s="1"/>
  <c r="X151"/>
  <c r="Z151" s="1"/>
  <c r="AB151" s="1"/>
  <c r="AD151" s="1"/>
  <c r="AF151" s="1"/>
  <c r="AH151" s="1"/>
  <c r="X153"/>
  <c r="Z153" s="1"/>
  <c r="AB153" s="1"/>
  <c r="AD153" s="1"/>
  <c r="AF153" s="1"/>
  <c r="AH153" s="1"/>
  <c r="X155"/>
  <c r="Z155" s="1"/>
  <c r="AB155" s="1"/>
  <c r="AD155" s="1"/>
  <c r="AF155" s="1"/>
  <c r="AH155" s="1"/>
  <c r="X157"/>
  <c r="Z157" s="1"/>
  <c r="AB157" s="1"/>
  <c r="AD157" s="1"/>
  <c r="AF157" s="1"/>
  <c r="AH157" s="1"/>
  <c r="X159"/>
  <c r="Z159" s="1"/>
  <c r="AB159" s="1"/>
  <c r="AD159" s="1"/>
  <c r="AF159" s="1"/>
  <c r="AH159" s="1"/>
  <c r="X160"/>
  <c r="Z160" s="1"/>
  <c r="AB160" s="1"/>
  <c r="AD160" s="1"/>
  <c r="AF160" s="1"/>
  <c r="AH160" s="1"/>
  <c r="X162"/>
  <c r="Z162" s="1"/>
  <c r="AB162" s="1"/>
  <c r="AD162" s="1"/>
  <c r="AF162" s="1"/>
  <c r="AH162" s="1"/>
  <c r="X164"/>
  <c r="Z164" s="1"/>
  <c r="AB164" s="1"/>
  <c r="AD164" s="1"/>
  <c r="AF164" s="1"/>
  <c r="AH164" s="1"/>
  <c r="X165"/>
  <c r="Z165" s="1"/>
  <c r="AB165" s="1"/>
  <c r="AD165" s="1"/>
  <c r="AF165" s="1"/>
  <c r="AH165" s="1"/>
  <c r="X167"/>
  <c r="Z167" s="1"/>
  <c r="AB167" s="1"/>
  <c r="AD167" s="1"/>
  <c r="AF167" s="1"/>
  <c r="AH167" s="1"/>
  <c r="X169"/>
  <c r="Z169" s="1"/>
  <c r="AB169" s="1"/>
  <c r="AD169" s="1"/>
  <c r="AF169" s="1"/>
  <c r="AH169" s="1"/>
  <c r="X171"/>
  <c r="Z171" s="1"/>
  <c r="AB171" s="1"/>
  <c r="AD171" s="1"/>
  <c r="AF171" s="1"/>
  <c r="AH171" s="1"/>
  <c r="X173"/>
  <c r="Z173" s="1"/>
  <c r="AB173" s="1"/>
  <c r="AD173" s="1"/>
  <c r="AF173" s="1"/>
  <c r="AH173" s="1"/>
  <c r="X175"/>
  <c r="Z175" s="1"/>
  <c r="AB175" s="1"/>
  <c r="AD175" s="1"/>
  <c r="AF175" s="1"/>
  <c r="AH175" s="1"/>
  <c r="X177"/>
  <c r="Z177" s="1"/>
  <c r="AB177" s="1"/>
  <c r="AD177" s="1"/>
  <c r="AF177" s="1"/>
  <c r="AH177" s="1"/>
  <c r="X179"/>
  <c r="Z179" s="1"/>
  <c r="AB179" s="1"/>
  <c r="AD179" s="1"/>
  <c r="AF179" s="1"/>
  <c r="AH179" s="1"/>
  <c r="X181"/>
  <c r="Z181" s="1"/>
  <c r="AB181" s="1"/>
  <c r="AD181" s="1"/>
  <c r="AF181" s="1"/>
  <c r="AH181" s="1"/>
  <c r="X183"/>
  <c r="Z183" s="1"/>
  <c r="AB183" s="1"/>
  <c r="AD183" s="1"/>
  <c r="AF183" s="1"/>
  <c r="AH183" s="1"/>
  <c r="X185"/>
  <c r="Z185" s="1"/>
  <c r="AB185" s="1"/>
  <c r="AD185" s="1"/>
  <c r="AF185" s="1"/>
  <c r="AH185" s="1"/>
  <c r="X189"/>
  <c r="Z189" s="1"/>
  <c r="AB189" s="1"/>
  <c r="AD189" s="1"/>
  <c r="AF189" s="1"/>
  <c r="AH189" s="1"/>
  <c r="X190"/>
  <c r="Z190" s="1"/>
  <c r="AB190" s="1"/>
  <c r="AD190" s="1"/>
  <c r="AF190" s="1"/>
  <c r="AH190" s="1"/>
  <c r="X191"/>
  <c r="Z191" s="1"/>
  <c r="AB191" s="1"/>
  <c r="AD191" s="1"/>
  <c r="AF191" s="1"/>
  <c r="AH191" s="1"/>
  <c r="X193"/>
  <c r="Z193" s="1"/>
  <c r="AB193" s="1"/>
  <c r="AD193" s="1"/>
  <c r="AF193" s="1"/>
  <c r="AH193" s="1"/>
  <c r="X195"/>
  <c r="Z195" s="1"/>
  <c r="AB195" s="1"/>
  <c r="AD195" s="1"/>
  <c r="AF195" s="1"/>
  <c r="AH195" s="1"/>
  <c r="X197"/>
  <c r="Z197" s="1"/>
  <c r="AB197" s="1"/>
  <c r="AD197" s="1"/>
  <c r="AF197" s="1"/>
  <c r="AH197" s="1"/>
  <c r="X199"/>
  <c r="Z199" s="1"/>
  <c r="AB199" s="1"/>
  <c r="AD199" s="1"/>
  <c r="AF199" s="1"/>
  <c r="AH199" s="1"/>
  <c r="X201"/>
  <c r="Z201" s="1"/>
  <c r="AB201" s="1"/>
  <c r="AD201" s="1"/>
  <c r="AF201" s="1"/>
  <c r="AH201" s="1"/>
  <c r="X205"/>
  <c r="Z205" s="1"/>
  <c r="AB205" s="1"/>
  <c r="AD205" s="1"/>
  <c r="AF205" s="1"/>
  <c r="AH205" s="1"/>
  <c r="X206"/>
  <c r="Z206" s="1"/>
  <c r="AB206" s="1"/>
  <c r="AD206" s="1"/>
  <c r="AF206" s="1"/>
  <c r="AH206" s="1"/>
  <c r="X207"/>
  <c r="Z207" s="1"/>
  <c r="AB207" s="1"/>
  <c r="AD207" s="1"/>
  <c r="AF207" s="1"/>
  <c r="AH207" s="1"/>
  <c r="X208"/>
  <c r="Z208" s="1"/>
  <c r="AB208" s="1"/>
  <c r="AD208" s="1"/>
  <c r="AF208" s="1"/>
  <c r="AH208" s="1"/>
  <c r="X210"/>
  <c r="Z210" s="1"/>
  <c r="AB210" s="1"/>
  <c r="AD210" s="1"/>
  <c r="AF210" s="1"/>
  <c r="AH210" s="1"/>
  <c r="X212"/>
  <c r="Z212" s="1"/>
  <c r="AB212" s="1"/>
  <c r="AD212" s="1"/>
  <c r="AF212" s="1"/>
  <c r="AH212" s="1"/>
  <c r="X214"/>
  <c r="Z214" s="1"/>
  <c r="AB214" s="1"/>
  <c r="AD214" s="1"/>
  <c r="AF214" s="1"/>
  <c r="AH214" s="1"/>
  <c r="X216"/>
  <c r="Z216" s="1"/>
  <c r="AB216" s="1"/>
  <c r="AD216" s="1"/>
  <c r="AF216" s="1"/>
  <c r="AH216" s="1"/>
  <c r="X217"/>
  <c r="Z217" s="1"/>
  <c r="AB217" s="1"/>
  <c r="AD217" s="1"/>
  <c r="AF217" s="1"/>
  <c r="AH217" s="1"/>
  <c r="X219"/>
  <c r="Z219" s="1"/>
  <c r="AB219" s="1"/>
  <c r="AD219" s="1"/>
  <c r="AF219" s="1"/>
  <c r="AH219" s="1"/>
  <c r="X221"/>
  <c r="Z221" s="1"/>
  <c r="AB221" s="1"/>
  <c r="AD221" s="1"/>
  <c r="AF221" s="1"/>
  <c r="AH221" s="1"/>
  <c r="X223"/>
  <c r="Z223" s="1"/>
  <c r="AB223" s="1"/>
  <c r="AD223" s="1"/>
  <c r="AF223" s="1"/>
  <c r="AH223" s="1"/>
  <c r="X225"/>
  <c r="Z225" s="1"/>
  <c r="AB225" s="1"/>
  <c r="AD225" s="1"/>
  <c r="AF225" s="1"/>
  <c r="AH225" s="1"/>
  <c r="X227"/>
  <c r="Z227" s="1"/>
  <c r="AB227" s="1"/>
  <c r="AD227" s="1"/>
  <c r="AF227" s="1"/>
  <c r="AH227" s="1"/>
  <c r="X234"/>
  <c r="Z234" s="1"/>
  <c r="AB234" s="1"/>
  <c r="AD234" s="1"/>
  <c r="AF234" s="1"/>
  <c r="AH234" s="1"/>
  <c r="X236"/>
  <c r="Z236" s="1"/>
  <c r="AB236" s="1"/>
  <c r="AD236" s="1"/>
  <c r="AF236" s="1"/>
  <c r="AH236" s="1"/>
  <c r="X238"/>
  <c r="Z238" s="1"/>
  <c r="AB238" s="1"/>
  <c r="AD238" s="1"/>
  <c r="AF238" s="1"/>
  <c r="AH238" s="1"/>
  <c r="X240"/>
  <c r="Z240" s="1"/>
  <c r="AB240" s="1"/>
  <c r="AD240" s="1"/>
  <c r="AF240" s="1"/>
  <c r="AH240" s="1"/>
  <c r="X242"/>
  <c r="Z242" s="1"/>
  <c r="AB242" s="1"/>
  <c r="AD242" s="1"/>
  <c r="AF242" s="1"/>
  <c r="AH242" s="1"/>
  <c r="X244"/>
  <c r="Z244" s="1"/>
  <c r="AB244" s="1"/>
  <c r="AD244" s="1"/>
  <c r="AF244" s="1"/>
  <c r="AH244" s="1"/>
  <c r="X246"/>
  <c r="Z246" s="1"/>
  <c r="AB246" s="1"/>
  <c r="AD246" s="1"/>
  <c r="AF246" s="1"/>
  <c r="AH246" s="1"/>
  <c r="X248"/>
  <c r="Z248" s="1"/>
  <c r="AB248" s="1"/>
  <c r="AD248" s="1"/>
  <c r="AF248" s="1"/>
  <c r="AH248" s="1"/>
  <c r="X250"/>
  <c r="Z250" s="1"/>
  <c r="AB250" s="1"/>
  <c r="AD250" s="1"/>
  <c r="AF250" s="1"/>
  <c r="AH250" s="1"/>
  <c r="X252"/>
  <c r="Z252" s="1"/>
  <c r="AB252" s="1"/>
  <c r="AD252" s="1"/>
  <c r="AF252" s="1"/>
  <c r="AH252" s="1"/>
  <c r="X258"/>
  <c r="Z258" s="1"/>
  <c r="AB258" s="1"/>
  <c r="AD258" s="1"/>
  <c r="AF258" s="1"/>
  <c r="AH258" s="1"/>
  <c r="X260"/>
  <c r="Z260" s="1"/>
  <c r="AB260" s="1"/>
  <c r="AD260" s="1"/>
  <c r="AF260" s="1"/>
  <c r="AH260" s="1"/>
  <c r="X262"/>
  <c r="Z262" s="1"/>
  <c r="AB262" s="1"/>
  <c r="AD262" s="1"/>
  <c r="AF262" s="1"/>
  <c r="AH262" s="1"/>
  <c r="X264"/>
  <c r="Z264" s="1"/>
  <c r="AB264" s="1"/>
  <c r="AD264" s="1"/>
  <c r="AF264" s="1"/>
  <c r="AH264" s="1"/>
  <c r="X266"/>
  <c r="Z266" s="1"/>
  <c r="AB266" s="1"/>
  <c r="AD266" s="1"/>
  <c r="AF266" s="1"/>
  <c r="AH266" s="1"/>
  <c r="X268"/>
  <c r="Z268" s="1"/>
  <c r="AB268" s="1"/>
  <c r="AD268" s="1"/>
  <c r="AF268" s="1"/>
  <c r="AH268" s="1"/>
  <c r="X270"/>
  <c r="Z270" s="1"/>
  <c r="AB270" s="1"/>
  <c r="AD270" s="1"/>
  <c r="AF270" s="1"/>
  <c r="AH270" s="1"/>
  <c r="X272"/>
  <c r="Z272" s="1"/>
  <c r="AB272" s="1"/>
  <c r="AD272" s="1"/>
  <c r="AF272" s="1"/>
  <c r="AH272" s="1"/>
  <c r="X274"/>
  <c r="Z274" s="1"/>
  <c r="AB274" s="1"/>
  <c r="AD274" s="1"/>
  <c r="AF274" s="1"/>
  <c r="AH274" s="1"/>
  <c r="X276"/>
  <c r="Z276" s="1"/>
  <c r="AB276" s="1"/>
  <c r="AD276" s="1"/>
  <c r="AF276" s="1"/>
  <c r="AH276" s="1"/>
  <c r="X278"/>
  <c r="Z278" s="1"/>
  <c r="AB278" s="1"/>
  <c r="AD278" s="1"/>
  <c r="AF278" s="1"/>
  <c r="AH278" s="1"/>
  <c r="X280"/>
  <c r="Z280" s="1"/>
  <c r="AB280" s="1"/>
  <c r="AD280" s="1"/>
  <c r="AF280" s="1"/>
  <c r="AH280" s="1"/>
  <c r="X282"/>
  <c r="Z282" s="1"/>
  <c r="AB282" s="1"/>
  <c r="AD282" s="1"/>
  <c r="AF282" s="1"/>
  <c r="AH282" s="1"/>
  <c r="X284"/>
  <c r="Z284" s="1"/>
  <c r="AB284" s="1"/>
  <c r="AD284" s="1"/>
  <c r="AF284" s="1"/>
  <c r="AH284" s="1"/>
  <c r="X286"/>
  <c r="Z286" s="1"/>
  <c r="AB286" s="1"/>
  <c r="AD286" s="1"/>
  <c r="AF286" s="1"/>
  <c r="AH286" s="1"/>
  <c r="X288"/>
  <c r="Z288" s="1"/>
  <c r="AB288" s="1"/>
  <c r="AD288" s="1"/>
  <c r="AF288" s="1"/>
  <c r="AH288" s="1"/>
  <c r="X290"/>
  <c r="Z290" s="1"/>
  <c r="AB290" s="1"/>
  <c r="AD290" s="1"/>
  <c r="AF290" s="1"/>
  <c r="AH290" s="1"/>
  <c r="X292"/>
  <c r="Z292" s="1"/>
  <c r="AB292" s="1"/>
  <c r="AD292" s="1"/>
  <c r="AF292" s="1"/>
  <c r="AH292" s="1"/>
  <c r="X294"/>
  <c r="Z294" s="1"/>
  <c r="AB294" s="1"/>
  <c r="AD294" s="1"/>
  <c r="AF294" s="1"/>
  <c r="AH294" s="1"/>
  <c r="X296"/>
  <c r="Z296" s="1"/>
  <c r="AB296" s="1"/>
  <c r="AD296" s="1"/>
  <c r="AF296" s="1"/>
  <c r="AH296" s="1"/>
  <c r="X298"/>
  <c r="Z298" s="1"/>
  <c r="AB298" s="1"/>
  <c r="AD298" s="1"/>
  <c r="AF298" s="1"/>
  <c r="AH298" s="1"/>
  <c r="X300"/>
  <c r="Z300" s="1"/>
  <c r="AB300" s="1"/>
  <c r="AD300" s="1"/>
  <c r="AF300" s="1"/>
  <c r="AH300" s="1"/>
  <c r="X302"/>
  <c r="Z302" s="1"/>
  <c r="AB302" s="1"/>
  <c r="AD302" s="1"/>
  <c r="AF302" s="1"/>
  <c r="AH302" s="1"/>
  <c r="X304"/>
  <c r="Z304" s="1"/>
  <c r="AB304" s="1"/>
  <c r="AD304" s="1"/>
  <c r="AF304" s="1"/>
  <c r="AH304" s="1"/>
  <c r="X306"/>
  <c r="Z306" s="1"/>
  <c r="AB306" s="1"/>
  <c r="AD306" s="1"/>
  <c r="AF306" s="1"/>
  <c r="AH306" s="1"/>
  <c r="X308"/>
  <c r="Z308" s="1"/>
  <c r="AB308" s="1"/>
  <c r="AD308" s="1"/>
  <c r="AF308" s="1"/>
  <c r="AH308" s="1"/>
  <c r="X310"/>
  <c r="Z310" s="1"/>
  <c r="AB310" s="1"/>
  <c r="AD310" s="1"/>
  <c r="AF310" s="1"/>
  <c r="AH310" s="1"/>
  <c r="X316"/>
  <c r="Z316" s="1"/>
  <c r="AB316" s="1"/>
  <c r="AD316" s="1"/>
  <c r="AF316" s="1"/>
  <c r="AH316" s="1"/>
  <c r="X318"/>
  <c r="Z318" s="1"/>
  <c r="AB318" s="1"/>
  <c r="AD318" s="1"/>
  <c r="AF318" s="1"/>
  <c r="AH318" s="1"/>
  <c r="X320"/>
  <c r="Z320" s="1"/>
  <c r="AB320" s="1"/>
  <c r="AD320" s="1"/>
  <c r="AF320" s="1"/>
  <c r="AH320" s="1"/>
  <c r="X322"/>
  <c r="Z322" s="1"/>
  <c r="AB322" s="1"/>
  <c r="AD322" s="1"/>
  <c r="AF322" s="1"/>
  <c r="AH322" s="1"/>
  <c r="X324"/>
  <c r="Z324" s="1"/>
  <c r="AB324" s="1"/>
  <c r="AD324" s="1"/>
  <c r="AF324" s="1"/>
  <c r="AH324" s="1"/>
  <c r="X325"/>
  <c r="Z325" s="1"/>
  <c r="AB325" s="1"/>
  <c r="AD325" s="1"/>
  <c r="AF325" s="1"/>
  <c r="AH325" s="1"/>
  <c r="X327"/>
  <c r="Z327" s="1"/>
  <c r="AB327" s="1"/>
  <c r="AD327" s="1"/>
  <c r="AF327" s="1"/>
  <c r="AH327" s="1"/>
  <c r="X328"/>
  <c r="Z328" s="1"/>
  <c r="AB328" s="1"/>
  <c r="AD328" s="1"/>
  <c r="AF328" s="1"/>
  <c r="AH328" s="1"/>
  <c r="X330"/>
  <c r="Z330" s="1"/>
  <c r="AB330" s="1"/>
  <c r="AD330" s="1"/>
  <c r="AF330" s="1"/>
  <c r="AH330" s="1"/>
  <c r="X331"/>
  <c r="Z331" s="1"/>
  <c r="AB331" s="1"/>
  <c r="AD331" s="1"/>
  <c r="AF331" s="1"/>
  <c r="AH331" s="1"/>
  <c r="X333"/>
  <c r="Z333" s="1"/>
  <c r="AB333" s="1"/>
  <c r="AD333" s="1"/>
  <c r="AF333" s="1"/>
  <c r="AH333" s="1"/>
  <c r="X334"/>
  <c r="Z334" s="1"/>
  <c r="AB334" s="1"/>
  <c r="AD334" s="1"/>
  <c r="AF334" s="1"/>
  <c r="AH334" s="1"/>
  <c r="X335"/>
  <c r="Z335" s="1"/>
  <c r="AB335" s="1"/>
  <c r="AD335" s="1"/>
  <c r="AF335" s="1"/>
  <c r="AH335" s="1"/>
  <c r="X337"/>
  <c r="Z337" s="1"/>
  <c r="AB337" s="1"/>
  <c r="AD337" s="1"/>
  <c r="AF337" s="1"/>
  <c r="AH337" s="1"/>
  <c r="X338"/>
  <c r="Z338" s="1"/>
  <c r="AB338" s="1"/>
  <c r="AD338" s="1"/>
  <c r="AF338" s="1"/>
  <c r="AH338" s="1"/>
  <c r="X340"/>
  <c r="Z340" s="1"/>
  <c r="AB340" s="1"/>
  <c r="AD340" s="1"/>
  <c r="AF340" s="1"/>
  <c r="AH340" s="1"/>
  <c r="X341"/>
  <c r="Z341" s="1"/>
  <c r="AB341" s="1"/>
  <c r="AD341" s="1"/>
  <c r="AF341" s="1"/>
  <c r="AH341" s="1"/>
  <c r="X342"/>
  <c r="Z342" s="1"/>
  <c r="AB342" s="1"/>
  <c r="AD342" s="1"/>
  <c r="AF342" s="1"/>
  <c r="AH342" s="1"/>
  <c r="X344"/>
  <c r="Z344" s="1"/>
  <c r="AB344" s="1"/>
  <c r="AD344" s="1"/>
  <c r="AF344" s="1"/>
  <c r="AH344" s="1"/>
  <c r="X346"/>
  <c r="Z346" s="1"/>
  <c r="AB346" s="1"/>
  <c r="AD346" s="1"/>
  <c r="AF346" s="1"/>
  <c r="AH346" s="1"/>
  <c r="X347"/>
  <c r="Z347" s="1"/>
  <c r="AB347" s="1"/>
  <c r="AD347" s="1"/>
  <c r="AF347" s="1"/>
  <c r="AH347" s="1"/>
  <c r="X349"/>
  <c r="Z349" s="1"/>
  <c r="AB349" s="1"/>
  <c r="AD349" s="1"/>
  <c r="AF349" s="1"/>
  <c r="AH349" s="1"/>
  <c r="X351"/>
  <c r="Z351" s="1"/>
  <c r="AB351" s="1"/>
  <c r="AD351" s="1"/>
  <c r="AF351" s="1"/>
  <c r="AH351" s="1"/>
  <c r="X355"/>
  <c r="Z355" s="1"/>
  <c r="AB355" s="1"/>
  <c r="AD355" s="1"/>
  <c r="AF355" s="1"/>
  <c r="AH355" s="1"/>
  <c r="X357"/>
  <c r="Z357" s="1"/>
  <c r="AB357" s="1"/>
  <c r="AD357" s="1"/>
  <c r="AF357" s="1"/>
  <c r="AH357" s="1"/>
  <c r="X358"/>
  <c r="Z358" s="1"/>
  <c r="AB358" s="1"/>
  <c r="AD358" s="1"/>
  <c r="AF358" s="1"/>
  <c r="AH358" s="1"/>
  <c r="X359"/>
  <c r="Z359" s="1"/>
  <c r="AB359" s="1"/>
  <c r="AD359" s="1"/>
  <c r="AF359" s="1"/>
  <c r="AH359" s="1"/>
  <c r="X365"/>
  <c r="Z365" s="1"/>
  <c r="AB365" s="1"/>
  <c r="AD365" s="1"/>
  <c r="AF365" s="1"/>
  <c r="AH365" s="1"/>
  <c r="X369"/>
  <c r="Z369" s="1"/>
  <c r="AB369" s="1"/>
  <c r="AD369" s="1"/>
  <c r="AF369" s="1"/>
  <c r="AH369" s="1"/>
  <c r="X370"/>
  <c r="Z370" s="1"/>
  <c r="AB370" s="1"/>
  <c r="AD370" s="1"/>
  <c r="AF370" s="1"/>
  <c r="AH370" s="1"/>
  <c r="X371"/>
  <c r="Z371" s="1"/>
  <c r="AB371" s="1"/>
  <c r="AD371" s="1"/>
  <c r="AF371" s="1"/>
  <c r="AH371" s="1"/>
  <c r="X373"/>
  <c r="Z373" s="1"/>
  <c r="AB373" s="1"/>
  <c r="AD373" s="1"/>
  <c r="AF373" s="1"/>
  <c r="AH373" s="1"/>
  <c r="X375"/>
  <c r="Z375" s="1"/>
  <c r="AB375" s="1"/>
  <c r="AD375" s="1"/>
  <c r="AF375" s="1"/>
  <c r="AH375" s="1"/>
  <c r="X377"/>
  <c r="Z377" s="1"/>
  <c r="AB377" s="1"/>
  <c r="AD377" s="1"/>
  <c r="AF377" s="1"/>
  <c r="AH377" s="1"/>
  <c r="X379"/>
  <c r="Z379" s="1"/>
  <c r="AB379" s="1"/>
  <c r="AD379" s="1"/>
  <c r="AF379" s="1"/>
  <c r="AH379" s="1"/>
  <c r="X381"/>
  <c r="Z381" s="1"/>
  <c r="AB381" s="1"/>
  <c r="AD381" s="1"/>
  <c r="AF381" s="1"/>
  <c r="AH381" s="1"/>
  <c r="X383"/>
  <c r="Z383" s="1"/>
  <c r="AB383" s="1"/>
  <c r="AD383" s="1"/>
  <c r="AF383" s="1"/>
  <c r="AH383" s="1"/>
  <c r="X385"/>
  <c r="Z385" s="1"/>
  <c r="AB385" s="1"/>
  <c r="AD385" s="1"/>
  <c r="AF385" s="1"/>
  <c r="AH385" s="1"/>
  <c r="X389"/>
  <c r="Z389" s="1"/>
  <c r="AB389" s="1"/>
  <c r="AD389" s="1"/>
  <c r="AF389" s="1"/>
  <c r="AH389" s="1"/>
  <c r="X391"/>
  <c r="Z391" s="1"/>
  <c r="AB391" s="1"/>
  <c r="AD391" s="1"/>
  <c r="AF391" s="1"/>
  <c r="AH391" s="1"/>
  <c r="X393"/>
  <c r="Z393" s="1"/>
  <c r="AB393" s="1"/>
  <c r="AD393" s="1"/>
  <c r="AF393" s="1"/>
  <c r="AH393" s="1"/>
  <c r="X395"/>
  <c r="Z395" s="1"/>
  <c r="AB395" s="1"/>
  <c r="AD395" s="1"/>
  <c r="AF395" s="1"/>
  <c r="AH395" s="1"/>
  <c r="X397"/>
  <c r="Z397" s="1"/>
  <c r="AB397" s="1"/>
  <c r="AD397" s="1"/>
  <c r="AF397" s="1"/>
  <c r="AH397" s="1"/>
  <c r="X399"/>
  <c r="Z399" s="1"/>
  <c r="AB399" s="1"/>
  <c r="AD399" s="1"/>
  <c r="AF399" s="1"/>
  <c r="AH399" s="1"/>
  <c r="X401"/>
  <c r="Z401" s="1"/>
  <c r="AB401" s="1"/>
  <c r="AD401" s="1"/>
  <c r="AF401" s="1"/>
  <c r="AH401" s="1"/>
  <c r="X407"/>
  <c r="Z407" s="1"/>
  <c r="AB407" s="1"/>
  <c r="AD407" s="1"/>
  <c r="AF407" s="1"/>
  <c r="AH407" s="1"/>
  <c r="X409"/>
  <c r="Z409" s="1"/>
  <c r="AB409" s="1"/>
  <c r="AD409" s="1"/>
  <c r="AF409" s="1"/>
  <c r="AH409" s="1"/>
  <c r="X411"/>
  <c r="Z411" s="1"/>
  <c r="AB411" s="1"/>
  <c r="AD411" s="1"/>
  <c r="AF411" s="1"/>
  <c r="AH411" s="1"/>
  <c r="X413"/>
  <c r="Z413" s="1"/>
  <c r="AB413" s="1"/>
  <c r="AD413" s="1"/>
  <c r="AF413" s="1"/>
  <c r="AH413" s="1"/>
  <c r="X415"/>
  <c r="Z415" s="1"/>
  <c r="AB415" s="1"/>
  <c r="AD415" s="1"/>
  <c r="AF415" s="1"/>
  <c r="AH415" s="1"/>
  <c r="X417"/>
  <c r="Z417" s="1"/>
  <c r="AB417" s="1"/>
  <c r="AD417" s="1"/>
  <c r="AF417" s="1"/>
  <c r="AH417" s="1"/>
  <c r="X419"/>
  <c r="Z419" s="1"/>
  <c r="AB419" s="1"/>
  <c r="AD419" s="1"/>
  <c r="AF419" s="1"/>
  <c r="AH419" s="1"/>
  <c r="X421"/>
  <c r="Z421" s="1"/>
  <c r="AB421" s="1"/>
  <c r="AD421" s="1"/>
  <c r="AF421" s="1"/>
  <c r="AH421" s="1"/>
  <c r="X422"/>
  <c r="Z422" s="1"/>
  <c r="AB422" s="1"/>
  <c r="AD422" s="1"/>
  <c r="AF422" s="1"/>
  <c r="AH422" s="1"/>
  <c r="X426"/>
  <c r="Z426" s="1"/>
  <c r="AB426" s="1"/>
  <c r="AD426" s="1"/>
  <c r="AF426" s="1"/>
  <c r="AH426" s="1"/>
  <c r="X427"/>
  <c r="Z427" s="1"/>
  <c r="AB427" s="1"/>
  <c r="AD427" s="1"/>
  <c r="AF427" s="1"/>
  <c r="AH427" s="1"/>
  <c r="X429"/>
  <c r="Z429" s="1"/>
  <c r="AB429" s="1"/>
  <c r="AD429" s="1"/>
  <c r="AF429" s="1"/>
  <c r="AH429" s="1"/>
  <c r="X430"/>
  <c r="Z430" s="1"/>
  <c r="AB430" s="1"/>
  <c r="AD430" s="1"/>
  <c r="AF430" s="1"/>
  <c r="AH430" s="1"/>
  <c r="X431"/>
  <c r="Z431" s="1"/>
  <c r="AB431" s="1"/>
  <c r="AD431" s="1"/>
  <c r="AF431" s="1"/>
  <c r="AH431" s="1"/>
  <c r="X433"/>
  <c r="Z433" s="1"/>
  <c r="AB433" s="1"/>
  <c r="AD433" s="1"/>
  <c r="AF433" s="1"/>
  <c r="AH433" s="1"/>
  <c r="X434"/>
  <c r="Z434" s="1"/>
  <c r="AB434" s="1"/>
  <c r="AD434" s="1"/>
  <c r="AF434" s="1"/>
  <c r="AH434" s="1"/>
  <c r="X436"/>
  <c r="Z436" s="1"/>
  <c r="AB436" s="1"/>
  <c r="AD436" s="1"/>
  <c r="AF436" s="1"/>
  <c r="AH436" s="1"/>
  <c r="X438"/>
  <c r="Z438" s="1"/>
  <c r="AB438" s="1"/>
  <c r="AD438" s="1"/>
  <c r="AF438" s="1"/>
  <c r="AH438" s="1"/>
  <c r="W437"/>
  <c r="X437" s="1"/>
  <c r="Z437" s="1"/>
  <c r="AB437" s="1"/>
  <c r="AD437" s="1"/>
  <c r="AF437" s="1"/>
  <c r="AH437" s="1"/>
  <c r="W435"/>
  <c r="X435" s="1"/>
  <c r="Z435" s="1"/>
  <c r="AB435" s="1"/>
  <c r="AD435" s="1"/>
  <c r="AF435" s="1"/>
  <c r="AH435" s="1"/>
  <c r="W432"/>
  <c r="X432" s="1"/>
  <c r="Z432" s="1"/>
  <c r="AB432" s="1"/>
  <c r="AD432" s="1"/>
  <c r="AF432" s="1"/>
  <c r="AH432" s="1"/>
  <c r="W428"/>
  <c r="X428" s="1"/>
  <c r="Z428" s="1"/>
  <c r="AB428" s="1"/>
  <c r="AD428" s="1"/>
  <c r="AF428" s="1"/>
  <c r="AH428" s="1"/>
  <c r="W425"/>
  <c r="X425" s="1"/>
  <c r="Z425" s="1"/>
  <c r="AB425" s="1"/>
  <c r="AD425" s="1"/>
  <c r="AF425" s="1"/>
  <c r="AH425" s="1"/>
  <c r="W420"/>
  <c r="X420" s="1"/>
  <c r="Z420" s="1"/>
  <c r="AB420" s="1"/>
  <c r="AD420" s="1"/>
  <c r="AF420" s="1"/>
  <c r="AH420" s="1"/>
  <c r="W418"/>
  <c r="X418" s="1"/>
  <c r="Z418" s="1"/>
  <c r="AB418" s="1"/>
  <c r="AD418" s="1"/>
  <c r="AF418" s="1"/>
  <c r="AH418" s="1"/>
  <c r="W416"/>
  <c r="X416" s="1"/>
  <c r="Z416" s="1"/>
  <c r="AB416" s="1"/>
  <c r="AD416" s="1"/>
  <c r="AF416" s="1"/>
  <c r="AH416" s="1"/>
  <c r="W414"/>
  <c r="X414" s="1"/>
  <c r="Z414" s="1"/>
  <c r="AB414" s="1"/>
  <c r="AD414" s="1"/>
  <c r="AF414" s="1"/>
  <c r="AH414" s="1"/>
  <c r="W412"/>
  <c r="X412" s="1"/>
  <c r="Z412" s="1"/>
  <c r="AB412" s="1"/>
  <c r="AD412" s="1"/>
  <c r="AF412" s="1"/>
  <c r="AH412" s="1"/>
  <c r="W410"/>
  <c r="X410" s="1"/>
  <c r="Z410" s="1"/>
  <c r="AB410" s="1"/>
  <c r="AD410" s="1"/>
  <c r="AF410" s="1"/>
  <c r="AH410" s="1"/>
  <c r="W408"/>
  <c r="X408" s="1"/>
  <c r="Z408" s="1"/>
  <c r="AB408" s="1"/>
  <c r="AD408" s="1"/>
  <c r="AF408" s="1"/>
  <c r="AH408" s="1"/>
  <c r="W406"/>
  <c r="X406" s="1"/>
  <c r="Z406" s="1"/>
  <c r="AB406" s="1"/>
  <c r="AD406" s="1"/>
  <c r="AF406" s="1"/>
  <c r="AH406" s="1"/>
  <c r="W400"/>
  <c r="X400" s="1"/>
  <c r="Z400" s="1"/>
  <c r="AB400" s="1"/>
  <c r="AD400" s="1"/>
  <c r="AF400" s="1"/>
  <c r="AH400" s="1"/>
  <c r="W398"/>
  <c r="X398" s="1"/>
  <c r="Z398" s="1"/>
  <c r="AB398" s="1"/>
  <c r="AD398" s="1"/>
  <c r="AF398" s="1"/>
  <c r="AH398" s="1"/>
  <c r="W396"/>
  <c r="X396" s="1"/>
  <c r="Z396" s="1"/>
  <c r="AB396" s="1"/>
  <c r="AD396" s="1"/>
  <c r="AF396" s="1"/>
  <c r="AH396" s="1"/>
  <c r="W394"/>
  <c r="X394" s="1"/>
  <c r="Z394" s="1"/>
  <c r="AB394" s="1"/>
  <c r="AD394" s="1"/>
  <c r="AF394" s="1"/>
  <c r="AH394" s="1"/>
  <c r="W392"/>
  <c r="X392" s="1"/>
  <c r="Z392" s="1"/>
  <c r="AB392" s="1"/>
  <c r="AD392" s="1"/>
  <c r="AF392" s="1"/>
  <c r="AH392" s="1"/>
  <c r="W390"/>
  <c r="X390" s="1"/>
  <c r="Z390" s="1"/>
  <c r="AB390" s="1"/>
  <c r="AD390" s="1"/>
  <c r="AF390" s="1"/>
  <c r="AH390" s="1"/>
  <c r="W388"/>
  <c r="X388" s="1"/>
  <c r="Z388" s="1"/>
  <c r="AB388" s="1"/>
  <c r="AD388" s="1"/>
  <c r="AF388" s="1"/>
  <c r="AH388" s="1"/>
  <c r="W384"/>
  <c r="X384" s="1"/>
  <c r="Z384" s="1"/>
  <c r="AB384" s="1"/>
  <c r="AD384" s="1"/>
  <c r="AF384" s="1"/>
  <c r="AH384" s="1"/>
  <c r="W382"/>
  <c r="X382" s="1"/>
  <c r="Z382" s="1"/>
  <c r="AB382" s="1"/>
  <c r="AD382" s="1"/>
  <c r="AF382" s="1"/>
  <c r="AH382" s="1"/>
  <c r="W380"/>
  <c r="X380" s="1"/>
  <c r="Z380" s="1"/>
  <c r="AB380" s="1"/>
  <c r="AD380" s="1"/>
  <c r="AF380" s="1"/>
  <c r="AH380" s="1"/>
  <c r="W378"/>
  <c r="X378" s="1"/>
  <c r="Z378" s="1"/>
  <c r="AB378" s="1"/>
  <c r="AD378" s="1"/>
  <c r="AF378" s="1"/>
  <c r="AH378" s="1"/>
  <c r="W376"/>
  <c r="X376" s="1"/>
  <c r="Z376" s="1"/>
  <c r="AB376" s="1"/>
  <c r="AD376" s="1"/>
  <c r="AF376" s="1"/>
  <c r="AH376" s="1"/>
  <c r="W374"/>
  <c r="X374" s="1"/>
  <c r="Z374" s="1"/>
  <c r="AB374" s="1"/>
  <c r="AD374" s="1"/>
  <c r="AF374" s="1"/>
  <c r="AH374" s="1"/>
  <c r="W372"/>
  <c r="X372" s="1"/>
  <c r="Z372" s="1"/>
  <c r="AB372" s="1"/>
  <c r="AD372" s="1"/>
  <c r="AF372" s="1"/>
  <c r="AH372" s="1"/>
  <c r="W368"/>
  <c r="W364"/>
  <c r="X364" s="1"/>
  <c r="Z364" s="1"/>
  <c r="AB364" s="1"/>
  <c r="AD364" s="1"/>
  <c r="AF364" s="1"/>
  <c r="AH364" s="1"/>
  <c r="W356"/>
  <c r="X356" s="1"/>
  <c r="Z356" s="1"/>
  <c r="AB356" s="1"/>
  <c r="AD356" s="1"/>
  <c r="AF356" s="1"/>
  <c r="AH356" s="1"/>
  <c r="W354"/>
  <c r="W350"/>
  <c r="X350" s="1"/>
  <c r="Z350" s="1"/>
  <c r="AB350" s="1"/>
  <c r="AD350" s="1"/>
  <c r="AF350" s="1"/>
  <c r="AH350" s="1"/>
  <c r="W348"/>
  <c r="X348" s="1"/>
  <c r="Z348" s="1"/>
  <c r="AB348" s="1"/>
  <c r="AD348" s="1"/>
  <c r="AF348" s="1"/>
  <c r="AH348" s="1"/>
  <c r="W345"/>
  <c r="X345" s="1"/>
  <c r="Z345" s="1"/>
  <c r="AB345" s="1"/>
  <c r="AD345" s="1"/>
  <c r="AF345" s="1"/>
  <c r="AH345" s="1"/>
  <c r="W343"/>
  <c r="X343" s="1"/>
  <c r="Z343" s="1"/>
  <c r="AB343" s="1"/>
  <c r="AD343" s="1"/>
  <c r="AF343" s="1"/>
  <c r="AH343" s="1"/>
  <c r="W339"/>
  <c r="X339" s="1"/>
  <c r="Z339" s="1"/>
  <c r="AB339" s="1"/>
  <c r="AD339" s="1"/>
  <c r="AF339" s="1"/>
  <c r="AH339" s="1"/>
  <c r="W336"/>
  <c r="X336" s="1"/>
  <c r="Z336" s="1"/>
  <c r="AB336" s="1"/>
  <c r="AD336" s="1"/>
  <c r="AF336" s="1"/>
  <c r="AH336" s="1"/>
  <c r="W332"/>
  <c r="X332" s="1"/>
  <c r="Z332" s="1"/>
  <c r="AB332" s="1"/>
  <c r="AD332" s="1"/>
  <c r="AF332" s="1"/>
  <c r="AH332" s="1"/>
  <c r="W329"/>
  <c r="X329" s="1"/>
  <c r="Z329" s="1"/>
  <c r="AB329" s="1"/>
  <c r="AD329" s="1"/>
  <c r="AF329" s="1"/>
  <c r="AH329" s="1"/>
  <c r="W326"/>
  <c r="X326" s="1"/>
  <c r="Z326" s="1"/>
  <c r="AB326" s="1"/>
  <c r="AD326" s="1"/>
  <c r="AF326" s="1"/>
  <c r="AH326" s="1"/>
  <c r="W323"/>
  <c r="X323" s="1"/>
  <c r="Z323" s="1"/>
  <c r="AB323" s="1"/>
  <c r="AD323" s="1"/>
  <c r="AF323" s="1"/>
  <c r="AH323" s="1"/>
  <c r="W321"/>
  <c r="X321" s="1"/>
  <c r="Z321" s="1"/>
  <c r="AB321" s="1"/>
  <c r="AD321" s="1"/>
  <c r="AF321" s="1"/>
  <c r="AH321" s="1"/>
  <c r="W319"/>
  <c r="X319" s="1"/>
  <c r="Z319" s="1"/>
  <c r="AB319" s="1"/>
  <c r="AD319" s="1"/>
  <c r="AF319" s="1"/>
  <c r="AH319" s="1"/>
  <c r="W317"/>
  <c r="X317" s="1"/>
  <c r="Z317" s="1"/>
  <c r="AB317" s="1"/>
  <c r="AD317" s="1"/>
  <c r="AF317" s="1"/>
  <c r="AH317" s="1"/>
  <c r="W315"/>
  <c r="X315" s="1"/>
  <c r="Z315" s="1"/>
  <c r="AB315" s="1"/>
  <c r="AD315" s="1"/>
  <c r="AF315" s="1"/>
  <c r="AH315" s="1"/>
  <c r="W309"/>
  <c r="X309" s="1"/>
  <c r="Z309" s="1"/>
  <c r="AB309" s="1"/>
  <c r="AD309" s="1"/>
  <c r="AF309" s="1"/>
  <c r="AH309" s="1"/>
  <c r="W307"/>
  <c r="X307" s="1"/>
  <c r="Z307" s="1"/>
  <c r="AB307" s="1"/>
  <c r="AD307" s="1"/>
  <c r="AF307" s="1"/>
  <c r="AH307" s="1"/>
  <c r="W305"/>
  <c r="X305" s="1"/>
  <c r="Z305" s="1"/>
  <c r="AB305" s="1"/>
  <c r="AD305" s="1"/>
  <c r="AF305" s="1"/>
  <c r="AH305" s="1"/>
  <c r="W303"/>
  <c r="X303" s="1"/>
  <c r="Z303" s="1"/>
  <c r="AB303" s="1"/>
  <c r="AD303" s="1"/>
  <c r="AF303" s="1"/>
  <c r="AH303" s="1"/>
  <c r="W301"/>
  <c r="X301" s="1"/>
  <c r="Z301" s="1"/>
  <c r="AB301" s="1"/>
  <c r="AD301" s="1"/>
  <c r="AF301" s="1"/>
  <c r="AH301" s="1"/>
  <c r="W299"/>
  <c r="X299" s="1"/>
  <c r="Z299" s="1"/>
  <c r="AB299" s="1"/>
  <c r="AD299" s="1"/>
  <c r="AF299" s="1"/>
  <c r="AH299" s="1"/>
  <c r="W297"/>
  <c r="X297" s="1"/>
  <c r="Z297" s="1"/>
  <c r="AB297" s="1"/>
  <c r="AD297" s="1"/>
  <c r="AF297" s="1"/>
  <c r="AH297" s="1"/>
  <c r="W295"/>
  <c r="X295" s="1"/>
  <c r="Z295" s="1"/>
  <c r="AB295" s="1"/>
  <c r="AD295" s="1"/>
  <c r="AF295" s="1"/>
  <c r="AH295" s="1"/>
  <c r="W293"/>
  <c r="X293" s="1"/>
  <c r="Z293" s="1"/>
  <c r="AB293" s="1"/>
  <c r="AD293" s="1"/>
  <c r="AF293" s="1"/>
  <c r="AH293" s="1"/>
  <c r="W291"/>
  <c r="X291" s="1"/>
  <c r="Z291" s="1"/>
  <c r="AB291" s="1"/>
  <c r="AD291" s="1"/>
  <c r="AF291" s="1"/>
  <c r="AH291" s="1"/>
  <c r="W289"/>
  <c r="X289" s="1"/>
  <c r="Z289" s="1"/>
  <c r="AB289" s="1"/>
  <c r="AD289" s="1"/>
  <c r="AF289" s="1"/>
  <c r="AH289" s="1"/>
  <c r="W287"/>
  <c r="X287" s="1"/>
  <c r="Z287" s="1"/>
  <c r="AB287" s="1"/>
  <c r="AD287" s="1"/>
  <c r="AF287" s="1"/>
  <c r="AH287" s="1"/>
  <c r="W285"/>
  <c r="X285" s="1"/>
  <c r="Z285" s="1"/>
  <c r="AB285" s="1"/>
  <c r="AD285" s="1"/>
  <c r="AF285" s="1"/>
  <c r="AH285" s="1"/>
  <c r="W283"/>
  <c r="X283" s="1"/>
  <c r="Z283" s="1"/>
  <c r="AB283" s="1"/>
  <c r="AD283" s="1"/>
  <c r="AF283" s="1"/>
  <c r="AH283" s="1"/>
  <c r="W281"/>
  <c r="X281" s="1"/>
  <c r="Z281" s="1"/>
  <c r="AB281" s="1"/>
  <c r="AD281" s="1"/>
  <c r="AF281" s="1"/>
  <c r="AH281" s="1"/>
  <c r="W279"/>
  <c r="X279" s="1"/>
  <c r="Z279" s="1"/>
  <c r="AB279" s="1"/>
  <c r="AD279" s="1"/>
  <c r="AF279" s="1"/>
  <c r="AH279" s="1"/>
  <c r="W277"/>
  <c r="X277" s="1"/>
  <c r="Z277" s="1"/>
  <c r="AB277" s="1"/>
  <c r="AD277" s="1"/>
  <c r="AF277" s="1"/>
  <c r="AH277" s="1"/>
  <c r="W275"/>
  <c r="X275" s="1"/>
  <c r="Z275" s="1"/>
  <c r="AB275" s="1"/>
  <c r="AD275" s="1"/>
  <c r="AF275" s="1"/>
  <c r="AH275" s="1"/>
  <c r="W273"/>
  <c r="X273" s="1"/>
  <c r="Z273" s="1"/>
  <c r="AB273" s="1"/>
  <c r="AD273" s="1"/>
  <c r="AF273" s="1"/>
  <c r="AH273" s="1"/>
  <c r="W271"/>
  <c r="X271" s="1"/>
  <c r="Z271" s="1"/>
  <c r="AB271" s="1"/>
  <c r="AD271" s="1"/>
  <c r="AF271" s="1"/>
  <c r="AH271" s="1"/>
  <c r="W269"/>
  <c r="X269" s="1"/>
  <c r="Z269" s="1"/>
  <c r="AB269" s="1"/>
  <c r="AD269" s="1"/>
  <c r="AF269" s="1"/>
  <c r="AH269" s="1"/>
  <c r="W267"/>
  <c r="X267" s="1"/>
  <c r="Z267" s="1"/>
  <c r="AB267" s="1"/>
  <c r="AD267" s="1"/>
  <c r="AF267" s="1"/>
  <c r="AH267" s="1"/>
  <c r="W265"/>
  <c r="X265" s="1"/>
  <c r="Z265" s="1"/>
  <c r="AB265" s="1"/>
  <c r="AD265" s="1"/>
  <c r="AF265" s="1"/>
  <c r="AH265" s="1"/>
  <c r="W263"/>
  <c r="X263" s="1"/>
  <c r="Z263" s="1"/>
  <c r="AB263" s="1"/>
  <c r="AD263" s="1"/>
  <c r="AF263" s="1"/>
  <c r="AH263" s="1"/>
  <c r="W261"/>
  <c r="X261" s="1"/>
  <c r="Z261" s="1"/>
  <c r="AB261" s="1"/>
  <c r="AD261" s="1"/>
  <c r="AF261" s="1"/>
  <c r="AH261" s="1"/>
  <c r="W259"/>
  <c r="X259" s="1"/>
  <c r="Z259" s="1"/>
  <c r="AB259" s="1"/>
  <c r="AD259" s="1"/>
  <c r="AF259" s="1"/>
  <c r="AH259" s="1"/>
  <c r="W257"/>
  <c r="X257" s="1"/>
  <c r="Z257" s="1"/>
  <c r="AB257" s="1"/>
  <c r="AD257" s="1"/>
  <c r="AF257" s="1"/>
  <c r="AH257" s="1"/>
  <c r="W251"/>
  <c r="X251" s="1"/>
  <c r="Z251" s="1"/>
  <c r="AB251" s="1"/>
  <c r="AD251" s="1"/>
  <c r="AF251" s="1"/>
  <c r="AH251" s="1"/>
  <c r="W249"/>
  <c r="X249" s="1"/>
  <c r="Z249" s="1"/>
  <c r="AB249" s="1"/>
  <c r="AD249" s="1"/>
  <c r="AF249" s="1"/>
  <c r="AH249" s="1"/>
  <c r="W247"/>
  <c r="X247" s="1"/>
  <c r="Z247" s="1"/>
  <c r="AB247" s="1"/>
  <c r="AD247" s="1"/>
  <c r="AF247" s="1"/>
  <c r="AH247" s="1"/>
  <c r="W245"/>
  <c r="X245" s="1"/>
  <c r="Z245" s="1"/>
  <c r="AB245" s="1"/>
  <c r="AD245" s="1"/>
  <c r="AF245" s="1"/>
  <c r="AH245" s="1"/>
  <c r="W243"/>
  <c r="X243" s="1"/>
  <c r="Z243" s="1"/>
  <c r="AB243" s="1"/>
  <c r="AD243" s="1"/>
  <c r="AF243" s="1"/>
  <c r="AH243" s="1"/>
  <c r="W241"/>
  <c r="X241" s="1"/>
  <c r="Z241" s="1"/>
  <c r="AB241" s="1"/>
  <c r="AD241" s="1"/>
  <c r="AF241" s="1"/>
  <c r="AH241" s="1"/>
  <c r="W239"/>
  <c r="X239" s="1"/>
  <c r="Z239" s="1"/>
  <c r="AB239" s="1"/>
  <c r="AD239" s="1"/>
  <c r="AF239" s="1"/>
  <c r="AH239" s="1"/>
  <c r="W237"/>
  <c r="X237" s="1"/>
  <c r="Z237" s="1"/>
  <c r="AB237" s="1"/>
  <c r="AD237" s="1"/>
  <c r="AF237" s="1"/>
  <c r="AH237" s="1"/>
  <c r="W235"/>
  <c r="X235" s="1"/>
  <c r="Z235" s="1"/>
  <c r="AB235" s="1"/>
  <c r="AD235" s="1"/>
  <c r="AF235" s="1"/>
  <c r="AH235" s="1"/>
  <c r="W233"/>
  <c r="X233" s="1"/>
  <c r="Z233" s="1"/>
  <c r="AB233" s="1"/>
  <c r="AD233" s="1"/>
  <c r="AF233" s="1"/>
  <c r="AH233" s="1"/>
  <c r="W226"/>
  <c r="X226" s="1"/>
  <c r="Z226" s="1"/>
  <c r="AB226" s="1"/>
  <c r="AD226" s="1"/>
  <c r="AF226" s="1"/>
  <c r="AH226" s="1"/>
  <c r="W224"/>
  <c r="X224" s="1"/>
  <c r="Z224" s="1"/>
  <c r="AB224" s="1"/>
  <c r="AD224" s="1"/>
  <c r="AF224" s="1"/>
  <c r="AH224" s="1"/>
  <c r="W222"/>
  <c r="X222" s="1"/>
  <c r="Z222" s="1"/>
  <c r="AB222" s="1"/>
  <c r="AD222" s="1"/>
  <c r="AF222" s="1"/>
  <c r="AH222" s="1"/>
  <c r="W220"/>
  <c r="X220" s="1"/>
  <c r="Z220" s="1"/>
  <c r="AB220" s="1"/>
  <c r="AD220" s="1"/>
  <c r="AF220" s="1"/>
  <c r="AH220" s="1"/>
  <c r="W218"/>
  <c r="X218" s="1"/>
  <c r="Z218" s="1"/>
  <c r="AB218" s="1"/>
  <c r="AD218" s="1"/>
  <c r="AF218" s="1"/>
  <c r="AH218" s="1"/>
  <c r="W215"/>
  <c r="X215" s="1"/>
  <c r="Z215" s="1"/>
  <c r="AB215" s="1"/>
  <c r="AD215" s="1"/>
  <c r="AF215" s="1"/>
  <c r="AH215" s="1"/>
  <c r="W213"/>
  <c r="X213" s="1"/>
  <c r="Z213" s="1"/>
  <c r="AB213" s="1"/>
  <c r="AD213" s="1"/>
  <c r="AF213" s="1"/>
  <c r="AH213" s="1"/>
  <c r="W211"/>
  <c r="X211" s="1"/>
  <c r="Z211" s="1"/>
  <c r="AB211" s="1"/>
  <c r="AD211" s="1"/>
  <c r="AF211" s="1"/>
  <c r="AH211" s="1"/>
  <c r="W209"/>
  <c r="X209" s="1"/>
  <c r="Z209" s="1"/>
  <c r="AB209" s="1"/>
  <c r="AD209" s="1"/>
  <c r="AF209" s="1"/>
  <c r="AH209" s="1"/>
  <c r="W204"/>
  <c r="W200"/>
  <c r="X200" s="1"/>
  <c r="Z200" s="1"/>
  <c r="AB200" s="1"/>
  <c r="AD200" s="1"/>
  <c r="AF200" s="1"/>
  <c r="AH200" s="1"/>
  <c r="W198"/>
  <c r="X198" s="1"/>
  <c r="Z198" s="1"/>
  <c r="AB198" s="1"/>
  <c r="AD198" s="1"/>
  <c r="AF198" s="1"/>
  <c r="AH198" s="1"/>
  <c r="W196"/>
  <c r="X196" s="1"/>
  <c r="Z196" s="1"/>
  <c r="AB196" s="1"/>
  <c r="AD196" s="1"/>
  <c r="AF196" s="1"/>
  <c r="AH196" s="1"/>
  <c r="W194"/>
  <c r="X194" s="1"/>
  <c r="Z194" s="1"/>
  <c r="AB194" s="1"/>
  <c r="AD194" s="1"/>
  <c r="AF194" s="1"/>
  <c r="AH194" s="1"/>
  <c r="W192"/>
  <c r="X192" s="1"/>
  <c r="Z192" s="1"/>
  <c r="AB192" s="1"/>
  <c r="AD192" s="1"/>
  <c r="AF192" s="1"/>
  <c r="AH192" s="1"/>
  <c r="W188"/>
  <c r="X188" s="1"/>
  <c r="Z188" s="1"/>
  <c r="AB188" s="1"/>
  <c r="AD188" s="1"/>
  <c r="AF188" s="1"/>
  <c r="AH188" s="1"/>
  <c r="W184"/>
  <c r="X184" s="1"/>
  <c r="Z184" s="1"/>
  <c r="AB184" s="1"/>
  <c r="AD184" s="1"/>
  <c r="AF184" s="1"/>
  <c r="AH184" s="1"/>
  <c r="W182"/>
  <c r="X182" s="1"/>
  <c r="Z182" s="1"/>
  <c r="AB182" s="1"/>
  <c r="AD182" s="1"/>
  <c r="AF182" s="1"/>
  <c r="AH182" s="1"/>
  <c r="W180"/>
  <c r="X180" s="1"/>
  <c r="Z180" s="1"/>
  <c r="AB180" s="1"/>
  <c r="AD180" s="1"/>
  <c r="AF180" s="1"/>
  <c r="AH180" s="1"/>
  <c r="W178"/>
  <c r="X178" s="1"/>
  <c r="Z178" s="1"/>
  <c r="AB178" s="1"/>
  <c r="AD178" s="1"/>
  <c r="AF178" s="1"/>
  <c r="AH178" s="1"/>
  <c r="W176"/>
  <c r="X176" s="1"/>
  <c r="Z176" s="1"/>
  <c r="AB176" s="1"/>
  <c r="AD176" s="1"/>
  <c r="AF176" s="1"/>
  <c r="AH176" s="1"/>
  <c r="W174"/>
  <c r="X174" s="1"/>
  <c r="Z174" s="1"/>
  <c r="AB174" s="1"/>
  <c r="AD174" s="1"/>
  <c r="AF174" s="1"/>
  <c r="AH174" s="1"/>
  <c r="W172"/>
  <c r="X172" s="1"/>
  <c r="Z172" s="1"/>
  <c r="AB172" s="1"/>
  <c r="AD172" s="1"/>
  <c r="AF172" s="1"/>
  <c r="AH172" s="1"/>
  <c r="W170"/>
  <c r="X170" s="1"/>
  <c r="Z170" s="1"/>
  <c r="AB170" s="1"/>
  <c r="AD170" s="1"/>
  <c r="AF170" s="1"/>
  <c r="AH170" s="1"/>
  <c r="W168"/>
  <c r="X168" s="1"/>
  <c r="Z168" s="1"/>
  <c r="AB168" s="1"/>
  <c r="AD168" s="1"/>
  <c r="AF168" s="1"/>
  <c r="AH168" s="1"/>
  <c r="W166"/>
  <c r="X166" s="1"/>
  <c r="Z166" s="1"/>
  <c r="AB166" s="1"/>
  <c r="AD166" s="1"/>
  <c r="AF166" s="1"/>
  <c r="AH166" s="1"/>
  <c r="W163"/>
  <c r="X163" s="1"/>
  <c r="Z163" s="1"/>
  <c r="AB163" s="1"/>
  <c r="AD163" s="1"/>
  <c r="AF163" s="1"/>
  <c r="AH163" s="1"/>
  <c r="W161"/>
  <c r="X161" s="1"/>
  <c r="Z161" s="1"/>
  <c r="AB161" s="1"/>
  <c r="AD161" s="1"/>
  <c r="AF161" s="1"/>
  <c r="AH161" s="1"/>
  <c r="W158"/>
  <c r="X158" s="1"/>
  <c r="Z158" s="1"/>
  <c r="AB158" s="1"/>
  <c r="AD158" s="1"/>
  <c r="AF158" s="1"/>
  <c r="AH158" s="1"/>
  <c r="W156"/>
  <c r="X156" s="1"/>
  <c r="Z156" s="1"/>
  <c r="AB156" s="1"/>
  <c r="AD156" s="1"/>
  <c r="AF156" s="1"/>
  <c r="AH156" s="1"/>
  <c r="W154"/>
  <c r="X154" s="1"/>
  <c r="Z154" s="1"/>
  <c r="AB154" s="1"/>
  <c r="AD154" s="1"/>
  <c r="AF154" s="1"/>
  <c r="AH154" s="1"/>
  <c r="W152"/>
  <c r="X152" s="1"/>
  <c r="Z152" s="1"/>
  <c r="AB152" s="1"/>
  <c r="AD152" s="1"/>
  <c r="AF152" s="1"/>
  <c r="AH152" s="1"/>
  <c r="W147"/>
  <c r="X147" s="1"/>
  <c r="Z147" s="1"/>
  <c r="AB147" s="1"/>
  <c r="AD147" s="1"/>
  <c r="AF147" s="1"/>
  <c r="AH147" s="1"/>
  <c r="W139"/>
  <c r="X139" s="1"/>
  <c r="Z139" s="1"/>
  <c r="AB139" s="1"/>
  <c r="AD139" s="1"/>
  <c r="AF139" s="1"/>
  <c r="AH139" s="1"/>
  <c r="W137"/>
  <c r="X137" s="1"/>
  <c r="Z137" s="1"/>
  <c r="AB137" s="1"/>
  <c r="AD137" s="1"/>
  <c r="AF137" s="1"/>
  <c r="AH137" s="1"/>
  <c r="W134"/>
  <c r="X134" s="1"/>
  <c r="Z134" s="1"/>
  <c r="AB134" s="1"/>
  <c r="AD134" s="1"/>
  <c r="AF134" s="1"/>
  <c r="AH134" s="1"/>
  <c r="W132"/>
  <c r="X132" s="1"/>
  <c r="Z132" s="1"/>
  <c r="AB132" s="1"/>
  <c r="AD132" s="1"/>
  <c r="AF132" s="1"/>
  <c r="AH132" s="1"/>
  <c r="W130"/>
  <c r="X130" s="1"/>
  <c r="Z130" s="1"/>
  <c r="AB130" s="1"/>
  <c r="AD130" s="1"/>
  <c r="AF130" s="1"/>
  <c r="AH130" s="1"/>
  <c r="W128"/>
  <c r="X128" s="1"/>
  <c r="Z128" s="1"/>
  <c r="AB128" s="1"/>
  <c r="AD128" s="1"/>
  <c r="AF128" s="1"/>
  <c r="AH128" s="1"/>
  <c r="W126"/>
  <c r="X126" s="1"/>
  <c r="Z126" s="1"/>
  <c r="AB126" s="1"/>
  <c r="AD126" s="1"/>
  <c r="AF126" s="1"/>
  <c r="AH126" s="1"/>
  <c r="W124"/>
  <c r="X124" s="1"/>
  <c r="Z124" s="1"/>
  <c r="AB124" s="1"/>
  <c r="AD124" s="1"/>
  <c r="AF124" s="1"/>
  <c r="AH124" s="1"/>
  <c r="W122"/>
  <c r="X122" s="1"/>
  <c r="Z122" s="1"/>
  <c r="AB122" s="1"/>
  <c r="AD122" s="1"/>
  <c r="AF122" s="1"/>
  <c r="AH122" s="1"/>
  <c r="W120"/>
  <c r="X120" s="1"/>
  <c r="Z120" s="1"/>
  <c r="AB120" s="1"/>
  <c r="AD120" s="1"/>
  <c r="AF120" s="1"/>
  <c r="AH120" s="1"/>
  <c r="W118"/>
  <c r="X118" s="1"/>
  <c r="Z118" s="1"/>
  <c r="AB118" s="1"/>
  <c r="AD118" s="1"/>
  <c r="AF118" s="1"/>
  <c r="AH118" s="1"/>
  <c r="W110"/>
  <c r="X110" s="1"/>
  <c r="Z110" s="1"/>
  <c r="AB110" s="1"/>
  <c r="AD110" s="1"/>
  <c r="AF110" s="1"/>
  <c r="AH110" s="1"/>
  <c r="W108"/>
  <c r="X108" s="1"/>
  <c r="Z108" s="1"/>
  <c r="AB108" s="1"/>
  <c r="AD108" s="1"/>
  <c r="AF108" s="1"/>
  <c r="AH108" s="1"/>
  <c r="W106"/>
  <c r="X106" s="1"/>
  <c r="Z106" s="1"/>
  <c r="AB106" s="1"/>
  <c r="AD106" s="1"/>
  <c r="AF106" s="1"/>
  <c r="AH106" s="1"/>
  <c r="W104"/>
  <c r="X104" s="1"/>
  <c r="Z104" s="1"/>
  <c r="AB104" s="1"/>
  <c r="AD104" s="1"/>
  <c r="AF104" s="1"/>
  <c r="AH104" s="1"/>
  <c r="W102"/>
  <c r="X102" s="1"/>
  <c r="Z102" s="1"/>
  <c r="AB102" s="1"/>
  <c r="AD102" s="1"/>
  <c r="AF102" s="1"/>
  <c r="AH102" s="1"/>
  <c r="W100"/>
  <c r="X100" s="1"/>
  <c r="Z100" s="1"/>
  <c r="AB100" s="1"/>
  <c r="AD100" s="1"/>
  <c r="AF100" s="1"/>
  <c r="AH100" s="1"/>
  <c r="W98"/>
  <c r="X98" s="1"/>
  <c r="Z98" s="1"/>
  <c r="AB98" s="1"/>
  <c r="AD98" s="1"/>
  <c r="AF98" s="1"/>
  <c r="AH98" s="1"/>
  <c r="W96"/>
  <c r="X96" s="1"/>
  <c r="Z96" s="1"/>
  <c r="AB96" s="1"/>
  <c r="AD96" s="1"/>
  <c r="AF96" s="1"/>
  <c r="AH96" s="1"/>
  <c r="W94"/>
  <c r="X94" s="1"/>
  <c r="Z94" s="1"/>
  <c r="AB94" s="1"/>
  <c r="AD94" s="1"/>
  <c r="AF94" s="1"/>
  <c r="AH94" s="1"/>
  <c r="W92"/>
  <c r="X92" s="1"/>
  <c r="Z92" s="1"/>
  <c r="AB92" s="1"/>
  <c r="AD92" s="1"/>
  <c r="AF92" s="1"/>
  <c r="AH92" s="1"/>
  <c r="W89"/>
  <c r="X89" s="1"/>
  <c r="Z89" s="1"/>
  <c r="AB89" s="1"/>
  <c r="AD89" s="1"/>
  <c r="AF89" s="1"/>
  <c r="AH89" s="1"/>
  <c r="W85"/>
  <c r="X85" s="1"/>
  <c r="Z85" s="1"/>
  <c r="AB85" s="1"/>
  <c r="AD85" s="1"/>
  <c r="AF85" s="1"/>
  <c r="AH85" s="1"/>
  <c r="W83"/>
  <c r="X83" s="1"/>
  <c r="Z83" s="1"/>
  <c r="AB83" s="1"/>
  <c r="AD83" s="1"/>
  <c r="AF83" s="1"/>
  <c r="AH83" s="1"/>
  <c r="W81"/>
  <c r="X81" s="1"/>
  <c r="Z81" s="1"/>
  <c r="AB81" s="1"/>
  <c r="AD81" s="1"/>
  <c r="AF81" s="1"/>
  <c r="AH81" s="1"/>
  <c r="W79"/>
  <c r="X79" s="1"/>
  <c r="Z79" s="1"/>
  <c r="AB79" s="1"/>
  <c r="AD79" s="1"/>
  <c r="AF79" s="1"/>
  <c r="AH79" s="1"/>
  <c r="W77"/>
  <c r="X77" s="1"/>
  <c r="Z77" s="1"/>
  <c r="AB77" s="1"/>
  <c r="AD77" s="1"/>
  <c r="AF77" s="1"/>
  <c r="AH77" s="1"/>
  <c r="W74"/>
  <c r="X74" s="1"/>
  <c r="Z74" s="1"/>
  <c r="AB74" s="1"/>
  <c r="AD74" s="1"/>
  <c r="AF74" s="1"/>
  <c r="AH74" s="1"/>
  <c r="W72"/>
  <c r="X72" s="1"/>
  <c r="Z72" s="1"/>
  <c r="AB72" s="1"/>
  <c r="AD72" s="1"/>
  <c r="AF72" s="1"/>
  <c r="AH72" s="1"/>
  <c r="W70"/>
  <c r="X70" s="1"/>
  <c r="Z70" s="1"/>
  <c r="AB70" s="1"/>
  <c r="AD70" s="1"/>
  <c r="AF70" s="1"/>
  <c r="AH70" s="1"/>
  <c r="W66"/>
  <c r="X66" s="1"/>
  <c r="Z66" s="1"/>
  <c r="AB66" s="1"/>
  <c r="AD66" s="1"/>
  <c r="AF66" s="1"/>
  <c r="AH66" s="1"/>
  <c r="W62"/>
  <c r="X62" s="1"/>
  <c r="Z62" s="1"/>
  <c r="AB62" s="1"/>
  <c r="AD62" s="1"/>
  <c r="AF62" s="1"/>
  <c r="AH62" s="1"/>
  <c r="W60"/>
  <c r="X60" s="1"/>
  <c r="Z60" s="1"/>
  <c r="AB60" s="1"/>
  <c r="AD60" s="1"/>
  <c r="AF60" s="1"/>
  <c r="AH60" s="1"/>
  <c r="W58"/>
  <c r="X58" s="1"/>
  <c r="Z58" s="1"/>
  <c r="AB58" s="1"/>
  <c r="AD58" s="1"/>
  <c r="AF58" s="1"/>
  <c r="AH58" s="1"/>
  <c r="W56"/>
  <c r="X56" s="1"/>
  <c r="Z56" s="1"/>
  <c r="AB56" s="1"/>
  <c r="AD56" s="1"/>
  <c r="AF56" s="1"/>
  <c r="AH56" s="1"/>
  <c r="W54"/>
  <c r="X54" s="1"/>
  <c r="Z54" s="1"/>
  <c r="AB54" s="1"/>
  <c r="AD54" s="1"/>
  <c r="AF54" s="1"/>
  <c r="AH54" s="1"/>
  <c r="W52"/>
  <c r="X52" s="1"/>
  <c r="Z52" s="1"/>
  <c r="AB52" s="1"/>
  <c r="AD52" s="1"/>
  <c r="AF52" s="1"/>
  <c r="AH52" s="1"/>
  <c r="W48"/>
  <c r="X48" s="1"/>
  <c r="Z48" s="1"/>
  <c r="AB48" s="1"/>
  <c r="AD48" s="1"/>
  <c r="AF48" s="1"/>
  <c r="AH48" s="1"/>
  <c r="W46"/>
  <c r="X46" s="1"/>
  <c r="Z46" s="1"/>
  <c r="AB46" s="1"/>
  <c r="AD46" s="1"/>
  <c r="AF46" s="1"/>
  <c r="AH46" s="1"/>
  <c r="W43"/>
  <c r="X43" s="1"/>
  <c r="Z43" s="1"/>
  <c r="AB43" s="1"/>
  <c r="AD43" s="1"/>
  <c r="AF43" s="1"/>
  <c r="AH43" s="1"/>
  <c r="W39"/>
  <c r="X39" s="1"/>
  <c r="Z39" s="1"/>
  <c r="AB39" s="1"/>
  <c r="AD39" s="1"/>
  <c r="AF39" s="1"/>
  <c r="AH39" s="1"/>
  <c r="W37"/>
  <c r="X37" s="1"/>
  <c r="Z37" s="1"/>
  <c r="AB37" s="1"/>
  <c r="AD37" s="1"/>
  <c r="AF37" s="1"/>
  <c r="AH37" s="1"/>
  <c r="W35"/>
  <c r="X35" s="1"/>
  <c r="Z35" s="1"/>
  <c r="AB35" s="1"/>
  <c r="AD35" s="1"/>
  <c r="AF35" s="1"/>
  <c r="AH35" s="1"/>
  <c r="W33"/>
  <c r="X33" s="1"/>
  <c r="Z33" s="1"/>
  <c r="AB33" s="1"/>
  <c r="AD33" s="1"/>
  <c r="AF33" s="1"/>
  <c r="AH33" s="1"/>
  <c r="W31"/>
  <c r="X31" s="1"/>
  <c r="Z31" s="1"/>
  <c r="AB31" s="1"/>
  <c r="AD31" s="1"/>
  <c r="AF31" s="1"/>
  <c r="AH31" s="1"/>
  <c r="W29"/>
  <c r="X29" s="1"/>
  <c r="Z29" s="1"/>
  <c r="AB29" s="1"/>
  <c r="AD29" s="1"/>
  <c r="AF29" s="1"/>
  <c r="AH29" s="1"/>
  <c r="W26"/>
  <c r="X26" s="1"/>
  <c r="Z26" s="1"/>
  <c r="AB26" s="1"/>
  <c r="AD26" s="1"/>
  <c r="AF26" s="1"/>
  <c r="AH26" s="1"/>
  <c r="W21"/>
  <c r="X21" s="1"/>
  <c r="Z21" s="1"/>
  <c r="AB21" s="1"/>
  <c r="AD21" s="1"/>
  <c r="AF21" s="1"/>
  <c r="AH21" s="1"/>
  <c r="W19"/>
  <c r="I20"/>
  <c r="K20" s="1"/>
  <c r="M20" s="1"/>
  <c r="O20" s="1"/>
  <c r="Q20" s="1"/>
  <c r="S20" s="1"/>
  <c r="U20" s="1"/>
  <c r="I22"/>
  <c r="K22" s="1"/>
  <c r="M22" s="1"/>
  <c r="O22" s="1"/>
  <c r="Q22" s="1"/>
  <c r="S22" s="1"/>
  <c r="U22" s="1"/>
  <c r="I23"/>
  <c r="K23" s="1"/>
  <c r="M23" s="1"/>
  <c r="O23" s="1"/>
  <c r="Q23" s="1"/>
  <c r="S23" s="1"/>
  <c r="U23" s="1"/>
  <c r="I24"/>
  <c r="K24" s="1"/>
  <c r="M24" s="1"/>
  <c r="O24" s="1"/>
  <c r="Q24" s="1"/>
  <c r="S24" s="1"/>
  <c r="U24" s="1"/>
  <c r="I25"/>
  <c r="K25" s="1"/>
  <c r="M25" s="1"/>
  <c r="O25" s="1"/>
  <c r="Q25" s="1"/>
  <c r="S25" s="1"/>
  <c r="U25" s="1"/>
  <c r="I27"/>
  <c r="K27" s="1"/>
  <c r="M27" s="1"/>
  <c r="O27" s="1"/>
  <c r="Q27" s="1"/>
  <c r="S27" s="1"/>
  <c r="U27" s="1"/>
  <c r="I28"/>
  <c r="K28" s="1"/>
  <c r="M28" s="1"/>
  <c r="O28" s="1"/>
  <c r="Q28" s="1"/>
  <c r="S28" s="1"/>
  <c r="U28" s="1"/>
  <c r="I30"/>
  <c r="K30" s="1"/>
  <c r="M30" s="1"/>
  <c r="O30" s="1"/>
  <c r="Q30" s="1"/>
  <c r="S30" s="1"/>
  <c r="U30" s="1"/>
  <c r="I32"/>
  <c r="K32" s="1"/>
  <c r="M32" s="1"/>
  <c r="O32" s="1"/>
  <c r="Q32" s="1"/>
  <c r="S32" s="1"/>
  <c r="U32" s="1"/>
  <c r="I34"/>
  <c r="K34" s="1"/>
  <c r="M34" s="1"/>
  <c r="O34" s="1"/>
  <c r="Q34" s="1"/>
  <c r="S34" s="1"/>
  <c r="U34" s="1"/>
  <c r="I36"/>
  <c r="K36" s="1"/>
  <c r="M36" s="1"/>
  <c r="O36" s="1"/>
  <c r="Q36" s="1"/>
  <c r="S36" s="1"/>
  <c r="U36" s="1"/>
  <c r="I38"/>
  <c r="K38" s="1"/>
  <c r="M38" s="1"/>
  <c r="O38" s="1"/>
  <c r="Q38" s="1"/>
  <c r="S38" s="1"/>
  <c r="U38" s="1"/>
  <c r="I40"/>
  <c r="K40" s="1"/>
  <c r="M40" s="1"/>
  <c r="O40" s="1"/>
  <c r="Q40" s="1"/>
  <c r="S40" s="1"/>
  <c r="U40" s="1"/>
  <c r="I44"/>
  <c r="K44" s="1"/>
  <c r="M44" s="1"/>
  <c r="O44" s="1"/>
  <c r="Q44" s="1"/>
  <c r="S44" s="1"/>
  <c r="U44" s="1"/>
  <c r="I45"/>
  <c r="K45" s="1"/>
  <c r="M45" s="1"/>
  <c r="O45" s="1"/>
  <c r="Q45" s="1"/>
  <c r="S45" s="1"/>
  <c r="U45" s="1"/>
  <c r="I47"/>
  <c r="K47" s="1"/>
  <c r="M47" s="1"/>
  <c r="O47" s="1"/>
  <c r="Q47" s="1"/>
  <c r="S47" s="1"/>
  <c r="U47" s="1"/>
  <c r="I50"/>
  <c r="K50" s="1"/>
  <c r="M50" s="1"/>
  <c r="O50" s="1"/>
  <c r="Q50" s="1"/>
  <c r="S50" s="1"/>
  <c r="U50" s="1"/>
  <c r="I51"/>
  <c r="K51" s="1"/>
  <c r="M51" s="1"/>
  <c r="O51" s="1"/>
  <c r="Q51" s="1"/>
  <c r="S51" s="1"/>
  <c r="U51" s="1"/>
  <c r="I53"/>
  <c r="K53" s="1"/>
  <c r="M53" s="1"/>
  <c r="O53" s="1"/>
  <c r="Q53" s="1"/>
  <c r="S53" s="1"/>
  <c r="U53" s="1"/>
  <c r="I55"/>
  <c r="K55" s="1"/>
  <c r="M55" s="1"/>
  <c r="O55" s="1"/>
  <c r="Q55" s="1"/>
  <c r="S55" s="1"/>
  <c r="U55" s="1"/>
  <c r="I57"/>
  <c r="K57" s="1"/>
  <c r="M57" s="1"/>
  <c r="O57" s="1"/>
  <c r="Q57" s="1"/>
  <c r="S57" s="1"/>
  <c r="U57" s="1"/>
  <c r="I59"/>
  <c r="K59" s="1"/>
  <c r="M59" s="1"/>
  <c r="O59" s="1"/>
  <c r="Q59" s="1"/>
  <c r="S59" s="1"/>
  <c r="U59" s="1"/>
  <c r="I61"/>
  <c r="K61" s="1"/>
  <c r="M61" s="1"/>
  <c r="O61" s="1"/>
  <c r="Q61" s="1"/>
  <c r="S61" s="1"/>
  <c r="U61" s="1"/>
  <c r="I63"/>
  <c r="K63" s="1"/>
  <c r="M63" s="1"/>
  <c r="O63" s="1"/>
  <c r="Q63" s="1"/>
  <c r="S63" s="1"/>
  <c r="U63" s="1"/>
  <c r="I64"/>
  <c r="K64" s="1"/>
  <c r="M64" s="1"/>
  <c r="O64" s="1"/>
  <c r="Q64" s="1"/>
  <c r="S64" s="1"/>
  <c r="U64" s="1"/>
  <c r="I65"/>
  <c r="K65" s="1"/>
  <c r="M65" s="1"/>
  <c r="O65" s="1"/>
  <c r="Q65" s="1"/>
  <c r="S65" s="1"/>
  <c r="U65" s="1"/>
  <c r="I67"/>
  <c r="K67" s="1"/>
  <c r="M67" s="1"/>
  <c r="O67" s="1"/>
  <c r="Q67" s="1"/>
  <c r="S67" s="1"/>
  <c r="U67" s="1"/>
  <c r="I71"/>
  <c r="K71" s="1"/>
  <c r="M71" s="1"/>
  <c r="O71" s="1"/>
  <c r="Q71" s="1"/>
  <c r="S71" s="1"/>
  <c r="U71" s="1"/>
  <c r="I73"/>
  <c r="K73" s="1"/>
  <c r="M73" s="1"/>
  <c r="O73" s="1"/>
  <c r="Q73" s="1"/>
  <c r="S73" s="1"/>
  <c r="U73" s="1"/>
  <c r="I75"/>
  <c r="K75" s="1"/>
  <c r="M75" s="1"/>
  <c r="O75" s="1"/>
  <c r="Q75" s="1"/>
  <c r="S75" s="1"/>
  <c r="U75" s="1"/>
  <c r="I76"/>
  <c r="K76" s="1"/>
  <c r="M76" s="1"/>
  <c r="O76" s="1"/>
  <c r="Q76" s="1"/>
  <c r="S76" s="1"/>
  <c r="U76" s="1"/>
  <c r="I78"/>
  <c r="K78" s="1"/>
  <c r="M78" s="1"/>
  <c r="O78" s="1"/>
  <c r="Q78" s="1"/>
  <c r="S78" s="1"/>
  <c r="U78" s="1"/>
  <c r="I80"/>
  <c r="K80" s="1"/>
  <c r="M80" s="1"/>
  <c r="O80" s="1"/>
  <c r="Q80" s="1"/>
  <c r="S80" s="1"/>
  <c r="U80" s="1"/>
  <c r="I82"/>
  <c r="K82" s="1"/>
  <c r="M82" s="1"/>
  <c r="O82" s="1"/>
  <c r="Q82" s="1"/>
  <c r="S82" s="1"/>
  <c r="U82" s="1"/>
  <c r="I84"/>
  <c r="K84" s="1"/>
  <c r="M84" s="1"/>
  <c r="O84" s="1"/>
  <c r="Q84" s="1"/>
  <c r="S84" s="1"/>
  <c r="U84" s="1"/>
  <c r="I86"/>
  <c r="K86" s="1"/>
  <c r="M86" s="1"/>
  <c r="O86" s="1"/>
  <c r="Q86" s="1"/>
  <c r="S86" s="1"/>
  <c r="U86" s="1"/>
  <c r="I90"/>
  <c r="K90" s="1"/>
  <c r="M90" s="1"/>
  <c r="O90" s="1"/>
  <c r="Q90" s="1"/>
  <c r="S90" s="1"/>
  <c r="U90" s="1"/>
  <c r="I91"/>
  <c r="K91" s="1"/>
  <c r="M91" s="1"/>
  <c r="O91" s="1"/>
  <c r="Q91" s="1"/>
  <c r="S91" s="1"/>
  <c r="U91" s="1"/>
  <c r="I93"/>
  <c r="K93" s="1"/>
  <c r="M93" s="1"/>
  <c r="O93" s="1"/>
  <c r="Q93" s="1"/>
  <c r="S93" s="1"/>
  <c r="U93" s="1"/>
  <c r="I95"/>
  <c r="K95" s="1"/>
  <c r="M95" s="1"/>
  <c r="O95" s="1"/>
  <c r="Q95" s="1"/>
  <c r="S95" s="1"/>
  <c r="U95" s="1"/>
  <c r="I97"/>
  <c r="K97" s="1"/>
  <c r="M97" s="1"/>
  <c r="O97" s="1"/>
  <c r="Q97" s="1"/>
  <c r="S97" s="1"/>
  <c r="U97" s="1"/>
  <c r="I99"/>
  <c r="K99" s="1"/>
  <c r="M99" s="1"/>
  <c r="O99" s="1"/>
  <c r="Q99" s="1"/>
  <c r="S99" s="1"/>
  <c r="U99" s="1"/>
  <c r="I101"/>
  <c r="K101" s="1"/>
  <c r="M101" s="1"/>
  <c r="O101" s="1"/>
  <c r="Q101" s="1"/>
  <c r="S101" s="1"/>
  <c r="U101" s="1"/>
  <c r="I103"/>
  <c r="K103" s="1"/>
  <c r="M103" s="1"/>
  <c r="O103" s="1"/>
  <c r="Q103" s="1"/>
  <c r="S103" s="1"/>
  <c r="U103" s="1"/>
  <c r="I105"/>
  <c r="K105" s="1"/>
  <c r="M105" s="1"/>
  <c r="O105" s="1"/>
  <c r="Q105" s="1"/>
  <c r="S105" s="1"/>
  <c r="U105" s="1"/>
  <c r="I107"/>
  <c r="K107" s="1"/>
  <c r="M107" s="1"/>
  <c r="O107" s="1"/>
  <c r="Q107" s="1"/>
  <c r="S107" s="1"/>
  <c r="U107" s="1"/>
  <c r="I109"/>
  <c r="K109" s="1"/>
  <c r="M109" s="1"/>
  <c r="O109" s="1"/>
  <c r="Q109" s="1"/>
  <c r="S109" s="1"/>
  <c r="U109" s="1"/>
  <c r="I111"/>
  <c r="K111" s="1"/>
  <c r="M111" s="1"/>
  <c r="O111" s="1"/>
  <c r="Q111" s="1"/>
  <c r="S111" s="1"/>
  <c r="U111" s="1"/>
  <c r="I119"/>
  <c r="K119" s="1"/>
  <c r="M119" s="1"/>
  <c r="O119" s="1"/>
  <c r="Q119" s="1"/>
  <c r="S119" s="1"/>
  <c r="U119" s="1"/>
  <c r="I123"/>
  <c r="K123" s="1"/>
  <c r="M123" s="1"/>
  <c r="O123" s="1"/>
  <c r="Q123" s="1"/>
  <c r="S123" s="1"/>
  <c r="U123" s="1"/>
  <c r="I125"/>
  <c r="K125" s="1"/>
  <c r="M125" s="1"/>
  <c r="O125" s="1"/>
  <c r="Q125" s="1"/>
  <c r="S125" s="1"/>
  <c r="U125" s="1"/>
  <c r="I127"/>
  <c r="K127" s="1"/>
  <c r="M127" s="1"/>
  <c r="O127" s="1"/>
  <c r="Q127" s="1"/>
  <c r="S127" s="1"/>
  <c r="U127" s="1"/>
  <c r="I129"/>
  <c r="K129" s="1"/>
  <c r="M129" s="1"/>
  <c r="O129" s="1"/>
  <c r="Q129" s="1"/>
  <c r="S129" s="1"/>
  <c r="U129" s="1"/>
  <c r="I131"/>
  <c r="K131" s="1"/>
  <c r="M131" s="1"/>
  <c r="O131" s="1"/>
  <c r="Q131" s="1"/>
  <c r="S131" s="1"/>
  <c r="U131" s="1"/>
  <c r="I133"/>
  <c r="K133" s="1"/>
  <c r="M133" s="1"/>
  <c r="O133" s="1"/>
  <c r="Q133" s="1"/>
  <c r="S133" s="1"/>
  <c r="U133" s="1"/>
  <c r="I135"/>
  <c r="K135" s="1"/>
  <c r="M135" s="1"/>
  <c r="O135" s="1"/>
  <c r="Q135" s="1"/>
  <c r="S135" s="1"/>
  <c r="U135" s="1"/>
  <c r="I136"/>
  <c r="K136" s="1"/>
  <c r="M136" s="1"/>
  <c r="O136" s="1"/>
  <c r="Q136" s="1"/>
  <c r="S136" s="1"/>
  <c r="U136" s="1"/>
  <c r="I138"/>
  <c r="K138" s="1"/>
  <c r="M138" s="1"/>
  <c r="O138" s="1"/>
  <c r="Q138" s="1"/>
  <c r="S138" s="1"/>
  <c r="U138" s="1"/>
  <c r="I140"/>
  <c r="K140" s="1"/>
  <c r="M140" s="1"/>
  <c r="O140" s="1"/>
  <c r="Q140" s="1"/>
  <c r="S140" s="1"/>
  <c r="U140" s="1"/>
  <c r="I148"/>
  <c r="K148" s="1"/>
  <c r="M148" s="1"/>
  <c r="O148" s="1"/>
  <c r="Q148" s="1"/>
  <c r="S148" s="1"/>
  <c r="U148" s="1"/>
  <c r="I149"/>
  <c r="K149" s="1"/>
  <c r="M149" s="1"/>
  <c r="O149" s="1"/>
  <c r="Q149" s="1"/>
  <c r="S149" s="1"/>
  <c r="U149" s="1"/>
  <c r="I150"/>
  <c r="K150" s="1"/>
  <c r="M150" s="1"/>
  <c r="O150" s="1"/>
  <c r="Q150" s="1"/>
  <c r="S150" s="1"/>
  <c r="U150" s="1"/>
  <c r="I151"/>
  <c r="K151" s="1"/>
  <c r="M151" s="1"/>
  <c r="O151" s="1"/>
  <c r="Q151" s="1"/>
  <c r="S151" s="1"/>
  <c r="U151" s="1"/>
  <c r="I153"/>
  <c r="K153" s="1"/>
  <c r="M153" s="1"/>
  <c r="O153" s="1"/>
  <c r="Q153" s="1"/>
  <c r="S153" s="1"/>
  <c r="U153" s="1"/>
  <c r="I155"/>
  <c r="K155" s="1"/>
  <c r="M155" s="1"/>
  <c r="O155" s="1"/>
  <c r="Q155" s="1"/>
  <c r="S155" s="1"/>
  <c r="U155" s="1"/>
  <c r="I157"/>
  <c r="K157" s="1"/>
  <c r="M157" s="1"/>
  <c r="O157" s="1"/>
  <c r="Q157" s="1"/>
  <c r="S157" s="1"/>
  <c r="U157" s="1"/>
  <c r="I159"/>
  <c r="K159" s="1"/>
  <c r="M159" s="1"/>
  <c r="O159" s="1"/>
  <c r="Q159" s="1"/>
  <c r="S159" s="1"/>
  <c r="U159" s="1"/>
  <c r="I160"/>
  <c r="K160" s="1"/>
  <c r="M160" s="1"/>
  <c r="O160" s="1"/>
  <c r="Q160" s="1"/>
  <c r="S160" s="1"/>
  <c r="U160" s="1"/>
  <c r="I162"/>
  <c r="K162" s="1"/>
  <c r="M162" s="1"/>
  <c r="O162" s="1"/>
  <c r="Q162" s="1"/>
  <c r="S162" s="1"/>
  <c r="U162" s="1"/>
  <c r="I164"/>
  <c r="K164" s="1"/>
  <c r="M164" s="1"/>
  <c r="O164" s="1"/>
  <c r="Q164" s="1"/>
  <c r="S164" s="1"/>
  <c r="U164" s="1"/>
  <c r="I165"/>
  <c r="K165" s="1"/>
  <c r="M165" s="1"/>
  <c r="O165" s="1"/>
  <c r="Q165" s="1"/>
  <c r="S165" s="1"/>
  <c r="U165" s="1"/>
  <c r="I167"/>
  <c r="K167" s="1"/>
  <c r="M167" s="1"/>
  <c r="O167" s="1"/>
  <c r="Q167" s="1"/>
  <c r="S167" s="1"/>
  <c r="U167" s="1"/>
  <c r="I169"/>
  <c r="K169" s="1"/>
  <c r="M169" s="1"/>
  <c r="O169" s="1"/>
  <c r="Q169" s="1"/>
  <c r="S169" s="1"/>
  <c r="U169" s="1"/>
  <c r="I171"/>
  <c r="K171" s="1"/>
  <c r="M171" s="1"/>
  <c r="O171" s="1"/>
  <c r="Q171" s="1"/>
  <c r="S171" s="1"/>
  <c r="U171" s="1"/>
  <c r="I173"/>
  <c r="K173" s="1"/>
  <c r="M173" s="1"/>
  <c r="O173" s="1"/>
  <c r="Q173" s="1"/>
  <c r="S173" s="1"/>
  <c r="U173" s="1"/>
  <c r="I175"/>
  <c r="K175" s="1"/>
  <c r="M175" s="1"/>
  <c r="O175" s="1"/>
  <c r="Q175" s="1"/>
  <c r="S175" s="1"/>
  <c r="U175" s="1"/>
  <c r="I177"/>
  <c r="K177" s="1"/>
  <c r="M177" s="1"/>
  <c r="O177" s="1"/>
  <c r="Q177" s="1"/>
  <c r="S177" s="1"/>
  <c r="U177" s="1"/>
  <c r="I179"/>
  <c r="K179" s="1"/>
  <c r="M179" s="1"/>
  <c r="O179" s="1"/>
  <c r="Q179" s="1"/>
  <c r="S179" s="1"/>
  <c r="U179" s="1"/>
  <c r="I181"/>
  <c r="K181" s="1"/>
  <c r="M181" s="1"/>
  <c r="O181" s="1"/>
  <c r="Q181" s="1"/>
  <c r="S181" s="1"/>
  <c r="U181" s="1"/>
  <c r="I183"/>
  <c r="K183" s="1"/>
  <c r="M183" s="1"/>
  <c r="O183" s="1"/>
  <c r="Q183" s="1"/>
  <c r="S183" s="1"/>
  <c r="U183" s="1"/>
  <c r="I185"/>
  <c r="K185" s="1"/>
  <c r="M185" s="1"/>
  <c r="O185" s="1"/>
  <c r="Q185" s="1"/>
  <c r="S185" s="1"/>
  <c r="U185" s="1"/>
  <c r="I189"/>
  <c r="K189" s="1"/>
  <c r="M189" s="1"/>
  <c r="O189" s="1"/>
  <c r="Q189" s="1"/>
  <c r="S189" s="1"/>
  <c r="U189" s="1"/>
  <c r="I190"/>
  <c r="K190" s="1"/>
  <c r="M190" s="1"/>
  <c r="O190" s="1"/>
  <c r="Q190" s="1"/>
  <c r="S190" s="1"/>
  <c r="U190" s="1"/>
  <c r="I191"/>
  <c r="K191" s="1"/>
  <c r="M191" s="1"/>
  <c r="O191" s="1"/>
  <c r="Q191" s="1"/>
  <c r="S191" s="1"/>
  <c r="U191" s="1"/>
  <c r="I193"/>
  <c r="K193" s="1"/>
  <c r="M193" s="1"/>
  <c r="O193" s="1"/>
  <c r="Q193" s="1"/>
  <c r="S193" s="1"/>
  <c r="U193" s="1"/>
  <c r="I195"/>
  <c r="K195" s="1"/>
  <c r="M195" s="1"/>
  <c r="O195" s="1"/>
  <c r="Q195" s="1"/>
  <c r="S195" s="1"/>
  <c r="U195" s="1"/>
  <c r="I197"/>
  <c r="K197" s="1"/>
  <c r="M197" s="1"/>
  <c r="O197" s="1"/>
  <c r="Q197" s="1"/>
  <c r="S197" s="1"/>
  <c r="U197" s="1"/>
  <c r="I199"/>
  <c r="K199" s="1"/>
  <c r="M199" s="1"/>
  <c r="O199" s="1"/>
  <c r="Q199" s="1"/>
  <c r="S199" s="1"/>
  <c r="U199" s="1"/>
  <c r="I201"/>
  <c r="K201" s="1"/>
  <c r="M201" s="1"/>
  <c r="O201" s="1"/>
  <c r="Q201" s="1"/>
  <c r="S201" s="1"/>
  <c r="U201" s="1"/>
  <c r="I205"/>
  <c r="K205" s="1"/>
  <c r="M205" s="1"/>
  <c r="O205" s="1"/>
  <c r="Q205" s="1"/>
  <c r="S205" s="1"/>
  <c r="U205" s="1"/>
  <c r="I206"/>
  <c r="K206" s="1"/>
  <c r="M206" s="1"/>
  <c r="O206" s="1"/>
  <c r="Q206" s="1"/>
  <c r="S206" s="1"/>
  <c r="U206" s="1"/>
  <c r="I207"/>
  <c r="K207" s="1"/>
  <c r="M207" s="1"/>
  <c r="O207" s="1"/>
  <c r="Q207" s="1"/>
  <c r="S207" s="1"/>
  <c r="U207" s="1"/>
  <c r="I208"/>
  <c r="K208" s="1"/>
  <c r="M208" s="1"/>
  <c r="O208" s="1"/>
  <c r="Q208" s="1"/>
  <c r="S208" s="1"/>
  <c r="U208" s="1"/>
  <c r="I210"/>
  <c r="K210" s="1"/>
  <c r="M210" s="1"/>
  <c r="O210" s="1"/>
  <c r="Q210" s="1"/>
  <c r="S210" s="1"/>
  <c r="U210" s="1"/>
  <c r="I212"/>
  <c r="K212" s="1"/>
  <c r="M212" s="1"/>
  <c r="O212" s="1"/>
  <c r="Q212" s="1"/>
  <c r="S212" s="1"/>
  <c r="U212" s="1"/>
  <c r="I214"/>
  <c r="K214" s="1"/>
  <c r="M214" s="1"/>
  <c r="O214" s="1"/>
  <c r="Q214" s="1"/>
  <c r="S214" s="1"/>
  <c r="U214" s="1"/>
  <c r="I216"/>
  <c r="K216" s="1"/>
  <c r="M216" s="1"/>
  <c r="O216" s="1"/>
  <c r="Q216" s="1"/>
  <c r="S216" s="1"/>
  <c r="U216" s="1"/>
  <c r="I217"/>
  <c r="K217" s="1"/>
  <c r="M217" s="1"/>
  <c r="O217" s="1"/>
  <c r="Q217" s="1"/>
  <c r="S217" s="1"/>
  <c r="U217" s="1"/>
  <c r="I219"/>
  <c r="K219" s="1"/>
  <c r="M219" s="1"/>
  <c r="O219" s="1"/>
  <c r="Q219" s="1"/>
  <c r="S219" s="1"/>
  <c r="U219" s="1"/>
  <c r="I221"/>
  <c r="K221" s="1"/>
  <c r="M221" s="1"/>
  <c r="O221" s="1"/>
  <c r="Q221" s="1"/>
  <c r="S221" s="1"/>
  <c r="U221" s="1"/>
  <c r="I223"/>
  <c r="K223" s="1"/>
  <c r="M223" s="1"/>
  <c r="O223" s="1"/>
  <c r="Q223" s="1"/>
  <c r="S223" s="1"/>
  <c r="U223" s="1"/>
  <c r="I225"/>
  <c r="K225" s="1"/>
  <c r="M225" s="1"/>
  <c r="O225" s="1"/>
  <c r="Q225" s="1"/>
  <c r="S225" s="1"/>
  <c r="U225" s="1"/>
  <c r="I227"/>
  <c r="K227" s="1"/>
  <c r="M227" s="1"/>
  <c r="O227" s="1"/>
  <c r="Q227" s="1"/>
  <c r="S227" s="1"/>
  <c r="U227" s="1"/>
  <c r="I234"/>
  <c r="K234" s="1"/>
  <c r="M234" s="1"/>
  <c r="O234" s="1"/>
  <c r="Q234" s="1"/>
  <c r="S234" s="1"/>
  <c r="U234" s="1"/>
  <c r="I236"/>
  <c r="K236" s="1"/>
  <c r="M236" s="1"/>
  <c r="O236" s="1"/>
  <c r="Q236" s="1"/>
  <c r="S236" s="1"/>
  <c r="U236" s="1"/>
  <c r="I238"/>
  <c r="K238" s="1"/>
  <c r="M238" s="1"/>
  <c r="O238" s="1"/>
  <c r="Q238" s="1"/>
  <c r="S238" s="1"/>
  <c r="U238" s="1"/>
  <c r="I240"/>
  <c r="K240" s="1"/>
  <c r="M240" s="1"/>
  <c r="O240" s="1"/>
  <c r="Q240" s="1"/>
  <c r="S240" s="1"/>
  <c r="U240" s="1"/>
  <c r="I242"/>
  <c r="K242" s="1"/>
  <c r="M242" s="1"/>
  <c r="O242" s="1"/>
  <c r="Q242" s="1"/>
  <c r="S242" s="1"/>
  <c r="U242" s="1"/>
  <c r="I244"/>
  <c r="K244" s="1"/>
  <c r="M244" s="1"/>
  <c r="O244" s="1"/>
  <c r="Q244" s="1"/>
  <c r="S244" s="1"/>
  <c r="U244" s="1"/>
  <c r="I246"/>
  <c r="K246" s="1"/>
  <c r="M246" s="1"/>
  <c r="O246" s="1"/>
  <c r="Q246" s="1"/>
  <c r="S246" s="1"/>
  <c r="U246" s="1"/>
  <c r="I248"/>
  <c r="K248" s="1"/>
  <c r="M248" s="1"/>
  <c r="O248" s="1"/>
  <c r="Q248" s="1"/>
  <c r="S248" s="1"/>
  <c r="U248" s="1"/>
  <c r="I250"/>
  <c r="K250" s="1"/>
  <c r="M250" s="1"/>
  <c r="O250" s="1"/>
  <c r="Q250" s="1"/>
  <c r="S250" s="1"/>
  <c r="U250" s="1"/>
  <c r="I252"/>
  <c r="K252" s="1"/>
  <c r="M252" s="1"/>
  <c r="O252" s="1"/>
  <c r="Q252" s="1"/>
  <c r="S252" s="1"/>
  <c r="U252" s="1"/>
  <c r="I258"/>
  <c r="K258" s="1"/>
  <c r="M258" s="1"/>
  <c r="O258" s="1"/>
  <c r="Q258" s="1"/>
  <c r="S258" s="1"/>
  <c r="U258" s="1"/>
  <c r="I260"/>
  <c r="K260" s="1"/>
  <c r="M260" s="1"/>
  <c r="O260" s="1"/>
  <c r="Q260" s="1"/>
  <c r="S260" s="1"/>
  <c r="U260" s="1"/>
  <c r="I262"/>
  <c r="K262" s="1"/>
  <c r="M262" s="1"/>
  <c r="O262" s="1"/>
  <c r="Q262" s="1"/>
  <c r="S262" s="1"/>
  <c r="U262" s="1"/>
  <c r="I264"/>
  <c r="K264" s="1"/>
  <c r="M264" s="1"/>
  <c r="O264" s="1"/>
  <c r="Q264" s="1"/>
  <c r="S264" s="1"/>
  <c r="U264" s="1"/>
  <c r="I266"/>
  <c r="K266" s="1"/>
  <c r="M266" s="1"/>
  <c r="O266" s="1"/>
  <c r="Q266" s="1"/>
  <c r="S266" s="1"/>
  <c r="U266" s="1"/>
  <c r="I268"/>
  <c r="K268" s="1"/>
  <c r="M268" s="1"/>
  <c r="O268" s="1"/>
  <c r="Q268" s="1"/>
  <c r="S268" s="1"/>
  <c r="U268" s="1"/>
  <c r="I270"/>
  <c r="K270" s="1"/>
  <c r="M270" s="1"/>
  <c r="O270" s="1"/>
  <c r="Q270" s="1"/>
  <c r="S270" s="1"/>
  <c r="U270" s="1"/>
  <c r="I272"/>
  <c r="K272" s="1"/>
  <c r="M272" s="1"/>
  <c r="O272" s="1"/>
  <c r="Q272" s="1"/>
  <c r="S272" s="1"/>
  <c r="U272" s="1"/>
  <c r="I274"/>
  <c r="K274" s="1"/>
  <c r="M274" s="1"/>
  <c r="O274" s="1"/>
  <c r="Q274" s="1"/>
  <c r="S274" s="1"/>
  <c r="U274" s="1"/>
  <c r="I276"/>
  <c r="K276" s="1"/>
  <c r="M276" s="1"/>
  <c r="O276" s="1"/>
  <c r="Q276" s="1"/>
  <c r="S276" s="1"/>
  <c r="U276" s="1"/>
  <c r="I278"/>
  <c r="K278" s="1"/>
  <c r="M278" s="1"/>
  <c r="O278" s="1"/>
  <c r="Q278" s="1"/>
  <c r="S278" s="1"/>
  <c r="U278" s="1"/>
  <c r="I280"/>
  <c r="K280" s="1"/>
  <c r="M280" s="1"/>
  <c r="O280" s="1"/>
  <c r="Q280" s="1"/>
  <c r="S280" s="1"/>
  <c r="U280" s="1"/>
  <c r="I282"/>
  <c r="K282" s="1"/>
  <c r="M282" s="1"/>
  <c r="O282" s="1"/>
  <c r="Q282" s="1"/>
  <c r="S282" s="1"/>
  <c r="U282" s="1"/>
  <c r="I284"/>
  <c r="K284" s="1"/>
  <c r="M284" s="1"/>
  <c r="O284" s="1"/>
  <c r="Q284" s="1"/>
  <c r="S284" s="1"/>
  <c r="U284" s="1"/>
  <c r="I286"/>
  <c r="K286" s="1"/>
  <c r="M286" s="1"/>
  <c r="O286" s="1"/>
  <c r="Q286" s="1"/>
  <c r="S286" s="1"/>
  <c r="U286" s="1"/>
  <c r="I288"/>
  <c r="K288" s="1"/>
  <c r="M288" s="1"/>
  <c r="O288" s="1"/>
  <c r="Q288" s="1"/>
  <c r="S288" s="1"/>
  <c r="U288" s="1"/>
  <c r="I290"/>
  <c r="K290" s="1"/>
  <c r="M290" s="1"/>
  <c r="O290" s="1"/>
  <c r="Q290" s="1"/>
  <c r="S290" s="1"/>
  <c r="U290" s="1"/>
  <c r="I292"/>
  <c r="K292" s="1"/>
  <c r="M292" s="1"/>
  <c r="O292" s="1"/>
  <c r="Q292" s="1"/>
  <c r="S292" s="1"/>
  <c r="U292" s="1"/>
  <c r="I294"/>
  <c r="K294" s="1"/>
  <c r="M294" s="1"/>
  <c r="O294" s="1"/>
  <c r="Q294" s="1"/>
  <c r="S294" s="1"/>
  <c r="U294" s="1"/>
  <c r="I296"/>
  <c r="K296" s="1"/>
  <c r="M296" s="1"/>
  <c r="O296" s="1"/>
  <c r="Q296" s="1"/>
  <c r="S296" s="1"/>
  <c r="U296" s="1"/>
  <c r="I298"/>
  <c r="K298" s="1"/>
  <c r="M298" s="1"/>
  <c r="O298" s="1"/>
  <c r="Q298" s="1"/>
  <c r="S298" s="1"/>
  <c r="U298" s="1"/>
  <c r="I300"/>
  <c r="K300" s="1"/>
  <c r="M300" s="1"/>
  <c r="O300" s="1"/>
  <c r="Q300" s="1"/>
  <c r="S300" s="1"/>
  <c r="U300" s="1"/>
  <c r="I302"/>
  <c r="K302" s="1"/>
  <c r="M302" s="1"/>
  <c r="O302" s="1"/>
  <c r="Q302" s="1"/>
  <c r="S302" s="1"/>
  <c r="U302" s="1"/>
  <c r="I304"/>
  <c r="K304" s="1"/>
  <c r="M304" s="1"/>
  <c r="O304" s="1"/>
  <c r="Q304" s="1"/>
  <c r="S304" s="1"/>
  <c r="U304" s="1"/>
  <c r="I306"/>
  <c r="K306" s="1"/>
  <c r="M306" s="1"/>
  <c r="O306" s="1"/>
  <c r="Q306" s="1"/>
  <c r="S306" s="1"/>
  <c r="U306" s="1"/>
  <c r="I308"/>
  <c r="K308" s="1"/>
  <c r="M308" s="1"/>
  <c r="O308" s="1"/>
  <c r="Q308" s="1"/>
  <c r="S308" s="1"/>
  <c r="U308" s="1"/>
  <c r="I310"/>
  <c r="K310" s="1"/>
  <c r="M310" s="1"/>
  <c r="O310" s="1"/>
  <c r="Q310" s="1"/>
  <c r="S310" s="1"/>
  <c r="U310" s="1"/>
  <c r="I316"/>
  <c r="K316" s="1"/>
  <c r="M316" s="1"/>
  <c r="O316" s="1"/>
  <c r="Q316" s="1"/>
  <c r="S316" s="1"/>
  <c r="U316" s="1"/>
  <c r="I318"/>
  <c r="K318" s="1"/>
  <c r="M318" s="1"/>
  <c r="O318" s="1"/>
  <c r="Q318" s="1"/>
  <c r="S318" s="1"/>
  <c r="U318" s="1"/>
  <c r="I320"/>
  <c r="K320" s="1"/>
  <c r="M320" s="1"/>
  <c r="O320" s="1"/>
  <c r="Q320" s="1"/>
  <c r="S320" s="1"/>
  <c r="U320" s="1"/>
  <c r="I322"/>
  <c r="K322" s="1"/>
  <c r="M322" s="1"/>
  <c r="O322" s="1"/>
  <c r="Q322" s="1"/>
  <c r="S322" s="1"/>
  <c r="U322" s="1"/>
  <c r="I324"/>
  <c r="K324" s="1"/>
  <c r="M324" s="1"/>
  <c r="O324" s="1"/>
  <c r="Q324" s="1"/>
  <c r="S324" s="1"/>
  <c r="U324" s="1"/>
  <c r="I325"/>
  <c r="K325" s="1"/>
  <c r="M325" s="1"/>
  <c r="O325" s="1"/>
  <c r="Q325" s="1"/>
  <c r="S325" s="1"/>
  <c r="U325" s="1"/>
  <c r="I327"/>
  <c r="K327" s="1"/>
  <c r="M327" s="1"/>
  <c r="O327" s="1"/>
  <c r="Q327" s="1"/>
  <c r="S327" s="1"/>
  <c r="U327" s="1"/>
  <c r="I328"/>
  <c r="K328" s="1"/>
  <c r="M328" s="1"/>
  <c r="O328" s="1"/>
  <c r="Q328" s="1"/>
  <c r="S328" s="1"/>
  <c r="U328" s="1"/>
  <c r="I330"/>
  <c r="K330" s="1"/>
  <c r="M330" s="1"/>
  <c r="O330" s="1"/>
  <c r="Q330" s="1"/>
  <c r="S330" s="1"/>
  <c r="U330" s="1"/>
  <c r="I331"/>
  <c r="K331" s="1"/>
  <c r="M331" s="1"/>
  <c r="O331" s="1"/>
  <c r="Q331" s="1"/>
  <c r="S331" s="1"/>
  <c r="U331" s="1"/>
  <c r="I333"/>
  <c r="K333" s="1"/>
  <c r="M333" s="1"/>
  <c r="O333" s="1"/>
  <c r="Q333" s="1"/>
  <c r="S333" s="1"/>
  <c r="U333" s="1"/>
  <c r="I334"/>
  <c r="K334" s="1"/>
  <c r="M334" s="1"/>
  <c r="O334" s="1"/>
  <c r="Q334" s="1"/>
  <c r="S334" s="1"/>
  <c r="U334" s="1"/>
  <c r="I335"/>
  <c r="K335" s="1"/>
  <c r="M335" s="1"/>
  <c r="O335" s="1"/>
  <c r="Q335" s="1"/>
  <c r="S335" s="1"/>
  <c r="U335" s="1"/>
  <c r="I337"/>
  <c r="K337" s="1"/>
  <c r="M337" s="1"/>
  <c r="O337" s="1"/>
  <c r="Q337" s="1"/>
  <c r="S337" s="1"/>
  <c r="U337" s="1"/>
  <c r="I338"/>
  <c r="K338" s="1"/>
  <c r="M338" s="1"/>
  <c r="O338" s="1"/>
  <c r="Q338" s="1"/>
  <c r="S338" s="1"/>
  <c r="U338" s="1"/>
  <c r="I340"/>
  <c r="K340" s="1"/>
  <c r="M340" s="1"/>
  <c r="O340" s="1"/>
  <c r="Q340" s="1"/>
  <c r="S340" s="1"/>
  <c r="U340" s="1"/>
  <c r="I341"/>
  <c r="K341" s="1"/>
  <c r="M341" s="1"/>
  <c r="O341" s="1"/>
  <c r="Q341" s="1"/>
  <c r="S341" s="1"/>
  <c r="U341" s="1"/>
  <c r="I342"/>
  <c r="K342" s="1"/>
  <c r="M342" s="1"/>
  <c r="O342" s="1"/>
  <c r="Q342" s="1"/>
  <c r="S342" s="1"/>
  <c r="U342" s="1"/>
  <c r="I344"/>
  <c r="K344" s="1"/>
  <c r="M344" s="1"/>
  <c r="O344" s="1"/>
  <c r="Q344" s="1"/>
  <c r="S344" s="1"/>
  <c r="U344" s="1"/>
  <c r="I346"/>
  <c r="K346" s="1"/>
  <c r="M346" s="1"/>
  <c r="O346" s="1"/>
  <c r="Q346" s="1"/>
  <c r="S346" s="1"/>
  <c r="U346" s="1"/>
  <c r="I347"/>
  <c r="K347" s="1"/>
  <c r="M347" s="1"/>
  <c r="O347" s="1"/>
  <c r="Q347" s="1"/>
  <c r="S347" s="1"/>
  <c r="U347" s="1"/>
  <c r="I349"/>
  <c r="K349" s="1"/>
  <c r="M349" s="1"/>
  <c r="O349" s="1"/>
  <c r="Q349" s="1"/>
  <c r="S349" s="1"/>
  <c r="U349" s="1"/>
  <c r="I351"/>
  <c r="K351" s="1"/>
  <c r="M351" s="1"/>
  <c r="O351" s="1"/>
  <c r="Q351" s="1"/>
  <c r="S351" s="1"/>
  <c r="U351" s="1"/>
  <c r="I355"/>
  <c r="K355" s="1"/>
  <c r="M355" s="1"/>
  <c r="O355" s="1"/>
  <c r="Q355" s="1"/>
  <c r="S355" s="1"/>
  <c r="U355" s="1"/>
  <c r="I357"/>
  <c r="K357" s="1"/>
  <c r="M357" s="1"/>
  <c r="O357" s="1"/>
  <c r="Q357" s="1"/>
  <c r="S357" s="1"/>
  <c r="U357" s="1"/>
  <c r="I358"/>
  <c r="K358" s="1"/>
  <c r="M358" s="1"/>
  <c r="O358" s="1"/>
  <c r="Q358" s="1"/>
  <c r="S358" s="1"/>
  <c r="U358" s="1"/>
  <c r="I359"/>
  <c r="K359" s="1"/>
  <c r="M359" s="1"/>
  <c r="O359" s="1"/>
  <c r="Q359" s="1"/>
  <c r="S359" s="1"/>
  <c r="U359" s="1"/>
  <c r="I365"/>
  <c r="K365" s="1"/>
  <c r="M365" s="1"/>
  <c r="O365" s="1"/>
  <c r="Q365" s="1"/>
  <c r="S365" s="1"/>
  <c r="U365" s="1"/>
  <c r="I369"/>
  <c r="K369" s="1"/>
  <c r="M369" s="1"/>
  <c r="O369" s="1"/>
  <c r="Q369" s="1"/>
  <c r="S369" s="1"/>
  <c r="U369" s="1"/>
  <c r="I370"/>
  <c r="K370" s="1"/>
  <c r="M370" s="1"/>
  <c r="O370" s="1"/>
  <c r="Q370" s="1"/>
  <c r="S370" s="1"/>
  <c r="U370" s="1"/>
  <c r="I371"/>
  <c r="K371" s="1"/>
  <c r="M371" s="1"/>
  <c r="O371" s="1"/>
  <c r="Q371" s="1"/>
  <c r="S371" s="1"/>
  <c r="U371" s="1"/>
  <c r="I373"/>
  <c r="K373" s="1"/>
  <c r="M373" s="1"/>
  <c r="O373" s="1"/>
  <c r="Q373" s="1"/>
  <c r="S373" s="1"/>
  <c r="U373" s="1"/>
  <c r="I375"/>
  <c r="K375" s="1"/>
  <c r="M375" s="1"/>
  <c r="O375" s="1"/>
  <c r="Q375" s="1"/>
  <c r="S375" s="1"/>
  <c r="U375" s="1"/>
  <c r="I377"/>
  <c r="K377" s="1"/>
  <c r="M377" s="1"/>
  <c r="O377" s="1"/>
  <c r="Q377" s="1"/>
  <c r="S377" s="1"/>
  <c r="U377" s="1"/>
  <c r="I379"/>
  <c r="K379" s="1"/>
  <c r="M379" s="1"/>
  <c r="O379" s="1"/>
  <c r="Q379" s="1"/>
  <c r="S379" s="1"/>
  <c r="U379" s="1"/>
  <c r="I381"/>
  <c r="K381" s="1"/>
  <c r="M381" s="1"/>
  <c r="O381" s="1"/>
  <c r="Q381" s="1"/>
  <c r="S381" s="1"/>
  <c r="U381" s="1"/>
  <c r="I383"/>
  <c r="K383" s="1"/>
  <c r="M383" s="1"/>
  <c r="O383" s="1"/>
  <c r="Q383" s="1"/>
  <c r="S383" s="1"/>
  <c r="U383" s="1"/>
  <c r="I385"/>
  <c r="K385" s="1"/>
  <c r="M385" s="1"/>
  <c r="O385" s="1"/>
  <c r="Q385" s="1"/>
  <c r="S385" s="1"/>
  <c r="U385" s="1"/>
  <c r="I389"/>
  <c r="K389" s="1"/>
  <c r="M389" s="1"/>
  <c r="O389" s="1"/>
  <c r="Q389" s="1"/>
  <c r="S389" s="1"/>
  <c r="U389" s="1"/>
  <c r="I391"/>
  <c r="K391" s="1"/>
  <c r="M391" s="1"/>
  <c r="O391" s="1"/>
  <c r="Q391" s="1"/>
  <c r="S391" s="1"/>
  <c r="U391" s="1"/>
  <c r="I393"/>
  <c r="K393" s="1"/>
  <c r="M393" s="1"/>
  <c r="O393" s="1"/>
  <c r="Q393" s="1"/>
  <c r="S393" s="1"/>
  <c r="U393" s="1"/>
  <c r="I395"/>
  <c r="K395" s="1"/>
  <c r="M395" s="1"/>
  <c r="O395" s="1"/>
  <c r="Q395" s="1"/>
  <c r="S395" s="1"/>
  <c r="U395" s="1"/>
  <c r="I397"/>
  <c r="K397" s="1"/>
  <c r="M397" s="1"/>
  <c r="O397" s="1"/>
  <c r="Q397" s="1"/>
  <c r="S397" s="1"/>
  <c r="U397" s="1"/>
  <c r="I399"/>
  <c r="K399" s="1"/>
  <c r="M399" s="1"/>
  <c r="O399" s="1"/>
  <c r="Q399" s="1"/>
  <c r="S399" s="1"/>
  <c r="U399" s="1"/>
  <c r="I401"/>
  <c r="K401" s="1"/>
  <c r="M401" s="1"/>
  <c r="O401" s="1"/>
  <c r="Q401" s="1"/>
  <c r="S401" s="1"/>
  <c r="U401" s="1"/>
  <c r="I407"/>
  <c r="K407" s="1"/>
  <c r="M407" s="1"/>
  <c r="O407" s="1"/>
  <c r="Q407" s="1"/>
  <c r="S407" s="1"/>
  <c r="U407" s="1"/>
  <c r="I409"/>
  <c r="K409" s="1"/>
  <c r="M409" s="1"/>
  <c r="O409" s="1"/>
  <c r="Q409" s="1"/>
  <c r="S409" s="1"/>
  <c r="U409" s="1"/>
  <c r="I411"/>
  <c r="K411" s="1"/>
  <c r="M411" s="1"/>
  <c r="O411" s="1"/>
  <c r="Q411" s="1"/>
  <c r="S411" s="1"/>
  <c r="U411" s="1"/>
  <c r="I413"/>
  <c r="K413" s="1"/>
  <c r="M413" s="1"/>
  <c r="O413" s="1"/>
  <c r="Q413" s="1"/>
  <c r="S413" s="1"/>
  <c r="U413" s="1"/>
  <c r="I415"/>
  <c r="K415" s="1"/>
  <c r="M415" s="1"/>
  <c r="O415" s="1"/>
  <c r="Q415" s="1"/>
  <c r="S415" s="1"/>
  <c r="U415" s="1"/>
  <c r="I417"/>
  <c r="K417" s="1"/>
  <c r="M417" s="1"/>
  <c r="O417" s="1"/>
  <c r="Q417" s="1"/>
  <c r="S417" s="1"/>
  <c r="U417" s="1"/>
  <c r="I419"/>
  <c r="K419" s="1"/>
  <c r="M419" s="1"/>
  <c r="O419" s="1"/>
  <c r="Q419" s="1"/>
  <c r="S419" s="1"/>
  <c r="U419" s="1"/>
  <c r="I421"/>
  <c r="K421" s="1"/>
  <c r="M421" s="1"/>
  <c r="O421" s="1"/>
  <c r="Q421" s="1"/>
  <c r="S421" s="1"/>
  <c r="U421" s="1"/>
  <c r="I422"/>
  <c r="K422" s="1"/>
  <c r="M422" s="1"/>
  <c r="O422" s="1"/>
  <c r="Q422" s="1"/>
  <c r="S422" s="1"/>
  <c r="U422" s="1"/>
  <c r="I426"/>
  <c r="K426" s="1"/>
  <c r="M426" s="1"/>
  <c r="O426" s="1"/>
  <c r="Q426" s="1"/>
  <c r="S426" s="1"/>
  <c r="U426" s="1"/>
  <c r="I427"/>
  <c r="K427" s="1"/>
  <c r="M427" s="1"/>
  <c r="O427" s="1"/>
  <c r="Q427" s="1"/>
  <c r="S427" s="1"/>
  <c r="U427" s="1"/>
  <c r="I429"/>
  <c r="K429" s="1"/>
  <c r="M429" s="1"/>
  <c r="O429" s="1"/>
  <c r="Q429" s="1"/>
  <c r="S429" s="1"/>
  <c r="U429" s="1"/>
  <c r="I430"/>
  <c r="K430" s="1"/>
  <c r="M430" s="1"/>
  <c r="O430" s="1"/>
  <c r="Q430" s="1"/>
  <c r="S430" s="1"/>
  <c r="U430" s="1"/>
  <c r="I431"/>
  <c r="K431" s="1"/>
  <c r="M431" s="1"/>
  <c r="O431" s="1"/>
  <c r="Q431" s="1"/>
  <c r="S431" s="1"/>
  <c r="U431" s="1"/>
  <c r="I433"/>
  <c r="K433" s="1"/>
  <c r="M433" s="1"/>
  <c r="O433" s="1"/>
  <c r="Q433" s="1"/>
  <c r="S433" s="1"/>
  <c r="U433" s="1"/>
  <c r="I434"/>
  <c r="K434" s="1"/>
  <c r="M434" s="1"/>
  <c r="O434" s="1"/>
  <c r="Q434" s="1"/>
  <c r="S434" s="1"/>
  <c r="U434" s="1"/>
  <c r="I436"/>
  <c r="K436" s="1"/>
  <c r="M436" s="1"/>
  <c r="O436" s="1"/>
  <c r="Q436" s="1"/>
  <c r="S436" s="1"/>
  <c r="U436" s="1"/>
  <c r="I438"/>
  <c r="K438" s="1"/>
  <c r="M438" s="1"/>
  <c r="O438" s="1"/>
  <c r="Q438" s="1"/>
  <c r="S438" s="1"/>
  <c r="U438" s="1"/>
  <c r="H437"/>
  <c r="I437" s="1"/>
  <c r="K437" s="1"/>
  <c r="M437" s="1"/>
  <c r="O437" s="1"/>
  <c r="Q437" s="1"/>
  <c r="S437" s="1"/>
  <c r="U437" s="1"/>
  <c r="H435"/>
  <c r="I435" s="1"/>
  <c r="K435" s="1"/>
  <c r="M435" s="1"/>
  <c r="O435" s="1"/>
  <c r="Q435" s="1"/>
  <c r="S435" s="1"/>
  <c r="U435" s="1"/>
  <c r="H432"/>
  <c r="I432" s="1"/>
  <c r="K432" s="1"/>
  <c r="M432" s="1"/>
  <c r="O432" s="1"/>
  <c r="Q432" s="1"/>
  <c r="S432" s="1"/>
  <c r="U432" s="1"/>
  <c r="H428"/>
  <c r="I428" s="1"/>
  <c r="K428" s="1"/>
  <c r="M428" s="1"/>
  <c r="O428" s="1"/>
  <c r="Q428" s="1"/>
  <c r="S428" s="1"/>
  <c r="U428" s="1"/>
  <c r="H425"/>
  <c r="I425" s="1"/>
  <c r="K425" s="1"/>
  <c r="M425" s="1"/>
  <c r="O425" s="1"/>
  <c r="Q425" s="1"/>
  <c r="S425" s="1"/>
  <c r="U425" s="1"/>
  <c r="H420"/>
  <c r="I420" s="1"/>
  <c r="K420" s="1"/>
  <c r="M420" s="1"/>
  <c r="O420" s="1"/>
  <c r="Q420" s="1"/>
  <c r="S420" s="1"/>
  <c r="U420" s="1"/>
  <c r="H418"/>
  <c r="I418" s="1"/>
  <c r="K418" s="1"/>
  <c r="M418" s="1"/>
  <c r="O418" s="1"/>
  <c r="Q418" s="1"/>
  <c r="S418" s="1"/>
  <c r="U418" s="1"/>
  <c r="H416"/>
  <c r="I416" s="1"/>
  <c r="K416" s="1"/>
  <c r="M416" s="1"/>
  <c r="O416" s="1"/>
  <c r="Q416" s="1"/>
  <c r="S416" s="1"/>
  <c r="U416" s="1"/>
  <c r="H414"/>
  <c r="I414" s="1"/>
  <c r="K414" s="1"/>
  <c r="M414" s="1"/>
  <c r="O414" s="1"/>
  <c r="Q414" s="1"/>
  <c r="S414" s="1"/>
  <c r="U414" s="1"/>
  <c r="H412"/>
  <c r="I412" s="1"/>
  <c r="K412" s="1"/>
  <c r="M412" s="1"/>
  <c r="O412" s="1"/>
  <c r="Q412" s="1"/>
  <c r="S412" s="1"/>
  <c r="U412" s="1"/>
  <c r="H410"/>
  <c r="I410" s="1"/>
  <c r="K410" s="1"/>
  <c r="M410" s="1"/>
  <c r="O410" s="1"/>
  <c r="Q410" s="1"/>
  <c r="S410" s="1"/>
  <c r="U410" s="1"/>
  <c r="H408"/>
  <c r="I408" s="1"/>
  <c r="K408" s="1"/>
  <c r="M408" s="1"/>
  <c r="O408" s="1"/>
  <c r="Q408" s="1"/>
  <c r="S408" s="1"/>
  <c r="U408" s="1"/>
  <c r="H406"/>
  <c r="I406" s="1"/>
  <c r="K406" s="1"/>
  <c r="M406" s="1"/>
  <c r="O406" s="1"/>
  <c r="Q406" s="1"/>
  <c r="S406" s="1"/>
  <c r="U406" s="1"/>
  <c r="H400"/>
  <c r="I400" s="1"/>
  <c r="K400" s="1"/>
  <c r="M400" s="1"/>
  <c r="O400" s="1"/>
  <c r="Q400" s="1"/>
  <c r="S400" s="1"/>
  <c r="U400" s="1"/>
  <c r="H398"/>
  <c r="I398" s="1"/>
  <c r="K398" s="1"/>
  <c r="M398" s="1"/>
  <c r="O398" s="1"/>
  <c r="Q398" s="1"/>
  <c r="S398" s="1"/>
  <c r="U398" s="1"/>
  <c r="H396"/>
  <c r="I396" s="1"/>
  <c r="K396" s="1"/>
  <c r="M396" s="1"/>
  <c r="O396" s="1"/>
  <c r="Q396" s="1"/>
  <c r="S396" s="1"/>
  <c r="U396" s="1"/>
  <c r="H394"/>
  <c r="I394" s="1"/>
  <c r="K394" s="1"/>
  <c r="M394" s="1"/>
  <c r="O394" s="1"/>
  <c r="Q394" s="1"/>
  <c r="S394" s="1"/>
  <c r="U394" s="1"/>
  <c r="H392"/>
  <c r="I392" s="1"/>
  <c r="K392" s="1"/>
  <c r="M392" s="1"/>
  <c r="O392" s="1"/>
  <c r="Q392" s="1"/>
  <c r="S392" s="1"/>
  <c r="U392" s="1"/>
  <c r="H390"/>
  <c r="I390" s="1"/>
  <c r="K390" s="1"/>
  <c r="M390" s="1"/>
  <c r="O390" s="1"/>
  <c r="Q390" s="1"/>
  <c r="S390" s="1"/>
  <c r="U390" s="1"/>
  <c r="H388"/>
  <c r="I388" s="1"/>
  <c r="K388" s="1"/>
  <c r="M388" s="1"/>
  <c r="O388" s="1"/>
  <c r="Q388" s="1"/>
  <c r="S388" s="1"/>
  <c r="U388" s="1"/>
  <c r="H384"/>
  <c r="I384" s="1"/>
  <c r="K384" s="1"/>
  <c r="M384" s="1"/>
  <c r="O384" s="1"/>
  <c r="Q384" s="1"/>
  <c r="S384" s="1"/>
  <c r="U384" s="1"/>
  <c r="H382"/>
  <c r="I382" s="1"/>
  <c r="K382" s="1"/>
  <c r="M382" s="1"/>
  <c r="O382" s="1"/>
  <c r="Q382" s="1"/>
  <c r="S382" s="1"/>
  <c r="U382" s="1"/>
  <c r="H380"/>
  <c r="I380" s="1"/>
  <c r="K380" s="1"/>
  <c r="M380" s="1"/>
  <c r="O380" s="1"/>
  <c r="Q380" s="1"/>
  <c r="S380" s="1"/>
  <c r="U380" s="1"/>
  <c r="H378"/>
  <c r="I378" s="1"/>
  <c r="K378" s="1"/>
  <c r="M378" s="1"/>
  <c r="O378" s="1"/>
  <c r="Q378" s="1"/>
  <c r="S378" s="1"/>
  <c r="U378" s="1"/>
  <c r="H376"/>
  <c r="I376" s="1"/>
  <c r="K376" s="1"/>
  <c r="M376" s="1"/>
  <c r="O376" s="1"/>
  <c r="Q376" s="1"/>
  <c r="S376" s="1"/>
  <c r="U376" s="1"/>
  <c r="H374"/>
  <c r="I374" s="1"/>
  <c r="K374" s="1"/>
  <c r="M374" s="1"/>
  <c r="O374" s="1"/>
  <c r="Q374" s="1"/>
  <c r="S374" s="1"/>
  <c r="U374" s="1"/>
  <c r="H372"/>
  <c r="I372" s="1"/>
  <c r="K372" s="1"/>
  <c r="M372" s="1"/>
  <c r="O372" s="1"/>
  <c r="Q372" s="1"/>
  <c r="S372" s="1"/>
  <c r="U372" s="1"/>
  <c r="H368"/>
  <c r="H364"/>
  <c r="I364" s="1"/>
  <c r="K364" s="1"/>
  <c r="M364" s="1"/>
  <c r="O364" s="1"/>
  <c r="Q364" s="1"/>
  <c r="S364" s="1"/>
  <c r="U364" s="1"/>
  <c r="H356"/>
  <c r="I356" s="1"/>
  <c r="K356" s="1"/>
  <c r="M356" s="1"/>
  <c r="O356" s="1"/>
  <c r="Q356" s="1"/>
  <c r="S356" s="1"/>
  <c r="U356" s="1"/>
  <c r="H354"/>
  <c r="H350"/>
  <c r="I350" s="1"/>
  <c r="K350" s="1"/>
  <c r="M350" s="1"/>
  <c r="O350" s="1"/>
  <c r="Q350" s="1"/>
  <c r="S350" s="1"/>
  <c r="U350" s="1"/>
  <c r="H348"/>
  <c r="I348" s="1"/>
  <c r="K348" s="1"/>
  <c r="M348" s="1"/>
  <c r="O348" s="1"/>
  <c r="Q348" s="1"/>
  <c r="S348" s="1"/>
  <c r="U348" s="1"/>
  <c r="H345"/>
  <c r="I345" s="1"/>
  <c r="K345" s="1"/>
  <c r="M345" s="1"/>
  <c r="O345" s="1"/>
  <c r="Q345" s="1"/>
  <c r="S345" s="1"/>
  <c r="U345" s="1"/>
  <c r="H343"/>
  <c r="I343" s="1"/>
  <c r="K343" s="1"/>
  <c r="M343" s="1"/>
  <c r="O343" s="1"/>
  <c r="Q343" s="1"/>
  <c r="S343" s="1"/>
  <c r="U343" s="1"/>
  <c r="H339"/>
  <c r="I339" s="1"/>
  <c r="K339" s="1"/>
  <c r="M339" s="1"/>
  <c r="O339" s="1"/>
  <c r="Q339" s="1"/>
  <c r="S339" s="1"/>
  <c r="U339" s="1"/>
  <c r="H336"/>
  <c r="I336" s="1"/>
  <c r="K336" s="1"/>
  <c r="M336" s="1"/>
  <c r="O336" s="1"/>
  <c r="Q336" s="1"/>
  <c r="S336" s="1"/>
  <c r="U336" s="1"/>
  <c r="H332"/>
  <c r="I332" s="1"/>
  <c r="K332" s="1"/>
  <c r="M332" s="1"/>
  <c r="O332" s="1"/>
  <c r="Q332" s="1"/>
  <c r="S332" s="1"/>
  <c r="U332" s="1"/>
  <c r="H329"/>
  <c r="I329" s="1"/>
  <c r="K329" s="1"/>
  <c r="M329" s="1"/>
  <c r="O329" s="1"/>
  <c r="Q329" s="1"/>
  <c r="S329" s="1"/>
  <c r="U329" s="1"/>
  <c r="H326"/>
  <c r="I326" s="1"/>
  <c r="K326" s="1"/>
  <c r="M326" s="1"/>
  <c r="O326" s="1"/>
  <c r="Q326" s="1"/>
  <c r="S326" s="1"/>
  <c r="U326" s="1"/>
  <c r="H323"/>
  <c r="I323" s="1"/>
  <c r="K323" s="1"/>
  <c r="M323" s="1"/>
  <c r="O323" s="1"/>
  <c r="Q323" s="1"/>
  <c r="S323" s="1"/>
  <c r="U323" s="1"/>
  <c r="H321"/>
  <c r="I321" s="1"/>
  <c r="K321" s="1"/>
  <c r="M321" s="1"/>
  <c r="O321" s="1"/>
  <c r="Q321" s="1"/>
  <c r="S321" s="1"/>
  <c r="U321" s="1"/>
  <c r="H319"/>
  <c r="I319" s="1"/>
  <c r="K319" s="1"/>
  <c r="M319" s="1"/>
  <c r="O319" s="1"/>
  <c r="Q319" s="1"/>
  <c r="S319" s="1"/>
  <c r="U319" s="1"/>
  <c r="H317"/>
  <c r="I317" s="1"/>
  <c r="K317" s="1"/>
  <c r="M317" s="1"/>
  <c r="O317" s="1"/>
  <c r="Q317" s="1"/>
  <c r="S317" s="1"/>
  <c r="U317" s="1"/>
  <c r="H315"/>
  <c r="I315" s="1"/>
  <c r="K315" s="1"/>
  <c r="M315" s="1"/>
  <c r="O315" s="1"/>
  <c r="Q315" s="1"/>
  <c r="S315" s="1"/>
  <c r="U315" s="1"/>
  <c r="H309"/>
  <c r="I309" s="1"/>
  <c r="K309" s="1"/>
  <c r="M309" s="1"/>
  <c r="O309" s="1"/>
  <c r="Q309" s="1"/>
  <c r="S309" s="1"/>
  <c r="U309" s="1"/>
  <c r="H307"/>
  <c r="I307" s="1"/>
  <c r="K307" s="1"/>
  <c r="M307" s="1"/>
  <c r="O307" s="1"/>
  <c r="Q307" s="1"/>
  <c r="S307" s="1"/>
  <c r="U307" s="1"/>
  <c r="H305"/>
  <c r="I305" s="1"/>
  <c r="K305" s="1"/>
  <c r="M305" s="1"/>
  <c r="O305" s="1"/>
  <c r="Q305" s="1"/>
  <c r="S305" s="1"/>
  <c r="U305" s="1"/>
  <c r="H303"/>
  <c r="I303" s="1"/>
  <c r="K303" s="1"/>
  <c r="M303" s="1"/>
  <c r="O303" s="1"/>
  <c r="Q303" s="1"/>
  <c r="S303" s="1"/>
  <c r="U303" s="1"/>
  <c r="H301"/>
  <c r="I301" s="1"/>
  <c r="K301" s="1"/>
  <c r="M301" s="1"/>
  <c r="O301" s="1"/>
  <c r="Q301" s="1"/>
  <c r="S301" s="1"/>
  <c r="U301" s="1"/>
  <c r="H299"/>
  <c r="I299" s="1"/>
  <c r="K299" s="1"/>
  <c r="M299" s="1"/>
  <c r="O299" s="1"/>
  <c r="Q299" s="1"/>
  <c r="S299" s="1"/>
  <c r="U299" s="1"/>
  <c r="H297"/>
  <c r="I297" s="1"/>
  <c r="K297" s="1"/>
  <c r="M297" s="1"/>
  <c r="O297" s="1"/>
  <c r="Q297" s="1"/>
  <c r="S297" s="1"/>
  <c r="U297" s="1"/>
  <c r="H295"/>
  <c r="I295" s="1"/>
  <c r="K295" s="1"/>
  <c r="M295" s="1"/>
  <c r="O295" s="1"/>
  <c r="Q295" s="1"/>
  <c r="S295" s="1"/>
  <c r="U295" s="1"/>
  <c r="H293"/>
  <c r="I293" s="1"/>
  <c r="K293" s="1"/>
  <c r="M293" s="1"/>
  <c r="O293" s="1"/>
  <c r="Q293" s="1"/>
  <c r="S293" s="1"/>
  <c r="U293" s="1"/>
  <c r="H291"/>
  <c r="I291" s="1"/>
  <c r="K291" s="1"/>
  <c r="M291" s="1"/>
  <c r="O291" s="1"/>
  <c r="Q291" s="1"/>
  <c r="S291" s="1"/>
  <c r="U291" s="1"/>
  <c r="H289"/>
  <c r="I289" s="1"/>
  <c r="K289" s="1"/>
  <c r="M289" s="1"/>
  <c r="O289" s="1"/>
  <c r="Q289" s="1"/>
  <c r="S289" s="1"/>
  <c r="U289" s="1"/>
  <c r="H287"/>
  <c r="I287" s="1"/>
  <c r="K287" s="1"/>
  <c r="M287" s="1"/>
  <c r="O287" s="1"/>
  <c r="Q287" s="1"/>
  <c r="S287" s="1"/>
  <c r="U287" s="1"/>
  <c r="H285"/>
  <c r="I285" s="1"/>
  <c r="K285" s="1"/>
  <c r="M285" s="1"/>
  <c r="O285" s="1"/>
  <c r="Q285" s="1"/>
  <c r="S285" s="1"/>
  <c r="U285" s="1"/>
  <c r="H283"/>
  <c r="I283" s="1"/>
  <c r="K283" s="1"/>
  <c r="M283" s="1"/>
  <c r="O283" s="1"/>
  <c r="Q283" s="1"/>
  <c r="S283" s="1"/>
  <c r="U283" s="1"/>
  <c r="H281"/>
  <c r="I281" s="1"/>
  <c r="K281" s="1"/>
  <c r="M281" s="1"/>
  <c r="O281" s="1"/>
  <c r="Q281" s="1"/>
  <c r="S281" s="1"/>
  <c r="U281" s="1"/>
  <c r="H279"/>
  <c r="I279" s="1"/>
  <c r="K279" s="1"/>
  <c r="M279" s="1"/>
  <c r="O279" s="1"/>
  <c r="Q279" s="1"/>
  <c r="S279" s="1"/>
  <c r="U279" s="1"/>
  <c r="H277"/>
  <c r="I277" s="1"/>
  <c r="K277" s="1"/>
  <c r="M277" s="1"/>
  <c r="O277" s="1"/>
  <c r="Q277" s="1"/>
  <c r="S277" s="1"/>
  <c r="U277" s="1"/>
  <c r="H275"/>
  <c r="I275" s="1"/>
  <c r="K275" s="1"/>
  <c r="M275" s="1"/>
  <c r="O275" s="1"/>
  <c r="Q275" s="1"/>
  <c r="S275" s="1"/>
  <c r="U275" s="1"/>
  <c r="H273"/>
  <c r="I273" s="1"/>
  <c r="K273" s="1"/>
  <c r="M273" s="1"/>
  <c r="O273" s="1"/>
  <c r="Q273" s="1"/>
  <c r="S273" s="1"/>
  <c r="U273" s="1"/>
  <c r="H271"/>
  <c r="I271" s="1"/>
  <c r="K271" s="1"/>
  <c r="M271" s="1"/>
  <c r="O271" s="1"/>
  <c r="Q271" s="1"/>
  <c r="S271" s="1"/>
  <c r="U271" s="1"/>
  <c r="H269"/>
  <c r="I269" s="1"/>
  <c r="K269" s="1"/>
  <c r="M269" s="1"/>
  <c r="O269" s="1"/>
  <c r="Q269" s="1"/>
  <c r="S269" s="1"/>
  <c r="U269" s="1"/>
  <c r="H267"/>
  <c r="I267" s="1"/>
  <c r="K267" s="1"/>
  <c r="M267" s="1"/>
  <c r="O267" s="1"/>
  <c r="Q267" s="1"/>
  <c r="S267" s="1"/>
  <c r="U267" s="1"/>
  <c r="H265"/>
  <c r="I265" s="1"/>
  <c r="K265" s="1"/>
  <c r="M265" s="1"/>
  <c r="O265" s="1"/>
  <c r="Q265" s="1"/>
  <c r="S265" s="1"/>
  <c r="U265" s="1"/>
  <c r="H263"/>
  <c r="I263" s="1"/>
  <c r="K263" s="1"/>
  <c r="M263" s="1"/>
  <c r="O263" s="1"/>
  <c r="Q263" s="1"/>
  <c r="S263" s="1"/>
  <c r="U263" s="1"/>
  <c r="H261"/>
  <c r="I261" s="1"/>
  <c r="K261" s="1"/>
  <c r="M261" s="1"/>
  <c r="O261" s="1"/>
  <c r="Q261" s="1"/>
  <c r="S261" s="1"/>
  <c r="U261" s="1"/>
  <c r="H259"/>
  <c r="I259" s="1"/>
  <c r="K259" s="1"/>
  <c r="M259" s="1"/>
  <c r="O259" s="1"/>
  <c r="Q259" s="1"/>
  <c r="S259" s="1"/>
  <c r="U259" s="1"/>
  <c r="H257"/>
  <c r="I257" s="1"/>
  <c r="K257" s="1"/>
  <c r="M257" s="1"/>
  <c r="O257" s="1"/>
  <c r="Q257" s="1"/>
  <c r="S257" s="1"/>
  <c r="U257" s="1"/>
  <c r="H251"/>
  <c r="I251" s="1"/>
  <c r="K251" s="1"/>
  <c r="M251" s="1"/>
  <c r="O251" s="1"/>
  <c r="Q251" s="1"/>
  <c r="S251" s="1"/>
  <c r="U251" s="1"/>
  <c r="H249"/>
  <c r="H247"/>
  <c r="I247" s="1"/>
  <c r="K247" s="1"/>
  <c r="M247" s="1"/>
  <c r="O247" s="1"/>
  <c r="Q247" s="1"/>
  <c r="S247" s="1"/>
  <c r="U247" s="1"/>
  <c r="H245"/>
  <c r="I245" s="1"/>
  <c r="K245" s="1"/>
  <c r="M245" s="1"/>
  <c r="O245" s="1"/>
  <c r="Q245" s="1"/>
  <c r="S245" s="1"/>
  <c r="U245" s="1"/>
  <c r="H243"/>
  <c r="I243" s="1"/>
  <c r="K243" s="1"/>
  <c r="M243" s="1"/>
  <c r="O243" s="1"/>
  <c r="Q243" s="1"/>
  <c r="S243" s="1"/>
  <c r="U243" s="1"/>
  <c r="H241"/>
  <c r="I241" s="1"/>
  <c r="K241" s="1"/>
  <c r="M241" s="1"/>
  <c r="O241" s="1"/>
  <c r="Q241" s="1"/>
  <c r="S241" s="1"/>
  <c r="U241" s="1"/>
  <c r="H239"/>
  <c r="I239" s="1"/>
  <c r="K239" s="1"/>
  <c r="M239" s="1"/>
  <c r="O239" s="1"/>
  <c r="Q239" s="1"/>
  <c r="S239" s="1"/>
  <c r="U239" s="1"/>
  <c r="H237"/>
  <c r="I237" s="1"/>
  <c r="K237" s="1"/>
  <c r="M237" s="1"/>
  <c r="O237" s="1"/>
  <c r="Q237" s="1"/>
  <c r="S237" s="1"/>
  <c r="U237" s="1"/>
  <c r="H235"/>
  <c r="I235" s="1"/>
  <c r="K235" s="1"/>
  <c r="M235" s="1"/>
  <c r="O235" s="1"/>
  <c r="Q235" s="1"/>
  <c r="S235" s="1"/>
  <c r="U235" s="1"/>
  <c r="H233"/>
  <c r="I233" s="1"/>
  <c r="K233" s="1"/>
  <c r="M233" s="1"/>
  <c r="O233" s="1"/>
  <c r="Q233" s="1"/>
  <c r="S233" s="1"/>
  <c r="U233" s="1"/>
  <c r="H226"/>
  <c r="I226" s="1"/>
  <c r="K226" s="1"/>
  <c r="M226" s="1"/>
  <c r="O226" s="1"/>
  <c r="Q226" s="1"/>
  <c r="S226" s="1"/>
  <c r="U226" s="1"/>
  <c r="H224"/>
  <c r="I224" s="1"/>
  <c r="K224" s="1"/>
  <c r="M224" s="1"/>
  <c r="O224" s="1"/>
  <c r="Q224" s="1"/>
  <c r="S224" s="1"/>
  <c r="U224" s="1"/>
  <c r="H222"/>
  <c r="I222" s="1"/>
  <c r="K222" s="1"/>
  <c r="M222" s="1"/>
  <c r="O222" s="1"/>
  <c r="Q222" s="1"/>
  <c r="S222" s="1"/>
  <c r="U222" s="1"/>
  <c r="H220"/>
  <c r="I220" s="1"/>
  <c r="K220" s="1"/>
  <c r="M220" s="1"/>
  <c r="O220" s="1"/>
  <c r="Q220" s="1"/>
  <c r="S220" s="1"/>
  <c r="U220" s="1"/>
  <c r="H218"/>
  <c r="I218" s="1"/>
  <c r="K218" s="1"/>
  <c r="M218" s="1"/>
  <c r="O218" s="1"/>
  <c r="Q218" s="1"/>
  <c r="S218" s="1"/>
  <c r="U218" s="1"/>
  <c r="H215"/>
  <c r="I215" s="1"/>
  <c r="K215" s="1"/>
  <c r="M215" s="1"/>
  <c r="O215" s="1"/>
  <c r="Q215" s="1"/>
  <c r="S215" s="1"/>
  <c r="U215" s="1"/>
  <c r="H213"/>
  <c r="I213" s="1"/>
  <c r="K213" s="1"/>
  <c r="M213" s="1"/>
  <c r="O213" s="1"/>
  <c r="Q213" s="1"/>
  <c r="S213" s="1"/>
  <c r="U213" s="1"/>
  <c r="H211"/>
  <c r="I211" s="1"/>
  <c r="K211" s="1"/>
  <c r="M211" s="1"/>
  <c r="O211" s="1"/>
  <c r="Q211" s="1"/>
  <c r="S211" s="1"/>
  <c r="U211" s="1"/>
  <c r="H209"/>
  <c r="I209" s="1"/>
  <c r="K209" s="1"/>
  <c r="M209" s="1"/>
  <c r="O209" s="1"/>
  <c r="Q209" s="1"/>
  <c r="S209" s="1"/>
  <c r="U209" s="1"/>
  <c r="H204"/>
  <c r="H200"/>
  <c r="I200" s="1"/>
  <c r="K200" s="1"/>
  <c r="M200" s="1"/>
  <c r="O200" s="1"/>
  <c r="Q200" s="1"/>
  <c r="S200" s="1"/>
  <c r="U200" s="1"/>
  <c r="H198"/>
  <c r="I198" s="1"/>
  <c r="K198" s="1"/>
  <c r="M198" s="1"/>
  <c r="O198" s="1"/>
  <c r="Q198" s="1"/>
  <c r="S198" s="1"/>
  <c r="U198" s="1"/>
  <c r="H196"/>
  <c r="I196" s="1"/>
  <c r="K196" s="1"/>
  <c r="M196" s="1"/>
  <c r="O196" s="1"/>
  <c r="Q196" s="1"/>
  <c r="S196" s="1"/>
  <c r="U196" s="1"/>
  <c r="H194"/>
  <c r="I194" s="1"/>
  <c r="K194" s="1"/>
  <c r="M194" s="1"/>
  <c r="O194" s="1"/>
  <c r="Q194" s="1"/>
  <c r="S194" s="1"/>
  <c r="U194" s="1"/>
  <c r="H192"/>
  <c r="I192" s="1"/>
  <c r="K192" s="1"/>
  <c r="M192" s="1"/>
  <c r="O192" s="1"/>
  <c r="Q192" s="1"/>
  <c r="S192" s="1"/>
  <c r="U192" s="1"/>
  <c r="H188"/>
  <c r="H184"/>
  <c r="I184" s="1"/>
  <c r="K184" s="1"/>
  <c r="M184" s="1"/>
  <c r="O184" s="1"/>
  <c r="Q184" s="1"/>
  <c r="S184" s="1"/>
  <c r="U184" s="1"/>
  <c r="H182"/>
  <c r="I182" s="1"/>
  <c r="K182" s="1"/>
  <c r="M182" s="1"/>
  <c r="O182" s="1"/>
  <c r="Q182" s="1"/>
  <c r="S182" s="1"/>
  <c r="U182" s="1"/>
  <c r="H180"/>
  <c r="I180" s="1"/>
  <c r="K180" s="1"/>
  <c r="M180" s="1"/>
  <c r="O180" s="1"/>
  <c r="Q180" s="1"/>
  <c r="S180" s="1"/>
  <c r="U180" s="1"/>
  <c r="H178"/>
  <c r="I178" s="1"/>
  <c r="K178" s="1"/>
  <c r="M178" s="1"/>
  <c r="O178" s="1"/>
  <c r="Q178" s="1"/>
  <c r="S178" s="1"/>
  <c r="U178" s="1"/>
  <c r="H176"/>
  <c r="I176" s="1"/>
  <c r="K176" s="1"/>
  <c r="M176" s="1"/>
  <c r="O176" s="1"/>
  <c r="Q176" s="1"/>
  <c r="S176" s="1"/>
  <c r="U176" s="1"/>
  <c r="H174"/>
  <c r="I174" s="1"/>
  <c r="K174" s="1"/>
  <c r="M174" s="1"/>
  <c r="O174" s="1"/>
  <c r="Q174" s="1"/>
  <c r="S174" s="1"/>
  <c r="U174" s="1"/>
  <c r="H172"/>
  <c r="I172" s="1"/>
  <c r="K172" s="1"/>
  <c r="M172" s="1"/>
  <c r="O172" s="1"/>
  <c r="Q172" s="1"/>
  <c r="S172" s="1"/>
  <c r="U172" s="1"/>
  <c r="H170"/>
  <c r="I170" s="1"/>
  <c r="K170" s="1"/>
  <c r="M170" s="1"/>
  <c r="O170" s="1"/>
  <c r="Q170" s="1"/>
  <c r="S170" s="1"/>
  <c r="U170" s="1"/>
  <c r="H168"/>
  <c r="I168" s="1"/>
  <c r="K168" s="1"/>
  <c r="M168" s="1"/>
  <c r="O168" s="1"/>
  <c r="Q168" s="1"/>
  <c r="S168" s="1"/>
  <c r="U168" s="1"/>
  <c r="H166"/>
  <c r="I166" s="1"/>
  <c r="K166" s="1"/>
  <c r="M166" s="1"/>
  <c r="O166" s="1"/>
  <c r="Q166" s="1"/>
  <c r="S166" s="1"/>
  <c r="U166" s="1"/>
  <c r="H163"/>
  <c r="I163" s="1"/>
  <c r="K163" s="1"/>
  <c r="M163" s="1"/>
  <c r="O163" s="1"/>
  <c r="Q163" s="1"/>
  <c r="S163" s="1"/>
  <c r="U163" s="1"/>
  <c r="H161"/>
  <c r="I161" s="1"/>
  <c r="K161" s="1"/>
  <c r="M161" s="1"/>
  <c r="O161" s="1"/>
  <c r="Q161" s="1"/>
  <c r="S161" s="1"/>
  <c r="U161" s="1"/>
  <c r="H158"/>
  <c r="I158" s="1"/>
  <c r="K158" s="1"/>
  <c r="M158" s="1"/>
  <c r="O158" s="1"/>
  <c r="Q158" s="1"/>
  <c r="S158" s="1"/>
  <c r="U158" s="1"/>
  <c r="H156"/>
  <c r="I156" s="1"/>
  <c r="K156" s="1"/>
  <c r="M156" s="1"/>
  <c r="O156" s="1"/>
  <c r="Q156" s="1"/>
  <c r="S156" s="1"/>
  <c r="U156" s="1"/>
  <c r="H154"/>
  <c r="I154" s="1"/>
  <c r="K154" s="1"/>
  <c r="M154" s="1"/>
  <c r="O154" s="1"/>
  <c r="Q154" s="1"/>
  <c r="S154" s="1"/>
  <c r="U154" s="1"/>
  <c r="H152"/>
  <c r="I152" s="1"/>
  <c r="K152" s="1"/>
  <c r="M152" s="1"/>
  <c r="O152" s="1"/>
  <c r="Q152" s="1"/>
  <c r="S152" s="1"/>
  <c r="U152" s="1"/>
  <c r="H147"/>
  <c r="I147" s="1"/>
  <c r="K147" s="1"/>
  <c r="M147" s="1"/>
  <c r="O147" s="1"/>
  <c r="Q147" s="1"/>
  <c r="S147" s="1"/>
  <c r="U147" s="1"/>
  <c r="H139"/>
  <c r="I139" s="1"/>
  <c r="K139" s="1"/>
  <c r="M139" s="1"/>
  <c r="O139" s="1"/>
  <c r="Q139" s="1"/>
  <c r="S139" s="1"/>
  <c r="U139" s="1"/>
  <c r="H137"/>
  <c r="I137" s="1"/>
  <c r="K137" s="1"/>
  <c r="M137" s="1"/>
  <c r="O137" s="1"/>
  <c r="Q137" s="1"/>
  <c r="S137" s="1"/>
  <c r="U137" s="1"/>
  <c r="H134"/>
  <c r="I134" s="1"/>
  <c r="K134" s="1"/>
  <c r="M134" s="1"/>
  <c r="O134" s="1"/>
  <c r="Q134" s="1"/>
  <c r="S134" s="1"/>
  <c r="U134" s="1"/>
  <c r="H132"/>
  <c r="I132" s="1"/>
  <c r="K132" s="1"/>
  <c r="M132" s="1"/>
  <c r="O132" s="1"/>
  <c r="Q132" s="1"/>
  <c r="S132" s="1"/>
  <c r="U132" s="1"/>
  <c r="H130"/>
  <c r="I130" s="1"/>
  <c r="K130" s="1"/>
  <c r="M130" s="1"/>
  <c r="O130" s="1"/>
  <c r="Q130" s="1"/>
  <c r="S130" s="1"/>
  <c r="U130" s="1"/>
  <c r="H128"/>
  <c r="I128" s="1"/>
  <c r="K128" s="1"/>
  <c r="M128" s="1"/>
  <c r="O128" s="1"/>
  <c r="Q128" s="1"/>
  <c r="S128" s="1"/>
  <c r="U128" s="1"/>
  <c r="H126"/>
  <c r="I126" s="1"/>
  <c r="K126" s="1"/>
  <c r="M126" s="1"/>
  <c r="O126" s="1"/>
  <c r="Q126" s="1"/>
  <c r="S126" s="1"/>
  <c r="U126" s="1"/>
  <c r="H124"/>
  <c r="I124" s="1"/>
  <c r="K124" s="1"/>
  <c r="M124" s="1"/>
  <c r="O124" s="1"/>
  <c r="Q124" s="1"/>
  <c r="S124" s="1"/>
  <c r="U124" s="1"/>
  <c r="H122"/>
  <c r="I122" s="1"/>
  <c r="K122" s="1"/>
  <c r="M122" s="1"/>
  <c r="O122" s="1"/>
  <c r="Q122" s="1"/>
  <c r="S122" s="1"/>
  <c r="U122" s="1"/>
  <c r="H118"/>
  <c r="I118" s="1"/>
  <c r="K118" s="1"/>
  <c r="M118" s="1"/>
  <c r="O118" s="1"/>
  <c r="Q118" s="1"/>
  <c r="S118" s="1"/>
  <c r="U118" s="1"/>
  <c r="H110"/>
  <c r="I110" s="1"/>
  <c r="K110" s="1"/>
  <c r="M110" s="1"/>
  <c r="O110" s="1"/>
  <c r="Q110" s="1"/>
  <c r="S110" s="1"/>
  <c r="U110" s="1"/>
  <c r="H108"/>
  <c r="I108" s="1"/>
  <c r="K108" s="1"/>
  <c r="M108" s="1"/>
  <c r="O108" s="1"/>
  <c r="Q108" s="1"/>
  <c r="S108" s="1"/>
  <c r="U108" s="1"/>
  <c r="H106"/>
  <c r="I106" s="1"/>
  <c r="K106" s="1"/>
  <c r="M106" s="1"/>
  <c r="O106" s="1"/>
  <c r="Q106" s="1"/>
  <c r="S106" s="1"/>
  <c r="U106" s="1"/>
  <c r="H104"/>
  <c r="I104" s="1"/>
  <c r="K104" s="1"/>
  <c r="M104" s="1"/>
  <c r="O104" s="1"/>
  <c r="Q104" s="1"/>
  <c r="S104" s="1"/>
  <c r="U104" s="1"/>
  <c r="H102"/>
  <c r="I102" s="1"/>
  <c r="K102" s="1"/>
  <c r="M102" s="1"/>
  <c r="O102" s="1"/>
  <c r="Q102" s="1"/>
  <c r="S102" s="1"/>
  <c r="U102" s="1"/>
  <c r="H100"/>
  <c r="I100" s="1"/>
  <c r="K100" s="1"/>
  <c r="M100" s="1"/>
  <c r="O100" s="1"/>
  <c r="Q100" s="1"/>
  <c r="S100" s="1"/>
  <c r="U100" s="1"/>
  <c r="H98"/>
  <c r="I98" s="1"/>
  <c r="K98" s="1"/>
  <c r="M98" s="1"/>
  <c r="O98" s="1"/>
  <c r="Q98" s="1"/>
  <c r="S98" s="1"/>
  <c r="U98" s="1"/>
  <c r="H96"/>
  <c r="I96" s="1"/>
  <c r="K96" s="1"/>
  <c r="M96" s="1"/>
  <c r="O96" s="1"/>
  <c r="Q96" s="1"/>
  <c r="S96" s="1"/>
  <c r="U96" s="1"/>
  <c r="H94"/>
  <c r="I94" s="1"/>
  <c r="K94" s="1"/>
  <c r="M94" s="1"/>
  <c r="O94" s="1"/>
  <c r="Q94" s="1"/>
  <c r="S94" s="1"/>
  <c r="U94" s="1"/>
  <c r="H92"/>
  <c r="I92" s="1"/>
  <c r="K92" s="1"/>
  <c r="M92" s="1"/>
  <c r="O92" s="1"/>
  <c r="Q92" s="1"/>
  <c r="S92" s="1"/>
  <c r="U92" s="1"/>
  <c r="H89"/>
  <c r="I89" s="1"/>
  <c r="K89" s="1"/>
  <c r="M89" s="1"/>
  <c r="O89" s="1"/>
  <c r="Q89" s="1"/>
  <c r="S89" s="1"/>
  <c r="U89" s="1"/>
  <c r="H85"/>
  <c r="I85" s="1"/>
  <c r="K85" s="1"/>
  <c r="M85" s="1"/>
  <c r="O85" s="1"/>
  <c r="Q85" s="1"/>
  <c r="S85" s="1"/>
  <c r="U85" s="1"/>
  <c r="H83"/>
  <c r="I83" s="1"/>
  <c r="K83" s="1"/>
  <c r="M83" s="1"/>
  <c r="O83" s="1"/>
  <c r="Q83" s="1"/>
  <c r="S83" s="1"/>
  <c r="U83" s="1"/>
  <c r="H81"/>
  <c r="I81" s="1"/>
  <c r="K81" s="1"/>
  <c r="M81" s="1"/>
  <c r="O81" s="1"/>
  <c r="Q81" s="1"/>
  <c r="S81" s="1"/>
  <c r="U81" s="1"/>
  <c r="H79"/>
  <c r="I79" s="1"/>
  <c r="K79" s="1"/>
  <c r="M79" s="1"/>
  <c r="O79" s="1"/>
  <c r="Q79" s="1"/>
  <c r="S79" s="1"/>
  <c r="U79" s="1"/>
  <c r="H77"/>
  <c r="I77" s="1"/>
  <c r="K77" s="1"/>
  <c r="M77" s="1"/>
  <c r="O77" s="1"/>
  <c r="Q77" s="1"/>
  <c r="S77" s="1"/>
  <c r="U77" s="1"/>
  <c r="H74"/>
  <c r="I74" s="1"/>
  <c r="K74" s="1"/>
  <c r="M74" s="1"/>
  <c r="O74" s="1"/>
  <c r="Q74" s="1"/>
  <c r="S74" s="1"/>
  <c r="U74" s="1"/>
  <c r="H72"/>
  <c r="I72" s="1"/>
  <c r="K72" s="1"/>
  <c r="M72" s="1"/>
  <c r="O72" s="1"/>
  <c r="Q72" s="1"/>
  <c r="S72" s="1"/>
  <c r="U72" s="1"/>
  <c r="H70"/>
  <c r="I70" s="1"/>
  <c r="K70" s="1"/>
  <c r="M70" s="1"/>
  <c r="O70" s="1"/>
  <c r="Q70" s="1"/>
  <c r="S70" s="1"/>
  <c r="U70" s="1"/>
  <c r="H66"/>
  <c r="I66" s="1"/>
  <c r="K66" s="1"/>
  <c r="M66" s="1"/>
  <c r="O66" s="1"/>
  <c r="Q66" s="1"/>
  <c r="S66" s="1"/>
  <c r="U66" s="1"/>
  <c r="H62"/>
  <c r="I62" s="1"/>
  <c r="K62" s="1"/>
  <c r="M62" s="1"/>
  <c r="O62" s="1"/>
  <c r="Q62" s="1"/>
  <c r="S62" s="1"/>
  <c r="U62" s="1"/>
  <c r="H60"/>
  <c r="I60" s="1"/>
  <c r="K60" s="1"/>
  <c r="M60" s="1"/>
  <c r="O60" s="1"/>
  <c r="Q60" s="1"/>
  <c r="S60" s="1"/>
  <c r="U60" s="1"/>
  <c r="H58"/>
  <c r="I58" s="1"/>
  <c r="K58" s="1"/>
  <c r="M58" s="1"/>
  <c r="O58" s="1"/>
  <c r="Q58" s="1"/>
  <c r="S58" s="1"/>
  <c r="U58" s="1"/>
  <c r="H56"/>
  <c r="I56" s="1"/>
  <c r="K56" s="1"/>
  <c r="M56" s="1"/>
  <c r="O56" s="1"/>
  <c r="Q56" s="1"/>
  <c r="S56" s="1"/>
  <c r="U56" s="1"/>
  <c r="H54"/>
  <c r="I54" s="1"/>
  <c r="K54" s="1"/>
  <c r="M54" s="1"/>
  <c r="O54" s="1"/>
  <c r="Q54" s="1"/>
  <c r="S54" s="1"/>
  <c r="U54" s="1"/>
  <c r="H52"/>
  <c r="I52" s="1"/>
  <c r="K52" s="1"/>
  <c r="M52" s="1"/>
  <c r="O52" s="1"/>
  <c r="Q52" s="1"/>
  <c r="S52" s="1"/>
  <c r="U52" s="1"/>
  <c r="I49"/>
  <c r="K49" s="1"/>
  <c r="M49" s="1"/>
  <c r="O49" s="1"/>
  <c r="Q49" s="1"/>
  <c r="S49" s="1"/>
  <c r="U49" s="1"/>
  <c r="H46"/>
  <c r="I46" s="1"/>
  <c r="K46" s="1"/>
  <c r="M46" s="1"/>
  <c r="O46" s="1"/>
  <c r="Q46" s="1"/>
  <c r="S46" s="1"/>
  <c r="U46" s="1"/>
  <c r="H43"/>
  <c r="I43" s="1"/>
  <c r="K43" s="1"/>
  <c r="M43" s="1"/>
  <c r="O43" s="1"/>
  <c r="Q43" s="1"/>
  <c r="S43" s="1"/>
  <c r="U43" s="1"/>
  <c r="H39"/>
  <c r="I39" s="1"/>
  <c r="K39" s="1"/>
  <c r="M39" s="1"/>
  <c r="O39" s="1"/>
  <c r="Q39" s="1"/>
  <c r="S39" s="1"/>
  <c r="U39" s="1"/>
  <c r="H37"/>
  <c r="H35"/>
  <c r="I35" s="1"/>
  <c r="K35" s="1"/>
  <c r="M35" s="1"/>
  <c r="O35" s="1"/>
  <c r="Q35" s="1"/>
  <c r="S35" s="1"/>
  <c r="U35" s="1"/>
  <c r="H33"/>
  <c r="I33" s="1"/>
  <c r="K33" s="1"/>
  <c r="M33" s="1"/>
  <c r="O33" s="1"/>
  <c r="Q33" s="1"/>
  <c r="S33" s="1"/>
  <c r="U33" s="1"/>
  <c r="H31"/>
  <c r="I31" s="1"/>
  <c r="K31" s="1"/>
  <c r="M31" s="1"/>
  <c r="O31" s="1"/>
  <c r="Q31" s="1"/>
  <c r="S31" s="1"/>
  <c r="U31" s="1"/>
  <c r="H29"/>
  <c r="I29" s="1"/>
  <c r="K29" s="1"/>
  <c r="M29" s="1"/>
  <c r="O29" s="1"/>
  <c r="Q29" s="1"/>
  <c r="S29" s="1"/>
  <c r="U29" s="1"/>
  <c r="H26"/>
  <c r="I26" s="1"/>
  <c r="K26" s="1"/>
  <c r="M26" s="1"/>
  <c r="O26" s="1"/>
  <c r="Q26" s="1"/>
  <c r="S26" s="1"/>
  <c r="U26" s="1"/>
  <c r="H21"/>
  <c r="I21" s="1"/>
  <c r="K21" s="1"/>
  <c r="M21" s="1"/>
  <c r="O21" s="1"/>
  <c r="Q21" s="1"/>
  <c r="S21" s="1"/>
  <c r="U21" s="1"/>
  <c r="H19"/>
  <c r="I19" s="1"/>
  <c r="K19" s="1"/>
  <c r="M19" s="1"/>
  <c r="O19" s="1"/>
  <c r="Q19" s="1"/>
  <c r="S19" s="1"/>
  <c r="U19" s="1"/>
  <c r="X354" l="1"/>
  <c r="Z354" s="1"/>
  <c r="AB354" s="1"/>
  <c r="AD354" s="1"/>
  <c r="AF354" s="1"/>
  <c r="AH354" s="1"/>
  <c r="W353"/>
  <c r="H353"/>
  <c r="J230"/>
  <c r="H203"/>
  <c r="J440"/>
  <c r="Y16"/>
  <c r="X368"/>
  <c r="Z368" s="1"/>
  <c r="AB368" s="1"/>
  <c r="AD368" s="1"/>
  <c r="AF368" s="1"/>
  <c r="AH368" s="1"/>
  <c r="W367"/>
  <c r="H367"/>
  <c r="AA439"/>
  <c r="L439"/>
  <c r="Y230"/>
  <c r="Y440"/>
  <c r="J352"/>
  <c r="J202"/>
  <c r="W203"/>
  <c r="W202" s="1"/>
  <c r="X202" s="1"/>
  <c r="Z202" s="1"/>
  <c r="AB202" s="1"/>
  <c r="AD202" s="1"/>
  <c r="AF202" s="1"/>
  <c r="AH202" s="1"/>
  <c r="H120"/>
  <c r="I120" s="1"/>
  <c r="K120" s="1"/>
  <c r="M120" s="1"/>
  <c r="O120" s="1"/>
  <c r="Q120" s="1"/>
  <c r="S120" s="1"/>
  <c r="U120" s="1"/>
  <c r="H18"/>
  <c r="I18" s="1"/>
  <c r="K18" s="1"/>
  <c r="M18" s="1"/>
  <c r="O18" s="1"/>
  <c r="Q18" s="1"/>
  <c r="S18" s="1"/>
  <c r="U18" s="1"/>
  <c r="H48"/>
  <c r="I48" s="1"/>
  <c r="K48" s="1"/>
  <c r="M48" s="1"/>
  <c r="O48" s="1"/>
  <c r="Q48" s="1"/>
  <c r="S48" s="1"/>
  <c r="U48" s="1"/>
  <c r="H187"/>
  <c r="H186" s="1"/>
  <c r="I186" s="1"/>
  <c r="K186" s="1"/>
  <c r="M186" s="1"/>
  <c r="O186" s="1"/>
  <c r="Q186" s="1"/>
  <c r="S186" s="1"/>
  <c r="U186" s="1"/>
  <c r="H232"/>
  <c r="I232" s="1"/>
  <c r="K232" s="1"/>
  <c r="M232" s="1"/>
  <c r="O232" s="1"/>
  <c r="Q232" s="1"/>
  <c r="S232" s="1"/>
  <c r="U232" s="1"/>
  <c r="X121"/>
  <c r="Z121" s="1"/>
  <c r="AB121" s="1"/>
  <c r="AD121" s="1"/>
  <c r="AF121" s="1"/>
  <c r="AH121" s="1"/>
  <c r="H231"/>
  <c r="W17"/>
  <c r="X17" s="1"/>
  <c r="Z17" s="1"/>
  <c r="AB17" s="1"/>
  <c r="AD17" s="1"/>
  <c r="AF17" s="1"/>
  <c r="AH17" s="1"/>
  <c r="X204"/>
  <c r="Z204" s="1"/>
  <c r="AB204" s="1"/>
  <c r="AD204" s="1"/>
  <c r="AF204" s="1"/>
  <c r="AH204" s="1"/>
  <c r="I249"/>
  <c r="K249" s="1"/>
  <c r="M249" s="1"/>
  <c r="O249" s="1"/>
  <c r="Q249" s="1"/>
  <c r="S249" s="1"/>
  <c r="U249" s="1"/>
  <c r="I37"/>
  <c r="K37" s="1"/>
  <c r="M37" s="1"/>
  <c r="O37" s="1"/>
  <c r="Q37" s="1"/>
  <c r="S37" s="1"/>
  <c r="U37" s="1"/>
  <c r="W18"/>
  <c r="W187"/>
  <c r="W231"/>
  <c r="W232"/>
  <c r="X232" s="1"/>
  <c r="Z232" s="1"/>
  <c r="AB232" s="1"/>
  <c r="AD232" s="1"/>
  <c r="AF232" s="1"/>
  <c r="AH232" s="1"/>
  <c r="X49"/>
  <c r="Z49" s="1"/>
  <c r="AB49" s="1"/>
  <c r="AD49" s="1"/>
  <c r="AF49" s="1"/>
  <c r="AH49" s="1"/>
  <c r="X19"/>
  <c r="Z19" s="1"/>
  <c r="AB19" s="1"/>
  <c r="AD19" s="1"/>
  <c r="AF19" s="1"/>
  <c r="AH19" s="1"/>
  <c r="I368"/>
  <c r="K368" s="1"/>
  <c r="M368" s="1"/>
  <c r="O368" s="1"/>
  <c r="Q368" s="1"/>
  <c r="S368" s="1"/>
  <c r="U368" s="1"/>
  <c r="I354"/>
  <c r="K354" s="1"/>
  <c r="M354" s="1"/>
  <c r="O354" s="1"/>
  <c r="Q354" s="1"/>
  <c r="S354" s="1"/>
  <c r="U354" s="1"/>
  <c r="I204"/>
  <c r="K204" s="1"/>
  <c r="M204" s="1"/>
  <c r="O204" s="1"/>
  <c r="Q204" s="1"/>
  <c r="S204" s="1"/>
  <c r="U204" s="1"/>
  <c r="I188"/>
  <c r="K188" s="1"/>
  <c r="M188" s="1"/>
  <c r="O188" s="1"/>
  <c r="Q188" s="1"/>
  <c r="S188" s="1"/>
  <c r="U188" s="1"/>
  <c r="I187" l="1"/>
  <c r="K187" s="1"/>
  <c r="M187" s="1"/>
  <c r="O187" s="1"/>
  <c r="Q187" s="1"/>
  <c r="S187" s="1"/>
  <c r="U187" s="1"/>
  <c r="Y439"/>
  <c r="J439"/>
  <c r="W440"/>
  <c r="X440" s="1"/>
  <c r="Z440" s="1"/>
  <c r="AB440" s="1"/>
  <c r="AD440" s="1"/>
  <c r="AF440" s="1"/>
  <c r="AH440" s="1"/>
  <c r="X203"/>
  <c r="Z203" s="1"/>
  <c r="AB203" s="1"/>
  <c r="AD203" s="1"/>
  <c r="AF203" s="1"/>
  <c r="AH203" s="1"/>
  <c r="H441"/>
  <c r="I441" s="1"/>
  <c r="K441" s="1"/>
  <c r="M441" s="1"/>
  <c r="O441" s="1"/>
  <c r="Q441" s="1"/>
  <c r="S441" s="1"/>
  <c r="U441" s="1"/>
  <c r="H17"/>
  <c r="W352"/>
  <c r="X352" s="1"/>
  <c r="Z352" s="1"/>
  <c r="AB352" s="1"/>
  <c r="AD352" s="1"/>
  <c r="AF352" s="1"/>
  <c r="AH352" s="1"/>
  <c r="X353"/>
  <c r="Z353" s="1"/>
  <c r="AB353" s="1"/>
  <c r="AD353" s="1"/>
  <c r="AF353" s="1"/>
  <c r="AH353" s="1"/>
  <c r="W441"/>
  <c r="X441" s="1"/>
  <c r="Z441" s="1"/>
  <c r="AB441" s="1"/>
  <c r="AD441" s="1"/>
  <c r="AF441" s="1"/>
  <c r="AH441" s="1"/>
  <c r="X18"/>
  <c r="Z18" s="1"/>
  <c r="AB18" s="1"/>
  <c r="AD18" s="1"/>
  <c r="AF18" s="1"/>
  <c r="AH18" s="1"/>
  <c r="H202"/>
  <c r="I202" s="1"/>
  <c r="K202" s="1"/>
  <c r="M202" s="1"/>
  <c r="O202" s="1"/>
  <c r="Q202" s="1"/>
  <c r="S202" s="1"/>
  <c r="U202" s="1"/>
  <c r="I203"/>
  <c r="K203" s="1"/>
  <c r="M203" s="1"/>
  <c r="O203" s="1"/>
  <c r="Q203" s="1"/>
  <c r="S203" s="1"/>
  <c r="U203" s="1"/>
  <c r="H230"/>
  <c r="I230" s="1"/>
  <c r="K230" s="1"/>
  <c r="M230" s="1"/>
  <c r="O230" s="1"/>
  <c r="Q230" s="1"/>
  <c r="S230" s="1"/>
  <c r="U230" s="1"/>
  <c r="I231"/>
  <c r="K231" s="1"/>
  <c r="M231" s="1"/>
  <c r="O231" s="1"/>
  <c r="Q231" s="1"/>
  <c r="S231" s="1"/>
  <c r="U231" s="1"/>
  <c r="W366"/>
  <c r="X366" s="1"/>
  <c r="Z366" s="1"/>
  <c r="AB366" s="1"/>
  <c r="AD366" s="1"/>
  <c r="AF366" s="1"/>
  <c r="AH366" s="1"/>
  <c r="X367"/>
  <c r="Z367" s="1"/>
  <c r="AB367" s="1"/>
  <c r="AD367" s="1"/>
  <c r="AF367" s="1"/>
  <c r="AH367" s="1"/>
  <c r="W186"/>
  <c r="X186" s="1"/>
  <c r="Z186" s="1"/>
  <c r="AB186" s="1"/>
  <c r="AD186" s="1"/>
  <c r="AF186" s="1"/>
  <c r="AH186" s="1"/>
  <c r="X187"/>
  <c r="Z187" s="1"/>
  <c r="AB187" s="1"/>
  <c r="AD187" s="1"/>
  <c r="AF187" s="1"/>
  <c r="AH187" s="1"/>
  <c r="H352"/>
  <c r="I352" s="1"/>
  <c r="K352" s="1"/>
  <c r="M352" s="1"/>
  <c r="O352" s="1"/>
  <c r="Q352" s="1"/>
  <c r="S352" s="1"/>
  <c r="U352" s="1"/>
  <c r="I353"/>
  <c r="K353" s="1"/>
  <c r="M353" s="1"/>
  <c r="O353" s="1"/>
  <c r="Q353" s="1"/>
  <c r="S353" s="1"/>
  <c r="U353" s="1"/>
  <c r="H366"/>
  <c r="I366" s="1"/>
  <c r="K366" s="1"/>
  <c r="M366" s="1"/>
  <c r="O366" s="1"/>
  <c r="Q366" s="1"/>
  <c r="S366" s="1"/>
  <c r="U366" s="1"/>
  <c r="I367"/>
  <c r="K367" s="1"/>
  <c r="M367" s="1"/>
  <c r="O367" s="1"/>
  <c r="Q367" s="1"/>
  <c r="S367" s="1"/>
  <c r="U367" s="1"/>
  <c r="W230"/>
  <c r="X230" s="1"/>
  <c r="Z230" s="1"/>
  <c r="AB230" s="1"/>
  <c r="AD230" s="1"/>
  <c r="AF230" s="1"/>
  <c r="AH230" s="1"/>
  <c r="X231"/>
  <c r="Z231" s="1"/>
  <c r="AB231" s="1"/>
  <c r="AD231" s="1"/>
  <c r="AF231" s="1"/>
  <c r="AH231" s="1"/>
  <c r="W16"/>
  <c r="I17" l="1"/>
  <c r="K17" s="1"/>
  <c r="M17" s="1"/>
  <c r="O17" s="1"/>
  <c r="Q17" s="1"/>
  <c r="S17" s="1"/>
  <c r="U17" s="1"/>
  <c r="H16"/>
  <c r="H440"/>
  <c r="I440" s="1"/>
  <c r="K440" s="1"/>
  <c r="M440" s="1"/>
  <c r="O440" s="1"/>
  <c r="Q440" s="1"/>
  <c r="S440" s="1"/>
  <c r="U440" s="1"/>
  <c r="W439"/>
  <c r="X439" s="1"/>
  <c r="Z439" s="1"/>
  <c r="AB439" s="1"/>
  <c r="AD439" s="1"/>
  <c r="AF439" s="1"/>
  <c r="AH439" s="1"/>
  <c r="X16"/>
  <c r="Z16" s="1"/>
  <c r="AB16" s="1"/>
  <c r="AD16" s="1"/>
  <c r="AF16" s="1"/>
  <c r="AH16" s="1"/>
  <c r="H439" l="1"/>
  <c r="I439" s="1"/>
  <c r="K439" s="1"/>
  <c r="M439" s="1"/>
  <c r="O439" s="1"/>
  <c r="Q439" s="1"/>
  <c r="S439" s="1"/>
  <c r="U439" s="1"/>
  <c r="I16"/>
  <c r="K16" s="1"/>
  <c r="M16" s="1"/>
  <c r="O16" s="1"/>
  <c r="Q16" s="1"/>
  <c r="S16" s="1"/>
  <c r="U16" s="1"/>
</calcChain>
</file>

<file path=xl/sharedStrings.xml><?xml version="1.0" encoding="utf-8"?>
<sst xmlns="http://schemas.openxmlformats.org/spreadsheetml/2006/main" count="1986" uniqueCount="378">
  <si>
    <t xml:space="preserve">Целевая статья
</t>
  </si>
  <si>
    <t>Вид расхода</t>
  </si>
  <si>
    <t xml:space="preserve">Наименование
</t>
  </si>
  <si>
    <t>О56</t>
  </si>
  <si>
    <t>О62</t>
  </si>
  <si>
    <t>О50</t>
  </si>
  <si>
    <t xml:space="preserve">Финансовый отдел администрации г. Тейково
</t>
  </si>
  <si>
    <t>По расходным обязательствам городского округа</t>
  </si>
  <si>
    <t>О64</t>
  </si>
  <si>
    <t xml:space="preserve">Отдел социальной сферы администрации   городского округа  Тейково Ивановской области
</t>
  </si>
  <si>
    <t>О63</t>
  </si>
  <si>
    <t>О61</t>
  </si>
  <si>
    <t xml:space="preserve">По расходным обязательствам городского округа
</t>
  </si>
  <si>
    <t xml:space="preserve">По расходным обязательствам на переданные государственные полномочия
</t>
  </si>
  <si>
    <t xml:space="preserve">Всего, в том числе
</t>
  </si>
  <si>
    <t>Отдел образования администрации г. Тейково</t>
  </si>
  <si>
    <t xml:space="preserve">Комитет по управлению муниципальным имуществом и земельным отношениям администрации городского округа Тейково Ивановской области
</t>
  </si>
  <si>
    <t xml:space="preserve">администрация городского округа  Тейково Ивановской области
</t>
  </si>
  <si>
    <t xml:space="preserve">Раздел
</t>
  </si>
  <si>
    <t>О1</t>
  </si>
  <si>
    <t>О3</t>
  </si>
  <si>
    <t>О4</t>
  </si>
  <si>
    <t>О5</t>
  </si>
  <si>
    <t>О7</t>
  </si>
  <si>
    <t>О8</t>
  </si>
  <si>
    <t>О2</t>
  </si>
  <si>
    <t>Подраздел</t>
  </si>
  <si>
    <t>О9</t>
  </si>
  <si>
    <t>О6</t>
  </si>
  <si>
    <t>Обеспечение функционирования
 главы  городского округа Тейково</t>
  </si>
  <si>
    <t>40 9 00 00500</t>
  </si>
  <si>
    <t>Обеспечение функций  исполнительно-
распорядительного  органа местного самоуправления</t>
  </si>
  <si>
    <t>Закупка товаров, работ и услуг для 
обеспечения государственных (муниципальных) нужд</t>
  </si>
  <si>
    <t xml:space="preserve">
Иные бюджетные ассигнования</t>
  </si>
  <si>
    <t>08 1 01 00600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</si>
  <si>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</si>
  <si>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08 1 04 80360</t>
  </si>
  <si>
    <t>Проведение муниципальных выборов в представительный орган  городского округа Тейково</t>
  </si>
  <si>
    <t>40 1 00 90010</t>
  </si>
  <si>
    <t>Уплата взноса в Ассоциацию «Совет муниципальных образований Ивановской области»</t>
  </si>
  <si>
    <t>02 6 01 90090</t>
  </si>
  <si>
    <t>08 1 02 00610</t>
  </si>
  <si>
    <t>Осуществление отдельных государственных полномочий в сфере административных правонарушений</t>
  </si>
  <si>
    <t>08 1 03 80350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</si>
  <si>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</si>
  <si>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</si>
  <si>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</si>
  <si>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</si>
  <si>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Составление (изменение) списков кандидатов в присяжные заседатели федеральных судов общей юрисдикции</t>
  </si>
  <si>
    <t>42 9 00 51200</t>
  </si>
  <si>
    <t>07 1 01 00550</t>
  </si>
  <si>
    <t>05 8 01 80370</t>
  </si>
  <si>
    <t xml:space="preserve">Ремонт, капитальный ремонт автомобильных дорог местного значения и сооружений на них  </t>
  </si>
  <si>
    <t>05 2 01 00490</t>
  </si>
  <si>
    <t>Информатизация городского округа Тейково</t>
  </si>
  <si>
    <t>08 2 01 00640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</si>
  <si>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</si>
  <si>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06 1 01 60090</t>
  </si>
  <si>
    <t>Иные бюджетные ассигнования</t>
  </si>
  <si>
    <t>Резервный фонд администрации городского округа Тейково</t>
  </si>
  <si>
    <t>07 3 01 00570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</si>
  <si>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</si>
  <si>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</si>
  <si>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</si>
  <si>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</si>
  <si>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</si>
  <si>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</si>
  <si>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</si>
  <si>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>Дополнительное образование детей в сфере культуры и искусства</t>
  </si>
  <si>
    <t>Предоставление субсидий бюджетным, автономным учреждениям и иным некоммерческим организациям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</si>
  <si>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</si>
  <si>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</si>
  <si>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</si>
  <si>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03 1 01 00350</t>
  </si>
  <si>
    <t>03 1 01 S0340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</si>
  <si>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</si>
  <si>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03 1 01 80340</t>
  </si>
  <si>
    <t>Укрепление материально-технической базы учреждений культуры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</si>
  <si>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</si>
  <si>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03 1 03 00420</t>
  </si>
  <si>
    <t>Проведение специальной оценки условий труда   в учреждениях культуры</t>
  </si>
  <si>
    <t>03 1 04 00460</t>
  </si>
  <si>
    <t>Осуществление библиотечного, библиографического и информационного обслуживания пользователей библиотеки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</si>
  <si>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</si>
  <si>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</si>
  <si>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03 3 01 00390</t>
  </si>
  <si>
    <t>03 3 01 S0340</t>
  </si>
  <si>
    <t>03 3 01 80340</t>
  </si>
  <si>
    <t>03 3 02 00440</t>
  </si>
  <si>
    <t>03 3 03 00620</t>
  </si>
  <si>
    <t>03 3 04 00040</t>
  </si>
  <si>
    <t>Организация и проведение мероприятий, связанных с государственными праздниками, юбилейными и памятными датами</t>
  </si>
  <si>
    <t>03 4 01 20080</t>
  </si>
  <si>
    <t>Информационное обслуживание населения городского округа Тейково</t>
  </si>
  <si>
    <t>Информирование населения о деятельности органов местного самоуправления городского округа Тейково</t>
  </si>
  <si>
    <t>03 5 01 00430</t>
  </si>
  <si>
    <t>Проведение специальной оценки условий труда   в учреждениях СМИ</t>
  </si>
  <si>
    <t>03 5 02 00630</t>
  </si>
  <si>
    <t>Организация физкультурных мероприятий, 
спортивных мероприятий, направленных на популяризацию массовых видов спорта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</si>
  <si>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</si>
  <si>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04 2 01 20150</t>
  </si>
  <si>
    <t>Организация  участия спортсменов городского округа Тейково в выездных мероприятиях</t>
  </si>
  <si>
    <t>04 2 02 20160</t>
  </si>
  <si>
    <t>04 2 03 20170</t>
  </si>
  <si>
    <t>Дошкольное образование детей. Присмотр и уход за детьми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</si>
  <si>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</si>
  <si>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 xml:space="preserve">Укрепление материально-технической базы дошкольных образовательных организаций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</si>
  <si>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</si>
  <si>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01 1 01 00010</t>
  </si>
  <si>
    <t>01 1 01 00020</t>
  </si>
  <si>
    <t>01 1 01 00030</t>
  </si>
  <si>
    <t>01 1 01 00040</t>
  </si>
  <si>
    <t>01 1 01 80170</t>
  </si>
  <si>
    <t>01 1 02 00300</t>
  </si>
  <si>
    <t xml:space="preserve">Проведение специальной оценки условий труда в дошкольных образовательных организаций 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</si>
  <si>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</si>
  <si>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</si>
  <si>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</si>
  <si>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</si>
  <si>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 xml:space="preserve">
 Иные бюджетные ассигнования</t>
  </si>
  <si>
    <t>01 6 01 00240</t>
  </si>
  <si>
    <t>Проведение  муниципальных мероприятий в сфере образования для учащихся и педагогических работников</t>
  </si>
  <si>
    <t>01 5 01 20120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</si>
  <si>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</si>
  <si>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01 5 02 20130</t>
  </si>
  <si>
    <t>01 5 03 20140</t>
  </si>
  <si>
    <t>Организация отдыха детей в каникулярное время в части организации двухразового питания в лагерях дневного пребывания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</si>
  <si>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</si>
  <si>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01 4 01 S0190</t>
  </si>
  <si>
    <t>01 4 01 80200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</si>
  <si>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</si>
  <si>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Укрепление материально-технической базы общеобразовательных организаций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</si>
  <si>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</si>
  <si>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Организация  временной занятости детей и подростков в бюджетных общеобразовательных организациях</t>
  </si>
  <si>
    <t>Софинансирование на реализацию  мероприятий по укреплению пожарной безопасности общеобразовательных организаций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</si>
  <si>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</si>
  <si>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01 2 01 00060</t>
  </si>
  <si>
    <t>01 2 01 00080</t>
  </si>
  <si>
    <t>01 2 01 00090</t>
  </si>
  <si>
    <t>01 2 01 00100</t>
  </si>
  <si>
    <t>01 2 01 S0060</t>
  </si>
  <si>
    <t>01 2 01 80150</t>
  </si>
  <si>
    <t>Проведение специальной оценки условий труда  в общеобразовательных организаций</t>
  </si>
  <si>
    <t>01 2 02 00310</t>
  </si>
  <si>
    <t>Дополнительное образование детей</t>
  </si>
  <si>
    <t>01 3 01 00110</t>
  </si>
  <si>
    <t>Укрепление материально-технической базы муниципальных  организаций дополнительного образования детей</t>
  </si>
  <si>
    <t>Организация  временной занятости детей и подростков в организациях дополнительного образования детей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</si>
  <si>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</si>
  <si>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</si>
  <si>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01 3 01 00170</t>
  </si>
  <si>
    <t>01 3 01 00190</t>
  </si>
  <si>
    <t>01 3 01 81420</t>
  </si>
  <si>
    <t>01 3 01 S1420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</si>
  <si>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</si>
  <si>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</si>
  <si>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</si>
  <si>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01 3 01 S1440</t>
  </si>
  <si>
    <t>01 3 02 00320</t>
  </si>
  <si>
    <t>Оказание финансовой поддержки городским социально -  ориентированным организациям</t>
  </si>
  <si>
    <t>02 1 01 60010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</si>
  <si>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</si>
  <si>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01 R0820</t>
  </si>
  <si>
    <t>Организация  дополнительного материального обеспечения граждан, удостоенных звания «Почетный гражданин города Тейково»</t>
  </si>
  <si>
    <t>Социальное обеспечение и иные выплаты населению</t>
  </si>
  <si>
    <t>Социальные выплаты молодым семьям на приобретение (строительство) жилого помещения</t>
  </si>
  <si>
    <t>Организация и проведение совещаний, круглых столов, семинаров, встреч руководителей ОМС с жителями города</t>
  </si>
  <si>
    <t>02 5 03 20070</t>
  </si>
  <si>
    <t>Организация и проведение мероприятий, связанных с профессиональными праздниками</t>
  </si>
  <si>
    <t>02 5 01 20050</t>
  </si>
  <si>
    <t>Оказание адресной материальной помощи жителям города, находящимся в трудной жизненной ситуации</t>
  </si>
  <si>
    <t>Организация и проведение мероприятий, направленных на поддержку отдельных категорий граждан</t>
  </si>
  <si>
    <t>02 2 02 20030</t>
  </si>
  <si>
    <t>Оказание психолого-педагогической помощи семьям и несовершеннолетним гражданам путем применения процедуры медиации</t>
  </si>
  <si>
    <t>02 2 01 20020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</si>
  <si>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</si>
  <si>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</si>
  <si>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08 1 05 S0610</t>
  </si>
  <si>
    <t>05 7 01 00520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</si>
  <si>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</si>
  <si>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05 7 02 00700</t>
  </si>
  <si>
    <t>05 5 01 00510</t>
  </si>
  <si>
    <t>Расходы на создание системы видеонаблюдения</t>
  </si>
  <si>
    <t>05 8 01 40040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</si>
  <si>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</si>
  <si>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</si>
  <si>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</si>
  <si>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</si>
  <si>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тыс. руб.</t>
  </si>
  <si>
    <t xml:space="preserve">Обеспечение деятельности муниципального 
 учреждения «Аварийно-диспетчерская служба»  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</si>
  <si>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</si>
  <si>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</si>
  <si>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>Проведение ежегодных муниципальных
 конкурсов «Лучшая школа года», «Лучший сад года»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</si>
  <si>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</si>
  <si>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>Расходы на обеспечение деятельности муниципального казенного учреждения  городского округа Тейково «Служба заказчика»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</si>
  <si>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</si>
  <si>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</si>
  <si>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</si>
  <si>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</si>
  <si>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</si>
  <si>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</si>
  <si>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</si>
  <si>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</si>
  <si>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</si>
  <si>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>Код главного распорядителя</t>
  </si>
  <si>
    <t>Организация и проведение сертификации спортивных сооружений</t>
  </si>
  <si>
    <t>01 5 04 00710</t>
  </si>
  <si>
    <t>Обеспечение  мероприятий по формированию современной городской среды</t>
  </si>
  <si>
    <t>05 Ж 01 L5550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</si>
  <si>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</si>
  <si>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</si>
  <si>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</si>
  <si>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</si>
  <si>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</si>
  <si>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</si>
  <si>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</si>
  <si>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</si>
  <si>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</si>
  <si>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</si>
  <si>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05 2 01 S0490</t>
  </si>
  <si>
    <t>Комплектование книжных фондов библиотек городского округа Тейково</t>
  </si>
  <si>
    <t>Проведение  комплексных кадастровых работ на территории Ивановской области</t>
  </si>
  <si>
    <t>03 7 01 00120</t>
  </si>
  <si>
    <t>03 7 01 S1430</t>
  </si>
  <si>
    <t>02 8 01 20090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</si>
  <si>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</si>
  <si>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</si>
  <si>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Оплата услуг по содержанию муниципальной системы видеонаблюдения</t>
  </si>
  <si>
    <t>05 8 01 40050</t>
  </si>
  <si>
    <t>05 2 01 S0510</t>
  </si>
  <si>
    <t>05 4 01 L4970</t>
  </si>
  <si>
    <t>09 1 01 L5110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</si>
  <si>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</si>
  <si>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</si>
  <si>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Снос жилых домов и хозяйственных построек</t>
  </si>
  <si>
    <t>05 К 02 30200</t>
  </si>
  <si>
    <t>Проведение оценки земельных участков с жилыми домами, пришедшими в нежилое состояние</t>
  </si>
  <si>
    <t>05 К 03 30300</t>
  </si>
  <si>
    <t>Разработка проекта по благоустройству общественной территории</t>
  </si>
  <si>
    <t>05 Ж 03 20600</t>
  </si>
  <si>
    <t>Реализация программ по формированию комфортной городской среды</t>
  </si>
  <si>
    <t>05 Ж F2 55550</t>
  </si>
  <si>
    <t>Актуализация схемы теплоснабжения городского округа Тейково Ивановской области</t>
  </si>
  <si>
    <t>41 9 00 90120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</si>
  <si>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</si>
  <si>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</si>
  <si>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</si>
  <si>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</si>
  <si>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</si>
  <si>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</si>
  <si>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</si>
  <si>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</si>
  <si>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</si>
  <si>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</si>
  <si>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</si>
  <si>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Организация  мероприятий, носящих общегородской и межмуниципальный характер</t>
  </si>
  <si>
    <t>01 7 01 20100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</si>
  <si>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</si>
  <si>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</si>
  <si>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S3110</t>
  </si>
  <si>
    <t>03 7 01 S1950</t>
  </si>
  <si>
    <t>03 1 02 S1980</t>
  </si>
  <si>
    <t>Развитие системы подготовки спортивного резерва</t>
  </si>
  <si>
    <t>01 3 01 00220</t>
  </si>
  <si>
    <t>2022 год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</si>
  <si>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</si>
  <si>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</si>
  <si>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Благоустройство по наказам избирателей депутатам Ивановской областной Думы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</si>
  <si>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</si>
  <si>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</si>
  <si>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</si>
  <si>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Е1010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</si>
  <si>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</si>
  <si>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03 7 01 81430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</si>
  <si>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</si>
  <si>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</si>
  <si>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</si>
  <si>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</si>
  <si>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</si>
  <si>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</si>
  <si>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41 9 00 90070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</si>
  <si>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</si>
  <si>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</si>
  <si>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</si>
  <si>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</si>
  <si>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</si>
  <si>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</si>
  <si>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01 2 E1 51690</t>
  </si>
  <si>
    <t>01 2 E4 52100</t>
  </si>
  <si>
    <t>01 2 01 S1950</t>
  </si>
  <si>
    <t>01 1 01 S1950</t>
  </si>
  <si>
    <t>05 6 01 S2000</t>
  </si>
  <si>
    <t>01 2 E2 50970</t>
  </si>
  <si>
    <t>Организация питания обучающихся 1–4 классов муниципальных общеобразовательных организаций</t>
  </si>
  <si>
    <t>Укрепление материально-технической базы муниципальных образовательных организаций Ивановской области</t>
  </si>
  <si>
    <t>01 2 04 S1950</t>
  </si>
  <si>
    <t>Расходы на проектирование строительства (реконструкции), капитального ремонта, строительство (реконструкцию), капитальный ремонт, ремонт  и содержание автомобильных дорог общего пользования местного значения, в том числе на формирование муниципальных дорожных фондов</t>
  </si>
  <si>
    <t>Проведение специальной оценки условий труда  в муниципальных организациях дополнительного образования детей</t>
  </si>
  <si>
    <t>Капитальный ремонт объектов дополнительного образования детей</t>
  </si>
  <si>
    <t>01 3 03 S3190</t>
  </si>
  <si>
    <t>Проведение ремонта жилых помещений и (или) замена (приобретение) бытового и сантехнического оборудования в жилых помещениях, занимаемых инвалидами и участниками Великой Отечественной войны 1941-1945 годов, за исключением инвалидов и участников Великой Отечественной войны, обеспеченных жильем в соответствии с Указом Президента Российской Федерации от 07.05.2008 № 714 «Об обеспечении жильем ветеранов Великой Отечественной войны 1941-1945 годов» и Федеральным законом от 12.01.1995 № 5-ФЗ «О ветеранах"</t>
  </si>
  <si>
    <t>05 Д 02 80240</t>
  </si>
  <si>
    <t>01 2 01 53031</t>
  </si>
  <si>
    <t>Финансовое обеспечение дорожной деятельности на автомобильных дорогах общего пользования местного значения</t>
  </si>
  <si>
    <t>05 2 01 86500</t>
  </si>
  <si>
    <t>Участие мужской команды «ФК Тейково» в чемпионате Ивановской области по футболу</t>
  </si>
  <si>
    <t>Разработка проектной документации на строительство жилья, строительство, реконструкцию и капитальный ремонт объектов социальной и инженерной инфраструктуры, благоустройство общественных территорий</t>
  </si>
  <si>
    <t>05 1 02 S6200</t>
  </si>
  <si>
    <t>Субсидия на адресную поддержку учащихся 1-11 классов при организации питания в образовательных организациях городского округа Тейково</t>
  </si>
  <si>
    <t>01 4 01 00270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</si>
  <si>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</si>
  <si>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01 4 01 L3041</t>
  </si>
  <si>
    <t>2023 год</t>
  </si>
  <si>
    <t>Субсидии организациям коммунального 
комплекса на возмещение недополученных доходов, возникающих из-за разницы между экономически обоснованным  тарифом и размером платы населения за одну помывку в общем отделении бань городского округа Тейково, установленным органом местного самоуправления</t>
  </si>
  <si>
    <t>05 1 01 60020</t>
  </si>
  <si>
    <t>Субсидирование на поддержку субъектов малого и среднего предпринимательства</t>
  </si>
  <si>
    <t>06 1 01 60210</t>
  </si>
  <si>
    <t>Улучшение условий и охраны труда в администрации городского округа Тейково, структурных подразделениях администрации</t>
  </si>
  <si>
    <t>08 3 01 00650</t>
  </si>
  <si>
    <t>Музейно-выставочная деятельность</t>
  </si>
  <si>
    <t>03 2 01 00480</t>
  </si>
  <si>
    <t xml:space="preserve">к решению городской Думы 
</t>
  </si>
  <si>
    <t>городского округа Тейково</t>
  </si>
  <si>
    <t xml:space="preserve"> Приложение № 8</t>
  </si>
  <si>
    <t xml:space="preserve">от 18.12.2020 № 46  </t>
  </si>
  <si>
    <t xml:space="preserve"> Ведомственная структура
расходов бюджета города Тейково  на 2022-2023 годы</t>
  </si>
  <si>
    <t xml:space="preserve">Приложение № 8 </t>
  </si>
  <si>
    <t>Изменения 29.01.2021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</si>
  <si>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</si>
  <si>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Создание виртуальных концертных залов</t>
  </si>
  <si>
    <t>03 8 A3 54530</t>
  </si>
  <si>
    <t>Изменения 26.02.2021</t>
  </si>
  <si>
    <t>Государственная поддержка отрасли культуры (Субсидии бюджетам муниципальных районов и городских округов Ивановской области на оснащение образовательных учреждений в сфере культуры музыкальными инструментами, оборудованием и учебными материалами)</t>
  </si>
  <si>
    <t>03 7 A1 55195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</si>
  <si>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</si>
  <si>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</si>
  <si>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</si>
  <si>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 xml:space="preserve">Создание новых мест в образовательных организациях различных типов для реализации дополнительных общеразвивающих программ всех направленностей
</t>
  </si>
  <si>
    <t>01 3 E2 54910</t>
  </si>
  <si>
    <t>08 1 05 00610</t>
  </si>
  <si>
    <t>Изменения 26.03.2021</t>
  </si>
  <si>
    <t>01 1 03 S1950</t>
  </si>
  <si>
    <t>Выполнение работ по разработке проекта инженерно-геологических изысканий водозабора м.Красные Сосенки</t>
  </si>
  <si>
    <t>05 1 03 40170</t>
  </si>
  <si>
    <t>Изменения 23.04.2021</t>
  </si>
  <si>
    <t>05 Ж F2 S5100</t>
  </si>
  <si>
    <t>Осуществление строительного контроля за реализацией инициативных проектов</t>
  </si>
  <si>
    <t>Корректировка проекта организации дорожного движения в городском округе Тейково</t>
  </si>
  <si>
    <t>05 8 01 40080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</si>
  <si>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(ежемесячное денежное вознаграждение за классное руководство педагогическим работникам муниципальных общеобразовательных организаций)</t>
  </si>
  <si>
    <t>05 Ж 04 20800</t>
  </si>
  <si>
    <t>Организация благоустройства территорий в рамках поддержки местных инициатив (инициативных проектов)</t>
  </si>
  <si>
    <t>07 2 01 00560</t>
  </si>
  <si>
    <t xml:space="preserve">городская Дума городского округа Тейково Ивановской области
</t>
  </si>
  <si>
    <t>Изменения 25.06.2021</t>
  </si>
  <si>
    <t>03 2 01 80340</t>
  </si>
  <si>
    <t>Изменения 23.07.2021</t>
  </si>
  <si>
    <t>Ивановской области</t>
  </si>
  <si>
    <t>03 2 02 00460</t>
  </si>
  <si>
    <t>Реализация мероприятий по модернизации объектов коммунальной инфраструктуры</t>
  </si>
  <si>
    <t>05 1 04 S6800</t>
  </si>
  <si>
    <t>Предоставление субсидий на реализацию мероприятий по организации водоотведения в границах городского округа Тейково Ивановской области</t>
  </si>
  <si>
    <t>05 1 05 40180</t>
  </si>
  <si>
    <t>Укрепление материально-технической базы муниципального бюджетного учреждения "Многофункциональный центр предоставления государственных и муниципальных услуг"</t>
  </si>
  <si>
    <t>05 7 03 00800</t>
  </si>
  <si>
    <t>Благоустройство территорий муниципальных дошкольных образовательных организаций Ивановской области</t>
  </si>
  <si>
    <t>01 1 04 87600</t>
  </si>
  <si>
    <t>Проведение лесоустроительных работ</t>
  </si>
  <si>
    <t>05 М 01 30500</t>
  </si>
  <si>
    <t>Разработка и утверждение лесохозяйственного регламента</t>
  </si>
  <si>
    <t>05 М 02 30600</t>
  </si>
  <si>
    <t>Обеспечение деятельности председателя Контрольно-счётной комиссии городского округа Тейково</t>
  </si>
  <si>
    <t>40 9 00 00710</t>
  </si>
  <si>
    <t>Обеспечение деятельности аппарата Контрольно-счётной комиссии городского округа Тейково</t>
  </si>
  <si>
    <t>40 9 00 00720</t>
  </si>
  <si>
    <t xml:space="preserve">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</si>
  <si>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Изменения 30.09.2021</t>
  </si>
  <si>
    <t xml:space="preserve">от __.__.2021 №  </t>
  </si>
</sst>
</file>

<file path=xl/styles.xml><?xml version="1.0" encoding="utf-8"?>
<styleSheet xmlns="http://schemas.openxmlformats.org/spreadsheetml/2006/main">
  <numFmts count="1">
    <numFmt numFmtId="164" formatCode="#,##0.00000"/>
  </numFmts>
  <fonts count="2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65">
    <xf numFmtId="0" fontId="0" fillId="0" borderId="0"/>
    <xf numFmtId="0" fontId="9" fillId="0" borderId="0" applyNumberFormat="0" applyFill="0" applyBorder="0" applyAlignment="0" applyProtection="0"/>
    <xf numFmtId="0" fontId="10" fillId="0" borderId="2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5" applyNumberFormat="0" applyAlignment="0" applyProtection="0"/>
    <xf numFmtId="0" fontId="17" fillId="6" borderId="6" applyNumberFormat="0" applyAlignment="0" applyProtection="0"/>
    <xf numFmtId="0" fontId="18" fillId="6" borderId="5" applyNumberFormat="0" applyAlignment="0" applyProtection="0"/>
    <xf numFmtId="0" fontId="19" fillId="0" borderId="7" applyNumberFormat="0" applyFill="0" applyAlignment="0" applyProtection="0"/>
    <xf numFmtId="0" fontId="20" fillId="7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4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2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26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9" borderId="0" applyNumberFormat="0" applyBorder="0" applyAlignment="0" applyProtection="0"/>
    <xf numFmtId="0" fontId="2" fillId="30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11" borderId="0" applyNumberFormat="0" applyBorder="0" applyAlignment="0" applyProtection="0"/>
    <xf numFmtId="0" fontId="2" fillId="26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9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27" borderId="0" applyNumberFormat="0" applyBorder="0" applyAlignment="0" applyProtection="0"/>
    <xf numFmtId="0" fontId="2" fillId="10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3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27">
    <xf numFmtId="0" fontId="0" fillId="0" borderId="0" xfId="0"/>
    <xf numFmtId="0" fontId="5" fillId="33" borderId="1" xfId="0" applyFont="1" applyFill="1" applyBorder="1" applyAlignment="1">
      <alignment horizontal="center" vertical="top" wrapText="1"/>
    </xf>
    <xf numFmtId="0" fontId="5" fillId="33" borderId="1" xfId="0" applyFont="1" applyFill="1" applyBorder="1" applyAlignment="1">
      <alignment vertical="top" wrapText="1"/>
    </xf>
    <xf numFmtId="0" fontId="5" fillId="33" borderId="1" xfId="0" applyFont="1" applyFill="1" applyBorder="1" applyAlignment="1">
      <alignment horizontal="right" vertical="top" wrapText="1"/>
    </xf>
    <xf numFmtId="0" fontId="5" fillId="33" borderId="1" xfId="0" applyFont="1" applyFill="1" applyBorder="1" applyAlignment="1">
      <alignment horizontal="left" vertical="top" wrapText="1"/>
    </xf>
    <xf numFmtId="0" fontId="4" fillId="33" borderId="0" xfId="0" applyFont="1" applyFill="1" applyAlignment="1">
      <alignment vertical="top"/>
    </xf>
    <xf numFmtId="0" fontId="6" fillId="33" borderId="1" xfId="0" applyFont="1" applyFill="1" applyBorder="1" applyAlignment="1">
      <alignment vertical="top" wrapText="1"/>
    </xf>
    <xf numFmtId="0" fontId="6" fillId="33" borderId="1" xfId="0" applyFont="1" applyFill="1" applyBorder="1" applyAlignment="1">
      <alignment horizontal="right" vertical="top" wrapText="1"/>
    </xf>
    <xf numFmtId="164" fontId="7" fillId="33" borderId="1" xfId="0" applyNumberFormat="1" applyFont="1" applyFill="1" applyBorder="1" applyAlignment="1">
      <alignment vertical="top"/>
    </xf>
    <xf numFmtId="164" fontId="27" fillId="33" borderId="1" xfId="0" applyNumberFormat="1" applyFont="1" applyFill="1" applyBorder="1" applyAlignment="1">
      <alignment vertical="top"/>
    </xf>
    <xf numFmtId="0" fontId="5" fillId="33" borderId="1" xfId="0" applyFont="1" applyFill="1" applyBorder="1" applyAlignment="1">
      <alignment horizontal="justify" vertical="top" wrapText="1"/>
    </xf>
    <xf numFmtId="0" fontId="5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horizontal="center" vertical="top"/>
    </xf>
    <xf numFmtId="0" fontId="5" fillId="33" borderId="1" xfId="0" applyFont="1" applyFill="1" applyBorder="1" applyAlignment="1">
      <alignment vertical="center" wrapText="1"/>
    </xf>
    <xf numFmtId="0" fontId="5" fillId="33" borderId="13" xfId="0" applyFont="1" applyFill="1" applyBorder="1" applyAlignment="1">
      <alignment horizontal="left" vertical="top" wrapText="1"/>
    </xf>
    <xf numFmtId="0" fontId="4" fillId="33" borderId="1" xfId="0" applyFont="1" applyFill="1" applyBorder="1" applyAlignment="1">
      <alignment horizontal="right" vertical="top" wrapText="1"/>
    </xf>
    <xf numFmtId="0" fontId="5" fillId="33" borderId="1" xfId="0" applyNumberFormat="1" applyFont="1" applyFill="1" applyBorder="1" applyAlignment="1">
      <alignment vertical="top" wrapText="1"/>
    </xf>
    <xf numFmtId="0" fontId="8" fillId="33" borderId="1" xfId="0" applyFont="1" applyFill="1" applyBorder="1" applyAlignment="1">
      <alignment vertical="top" wrapText="1"/>
    </xf>
    <xf numFmtId="0" fontId="4" fillId="33" borderId="0" xfId="0" applyFont="1" applyFill="1" applyAlignment="1">
      <alignment horizontal="right" vertical="top" wrapText="1"/>
    </xf>
    <xf numFmtId="0" fontId="2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4" fillId="33" borderId="0" xfId="0" applyFont="1" applyFill="1" applyAlignment="1">
      <alignment horizontal="right" vertical="top"/>
    </xf>
    <xf numFmtId="0" fontId="6" fillId="33" borderId="1" xfId="0" applyFont="1" applyFill="1" applyBorder="1" applyAlignment="1">
      <alignment horizontal="center" vertical="top" wrapText="1"/>
    </xf>
    <xf numFmtId="0" fontId="7" fillId="33" borderId="11" xfId="0" applyFont="1" applyFill="1" applyBorder="1" applyAlignment="1">
      <alignment horizontal="right" vertical="distributed" wrapText="1"/>
    </xf>
  </cellXfs>
  <cellStyles count="565">
    <cellStyle name="20% - Акцент1" xfId="18" builtinId="30" customBuiltin="1"/>
    <cellStyle name="20% - Акцент1 10" xfId="45"/>
    <cellStyle name="20% - Акцент1 11" xfId="309"/>
    <cellStyle name="20% - Акцент1 12" xfId="323"/>
    <cellStyle name="20% - Акцент1 2" xfId="50"/>
    <cellStyle name="20% - Акцент1 2 10" xfId="317"/>
    <cellStyle name="20% - Акцент1 2 11" xfId="350"/>
    <cellStyle name="20% - Акцент1 2 2" xfId="83"/>
    <cellStyle name="20% - Акцент1 2 2 2" xfId="375"/>
    <cellStyle name="20% - Акцент1 2 3" xfId="155"/>
    <cellStyle name="20% - Акцент1 2 3 2" xfId="427"/>
    <cellStyle name="20% - Акцент1 2 4" xfId="188"/>
    <cellStyle name="20% - Акцент1 2 4 2" xfId="460"/>
    <cellStyle name="20% - Акцент1 2 5" xfId="224"/>
    <cellStyle name="20% - Акцент1 2 5 2" xfId="496"/>
    <cellStyle name="20% - Акцент1 2 6" xfId="251"/>
    <cellStyle name="20% - Акцент1 2 6 2" xfId="523"/>
    <cellStyle name="20% - Акцент1 2 7" xfId="93"/>
    <cellStyle name="20% - Акцент1 2 7 2" xfId="360"/>
    <cellStyle name="20% - Акцент1 2 8" xfId="75"/>
    <cellStyle name="20% - Акцент1 2 8 2" xfId="342"/>
    <cellStyle name="20% - Акцент1 2 9" xfId="293"/>
    <cellStyle name="20% - Акцент1 3" xfId="135"/>
    <cellStyle name="20% - Акцент1 3 2" xfId="199"/>
    <cellStyle name="20% - Акцент1 3 2 2" xfId="471"/>
    <cellStyle name="20% - Акцент1 3 3" xfId="235"/>
    <cellStyle name="20% - Акцент1 3 3 2" xfId="507"/>
    <cellStyle name="20% - Акцент1 3 4" xfId="407"/>
    <cellStyle name="20% - Акцент1 4" xfId="105"/>
    <cellStyle name="20% - Акцент1 4 2" xfId="374"/>
    <cellStyle name="20% - Акцент1 5" xfId="168"/>
    <cellStyle name="20% - Акцент1 5 2" xfId="440"/>
    <cellStyle name="20% - Акцент1 6" xfId="179"/>
    <cellStyle name="20% - Акцент1 6 2" xfId="451"/>
    <cellStyle name="20% - Акцент1 7" xfId="77"/>
    <cellStyle name="20% - Акцент1 7 2" xfId="344"/>
    <cellStyle name="20% - Акцент1 8" xfId="283"/>
    <cellStyle name="20% - Акцент1 8 2" xfId="555"/>
    <cellStyle name="20% - Акцент1 9" xfId="271"/>
    <cellStyle name="20% - Акцент1 9 2" xfId="543"/>
    <cellStyle name="20% - Акцент2" xfId="22" builtinId="34" customBuiltin="1"/>
    <cellStyle name="20% - Акцент2 10" xfId="56"/>
    <cellStyle name="20% - Акцент2 11" xfId="311"/>
    <cellStyle name="20% - Акцент2 12" xfId="325"/>
    <cellStyle name="20% - Акцент2 2" xfId="54"/>
    <cellStyle name="20% - Акцент2 2 10" xfId="315"/>
    <cellStyle name="20% - Акцент2 2 11" xfId="354"/>
    <cellStyle name="20% - Акцент2 2 2" xfId="87"/>
    <cellStyle name="20% - Акцент2 2 2 2" xfId="379"/>
    <cellStyle name="20% - Акцент2 2 3" xfId="157"/>
    <cellStyle name="20% - Акцент2 2 3 2" xfId="429"/>
    <cellStyle name="20% - Акцент2 2 4" xfId="190"/>
    <cellStyle name="20% - Акцент2 2 4 2" xfId="462"/>
    <cellStyle name="20% - Акцент2 2 5" xfId="226"/>
    <cellStyle name="20% - Акцент2 2 5 2" xfId="498"/>
    <cellStyle name="20% - Акцент2 2 6" xfId="253"/>
    <cellStyle name="20% - Акцент2 2 6 2" xfId="525"/>
    <cellStyle name="20% - Акцент2 2 7" xfId="275"/>
    <cellStyle name="20% - Акцент2 2 7 2" xfId="547"/>
    <cellStyle name="20% - Акцент2 2 8" xfId="273"/>
    <cellStyle name="20% - Акцент2 2 8 2" xfId="545"/>
    <cellStyle name="20% - Акцент2 2 9" xfId="295"/>
    <cellStyle name="20% - Акцент2 3" xfId="123"/>
    <cellStyle name="20% - Акцент2 3 2" xfId="187"/>
    <cellStyle name="20% - Акцент2 3 2 2" xfId="459"/>
    <cellStyle name="20% - Акцент2 3 3" xfId="223"/>
    <cellStyle name="20% - Акцент2 3 3 2" xfId="495"/>
    <cellStyle name="20% - Акцент2 3 4" xfId="395"/>
    <cellStyle name="20% - Акцент2 4" xfId="111"/>
    <cellStyle name="20% - Акцент2 4 2" xfId="381"/>
    <cellStyle name="20% - Акцент2 5" xfId="170"/>
    <cellStyle name="20% - Акцент2 5 2" xfId="442"/>
    <cellStyle name="20% - Акцент2 6" xfId="167"/>
    <cellStyle name="20% - Акцент2 6 2" xfId="439"/>
    <cellStyle name="20% - Акцент2 7" xfId="90"/>
    <cellStyle name="20% - Акцент2 7 2" xfId="357"/>
    <cellStyle name="20% - Акцент2 8" xfId="263"/>
    <cellStyle name="20% - Акцент2 8 2" xfId="535"/>
    <cellStyle name="20% - Акцент2 9" xfId="266"/>
    <cellStyle name="20% - Акцент2 9 2" xfId="538"/>
    <cellStyle name="20% - Акцент3" xfId="26" builtinId="38" customBuiltin="1"/>
    <cellStyle name="20% - Акцент3 10" xfId="64"/>
    <cellStyle name="20% - Акцент3 11" xfId="319"/>
    <cellStyle name="20% - Акцент3 12" xfId="327"/>
    <cellStyle name="20% - Акцент3 2" xfId="57"/>
    <cellStyle name="20% - Акцент3 2 10" xfId="322"/>
    <cellStyle name="20% - Акцент3 2 11" xfId="358"/>
    <cellStyle name="20% - Акцент3 2 2" xfId="91"/>
    <cellStyle name="20% - Акцент3 2 2 2" xfId="382"/>
    <cellStyle name="20% - Акцент3 2 3" xfId="159"/>
    <cellStyle name="20% - Акцент3 2 3 2" xfId="431"/>
    <cellStyle name="20% - Акцент3 2 4" xfId="193"/>
    <cellStyle name="20% - Акцент3 2 4 2" xfId="465"/>
    <cellStyle name="20% - Акцент3 2 5" xfId="229"/>
    <cellStyle name="20% - Акцент3 2 5 2" xfId="501"/>
    <cellStyle name="20% - Акцент3 2 6" xfId="255"/>
    <cellStyle name="20% - Акцент3 2 6 2" xfId="527"/>
    <cellStyle name="20% - Акцент3 2 7" xfId="282"/>
    <cellStyle name="20% - Акцент3 2 7 2" xfId="554"/>
    <cellStyle name="20% - Акцент3 2 8" xfId="277"/>
    <cellStyle name="20% - Акцент3 2 8 2" xfId="549"/>
    <cellStyle name="20% - Акцент3 2 9" xfId="298"/>
    <cellStyle name="20% - Акцент3 3" xfId="131"/>
    <cellStyle name="20% - Акцент3 3 2" xfId="195"/>
    <cellStyle name="20% - Акцент3 3 2 2" xfId="467"/>
    <cellStyle name="20% - Акцент3 3 3" xfId="231"/>
    <cellStyle name="20% - Акцент3 3 3 2" xfId="503"/>
    <cellStyle name="20% - Акцент3 3 4" xfId="403"/>
    <cellStyle name="20% - Акцент3 4" xfId="117"/>
    <cellStyle name="20% - Акцент3 4 2" xfId="389"/>
    <cellStyle name="20% - Акцент3 5" xfId="173"/>
    <cellStyle name="20% - Акцент3 5 2" xfId="445"/>
    <cellStyle name="20% - Акцент3 6" xfId="175"/>
    <cellStyle name="20% - Акцент3 6 2" xfId="447"/>
    <cellStyle name="20% - Акцент3 7" xfId="100"/>
    <cellStyle name="20% - Акцент3 7 2" xfId="367"/>
    <cellStyle name="20% - Акцент3 8" xfId="72"/>
    <cellStyle name="20% - Акцент3 8 2" xfId="339"/>
    <cellStyle name="20% - Акцент3 9" xfId="70"/>
    <cellStyle name="20% - Акцент3 9 2" xfId="337"/>
    <cellStyle name="20% - Акцент4" xfId="30" builtinId="42" customBuiltin="1"/>
    <cellStyle name="20% - Акцент4 10" xfId="52"/>
    <cellStyle name="20% - Акцент4 11" xfId="44"/>
    <cellStyle name="20% - Акцент4 12" xfId="329"/>
    <cellStyle name="20% - Акцент4 2" xfId="59"/>
    <cellStyle name="20% - Акцент4 2 10" xfId="306"/>
    <cellStyle name="20% - Акцент4 2 11" xfId="362"/>
    <cellStyle name="20% - Акцент4 2 2" xfId="95"/>
    <cellStyle name="20% - Акцент4 2 2 2" xfId="384"/>
    <cellStyle name="20% - Акцент4 2 3" xfId="161"/>
    <cellStyle name="20% - Акцент4 2 3 2" xfId="433"/>
    <cellStyle name="20% - Акцент4 2 4" xfId="197"/>
    <cellStyle name="20% - Акцент4 2 4 2" xfId="469"/>
    <cellStyle name="20% - Акцент4 2 5" xfId="233"/>
    <cellStyle name="20% - Акцент4 2 5 2" xfId="505"/>
    <cellStyle name="20% - Акцент4 2 6" xfId="257"/>
    <cellStyle name="20% - Акцент4 2 6 2" xfId="529"/>
    <cellStyle name="20% - Акцент4 2 7" xfId="288"/>
    <cellStyle name="20% - Акцент4 2 7 2" xfId="560"/>
    <cellStyle name="20% - Акцент4 2 8" xfId="291"/>
    <cellStyle name="20% - Акцент4 2 8 2" xfId="563"/>
    <cellStyle name="20% - Акцент4 2 9" xfId="300"/>
    <cellStyle name="20% - Акцент4 3" xfId="140"/>
    <cellStyle name="20% - Акцент4 3 2" xfId="207"/>
    <cellStyle name="20% - Акцент4 3 2 2" xfId="479"/>
    <cellStyle name="20% - Акцент4 3 3" xfId="243"/>
    <cellStyle name="20% - Акцент4 3 3 2" xfId="515"/>
    <cellStyle name="20% - Акцент4 3 4" xfId="412"/>
    <cellStyle name="20% - Акцент4 4" xfId="107"/>
    <cellStyle name="20% - Акцент4 4 2" xfId="377"/>
    <cellStyle name="20% - Акцент4 5" xfId="177"/>
    <cellStyle name="20% - Акцент4 5 2" xfId="449"/>
    <cellStyle name="20% - Акцент4 6" xfId="215"/>
    <cellStyle name="20% - Акцент4 6 2" xfId="487"/>
    <cellStyle name="20% - Акцент4 7" xfId="85"/>
    <cellStyle name="20% - Акцент4 7 2" xfId="352"/>
    <cellStyle name="20% - Акцент4 8" xfId="122"/>
    <cellStyle name="20% - Акцент4 8 2" xfId="394"/>
    <cellStyle name="20% - Акцент4 9" xfId="285"/>
    <cellStyle name="20% - Акцент4 9 2" xfId="557"/>
    <cellStyle name="20% - Акцент5" xfId="34" builtinId="46" customBuiltin="1"/>
    <cellStyle name="20% - Акцент5 10" xfId="112"/>
    <cellStyle name="20% - Акцент5 11" xfId="43"/>
    <cellStyle name="20% - Акцент5 12" xfId="331"/>
    <cellStyle name="20% - Акцент5 2" xfId="62"/>
    <cellStyle name="20% - Акцент5 2 10" xfId="308"/>
    <cellStyle name="20% - Акцент5 2 11" xfId="365"/>
    <cellStyle name="20% - Акцент5 2 2" xfId="98"/>
    <cellStyle name="20% - Акцент5 2 2 2" xfId="387"/>
    <cellStyle name="20% - Акцент5 2 3" xfId="163"/>
    <cellStyle name="20% - Акцент5 2 3 2" xfId="435"/>
    <cellStyle name="20% - Акцент5 2 4" xfId="200"/>
    <cellStyle name="20% - Акцент5 2 4 2" xfId="472"/>
    <cellStyle name="20% - Акцент5 2 5" xfId="236"/>
    <cellStyle name="20% - Акцент5 2 5 2" xfId="508"/>
    <cellStyle name="20% - Акцент5 2 6" xfId="259"/>
    <cellStyle name="20% - Акцент5 2 6 2" xfId="531"/>
    <cellStyle name="20% - Акцент5 2 7" xfId="265"/>
    <cellStyle name="20% - Акцент5 2 7 2" xfId="537"/>
    <cellStyle name="20% - Акцент5 2 8" xfId="286"/>
    <cellStyle name="20% - Акцент5 2 8 2" xfId="558"/>
    <cellStyle name="20% - Акцент5 2 9" xfId="302"/>
    <cellStyle name="20% - Акцент5 3" xfId="142"/>
    <cellStyle name="20% - Акцент5 3 2" xfId="209"/>
    <cellStyle name="20% - Акцент5 3 2 2" xfId="481"/>
    <cellStyle name="20% - Акцент5 3 3" xfId="245"/>
    <cellStyle name="20% - Акцент5 3 3 2" xfId="517"/>
    <cellStyle name="20% - Акцент5 3 4" xfId="414"/>
    <cellStyle name="20% - Акцент5 4" xfId="149"/>
    <cellStyle name="20% - Акцент5 4 2" xfId="421"/>
    <cellStyle name="20% - Акцент5 5" xfId="180"/>
    <cellStyle name="20% - Акцент5 5 2" xfId="452"/>
    <cellStyle name="20% - Акцент5 6" xfId="217"/>
    <cellStyle name="20% - Акцент5 6 2" xfId="489"/>
    <cellStyle name="20% - Акцент5 7" xfId="130"/>
    <cellStyle name="20% - Акцент5 7 2" xfId="402"/>
    <cellStyle name="20% - Акцент5 8" xfId="71"/>
    <cellStyle name="20% - Акцент5 8 2" xfId="338"/>
    <cellStyle name="20% - Акцент5 9" xfId="289"/>
    <cellStyle name="20% - Акцент5 9 2" xfId="561"/>
    <cellStyle name="20% - Акцент6" xfId="38" builtinId="50" customBuiltin="1"/>
    <cellStyle name="20% - Акцент6 10" xfId="116"/>
    <cellStyle name="20% - Акцент6 11" xfId="49"/>
    <cellStyle name="20% - Акцент6 12" xfId="333"/>
    <cellStyle name="20% - Акцент6 2" xfId="66"/>
    <cellStyle name="20% - Акцент6 2 10" xfId="320"/>
    <cellStyle name="20% - Акцент6 2 11" xfId="369"/>
    <cellStyle name="20% - Акцент6 2 2" xfId="102"/>
    <cellStyle name="20% - Акцент6 2 2 2" xfId="391"/>
    <cellStyle name="20% - Акцент6 2 3" xfId="165"/>
    <cellStyle name="20% - Акцент6 2 3 2" xfId="437"/>
    <cellStyle name="20% - Акцент6 2 4" xfId="202"/>
    <cellStyle name="20% - Акцент6 2 4 2" xfId="474"/>
    <cellStyle name="20% - Акцент6 2 5" xfId="238"/>
    <cellStyle name="20% - Акцент6 2 5 2" xfId="510"/>
    <cellStyle name="20% - Акцент6 2 6" xfId="261"/>
    <cellStyle name="20% - Акцент6 2 6 2" xfId="533"/>
    <cellStyle name="20% - Акцент6 2 7" xfId="290"/>
    <cellStyle name="20% - Акцент6 2 7 2" xfId="562"/>
    <cellStyle name="20% - Акцент6 2 8" xfId="292"/>
    <cellStyle name="20% - Акцент6 2 8 2" xfId="564"/>
    <cellStyle name="20% - Акцент6 2 9" xfId="304"/>
    <cellStyle name="20% - Акцент6 3" xfId="144"/>
    <cellStyle name="20% - Акцент6 3 2" xfId="211"/>
    <cellStyle name="20% - Акцент6 3 2 2" xfId="483"/>
    <cellStyle name="20% - Акцент6 3 3" xfId="247"/>
    <cellStyle name="20% - Акцент6 3 3 2" xfId="519"/>
    <cellStyle name="20% - Акцент6 3 4" xfId="416"/>
    <cellStyle name="20% - Акцент6 4" xfId="151"/>
    <cellStyle name="20% - Акцент6 4 2" xfId="423"/>
    <cellStyle name="20% - Акцент6 5" xfId="182"/>
    <cellStyle name="20% - Акцент6 5 2" xfId="454"/>
    <cellStyle name="20% - Акцент6 6" xfId="219"/>
    <cellStyle name="20% - Акцент6 6 2" xfId="491"/>
    <cellStyle name="20% - Акцент6 7" xfId="136"/>
    <cellStyle name="20% - Акцент6 7 2" xfId="408"/>
    <cellStyle name="20% - Акцент6 8" xfId="104"/>
    <cellStyle name="20% - Акцент6 8 2" xfId="371"/>
    <cellStyle name="20% - Акцент6 9" xfId="81"/>
    <cellStyle name="20% - Акцент6 9 2" xfId="348"/>
    <cellStyle name="40% - Акцент1" xfId="19" builtinId="31" customBuiltin="1"/>
    <cellStyle name="40% - Акцент1 10" xfId="65"/>
    <cellStyle name="40% - Акцент1 11" xfId="307"/>
    <cellStyle name="40% - Акцент1 12" xfId="324"/>
    <cellStyle name="40% - Акцент1 2" xfId="51"/>
    <cellStyle name="40% - Акцент1 2 10" xfId="312"/>
    <cellStyle name="40% - Акцент1 2 11" xfId="351"/>
    <cellStyle name="40% - Акцент1 2 2" xfId="84"/>
    <cellStyle name="40% - Акцент1 2 2 2" xfId="376"/>
    <cellStyle name="40% - Акцент1 2 3" xfId="156"/>
    <cellStyle name="40% - Акцент1 2 3 2" xfId="428"/>
    <cellStyle name="40% - Акцент1 2 4" xfId="189"/>
    <cellStyle name="40% - Акцент1 2 4 2" xfId="461"/>
    <cellStyle name="40% - Акцент1 2 5" xfId="225"/>
    <cellStyle name="40% - Акцент1 2 5 2" xfId="497"/>
    <cellStyle name="40% - Акцент1 2 6" xfId="252"/>
    <cellStyle name="40% - Акцент1 2 6 2" xfId="524"/>
    <cellStyle name="40% - Акцент1 2 7" xfId="82"/>
    <cellStyle name="40% - Акцент1 2 7 2" xfId="349"/>
    <cellStyle name="40% - Акцент1 2 8" xfId="76"/>
    <cellStyle name="40% - Акцент1 2 8 2" xfId="343"/>
    <cellStyle name="40% - Акцент1 2 9" xfId="294"/>
    <cellStyle name="40% - Акцент1 3" xfId="132"/>
    <cellStyle name="40% - Акцент1 3 2" xfId="196"/>
    <cellStyle name="40% - Акцент1 3 2 2" xfId="468"/>
    <cellStyle name="40% - Акцент1 3 3" xfId="232"/>
    <cellStyle name="40% - Акцент1 3 3 2" xfId="504"/>
    <cellStyle name="40% - Акцент1 3 4" xfId="404"/>
    <cellStyle name="40% - Акцент1 4" xfId="118"/>
    <cellStyle name="40% - Акцент1 4 2" xfId="390"/>
    <cellStyle name="40% - Акцент1 5" xfId="169"/>
    <cellStyle name="40% - Акцент1 5 2" xfId="441"/>
    <cellStyle name="40% - Акцент1 6" xfId="176"/>
    <cellStyle name="40% - Акцент1 6 2" xfId="448"/>
    <cellStyle name="40% - Акцент1 7" xfId="101"/>
    <cellStyle name="40% - Акцент1 7 2" xfId="368"/>
    <cellStyle name="40% - Акцент1 8" xfId="268"/>
    <cellStyle name="40% - Акцент1 8 2" xfId="540"/>
    <cellStyle name="40% - Акцент1 9" xfId="274"/>
    <cellStyle name="40% - Акцент1 9 2" xfId="546"/>
    <cellStyle name="40% - Акцент2" xfId="23" builtinId="35" customBuiltin="1"/>
    <cellStyle name="40% - Акцент2 10" xfId="53"/>
    <cellStyle name="40% - Акцент2 11" xfId="321"/>
    <cellStyle name="40% - Акцент2 12" xfId="326"/>
    <cellStyle name="40% - Акцент2 2" xfId="55"/>
    <cellStyle name="40% - Акцент2 2 10" xfId="310"/>
    <cellStyle name="40% - Акцент2 2 11" xfId="355"/>
    <cellStyle name="40% - Акцент2 2 2" xfId="88"/>
    <cellStyle name="40% - Акцент2 2 2 2" xfId="380"/>
    <cellStyle name="40% - Акцент2 2 3" xfId="158"/>
    <cellStyle name="40% - Акцент2 2 3 2" xfId="430"/>
    <cellStyle name="40% - Акцент2 2 4" xfId="191"/>
    <cellStyle name="40% - Акцент2 2 4 2" xfId="463"/>
    <cellStyle name="40% - Акцент2 2 5" xfId="227"/>
    <cellStyle name="40% - Акцент2 2 5 2" xfId="499"/>
    <cellStyle name="40% - Акцент2 2 6" xfId="254"/>
    <cellStyle name="40% - Акцент2 2 6 2" xfId="526"/>
    <cellStyle name="40% - Акцент2 2 7" xfId="269"/>
    <cellStyle name="40% - Акцент2 2 7 2" xfId="541"/>
    <cellStyle name="40% - Акцент2 2 8" xfId="278"/>
    <cellStyle name="40% - Акцент2 2 8 2" xfId="550"/>
    <cellStyle name="40% - Акцент2 2 9" xfId="296"/>
    <cellStyle name="40% - Акцент2 3" xfId="139"/>
    <cellStyle name="40% - Акцент2 3 2" xfId="204"/>
    <cellStyle name="40% - Акцент2 3 2 2" xfId="476"/>
    <cellStyle name="40% - Акцент2 3 3" xfId="240"/>
    <cellStyle name="40% - Акцент2 3 3 2" xfId="512"/>
    <cellStyle name="40% - Акцент2 3 4" xfId="411"/>
    <cellStyle name="40% - Акцент2 4" xfId="108"/>
    <cellStyle name="40% - Акцент2 4 2" xfId="378"/>
    <cellStyle name="40% - Акцент2 5" xfId="171"/>
    <cellStyle name="40% - Акцент2 5 2" xfId="443"/>
    <cellStyle name="40% - Акцент2 6" xfId="184"/>
    <cellStyle name="40% - Акцент2 6 2" xfId="456"/>
    <cellStyle name="40% - Акцент2 7" xfId="86"/>
    <cellStyle name="40% - Акцент2 7 2" xfId="353"/>
    <cellStyle name="40% - Акцент2 8" xfId="74"/>
    <cellStyle name="40% - Акцент2 8 2" xfId="341"/>
    <cellStyle name="40% - Акцент2 9" xfId="121"/>
    <cellStyle name="40% - Акцент2 9 2" xfId="393"/>
    <cellStyle name="40% - Акцент3" xfId="27" builtinId="39" customBuiltin="1"/>
    <cellStyle name="40% - Акцент3 10" xfId="61"/>
    <cellStyle name="40% - Акцент3 11" xfId="313"/>
    <cellStyle name="40% - Акцент3 12" xfId="328"/>
    <cellStyle name="40% - Акцент3 2" xfId="58"/>
    <cellStyle name="40% - Акцент3 2 10" xfId="318"/>
    <cellStyle name="40% - Акцент3 2 11" xfId="359"/>
    <cellStyle name="40% - Акцент3 2 2" xfId="92"/>
    <cellStyle name="40% - Акцент3 2 2 2" xfId="383"/>
    <cellStyle name="40% - Акцент3 2 3" xfId="160"/>
    <cellStyle name="40% - Акцент3 2 3 2" xfId="432"/>
    <cellStyle name="40% - Акцент3 2 4" xfId="194"/>
    <cellStyle name="40% - Акцент3 2 4 2" xfId="466"/>
    <cellStyle name="40% - Акцент3 2 5" xfId="230"/>
    <cellStyle name="40% - Акцент3 2 5 2" xfId="502"/>
    <cellStyle name="40% - Акцент3 2 6" xfId="256"/>
    <cellStyle name="40% - Акцент3 2 6 2" xfId="528"/>
    <cellStyle name="40% - Акцент3 2 7" xfId="267"/>
    <cellStyle name="40% - Акцент3 2 7 2" xfId="539"/>
    <cellStyle name="40% - Акцент3 2 8" xfId="276"/>
    <cellStyle name="40% - Акцент3 2 8 2" xfId="548"/>
    <cellStyle name="40% - Акцент3 2 9" xfId="299"/>
    <cellStyle name="40% - Акцент3 3" xfId="128"/>
    <cellStyle name="40% - Акцент3 3 2" xfId="192"/>
    <cellStyle name="40% - Акцент3 3 2 2" xfId="464"/>
    <cellStyle name="40% - Акцент3 3 3" xfId="228"/>
    <cellStyle name="40% - Акцент3 3 3 2" xfId="500"/>
    <cellStyle name="40% - Акцент3 3 4" xfId="400"/>
    <cellStyle name="40% - Акцент3 4" xfId="115"/>
    <cellStyle name="40% - Акцент3 4 2" xfId="386"/>
    <cellStyle name="40% - Акцент3 5" xfId="174"/>
    <cellStyle name="40% - Акцент3 5 2" xfId="446"/>
    <cellStyle name="40% - Акцент3 6" xfId="172"/>
    <cellStyle name="40% - Акцент3 6 2" xfId="444"/>
    <cellStyle name="40% - Акцент3 7" xfId="97"/>
    <cellStyle name="40% - Акцент3 7 2" xfId="364"/>
    <cellStyle name="40% - Акцент3 8" xfId="79"/>
    <cellStyle name="40% - Акцент3 8 2" xfId="346"/>
    <cellStyle name="40% - Акцент3 9" xfId="270"/>
    <cellStyle name="40% - Акцент3 9 2" xfId="542"/>
    <cellStyle name="40% - Акцент4" xfId="31" builtinId="43" customBuiltin="1"/>
    <cellStyle name="40% - Акцент4 10" xfId="120"/>
    <cellStyle name="40% - Акцент4 11" xfId="47"/>
    <cellStyle name="40% - Акцент4 12" xfId="330"/>
    <cellStyle name="40% - Акцент4 2" xfId="60"/>
    <cellStyle name="40% - Акцент4 2 10" xfId="297"/>
    <cellStyle name="40% - Акцент4 2 11" xfId="363"/>
    <cellStyle name="40% - Акцент4 2 2" xfId="96"/>
    <cellStyle name="40% - Акцент4 2 2 2" xfId="385"/>
    <cellStyle name="40% - Акцент4 2 3" xfId="162"/>
    <cellStyle name="40% - Акцент4 2 3 2" xfId="434"/>
    <cellStyle name="40% - Акцент4 2 4" xfId="198"/>
    <cellStyle name="40% - Акцент4 2 4 2" xfId="470"/>
    <cellStyle name="40% - Акцент4 2 5" xfId="234"/>
    <cellStyle name="40% - Акцент4 2 5 2" xfId="506"/>
    <cellStyle name="40% - Акцент4 2 6" xfId="258"/>
    <cellStyle name="40% - Акцент4 2 6 2" xfId="530"/>
    <cellStyle name="40% - Акцент4 2 7" xfId="279"/>
    <cellStyle name="40% - Акцент4 2 7 2" xfId="551"/>
    <cellStyle name="40% - Акцент4 2 8" xfId="272"/>
    <cellStyle name="40% - Акцент4 2 8 2" xfId="544"/>
    <cellStyle name="40% - Акцент4 2 9" xfId="301"/>
    <cellStyle name="40% - Акцент4 3" xfId="141"/>
    <cellStyle name="40% - Акцент4 3 2" xfId="208"/>
    <cellStyle name="40% - Акцент4 3 2 2" xfId="480"/>
    <cellStyle name="40% - Акцент4 3 3" xfId="244"/>
    <cellStyle name="40% - Акцент4 3 3 2" xfId="516"/>
    <cellStyle name="40% - Акцент4 3 4" xfId="413"/>
    <cellStyle name="40% - Акцент4 4" xfId="148"/>
    <cellStyle name="40% - Акцент4 4 2" xfId="420"/>
    <cellStyle name="40% - Акцент4 5" xfId="178"/>
    <cellStyle name="40% - Акцент4 5 2" xfId="450"/>
    <cellStyle name="40% - Акцент4 6" xfId="216"/>
    <cellStyle name="40% - Акцент4 6 2" xfId="488"/>
    <cellStyle name="40% - Акцент4 7" xfId="138"/>
    <cellStyle name="40% - Акцент4 7 2" xfId="410"/>
    <cellStyle name="40% - Акцент4 8" xfId="80"/>
    <cellStyle name="40% - Акцент4 8 2" xfId="347"/>
    <cellStyle name="40% - Акцент4 9" xfId="73"/>
    <cellStyle name="40% - Акцент4 9 2" xfId="340"/>
    <cellStyle name="40% - Акцент5" xfId="35" builtinId="47" customBuiltin="1"/>
    <cellStyle name="40% - Акцент5 10" xfId="110"/>
    <cellStyle name="40% - Акцент5 11" xfId="48"/>
    <cellStyle name="40% - Акцент5 12" xfId="332"/>
    <cellStyle name="40% - Акцент5 2" xfId="63"/>
    <cellStyle name="40% - Акцент5 2 10" xfId="316"/>
    <cellStyle name="40% - Акцент5 2 11" xfId="366"/>
    <cellStyle name="40% - Акцент5 2 2" xfId="99"/>
    <cellStyle name="40% - Акцент5 2 2 2" xfId="388"/>
    <cellStyle name="40% - Акцент5 2 3" xfId="164"/>
    <cellStyle name="40% - Акцент5 2 3 2" xfId="436"/>
    <cellStyle name="40% - Акцент5 2 4" xfId="201"/>
    <cellStyle name="40% - Акцент5 2 4 2" xfId="473"/>
    <cellStyle name="40% - Акцент5 2 5" xfId="237"/>
    <cellStyle name="40% - Акцент5 2 5 2" xfId="509"/>
    <cellStyle name="40% - Акцент5 2 6" xfId="260"/>
    <cellStyle name="40% - Акцент5 2 6 2" xfId="532"/>
    <cellStyle name="40% - Акцент5 2 7" xfId="284"/>
    <cellStyle name="40% - Акцент5 2 7 2" xfId="556"/>
    <cellStyle name="40% - Акцент5 2 8" xfId="287"/>
    <cellStyle name="40% - Акцент5 2 8 2" xfId="559"/>
    <cellStyle name="40% - Акцент5 2 9" xfId="303"/>
    <cellStyle name="40% - Акцент5 3" xfId="143"/>
    <cellStyle name="40% - Акцент5 3 2" xfId="210"/>
    <cellStyle name="40% - Акцент5 3 2 2" xfId="482"/>
    <cellStyle name="40% - Акцент5 3 3" xfId="246"/>
    <cellStyle name="40% - Акцент5 3 3 2" xfId="518"/>
    <cellStyle name="40% - Акцент5 3 4" xfId="415"/>
    <cellStyle name="40% - Акцент5 4" xfId="150"/>
    <cellStyle name="40% - Акцент5 4 2" xfId="422"/>
    <cellStyle name="40% - Акцент5 5" xfId="181"/>
    <cellStyle name="40% - Акцент5 5 2" xfId="453"/>
    <cellStyle name="40% - Акцент5 6" xfId="218"/>
    <cellStyle name="40% - Акцент5 6 2" xfId="490"/>
    <cellStyle name="40% - Акцент5 7" xfId="127"/>
    <cellStyle name="40% - Акцент5 7 2" xfId="399"/>
    <cellStyle name="40% - Акцент5 8" xfId="137"/>
    <cellStyle name="40% - Акцент5 8 2" xfId="409"/>
    <cellStyle name="40% - Акцент5 9" xfId="89"/>
    <cellStyle name="40% - Акцент5 9 2" xfId="356"/>
    <cellStyle name="40% - Акцент6" xfId="39" builtinId="51" customBuiltin="1"/>
    <cellStyle name="40% - Акцент6 10" xfId="113"/>
    <cellStyle name="40% - Акцент6 11" xfId="46"/>
    <cellStyle name="40% - Акцент6 12" xfId="334"/>
    <cellStyle name="40% - Акцент6 2" xfId="67"/>
    <cellStyle name="40% - Акцент6 2 10" xfId="314"/>
    <cellStyle name="40% - Акцент6 2 11" xfId="370"/>
    <cellStyle name="40% - Акцент6 2 2" xfId="103"/>
    <cellStyle name="40% - Акцент6 2 2 2" xfId="392"/>
    <cellStyle name="40% - Акцент6 2 3" xfId="166"/>
    <cellStyle name="40% - Акцент6 2 3 2" xfId="438"/>
    <cellStyle name="40% - Акцент6 2 4" xfId="203"/>
    <cellStyle name="40% - Акцент6 2 4 2" xfId="475"/>
    <cellStyle name="40% - Акцент6 2 5" xfId="239"/>
    <cellStyle name="40% - Акцент6 2 5 2" xfId="511"/>
    <cellStyle name="40% - Акцент6 2 6" xfId="262"/>
    <cellStyle name="40% - Акцент6 2 6 2" xfId="534"/>
    <cellStyle name="40% - Акцент6 2 7" xfId="281"/>
    <cellStyle name="40% - Акцент6 2 7 2" xfId="553"/>
    <cellStyle name="40% - Акцент6 2 8" xfId="264"/>
    <cellStyle name="40% - Акцент6 2 8 2" xfId="536"/>
    <cellStyle name="40% - Акцент6 2 9" xfId="305"/>
    <cellStyle name="40% - Акцент6 3" xfId="145"/>
    <cellStyle name="40% - Акцент6 3 2" xfId="212"/>
    <cellStyle name="40% - Акцент6 3 2 2" xfId="484"/>
    <cellStyle name="40% - Акцент6 3 3" xfId="248"/>
    <cellStyle name="40% - Акцент6 3 3 2" xfId="520"/>
    <cellStyle name="40% - Акцент6 3 4" xfId="417"/>
    <cellStyle name="40% - Акцент6 4" xfId="152"/>
    <cellStyle name="40% - Акцент6 4 2" xfId="424"/>
    <cellStyle name="40% - Акцент6 5" xfId="183"/>
    <cellStyle name="40% - Акцент6 5 2" xfId="455"/>
    <cellStyle name="40% - Акцент6 6" xfId="220"/>
    <cellStyle name="40% - Акцент6 6 2" xfId="492"/>
    <cellStyle name="40% - Акцент6 7" xfId="133"/>
    <cellStyle name="40% - Акцент6 7 2" xfId="405"/>
    <cellStyle name="40% - Акцент6 8" xfId="94"/>
    <cellStyle name="40% - Акцент6 8 2" xfId="361"/>
    <cellStyle name="40% - Акцент6 9" xfId="280"/>
    <cellStyle name="40% - Акцент6 9 2" xfId="55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9"/>
    <cellStyle name="Обычный 2 11" xfId="119"/>
    <cellStyle name="Обычный 2 12" xfId="335"/>
    <cellStyle name="Обычный 2 2" xfId="68"/>
    <cellStyle name="Обычный 2 2 2" xfId="205"/>
    <cellStyle name="Обычный 2 2 2 2" xfId="477"/>
    <cellStyle name="Обычный 2 2 3" xfId="241"/>
    <cellStyle name="Обычный 2 2 3 2" xfId="513"/>
    <cellStyle name="Обычный 2 2 4" xfId="372"/>
    <cellStyle name="Обычный 2 3" xfId="146"/>
    <cellStyle name="Обычный 2 3 2" xfId="213"/>
    <cellStyle name="Обычный 2 3 2 2" xfId="485"/>
    <cellStyle name="Обычный 2 3 3" xfId="249"/>
    <cellStyle name="Обычный 2 3 3 2" xfId="521"/>
    <cellStyle name="Обычный 2 3 4" xfId="418"/>
    <cellStyle name="Обычный 2 4" xfId="153"/>
    <cellStyle name="Обычный 2 4 2" xfId="425"/>
    <cellStyle name="Обычный 2 5" xfId="185"/>
    <cellStyle name="Обычный 2 5 2" xfId="457"/>
    <cellStyle name="Обычный 2 6" xfId="221"/>
    <cellStyle name="Обычный 2 6 2" xfId="493"/>
    <cellStyle name="Обычный 2 7" xfId="126"/>
    <cellStyle name="Обычный 2 7 2" xfId="398"/>
    <cellStyle name="Обычный 2 8" xfId="129"/>
    <cellStyle name="Обычный 2 8 2" xfId="401"/>
    <cellStyle name="Обычный 2 9" xfId="78"/>
    <cellStyle name="Обычный 2 9 2" xfId="345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6"/>
    <cellStyle name="Примечание 2 11" xfId="114"/>
    <cellStyle name="Примечание 2 12" xfId="336"/>
    <cellStyle name="Примечание 2 2" xfId="69"/>
    <cellStyle name="Примечание 2 2 2" xfId="206"/>
    <cellStyle name="Примечание 2 2 2 2" xfId="478"/>
    <cellStyle name="Примечание 2 2 3" xfId="242"/>
    <cellStyle name="Примечание 2 2 3 2" xfId="514"/>
    <cellStyle name="Примечание 2 2 4" xfId="373"/>
    <cellStyle name="Примечание 2 3" xfId="147"/>
    <cellStyle name="Примечание 2 3 2" xfId="214"/>
    <cellStyle name="Примечание 2 3 2 2" xfId="486"/>
    <cellStyle name="Примечание 2 3 3" xfId="250"/>
    <cellStyle name="Примечание 2 3 3 2" xfId="522"/>
    <cellStyle name="Примечание 2 3 4" xfId="419"/>
    <cellStyle name="Примечание 2 4" xfId="154"/>
    <cellStyle name="Примечание 2 4 2" xfId="426"/>
    <cellStyle name="Примечание 2 5" xfId="186"/>
    <cellStyle name="Примечание 2 5 2" xfId="458"/>
    <cellStyle name="Примечание 2 6" xfId="222"/>
    <cellStyle name="Примечание 2 6 2" xfId="494"/>
    <cellStyle name="Примечание 2 7" xfId="124"/>
    <cellStyle name="Примечание 2 7 2" xfId="396"/>
    <cellStyle name="Примечание 2 8" xfId="125"/>
    <cellStyle name="Примечание 2 8 2" xfId="397"/>
    <cellStyle name="Примечание 2 9" xfId="134"/>
    <cellStyle name="Примечание 2 9 2" xfId="40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H442"/>
  <sheetViews>
    <sheetView tabSelected="1" workbookViewId="0">
      <selection activeCell="A6" sqref="A6:AH6"/>
    </sheetView>
  </sheetViews>
  <sheetFormatPr defaultRowHeight="56.45" customHeight="1"/>
  <cols>
    <col min="1" max="1" width="40.140625" style="5" customWidth="1"/>
    <col min="2" max="2" width="5.42578125" style="5" customWidth="1"/>
    <col min="3" max="4" width="4.85546875" style="5" customWidth="1"/>
    <col min="5" max="5" width="14.28515625" style="5" customWidth="1"/>
    <col min="6" max="6" width="4.85546875" style="5" customWidth="1"/>
    <col min="7" max="7" width="17.42578125" style="5" hidden="1" customWidth="1"/>
    <col min="8" max="8" width="16.42578125" style="5" hidden="1" customWidth="1"/>
    <col min="9" max="20" width="15.85546875" style="5" hidden="1" customWidth="1"/>
    <col min="21" max="21" width="15.85546875" style="5" customWidth="1"/>
    <col min="22" max="23" width="16.7109375" style="5" hidden="1" customWidth="1"/>
    <col min="24" max="24" width="16.140625" style="5" hidden="1" customWidth="1"/>
    <col min="25" max="26" width="14.85546875" style="5" hidden="1" customWidth="1"/>
    <col min="27" max="27" width="15.42578125" style="5" hidden="1" customWidth="1"/>
    <col min="28" max="29" width="14.85546875" style="5" hidden="1" customWidth="1"/>
    <col min="30" max="30" width="15.7109375" style="5" hidden="1" customWidth="1"/>
    <col min="31" max="31" width="15" style="5" hidden="1" customWidth="1"/>
    <col min="32" max="32" width="15.5703125" style="5" hidden="1" customWidth="1"/>
    <col min="33" max="33" width="15" style="5" hidden="1" customWidth="1"/>
    <col min="34" max="34" width="15.28515625" style="5" customWidth="1"/>
    <col min="35" max="16384" width="9.140625" style="5"/>
  </cols>
  <sheetData>
    <row r="1" spans="1:34" ht="18" customHeight="1">
      <c r="A1" s="24" t="s">
        <v>323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</row>
    <row r="2" spans="1:34" ht="22.5" customHeight="1">
      <c r="A2" s="18" t="s">
        <v>321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</row>
    <row r="3" spans="1:34" ht="21" customHeight="1">
      <c r="A3" s="18" t="s">
        <v>322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</row>
    <row r="4" spans="1:34" ht="21" customHeight="1">
      <c r="A4" s="18" t="s">
        <v>357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</row>
    <row r="5" spans="1:34" ht="20.25" customHeight="1">
      <c r="A5" s="18" t="s">
        <v>377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</row>
    <row r="6" spans="1:34" ht="20.25" customHeight="1">
      <c r="A6" s="24" t="s">
        <v>326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</row>
    <row r="7" spans="1:34" ht="20.25" customHeight="1">
      <c r="A7" s="18" t="s">
        <v>321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34" ht="20.25" customHeight="1">
      <c r="A8" s="18" t="s">
        <v>322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34" ht="20.25" customHeight="1">
      <c r="A9" s="18" t="s">
        <v>324</v>
      </c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</row>
    <row r="10" spans="1:34" ht="15.75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51.75" customHeight="1">
      <c r="A11" s="19" t="s">
        <v>325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</row>
    <row r="12" spans="1:34" ht="16.5" customHeight="1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</row>
    <row r="13" spans="1:34" ht="18.75" customHeight="1">
      <c r="A13" s="26" t="s">
        <v>188</v>
      </c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4" ht="30" customHeight="1">
      <c r="A14" s="25" t="s">
        <v>2</v>
      </c>
      <c r="B14" s="25" t="s">
        <v>204</v>
      </c>
      <c r="C14" s="25" t="s">
        <v>18</v>
      </c>
      <c r="D14" s="25" t="s">
        <v>26</v>
      </c>
      <c r="E14" s="25" t="s">
        <v>0</v>
      </c>
      <c r="F14" s="25" t="s">
        <v>1</v>
      </c>
      <c r="G14" s="20" t="s">
        <v>264</v>
      </c>
      <c r="H14" s="22" t="s">
        <v>327</v>
      </c>
      <c r="I14" s="20" t="s">
        <v>264</v>
      </c>
      <c r="J14" s="22" t="s">
        <v>331</v>
      </c>
      <c r="K14" s="20" t="s">
        <v>264</v>
      </c>
      <c r="L14" s="22" t="s">
        <v>340</v>
      </c>
      <c r="M14" s="20" t="s">
        <v>264</v>
      </c>
      <c r="N14" s="22" t="s">
        <v>344</v>
      </c>
      <c r="O14" s="20" t="s">
        <v>264</v>
      </c>
      <c r="P14" s="22" t="s">
        <v>354</v>
      </c>
      <c r="Q14" s="20" t="s">
        <v>264</v>
      </c>
      <c r="R14" s="22" t="s">
        <v>356</v>
      </c>
      <c r="S14" s="20" t="s">
        <v>264</v>
      </c>
      <c r="T14" s="22" t="s">
        <v>376</v>
      </c>
      <c r="U14" s="20" t="s">
        <v>264</v>
      </c>
      <c r="V14" s="20" t="s">
        <v>312</v>
      </c>
      <c r="W14" s="22" t="s">
        <v>327</v>
      </c>
      <c r="X14" s="20" t="s">
        <v>312</v>
      </c>
      <c r="Y14" s="22" t="s">
        <v>331</v>
      </c>
      <c r="Z14" s="20" t="s">
        <v>312</v>
      </c>
      <c r="AA14" s="22" t="s">
        <v>340</v>
      </c>
      <c r="AB14" s="20" t="s">
        <v>312</v>
      </c>
      <c r="AC14" s="22" t="s">
        <v>344</v>
      </c>
      <c r="AD14" s="20" t="s">
        <v>312</v>
      </c>
      <c r="AE14" s="22" t="s">
        <v>354</v>
      </c>
      <c r="AF14" s="20" t="s">
        <v>312</v>
      </c>
      <c r="AG14" s="22" t="s">
        <v>376</v>
      </c>
      <c r="AH14" s="20" t="s">
        <v>312</v>
      </c>
    </row>
    <row r="15" spans="1:34" ht="78.75" customHeight="1">
      <c r="A15" s="25"/>
      <c r="B15" s="25"/>
      <c r="C15" s="25"/>
      <c r="D15" s="25"/>
      <c r="E15" s="25"/>
      <c r="F15" s="25"/>
      <c r="G15" s="21"/>
      <c r="H15" s="23"/>
      <c r="I15" s="21"/>
      <c r="J15" s="23"/>
      <c r="K15" s="21"/>
      <c r="L15" s="23"/>
      <c r="M15" s="21"/>
      <c r="N15" s="23"/>
      <c r="O15" s="21"/>
      <c r="P15" s="23"/>
      <c r="Q15" s="21"/>
      <c r="R15" s="23"/>
      <c r="S15" s="21"/>
      <c r="T15" s="23"/>
      <c r="U15" s="21"/>
      <c r="V15" s="21"/>
      <c r="W15" s="23"/>
      <c r="X15" s="21"/>
      <c r="Y15" s="23"/>
      <c r="Z15" s="21"/>
      <c r="AA15" s="23"/>
      <c r="AB15" s="21"/>
      <c r="AC15" s="23"/>
      <c r="AD15" s="21"/>
      <c r="AE15" s="23"/>
      <c r="AF15" s="21"/>
      <c r="AG15" s="23"/>
      <c r="AH15" s="21"/>
    </row>
    <row r="16" spans="1:34" ht="42" customHeight="1">
      <c r="A16" s="6" t="s">
        <v>17</v>
      </c>
      <c r="B16" s="7" t="s">
        <v>5</v>
      </c>
      <c r="C16" s="7"/>
      <c r="D16" s="7"/>
      <c r="E16" s="3"/>
      <c r="F16" s="3"/>
      <c r="G16" s="8">
        <v>73181.417483000012</v>
      </c>
      <c r="H16" s="8">
        <f>H17+H18</f>
        <v>-28.578520000000001</v>
      </c>
      <c r="I16" s="8">
        <f>G16+H16</f>
        <v>73152.838963000017</v>
      </c>
      <c r="J16" s="8">
        <f>J17+J18</f>
        <v>0</v>
      </c>
      <c r="K16" s="8">
        <f>I16+J16</f>
        <v>73152.838963000017</v>
      </c>
      <c r="L16" s="9">
        <f>L17+L18</f>
        <v>0</v>
      </c>
      <c r="M16" s="8">
        <f>K16+L16</f>
        <v>73152.838963000017</v>
      </c>
      <c r="N16" s="9">
        <f>N17+N18</f>
        <v>0</v>
      </c>
      <c r="O16" s="8">
        <f>M16+N16</f>
        <v>73152.838963000017</v>
      </c>
      <c r="P16" s="9">
        <f>P17+P18</f>
        <v>2345.18876</v>
      </c>
      <c r="Q16" s="8">
        <f>O16+P16</f>
        <v>75498.027723000021</v>
      </c>
      <c r="R16" s="9">
        <f>R17+R18</f>
        <v>10630.197590000002</v>
      </c>
      <c r="S16" s="8">
        <f>Q16+R16</f>
        <v>86128.225313000017</v>
      </c>
      <c r="T16" s="9">
        <f>T17+T18</f>
        <v>19817.001459999999</v>
      </c>
      <c r="U16" s="8">
        <f>S16+T16</f>
        <v>105945.22677300002</v>
      </c>
      <c r="V16" s="8">
        <v>58559.590033000008</v>
      </c>
      <c r="W16" s="8">
        <f>W17+W18</f>
        <v>4143.7980799999996</v>
      </c>
      <c r="X16" s="8">
        <f>V16+W16</f>
        <v>62703.388113000008</v>
      </c>
      <c r="Y16" s="8">
        <f>Y17+Y18</f>
        <v>0</v>
      </c>
      <c r="Z16" s="8">
        <f>X16+Y16</f>
        <v>62703.388113000008</v>
      </c>
      <c r="AA16" s="9">
        <f>AA17+AA18</f>
        <v>0</v>
      </c>
      <c r="AB16" s="8">
        <f>Z16+AA16</f>
        <v>62703.388113000008</v>
      </c>
      <c r="AC16" s="9">
        <f>AC17+AC18</f>
        <v>-524.0071099999999</v>
      </c>
      <c r="AD16" s="8">
        <f>AB16+AC16</f>
        <v>62179.38100300001</v>
      </c>
      <c r="AE16" s="9">
        <f>AE17+AE18</f>
        <v>11.456</v>
      </c>
      <c r="AF16" s="8">
        <f>AD16+AE16</f>
        <v>62190.837003000008</v>
      </c>
      <c r="AG16" s="9">
        <f>AG17+AG18</f>
        <v>0</v>
      </c>
      <c r="AH16" s="8">
        <f>AF16+AG16</f>
        <v>62190.837003000008</v>
      </c>
    </row>
    <row r="17" spans="1:34" ht="39.75" customHeight="1">
      <c r="A17" s="2" t="s">
        <v>12</v>
      </c>
      <c r="B17" s="3" t="s">
        <v>5</v>
      </c>
      <c r="C17" s="3"/>
      <c r="D17" s="3"/>
      <c r="E17" s="3"/>
      <c r="F17" s="3"/>
      <c r="G17" s="8">
        <v>66726.855472999989</v>
      </c>
      <c r="H17" s="8">
        <f>H19+H21+H31+H33+H35+H37+H39+H43+H46+H48+H56+H58+H60+H62+H66+H72+H74+H77+H79+H81+H83+H89+H92+H94+H96+H100+H102+H104+H118+H120+H122+H126+H128+H130+H132+H134+H137+H147+H152+H154+H156+H158+H161+H163+H166+H168+H170+H172+H174+H176+H180+H184+H106+H98+H124+H139+H178+H85+H110+H108+H54</f>
        <v>0</v>
      </c>
      <c r="I17" s="8">
        <f t="shared" ref="I17:I84" si="0">G17+H17</f>
        <v>66726.855472999989</v>
      </c>
      <c r="J17" s="8">
        <f>J19+J21+J31+J33+J35+J37+J39+J43+J46+J48+J56+J58+J60+J62+J66+J72+J74+J77+J79+J81+J83+J89+J92+J94+J96+J100+J102+J104+J118+J120+J122+J126+J128+J130+J132+J134+J137+J147+J152+J154+J156+J158+J161+J163+J166+J168+J170+J172+J174+J176+J180+J184+J106+J98+J124+J139+J178+J85+J110+J108+J54</f>
        <v>0</v>
      </c>
      <c r="K17" s="8">
        <f t="shared" ref="K17:K84" si="1">I17+J17</f>
        <v>66726.855472999989</v>
      </c>
      <c r="L17" s="9">
        <f>L19+L21+L31+L33+L35+L37+L39+L43+L46+L48+L56+L58+L60+L62+L66+L72+L74+L77+L79+L81+L83+L89+L92+L94+L96+L100+L102+L104+L118+L120+L122+L126+L128+L130+L132+L134+L137+L147+L152+L154+L156+L158+L161+L163+L166+L168+L170+L172+L174+L176+L180+L184+L106+L98+L124+L139+L178+L85+L110+L108+L54+L112+L141</f>
        <v>0</v>
      </c>
      <c r="M17" s="8">
        <f t="shared" ref="M17:M84" si="2">K17+L17</f>
        <v>66726.855472999989</v>
      </c>
      <c r="N17" s="9">
        <f>N19+N21+N31+N33+N35+N37+N39+N43+N46+N48+N56+N58+N60+N62+N66+N72+N74+N77+N79+N81+N83+N89+N92+N94+N96+N100+N102+N104+N118+N120+N122+N126+N128+N130+N132+N134+N137+N147+N152+N154+N156+N158+N161+N163+N166+N168+N170+N172+N174+N176+N180+N184+N106+N98+N124+N139+N178+N85+N110+N108+N54+N112+N141+N87+N68</f>
        <v>0</v>
      </c>
      <c r="O17" s="8">
        <f t="shared" ref="O17:O84" si="3">M17+N17</f>
        <v>66726.855472999989</v>
      </c>
      <c r="P17" s="9">
        <f>P19+P21+P31+P33+P35+P37+P39+P43+P46+P48+P56+P58+P60+P62+P66+P72+P74+P77+P79+P81+P83+P89+P92+P94+P96+P100+P102+P104+P118+P120+P122+P126+P128+P130+P132+P134+P137+P147+P152+P154+P156+P158+P161+P163+P166+P168+P170+P172+P174+P176+P180+P184+P106+P98+P124+P139+P178+P85+P110+P108+P54+P112+P141+P87+P68</f>
        <v>2345.18876</v>
      </c>
      <c r="Q17" s="8">
        <f t="shared" ref="Q17:Q82" si="4">O17+P17</f>
        <v>69072.044232999993</v>
      </c>
      <c r="R17" s="9">
        <f>R19+R21+R31+R33+R35+R37+R39+R43+R46+R48+R56+R58+R60+R62+R66+R72+R74+R77+R79+R81+R83+R89+R92+R94+R96+R100+R102+R104+R118+R120+R122+R126+R128+R130+R132+R134+R137+R147+R152+R154+R156+R158+R161+R163+R166+R168+R170+R172+R174+R176+R180+R184+R106+R98+R124+R139+R178+R85+R110+R108+R54+R112+R141+R87+R68+R114+R116+R41</f>
        <v>10630.197590000002</v>
      </c>
      <c r="S17" s="8">
        <f t="shared" ref="S17:S82" si="5">Q17+R17</f>
        <v>79702.241822999989</v>
      </c>
      <c r="T17" s="9">
        <f>T19+T21+T31+T33+T35+T37+T39+T43+T46+T48+T56+T58+T60+T62+T66+T72+T74+T77+T79+T81+T83+T89+T92+T94+T96+T100+T102+T104+T118+T120+T122+T126+T128+T130+T132+T134+T137+T147+T152+T154+T156+T158+T161+T163+T166+T168+T170+T172+T174+T176+T180+T184+T106+T98+T124+T139+T178+T85+T110+T108+T54+T112+T141+T87+T68+T114+T116+T41+T143+T145</f>
        <v>19817.001459999999</v>
      </c>
      <c r="U17" s="8">
        <f t="shared" ref="U17:U80" si="6">S17+T17</f>
        <v>99519.243282999989</v>
      </c>
      <c r="V17" s="8">
        <v>56302.664182999979</v>
      </c>
      <c r="W17" s="8">
        <f>W19+W21+W31+W33+W35+W37+W39+W43+W46+W48+W56+W58+W60+W62+W66+W72+W74+W77+W79+W81+W83+W89+W92+W94+W96+W100+W102+W104+W118+W120+W122+W126+W128+W130+W132+W134+W137+W147+W152+W154+W156+W158+W161+W163+W166+W168+W170+W172+W174+W176+W180+W184+W106+W98+W124+W139+W178+W85+W110+W108+W54</f>
        <v>0</v>
      </c>
      <c r="X17" s="8">
        <f t="shared" ref="X17:X84" si="7">V17+W17</f>
        <v>56302.664182999979</v>
      </c>
      <c r="Y17" s="8">
        <f>Y19+Y21+Y31+Y33+Y35+Y37+Y39+Y43+Y46+Y48+Y56+Y58+Y60+Y62+Y66+Y72+Y74+Y77+Y79+Y81+Y83+Y89+Y92+Y94+Y96+Y100+Y102+Y104+Y118+Y120+Y122+Y126+Y128+Y130+Y132+Y134+Y137+Y147+Y152+Y154+Y156+Y158+Y161+Y163+Y166+Y168+Y170+Y172+Y174+Y176+Y180+Y184+Y106+Y98+Y124+Y139+Y178+Y85+Y110+Y108+Y54</f>
        <v>0</v>
      </c>
      <c r="Z17" s="8">
        <f t="shared" ref="Z17:Z84" si="8">X17+Y17</f>
        <v>56302.664182999979</v>
      </c>
      <c r="AA17" s="9">
        <f>AA19+AA21+AA31+AA33+AA35+AA37+AA39+AA43+AA46+AA48+AA56+AA58+AA60+AA62+AA66+AA72+AA74+AA77+AA79+AA81+AA83+AA89+AA92+AA94+AA96+AA100+AA102+AA104+AA118+AA120+AA122+AA126+AA128+AA130+AA132+AA134+AA137+AA147+AA152+AA154+AA156+AA158+AA161+AA163+AA166+AA168+AA170+AA172+AA174+AA176+AA180+AA184+AA106+AA98+AA124+AA139+AA178+AA85+AA110+AA108+AA54+AA112</f>
        <v>0</v>
      </c>
      <c r="AB17" s="8">
        <f t="shared" ref="AB17:AB84" si="9">Z17+AA17</f>
        <v>56302.664182999979</v>
      </c>
      <c r="AC17" s="9">
        <f>AC19+AC21+AC31+AC33+AC35+AC37+AC39+AC43+AC46+AC48+AC56+AC58+AC60+AC62+AC66+AC72+AC74+AC77+AC79+AC81+AC83+AC89+AC92+AC94+AC96+AC100+AC102+AC104+AC118+AC120+AC122+AC126+AC128+AC130+AC132+AC134+AC137+AC147+AC152+AC154+AC156+AC158+AC161+AC163+AC166+AC168+AC170+AC172+AC174+AC176+AC180+AC184+AC106+AC98+AC124+AC139+AC178+AC85+AC110+AC108+AC54+AC112+AC141+AC87+AC68</f>
        <v>-524.0071099999999</v>
      </c>
      <c r="AD17" s="8">
        <f t="shared" ref="AD17:AD84" si="10">AB17+AC17</f>
        <v>55778.65707299998</v>
      </c>
      <c r="AE17" s="9">
        <f>AE19+AE21+AE31+AE33+AE35+AE37+AE39+AE43+AE46+AE48+AE56+AE58+AE60+AE62+AE66+AE72+AE74+AE77+AE79+AE81+AE83+AE89+AE92+AE94+AE96+AE100+AE102+AE104+AE118+AE120+AE122+AE126+AE128+AE130+AE132+AE134+AE137+AE147+AE152+AE154+AE156+AE158+AE161+AE163+AE166+AE168+AE170+AE172+AE174+AE176+AE180+AE184+AE106+AE98+AE124+AE139+AE178+AE85+AE110+AE108+AE54+AE112+AE141+AE87+AE68+AE114+AE116</f>
        <v>11.456</v>
      </c>
      <c r="AF17" s="8">
        <f t="shared" ref="AF17:AF82" si="11">AD17+AE17</f>
        <v>55790.113072999979</v>
      </c>
      <c r="AG17" s="9">
        <f>AG19+AG21+AG31+AG33+AG35+AG37+AG39+AG43+AG46+AG48+AG56+AG58+AG60+AG62+AG66+AG72+AG74+AG77+AG79+AG81+AG83+AG89+AG92+AG94+AG96+AG100+AG102+AG104+AG118+AG120+AG122+AG126+AG128+AG130+AG132+AG134+AG137+AG147+AG152+AG154+AG156+AG158+AG161+AG163+AG166+AG168+AG170+AG172+AG174+AG176+AG180+AG184+AG106+AG98+AG124+AG139+AG178+AG85+AG110+AG108+AG54+AG112+AG141+AG87+AG68+AG114+AG116+AG143+AG145</f>
        <v>0</v>
      </c>
      <c r="AH17" s="8">
        <f t="shared" ref="AH17:AH80" si="12">AF17+AG17</f>
        <v>55790.113072999979</v>
      </c>
    </row>
    <row r="18" spans="1:34" ht="46.5" customHeight="1">
      <c r="A18" s="2" t="s">
        <v>13</v>
      </c>
      <c r="B18" s="3" t="s">
        <v>5</v>
      </c>
      <c r="C18" s="3"/>
      <c r="D18" s="3"/>
      <c r="E18" s="3"/>
      <c r="F18" s="3"/>
      <c r="G18" s="8">
        <v>6454.5620099999996</v>
      </c>
      <c r="H18" s="8">
        <f>H26+H29+H52+H70+H182</f>
        <v>-28.578520000000001</v>
      </c>
      <c r="I18" s="8">
        <f t="shared" si="0"/>
        <v>6425.9834899999996</v>
      </c>
      <c r="J18" s="8">
        <f>J26+J29+J52+J70+J182</f>
        <v>0</v>
      </c>
      <c r="K18" s="8">
        <f t="shared" si="1"/>
        <v>6425.9834899999996</v>
      </c>
      <c r="L18" s="9">
        <f>L26+L29+L52+L70+L182</f>
        <v>0</v>
      </c>
      <c r="M18" s="8">
        <f t="shared" si="2"/>
        <v>6425.9834899999996</v>
      </c>
      <c r="N18" s="9">
        <f>N26+N29+N52+N70+N182</f>
        <v>0</v>
      </c>
      <c r="O18" s="8">
        <f t="shared" si="3"/>
        <v>6425.9834899999996</v>
      </c>
      <c r="P18" s="9">
        <f>P26+P29+P52+P70+P182</f>
        <v>0</v>
      </c>
      <c r="Q18" s="8">
        <f t="shared" si="4"/>
        <v>6425.9834899999996</v>
      </c>
      <c r="R18" s="9">
        <f>R26+R29+R52+R70+R182</f>
        <v>0</v>
      </c>
      <c r="S18" s="8">
        <f t="shared" si="5"/>
        <v>6425.9834899999996</v>
      </c>
      <c r="T18" s="9">
        <f>T26+T29+T52+T70+T182</f>
        <v>0</v>
      </c>
      <c r="U18" s="8">
        <f t="shared" si="6"/>
        <v>6425.9834899999996</v>
      </c>
      <c r="V18" s="8">
        <v>2256.9258500000001</v>
      </c>
      <c r="W18" s="8">
        <f>W26+W29+W52+W70+W182</f>
        <v>4143.7980799999996</v>
      </c>
      <c r="X18" s="8">
        <f t="shared" si="7"/>
        <v>6400.7239300000001</v>
      </c>
      <c r="Y18" s="8">
        <f>Y26+Y29+Y52+Y70+Y182</f>
        <v>0</v>
      </c>
      <c r="Z18" s="8">
        <f t="shared" si="8"/>
        <v>6400.7239300000001</v>
      </c>
      <c r="AA18" s="9">
        <f>AA26+AA29+AA52+AA70+AA182</f>
        <v>0</v>
      </c>
      <c r="AB18" s="8">
        <f t="shared" si="9"/>
        <v>6400.7239300000001</v>
      </c>
      <c r="AC18" s="9">
        <f>AC26+AC29+AC52+AC70+AC182</f>
        <v>0</v>
      </c>
      <c r="AD18" s="8">
        <f t="shared" si="10"/>
        <v>6400.7239300000001</v>
      </c>
      <c r="AE18" s="9">
        <f>AE26+AE29+AE52+AE70+AE182</f>
        <v>0</v>
      </c>
      <c r="AF18" s="8">
        <f t="shared" si="11"/>
        <v>6400.7239300000001</v>
      </c>
      <c r="AG18" s="9">
        <f>AG26+AG29+AG52+AG70+AG182</f>
        <v>0</v>
      </c>
      <c r="AH18" s="8">
        <f t="shared" si="12"/>
        <v>6400.7239300000001</v>
      </c>
    </row>
    <row r="19" spans="1:34" ht="45.75" customHeight="1">
      <c r="A19" s="2" t="s">
        <v>29</v>
      </c>
      <c r="B19" s="3" t="s">
        <v>5</v>
      </c>
      <c r="C19" s="3" t="s">
        <v>19</v>
      </c>
      <c r="D19" s="3" t="s">
        <v>25</v>
      </c>
      <c r="E19" s="1" t="s">
        <v>30</v>
      </c>
      <c r="F19" s="3"/>
      <c r="G19" s="8">
        <v>1496.5169999999998</v>
      </c>
      <c r="H19" s="8">
        <f>H20</f>
        <v>0</v>
      </c>
      <c r="I19" s="8">
        <f t="shared" si="0"/>
        <v>1496.5169999999998</v>
      </c>
      <c r="J19" s="8">
        <f>J20</f>
        <v>0</v>
      </c>
      <c r="K19" s="8">
        <f t="shared" si="1"/>
        <v>1496.5169999999998</v>
      </c>
      <c r="L19" s="9">
        <f>L20</f>
        <v>0</v>
      </c>
      <c r="M19" s="8">
        <f t="shared" si="2"/>
        <v>1496.5169999999998</v>
      </c>
      <c r="N19" s="9">
        <f>N20</f>
        <v>0</v>
      </c>
      <c r="O19" s="8">
        <f t="shared" si="3"/>
        <v>1496.5169999999998</v>
      </c>
      <c r="P19" s="9">
        <f>P20</f>
        <v>0</v>
      </c>
      <c r="Q19" s="8">
        <f t="shared" si="4"/>
        <v>1496.5169999999998</v>
      </c>
      <c r="R19" s="9">
        <f>R20</f>
        <v>0</v>
      </c>
      <c r="S19" s="8">
        <f t="shared" si="5"/>
        <v>1496.5169999999998</v>
      </c>
      <c r="T19" s="9">
        <f>T20</f>
        <v>0</v>
      </c>
      <c r="U19" s="8">
        <f t="shared" si="6"/>
        <v>1496.5169999999998</v>
      </c>
      <c r="V19" s="8">
        <v>1496.5169999999998</v>
      </c>
      <c r="W19" s="8">
        <f>W20</f>
        <v>0</v>
      </c>
      <c r="X19" s="8">
        <f t="shared" si="7"/>
        <v>1496.5169999999998</v>
      </c>
      <c r="Y19" s="8">
        <f>Y20</f>
        <v>0</v>
      </c>
      <c r="Z19" s="8">
        <f t="shared" si="8"/>
        <v>1496.5169999999998</v>
      </c>
      <c r="AA19" s="9">
        <f>AA20</f>
        <v>0</v>
      </c>
      <c r="AB19" s="8">
        <f t="shared" si="9"/>
        <v>1496.5169999999998</v>
      </c>
      <c r="AC19" s="9">
        <f>AC20</f>
        <v>0</v>
      </c>
      <c r="AD19" s="8">
        <f t="shared" si="10"/>
        <v>1496.5169999999998</v>
      </c>
      <c r="AE19" s="9">
        <f>AE20</f>
        <v>0</v>
      </c>
      <c r="AF19" s="8">
        <f t="shared" si="11"/>
        <v>1496.5169999999998</v>
      </c>
      <c r="AG19" s="9">
        <f>AG20</f>
        <v>0</v>
      </c>
      <c r="AH19" s="8">
        <f t="shared" si="12"/>
        <v>1496.5169999999998</v>
      </c>
    </row>
    <row r="20" spans="1:34" ht="84" customHeight="1">
      <c r="A20" s="2" t="s">
        <v>99</v>
      </c>
      <c r="B20" s="3" t="s">
        <v>5</v>
      </c>
      <c r="C20" s="3" t="s">
        <v>19</v>
      </c>
      <c r="D20" s="3" t="s">
        <v>25</v>
      </c>
      <c r="E20" s="1" t="s">
        <v>30</v>
      </c>
      <c r="F20" s="3">
        <v>100</v>
      </c>
      <c r="G20" s="8">
        <v>1496.5169999999998</v>
      </c>
      <c r="H20" s="8"/>
      <c r="I20" s="8">
        <f t="shared" si="0"/>
        <v>1496.5169999999998</v>
      </c>
      <c r="J20" s="8"/>
      <c r="K20" s="8">
        <f t="shared" si="1"/>
        <v>1496.5169999999998</v>
      </c>
      <c r="L20" s="9"/>
      <c r="M20" s="8">
        <f t="shared" si="2"/>
        <v>1496.5169999999998</v>
      </c>
      <c r="N20" s="9"/>
      <c r="O20" s="8">
        <f t="shared" si="3"/>
        <v>1496.5169999999998</v>
      </c>
      <c r="P20" s="9"/>
      <c r="Q20" s="8">
        <f t="shared" si="4"/>
        <v>1496.5169999999998</v>
      </c>
      <c r="R20" s="9"/>
      <c r="S20" s="8">
        <f t="shared" si="5"/>
        <v>1496.5169999999998</v>
      </c>
      <c r="T20" s="9"/>
      <c r="U20" s="8">
        <f t="shared" si="6"/>
        <v>1496.5169999999998</v>
      </c>
      <c r="V20" s="8">
        <v>1496.5169999999998</v>
      </c>
      <c r="W20" s="8"/>
      <c r="X20" s="8">
        <f t="shared" si="7"/>
        <v>1496.5169999999998</v>
      </c>
      <c r="Y20" s="8"/>
      <c r="Z20" s="8">
        <f t="shared" si="8"/>
        <v>1496.5169999999998</v>
      </c>
      <c r="AA20" s="9"/>
      <c r="AB20" s="8">
        <f t="shared" si="9"/>
        <v>1496.5169999999998</v>
      </c>
      <c r="AC20" s="9"/>
      <c r="AD20" s="8">
        <f t="shared" si="10"/>
        <v>1496.5169999999998</v>
      </c>
      <c r="AE20" s="9"/>
      <c r="AF20" s="8">
        <f t="shared" si="11"/>
        <v>1496.5169999999998</v>
      </c>
      <c r="AG20" s="9"/>
      <c r="AH20" s="8">
        <f t="shared" si="12"/>
        <v>1496.5169999999998</v>
      </c>
    </row>
    <row r="21" spans="1:34" ht="49.5" customHeight="1">
      <c r="A21" s="2" t="s">
        <v>31</v>
      </c>
      <c r="B21" s="3" t="s">
        <v>5</v>
      </c>
      <c r="C21" s="3" t="s">
        <v>19</v>
      </c>
      <c r="D21" s="3" t="s">
        <v>21</v>
      </c>
      <c r="E21" s="1" t="s">
        <v>34</v>
      </c>
      <c r="F21" s="3"/>
      <c r="G21" s="8">
        <v>15693.57</v>
      </c>
      <c r="H21" s="8">
        <f>H22+H23+H24+H25</f>
        <v>0</v>
      </c>
      <c r="I21" s="8">
        <f t="shared" si="0"/>
        <v>15693.57</v>
      </c>
      <c r="J21" s="8">
        <f>J22+J23+J24+J25</f>
        <v>0</v>
      </c>
      <c r="K21" s="8">
        <f t="shared" si="1"/>
        <v>15693.57</v>
      </c>
      <c r="L21" s="9">
        <f>L22+L23+L24+L25</f>
        <v>0</v>
      </c>
      <c r="M21" s="8">
        <f t="shared" si="2"/>
        <v>15693.57</v>
      </c>
      <c r="N21" s="9">
        <f>N22+N23+N24+N25</f>
        <v>0</v>
      </c>
      <c r="O21" s="8">
        <f t="shared" si="3"/>
        <v>15693.57</v>
      </c>
      <c r="P21" s="9">
        <f>P22+P23+P24+P25</f>
        <v>0</v>
      </c>
      <c r="Q21" s="8">
        <f t="shared" si="4"/>
        <v>15693.57</v>
      </c>
      <c r="R21" s="9">
        <f>R22+R23+R24+R25</f>
        <v>0</v>
      </c>
      <c r="S21" s="8">
        <f t="shared" si="5"/>
        <v>15693.57</v>
      </c>
      <c r="T21" s="9">
        <f>T22+T23+T24+T25</f>
        <v>0</v>
      </c>
      <c r="U21" s="8">
        <f t="shared" si="6"/>
        <v>15693.57</v>
      </c>
      <c r="V21" s="8">
        <v>15693.57</v>
      </c>
      <c r="W21" s="8">
        <f>W22+W23+W24+W25</f>
        <v>0</v>
      </c>
      <c r="X21" s="8">
        <f t="shared" si="7"/>
        <v>15693.57</v>
      </c>
      <c r="Y21" s="8">
        <f>Y22+Y23+Y24+Y25</f>
        <v>0</v>
      </c>
      <c r="Z21" s="8">
        <f t="shared" si="8"/>
        <v>15693.57</v>
      </c>
      <c r="AA21" s="9">
        <f>AA22+AA23+AA24+AA25</f>
        <v>0</v>
      </c>
      <c r="AB21" s="8">
        <f t="shared" si="9"/>
        <v>15693.57</v>
      </c>
      <c r="AC21" s="9">
        <f>AC22+AC23+AC24+AC25</f>
        <v>0</v>
      </c>
      <c r="AD21" s="8">
        <f t="shared" si="10"/>
        <v>15693.57</v>
      </c>
      <c r="AE21" s="9">
        <f>AE22+AE23+AE24+AE25</f>
        <v>0</v>
      </c>
      <c r="AF21" s="8">
        <f t="shared" si="11"/>
        <v>15693.57</v>
      </c>
      <c r="AG21" s="9">
        <f>AG22+AG23+AG24+AG25</f>
        <v>0</v>
      </c>
      <c r="AH21" s="8">
        <f t="shared" si="12"/>
        <v>15693.57</v>
      </c>
    </row>
    <row r="22" spans="1:34" ht="84" customHeight="1">
      <c r="A22" s="2" t="s">
        <v>99</v>
      </c>
      <c r="B22" s="3" t="s">
        <v>5</v>
      </c>
      <c r="C22" s="3" t="s">
        <v>19</v>
      </c>
      <c r="D22" s="3" t="s">
        <v>21</v>
      </c>
      <c r="E22" s="1" t="s">
        <v>34</v>
      </c>
      <c r="F22" s="3">
        <v>100</v>
      </c>
      <c r="G22" s="8">
        <v>15488.243999999999</v>
      </c>
      <c r="H22" s="8"/>
      <c r="I22" s="8">
        <f t="shared" si="0"/>
        <v>15488.243999999999</v>
      </c>
      <c r="J22" s="8"/>
      <c r="K22" s="8">
        <f t="shared" si="1"/>
        <v>15488.243999999999</v>
      </c>
      <c r="L22" s="9"/>
      <c r="M22" s="8">
        <f t="shared" si="2"/>
        <v>15488.243999999999</v>
      </c>
      <c r="N22" s="9"/>
      <c r="O22" s="8">
        <f t="shared" si="3"/>
        <v>15488.243999999999</v>
      </c>
      <c r="P22" s="9"/>
      <c r="Q22" s="8">
        <f t="shared" si="4"/>
        <v>15488.243999999999</v>
      </c>
      <c r="R22" s="9"/>
      <c r="S22" s="8">
        <f t="shared" si="5"/>
        <v>15488.243999999999</v>
      </c>
      <c r="T22" s="9"/>
      <c r="U22" s="8">
        <f t="shared" si="6"/>
        <v>15488.243999999999</v>
      </c>
      <c r="V22" s="8">
        <v>15488.243999999999</v>
      </c>
      <c r="W22" s="8"/>
      <c r="X22" s="8">
        <f t="shared" si="7"/>
        <v>15488.243999999999</v>
      </c>
      <c r="Y22" s="8"/>
      <c r="Z22" s="8">
        <f t="shared" si="8"/>
        <v>15488.243999999999</v>
      </c>
      <c r="AA22" s="9"/>
      <c r="AB22" s="8">
        <f t="shared" si="9"/>
        <v>15488.243999999999</v>
      </c>
      <c r="AC22" s="9"/>
      <c r="AD22" s="8">
        <f t="shared" si="10"/>
        <v>15488.243999999999</v>
      </c>
      <c r="AE22" s="9"/>
      <c r="AF22" s="8">
        <f t="shared" si="11"/>
        <v>15488.243999999999</v>
      </c>
      <c r="AG22" s="9"/>
      <c r="AH22" s="8">
        <f t="shared" si="12"/>
        <v>15488.243999999999</v>
      </c>
    </row>
    <row r="23" spans="1:34" ht="45.75" customHeight="1">
      <c r="A23" s="2" t="s">
        <v>32</v>
      </c>
      <c r="B23" s="3" t="s">
        <v>5</v>
      </c>
      <c r="C23" s="3" t="s">
        <v>19</v>
      </c>
      <c r="D23" s="3" t="s">
        <v>21</v>
      </c>
      <c r="E23" s="1" t="s">
        <v>34</v>
      </c>
      <c r="F23" s="3">
        <v>200</v>
      </c>
      <c r="G23" s="8">
        <v>204.32600000000002</v>
      </c>
      <c r="H23" s="8"/>
      <c r="I23" s="8">
        <f t="shared" si="0"/>
        <v>204.32600000000002</v>
      </c>
      <c r="J23" s="8"/>
      <c r="K23" s="8">
        <f t="shared" si="1"/>
        <v>204.32600000000002</v>
      </c>
      <c r="L23" s="9"/>
      <c r="M23" s="8">
        <f t="shared" si="2"/>
        <v>204.32600000000002</v>
      </c>
      <c r="N23" s="9"/>
      <c r="O23" s="8">
        <f t="shared" si="3"/>
        <v>204.32600000000002</v>
      </c>
      <c r="P23" s="9"/>
      <c r="Q23" s="8">
        <f t="shared" si="4"/>
        <v>204.32600000000002</v>
      </c>
      <c r="R23" s="9"/>
      <c r="S23" s="8">
        <f t="shared" si="5"/>
        <v>204.32600000000002</v>
      </c>
      <c r="T23" s="9"/>
      <c r="U23" s="8">
        <f t="shared" si="6"/>
        <v>204.32600000000002</v>
      </c>
      <c r="V23" s="8">
        <v>204.32600000000002</v>
      </c>
      <c r="W23" s="8"/>
      <c r="X23" s="8">
        <f t="shared" si="7"/>
        <v>204.32600000000002</v>
      </c>
      <c r="Y23" s="8"/>
      <c r="Z23" s="8">
        <f t="shared" si="8"/>
        <v>204.32600000000002</v>
      </c>
      <c r="AA23" s="9"/>
      <c r="AB23" s="8">
        <f t="shared" si="9"/>
        <v>204.32600000000002</v>
      </c>
      <c r="AC23" s="9"/>
      <c r="AD23" s="8">
        <f t="shared" si="10"/>
        <v>204.32600000000002</v>
      </c>
      <c r="AE23" s="9"/>
      <c r="AF23" s="8">
        <f t="shared" si="11"/>
        <v>204.32600000000002</v>
      </c>
      <c r="AG23" s="9"/>
      <c r="AH23" s="8">
        <f t="shared" si="12"/>
        <v>204.32600000000002</v>
      </c>
    </row>
    <row r="24" spans="1:34" ht="45.75" customHeight="1">
      <c r="A24" s="2" t="s">
        <v>164</v>
      </c>
      <c r="B24" s="3" t="s">
        <v>5</v>
      </c>
      <c r="C24" s="3" t="s">
        <v>19</v>
      </c>
      <c r="D24" s="3" t="s">
        <v>21</v>
      </c>
      <c r="E24" s="1" t="s">
        <v>34</v>
      </c>
      <c r="F24" s="3">
        <v>300</v>
      </c>
      <c r="G24" s="8">
        <v>0</v>
      </c>
      <c r="H24" s="8"/>
      <c r="I24" s="8">
        <f t="shared" si="0"/>
        <v>0</v>
      </c>
      <c r="J24" s="8"/>
      <c r="K24" s="8">
        <f t="shared" si="1"/>
        <v>0</v>
      </c>
      <c r="L24" s="9"/>
      <c r="M24" s="8">
        <f t="shared" si="2"/>
        <v>0</v>
      </c>
      <c r="N24" s="9"/>
      <c r="O24" s="8">
        <f t="shared" si="3"/>
        <v>0</v>
      </c>
      <c r="P24" s="9"/>
      <c r="Q24" s="8">
        <f t="shared" si="4"/>
        <v>0</v>
      </c>
      <c r="R24" s="9"/>
      <c r="S24" s="8">
        <f t="shared" si="5"/>
        <v>0</v>
      </c>
      <c r="T24" s="9"/>
      <c r="U24" s="8">
        <f t="shared" si="6"/>
        <v>0</v>
      </c>
      <c r="V24" s="8">
        <v>0</v>
      </c>
      <c r="W24" s="8"/>
      <c r="X24" s="8">
        <f t="shared" si="7"/>
        <v>0</v>
      </c>
      <c r="Y24" s="8"/>
      <c r="Z24" s="8">
        <f t="shared" si="8"/>
        <v>0</v>
      </c>
      <c r="AA24" s="9"/>
      <c r="AB24" s="8">
        <f t="shared" si="9"/>
        <v>0</v>
      </c>
      <c r="AC24" s="9"/>
      <c r="AD24" s="8">
        <f t="shared" si="10"/>
        <v>0</v>
      </c>
      <c r="AE24" s="9"/>
      <c r="AF24" s="8">
        <f t="shared" si="11"/>
        <v>0</v>
      </c>
      <c r="AG24" s="9"/>
      <c r="AH24" s="8">
        <f t="shared" si="12"/>
        <v>0</v>
      </c>
    </row>
    <row r="25" spans="1:34" ht="42" customHeight="1">
      <c r="A25" s="2" t="s">
        <v>33</v>
      </c>
      <c r="B25" s="3" t="s">
        <v>5</v>
      </c>
      <c r="C25" s="3" t="s">
        <v>19</v>
      </c>
      <c r="D25" s="3" t="s">
        <v>21</v>
      </c>
      <c r="E25" s="1" t="s">
        <v>34</v>
      </c>
      <c r="F25" s="3">
        <v>800</v>
      </c>
      <c r="G25" s="8">
        <v>1</v>
      </c>
      <c r="H25" s="8"/>
      <c r="I25" s="8">
        <f t="shared" si="0"/>
        <v>1</v>
      </c>
      <c r="J25" s="8"/>
      <c r="K25" s="8">
        <f t="shared" si="1"/>
        <v>1</v>
      </c>
      <c r="L25" s="9"/>
      <c r="M25" s="8">
        <f t="shared" si="2"/>
        <v>1</v>
      </c>
      <c r="N25" s="9"/>
      <c r="O25" s="8">
        <f t="shared" si="3"/>
        <v>1</v>
      </c>
      <c r="P25" s="9"/>
      <c r="Q25" s="8">
        <f t="shared" si="4"/>
        <v>1</v>
      </c>
      <c r="R25" s="9"/>
      <c r="S25" s="8">
        <f t="shared" si="5"/>
        <v>1</v>
      </c>
      <c r="T25" s="9"/>
      <c r="U25" s="8">
        <f t="shared" si="6"/>
        <v>1</v>
      </c>
      <c r="V25" s="8">
        <v>1</v>
      </c>
      <c r="W25" s="8"/>
      <c r="X25" s="8">
        <f t="shared" si="7"/>
        <v>1</v>
      </c>
      <c r="Y25" s="8"/>
      <c r="Z25" s="8">
        <f t="shared" si="8"/>
        <v>1</v>
      </c>
      <c r="AA25" s="9"/>
      <c r="AB25" s="8">
        <f t="shared" si="9"/>
        <v>1</v>
      </c>
      <c r="AC25" s="9"/>
      <c r="AD25" s="8">
        <f t="shared" si="10"/>
        <v>1</v>
      </c>
      <c r="AE25" s="9"/>
      <c r="AF25" s="8">
        <f t="shared" si="11"/>
        <v>1</v>
      </c>
      <c r="AG25" s="9"/>
      <c r="AH25" s="8">
        <f t="shared" si="12"/>
        <v>1</v>
      </c>
    </row>
    <row r="26" spans="1:34" ht="48.75" customHeight="1">
      <c r="A26" s="10" t="s">
        <v>35</v>
      </c>
      <c r="B26" s="3" t="s">
        <v>5</v>
      </c>
      <c r="C26" s="3" t="s">
        <v>19</v>
      </c>
      <c r="D26" s="3" t="s">
        <v>21</v>
      </c>
      <c r="E26" s="1" t="s">
        <v>36</v>
      </c>
      <c r="F26" s="3"/>
      <c r="G26" s="8">
        <v>827.28899999999999</v>
      </c>
      <c r="H26" s="8">
        <f>H27+H28</f>
        <v>0</v>
      </c>
      <c r="I26" s="8">
        <f t="shared" si="0"/>
        <v>827.28899999999999</v>
      </c>
      <c r="J26" s="8">
        <f>J27+J28</f>
        <v>0</v>
      </c>
      <c r="K26" s="8">
        <f t="shared" si="1"/>
        <v>827.28899999999999</v>
      </c>
      <c r="L26" s="9">
        <f>L27+L28</f>
        <v>0</v>
      </c>
      <c r="M26" s="8">
        <f t="shared" si="2"/>
        <v>827.28899999999999</v>
      </c>
      <c r="N26" s="9">
        <f>N27+N28</f>
        <v>0</v>
      </c>
      <c r="O26" s="8">
        <f t="shared" si="3"/>
        <v>827.28899999999999</v>
      </c>
      <c r="P26" s="9">
        <f>P27+P28</f>
        <v>0</v>
      </c>
      <c r="Q26" s="8">
        <f t="shared" si="4"/>
        <v>827.28899999999999</v>
      </c>
      <c r="R26" s="9">
        <f>R27+R28</f>
        <v>0</v>
      </c>
      <c r="S26" s="8">
        <f t="shared" si="5"/>
        <v>827.28899999999999</v>
      </c>
      <c r="T26" s="9">
        <f>T27+T28</f>
        <v>0</v>
      </c>
      <c r="U26" s="8">
        <f t="shared" si="6"/>
        <v>827.28899999999999</v>
      </c>
      <c r="V26" s="8">
        <v>827.28899999999999</v>
      </c>
      <c r="W26" s="8">
        <f>W27+W28</f>
        <v>0</v>
      </c>
      <c r="X26" s="8">
        <f t="shared" si="7"/>
        <v>827.28899999999999</v>
      </c>
      <c r="Y26" s="8">
        <f>Y27+Y28</f>
        <v>0</v>
      </c>
      <c r="Z26" s="8">
        <f t="shared" si="8"/>
        <v>827.28899999999999</v>
      </c>
      <c r="AA26" s="9">
        <f>AA27+AA28</f>
        <v>0</v>
      </c>
      <c r="AB26" s="8">
        <f t="shared" si="9"/>
        <v>827.28899999999999</v>
      </c>
      <c r="AC26" s="9">
        <f>AC27+AC28</f>
        <v>0</v>
      </c>
      <c r="AD26" s="8">
        <f t="shared" si="10"/>
        <v>827.28899999999999</v>
      </c>
      <c r="AE26" s="9">
        <f>AE27+AE28</f>
        <v>0</v>
      </c>
      <c r="AF26" s="8">
        <f t="shared" si="11"/>
        <v>827.28899999999999</v>
      </c>
      <c r="AG26" s="9">
        <f>AG27+AG28</f>
        <v>0</v>
      </c>
      <c r="AH26" s="8">
        <f t="shared" si="12"/>
        <v>827.28899999999999</v>
      </c>
    </row>
    <row r="27" spans="1:34" ht="85.5" customHeight="1">
      <c r="A27" s="2" t="s">
        <v>99</v>
      </c>
      <c r="B27" s="3" t="s">
        <v>5</v>
      </c>
      <c r="C27" s="3" t="s">
        <v>19</v>
      </c>
      <c r="D27" s="3" t="s">
        <v>21</v>
      </c>
      <c r="E27" s="1" t="s">
        <v>36</v>
      </c>
      <c r="F27" s="3">
        <v>100</v>
      </c>
      <c r="G27" s="8">
        <v>783.90499999999997</v>
      </c>
      <c r="H27" s="8"/>
      <c r="I27" s="8">
        <f t="shared" si="0"/>
        <v>783.90499999999997</v>
      </c>
      <c r="J27" s="8"/>
      <c r="K27" s="8">
        <f t="shared" si="1"/>
        <v>783.90499999999997</v>
      </c>
      <c r="L27" s="9"/>
      <c r="M27" s="8">
        <f t="shared" si="2"/>
        <v>783.90499999999997</v>
      </c>
      <c r="N27" s="9"/>
      <c r="O27" s="8">
        <f t="shared" si="3"/>
        <v>783.90499999999997</v>
      </c>
      <c r="P27" s="9"/>
      <c r="Q27" s="8">
        <f t="shared" si="4"/>
        <v>783.90499999999997</v>
      </c>
      <c r="R27" s="9"/>
      <c r="S27" s="8">
        <f t="shared" si="5"/>
        <v>783.90499999999997</v>
      </c>
      <c r="T27" s="9"/>
      <c r="U27" s="8">
        <f t="shared" si="6"/>
        <v>783.90499999999997</v>
      </c>
      <c r="V27" s="8">
        <v>783.90499999999997</v>
      </c>
      <c r="W27" s="8"/>
      <c r="X27" s="8">
        <f t="shared" si="7"/>
        <v>783.90499999999997</v>
      </c>
      <c r="Y27" s="8"/>
      <c r="Z27" s="8">
        <f t="shared" si="8"/>
        <v>783.90499999999997</v>
      </c>
      <c r="AA27" s="9"/>
      <c r="AB27" s="8">
        <f t="shared" si="9"/>
        <v>783.90499999999997</v>
      </c>
      <c r="AC27" s="9"/>
      <c r="AD27" s="8">
        <f t="shared" si="10"/>
        <v>783.90499999999997</v>
      </c>
      <c r="AE27" s="9"/>
      <c r="AF27" s="8">
        <f t="shared" si="11"/>
        <v>783.90499999999997</v>
      </c>
      <c r="AG27" s="9"/>
      <c r="AH27" s="8">
        <f t="shared" si="12"/>
        <v>783.90499999999997</v>
      </c>
    </row>
    <row r="28" spans="1:34" ht="51.75" customHeight="1">
      <c r="A28" s="2" t="s">
        <v>32</v>
      </c>
      <c r="B28" s="3" t="s">
        <v>5</v>
      </c>
      <c r="C28" s="3" t="s">
        <v>19</v>
      </c>
      <c r="D28" s="3" t="s">
        <v>21</v>
      </c>
      <c r="E28" s="1" t="s">
        <v>36</v>
      </c>
      <c r="F28" s="3">
        <v>200</v>
      </c>
      <c r="G28" s="8">
        <v>43.384000000000007</v>
      </c>
      <c r="H28" s="8"/>
      <c r="I28" s="8">
        <f t="shared" si="0"/>
        <v>43.384000000000007</v>
      </c>
      <c r="J28" s="8"/>
      <c r="K28" s="8">
        <f t="shared" si="1"/>
        <v>43.384000000000007</v>
      </c>
      <c r="L28" s="9"/>
      <c r="M28" s="8">
        <f t="shared" si="2"/>
        <v>43.384000000000007</v>
      </c>
      <c r="N28" s="9"/>
      <c r="O28" s="8">
        <f t="shared" si="3"/>
        <v>43.384000000000007</v>
      </c>
      <c r="P28" s="9"/>
      <c r="Q28" s="8">
        <f t="shared" si="4"/>
        <v>43.384000000000007</v>
      </c>
      <c r="R28" s="9"/>
      <c r="S28" s="8">
        <f t="shared" si="5"/>
        <v>43.384000000000007</v>
      </c>
      <c r="T28" s="9"/>
      <c r="U28" s="8">
        <f t="shared" si="6"/>
        <v>43.384000000000007</v>
      </c>
      <c r="V28" s="8">
        <v>43.384000000000007</v>
      </c>
      <c r="W28" s="8"/>
      <c r="X28" s="8">
        <f t="shared" si="7"/>
        <v>43.384000000000007</v>
      </c>
      <c r="Y28" s="8"/>
      <c r="Z28" s="8">
        <f t="shared" si="8"/>
        <v>43.384000000000007</v>
      </c>
      <c r="AA28" s="9"/>
      <c r="AB28" s="8">
        <f t="shared" si="9"/>
        <v>43.384000000000007</v>
      </c>
      <c r="AC28" s="9"/>
      <c r="AD28" s="8">
        <f t="shared" si="10"/>
        <v>43.384000000000007</v>
      </c>
      <c r="AE28" s="9"/>
      <c r="AF28" s="8">
        <f t="shared" si="11"/>
        <v>43.384000000000007</v>
      </c>
      <c r="AG28" s="9"/>
      <c r="AH28" s="8">
        <f t="shared" si="12"/>
        <v>43.384000000000007</v>
      </c>
    </row>
    <row r="29" spans="1:34" ht="52.5" customHeight="1">
      <c r="A29" s="10" t="s">
        <v>48</v>
      </c>
      <c r="B29" s="11" t="s">
        <v>5</v>
      </c>
      <c r="C29" s="3" t="s">
        <v>19</v>
      </c>
      <c r="D29" s="3" t="s">
        <v>22</v>
      </c>
      <c r="E29" s="1" t="s">
        <v>49</v>
      </c>
      <c r="F29" s="11"/>
      <c r="G29" s="8">
        <v>57.337360000000004</v>
      </c>
      <c r="H29" s="8">
        <f>H30</f>
        <v>-28.578520000000001</v>
      </c>
      <c r="I29" s="8">
        <f t="shared" si="0"/>
        <v>28.758840000000003</v>
      </c>
      <c r="J29" s="8">
        <f>J30</f>
        <v>0</v>
      </c>
      <c r="K29" s="8">
        <f t="shared" si="1"/>
        <v>28.758840000000003</v>
      </c>
      <c r="L29" s="9">
        <f>L30</f>
        <v>0</v>
      </c>
      <c r="M29" s="8">
        <f t="shared" si="2"/>
        <v>28.758840000000003</v>
      </c>
      <c r="N29" s="9">
        <f>N30</f>
        <v>0</v>
      </c>
      <c r="O29" s="8">
        <f t="shared" si="3"/>
        <v>28.758840000000003</v>
      </c>
      <c r="P29" s="9">
        <f>P30</f>
        <v>0</v>
      </c>
      <c r="Q29" s="8">
        <f t="shared" si="4"/>
        <v>28.758840000000003</v>
      </c>
      <c r="R29" s="9">
        <f>R30</f>
        <v>0</v>
      </c>
      <c r="S29" s="8">
        <f t="shared" si="5"/>
        <v>28.758840000000003</v>
      </c>
      <c r="T29" s="9">
        <f>T30</f>
        <v>0</v>
      </c>
      <c r="U29" s="8">
        <f t="shared" si="6"/>
        <v>28.758840000000003</v>
      </c>
      <c r="V29" s="8">
        <v>0</v>
      </c>
      <c r="W29" s="8">
        <f>W30</f>
        <v>3.4992800000000002</v>
      </c>
      <c r="X29" s="8">
        <f t="shared" si="7"/>
        <v>3.4992800000000002</v>
      </c>
      <c r="Y29" s="8">
        <f>Y30</f>
        <v>0</v>
      </c>
      <c r="Z29" s="8">
        <f t="shared" si="8"/>
        <v>3.4992800000000002</v>
      </c>
      <c r="AA29" s="9">
        <f>AA30</f>
        <v>0</v>
      </c>
      <c r="AB29" s="8">
        <f t="shared" si="9"/>
        <v>3.4992800000000002</v>
      </c>
      <c r="AC29" s="9">
        <f>AC30</f>
        <v>0</v>
      </c>
      <c r="AD29" s="8">
        <f t="shared" si="10"/>
        <v>3.4992800000000002</v>
      </c>
      <c r="AE29" s="9">
        <f>AE30</f>
        <v>0</v>
      </c>
      <c r="AF29" s="8">
        <f t="shared" si="11"/>
        <v>3.4992800000000002</v>
      </c>
      <c r="AG29" s="9">
        <f>AG30</f>
        <v>0</v>
      </c>
      <c r="AH29" s="8">
        <f t="shared" si="12"/>
        <v>3.4992800000000002</v>
      </c>
    </row>
    <row r="30" spans="1:34" ht="47.25" customHeight="1">
      <c r="A30" s="2" t="s">
        <v>32</v>
      </c>
      <c r="B30" s="11" t="s">
        <v>5</v>
      </c>
      <c r="C30" s="11" t="s">
        <v>19</v>
      </c>
      <c r="D30" s="3" t="s">
        <v>22</v>
      </c>
      <c r="E30" s="1" t="s">
        <v>49</v>
      </c>
      <c r="F30" s="3">
        <v>200</v>
      </c>
      <c r="G30" s="8">
        <v>57.337360000000004</v>
      </c>
      <c r="H30" s="8">
        <v>-28.578520000000001</v>
      </c>
      <c r="I30" s="8">
        <f t="shared" si="0"/>
        <v>28.758840000000003</v>
      </c>
      <c r="J30" s="8"/>
      <c r="K30" s="8">
        <f t="shared" si="1"/>
        <v>28.758840000000003</v>
      </c>
      <c r="L30" s="9"/>
      <c r="M30" s="8">
        <f t="shared" si="2"/>
        <v>28.758840000000003</v>
      </c>
      <c r="N30" s="9"/>
      <c r="O30" s="8">
        <f t="shared" si="3"/>
        <v>28.758840000000003</v>
      </c>
      <c r="P30" s="9"/>
      <c r="Q30" s="8">
        <f t="shared" si="4"/>
        <v>28.758840000000003</v>
      </c>
      <c r="R30" s="9"/>
      <c r="S30" s="8">
        <f t="shared" si="5"/>
        <v>28.758840000000003</v>
      </c>
      <c r="T30" s="9"/>
      <c r="U30" s="8">
        <f t="shared" si="6"/>
        <v>28.758840000000003</v>
      </c>
      <c r="V30" s="8">
        <v>0</v>
      </c>
      <c r="W30" s="8">
        <v>3.4992800000000002</v>
      </c>
      <c r="X30" s="8">
        <f t="shared" si="7"/>
        <v>3.4992800000000002</v>
      </c>
      <c r="Y30" s="8"/>
      <c r="Z30" s="8">
        <f t="shared" si="8"/>
        <v>3.4992800000000002</v>
      </c>
      <c r="AA30" s="9"/>
      <c r="AB30" s="8">
        <f t="shared" si="9"/>
        <v>3.4992800000000002</v>
      </c>
      <c r="AC30" s="9"/>
      <c r="AD30" s="8">
        <f t="shared" si="10"/>
        <v>3.4992800000000002</v>
      </c>
      <c r="AE30" s="9"/>
      <c r="AF30" s="8">
        <f t="shared" si="11"/>
        <v>3.4992800000000002</v>
      </c>
      <c r="AG30" s="9"/>
      <c r="AH30" s="8">
        <f t="shared" si="12"/>
        <v>3.4992800000000002</v>
      </c>
    </row>
    <row r="31" spans="1:34" ht="54.75" hidden="1" customHeight="1">
      <c r="A31" s="10" t="s">
        <v>37</v>
      </c>
      <c r="B31" s="3" t="s">
        <v>5</v>
      </c>
      <c r="C31" s="3" t="s">
        <v>19</v>
      </c>
      <c r="D31" s="3" t="s">
        <v>23</v>
      </c>
      <c r="E31" s="1" t="s">
        <v>38</v>
      </c>
      <c r="F31" s="3"/>
      <c r="G31" s="8">
        <v>0</v>
      </c>
      <c r="H31" s="8">
        <f>H32</f>
        <v>0</v>
      </c>
      <c r="I31" s="8">
        <f t="shared" si="0"/>
        <v>0</v>
      </c>
      <c r="J31" s="8">
        <f>J32</f>
        <v>0</v>
      </c>
      <c r="K31" s="8">
        <f t="shared" si="1"/>
        <v>0</v>
      </c>
      <c r="L31" s="9">
        <f>L32</f>
        <v>0</v>
      </c>
      <c r="M31" s="8">
        <f t="shared" si="2"/>
        <v>0</v>
      </c>
      <c r="N31" s="9">
        <f>N32</f>
        <v>0</v>
      </c>
      <c r="O31" s="8">
        <f t="shared" si="3"/>
        <v>0</v>
      </c>
      <c r="P31" s="9">
        <f>P32</f>
        <v>0</v>
      </c>
      <c r="Q31" s="8">
        <f t="shared" si="4"/>
        <v>0</v>
      </c>
      <c r="R31" s="9">
        <f>R32</f>
        <v>0</v>
      </c>
      <c r="S31" s="8">
        <f t="shared" si="5"/>
        <v>0</v>
      </c>
      <c r="T31" s="9">
        <f>T32</f>
        <v>0</v>
      </c>
      <c r="U31" s="8">
        <f t="shared" si="6"/>
        <v>0</v>
      </c>
      <c r="V31" s="8">
        <v>0</v>
      </c>
      <c r="W31" s="8">
        <f>W32</f>
        <v>0</v>
      </c>
      <c r="X31" s="8">
        <f t="shared" si="7"/>
        <v>0</v>
      </c>
      <c r="Y31" s="8">
        <f>Y32</f>
        <v>0</v>
      </c>
      <c r="Z31" s="8">
        <f t="shared" si="8"/>
        <v>0</v>
      </c>
      <c r="AA31" s="9">
        <f>AA32</f>
        <v>0</v>
      </c>
      <c r="AB31" s="8">
        <f t="shared" si="9"/>
        <v>0</v>
      </c>
      <c r="AC31" s="9">
        <f>AC32</f>
        <v>0</v>
      </c>
      <c r="AD31" s="8">
        <f t="shared" si="10"/>
        <v>0</v>
      </c>
      <c r="AE31" s="9">
        <f>AE32</f>
        <v>0</v>
      </c>
      <c r="AF31" s="8">
        <f t="shared" si="11"/>
        <v>0</v>
      </c>
      <c r="AG31" s="9">
        <f>AG32</f>
        <v>0</v>
      </c>
      <c r="AH31" s="8">
        <f t="shared" si="12"/>
        <v>0</v>
      </c>
    </row>
    <row r="32" spans="1:34" ht="51" hidden="1" customHeight="1">
      <c r="A32" s="2" t="s">
        <v>32</v>
      </c>
      <c r="B32" s="3" t="s">
        <v>5</v>
      </c>
      <c r="C32" s="3" t="s">
        <v>19</v>
      </c>
      <c r="D32" s="3" t="s">
        <v>23</v>
      </c>
      <c r="E32" s="1" t="s">
        <v>38</v>
      </c>
      <c r="F32" s="3">
        <v>200</v>
      </c>
      <c r="G32" s="8">
        <v>0</v>
      </c>
      <c r="H32" s="8"/>
      <c r="I32" s="8">
        <f t="shared" si="0"/>
        <v>0</v>
      </c>
      <c r="J32" s="8"/>
      <c r="K32" s="8">
        <f t="shared" si="1"/>
        <v>0</v>
      </c>
      <c r="L32" s="9"/>
      <c r="M32" s="8">
        <f t="shared" si="2"/>
        <v>0</v>
      </c>
      <c r="N32" s="9"/>
      <c r="O32" s="8">
        <f t="shared" si="3"/>
        <v>0</v>
      </c>
      <c r="P32" s="9"/>
      <c r="Q32" s="8">
        <f t="shared" si="4"/>
        <v>0</v>
      </c>
      <c r="R32" s="9"/>
      <c r="S32" s="8">
        <f t="shared" si="5"/>
        <v>0</v>
      </c>
      <c r="T32" s="9"/>
      <c r="U32" s="8">
        <f t="shared" si="6"/>
        <v>0</v>
      </c>
      <c r="V32" s="8">
        <v>0</v>
      </c>
      <c r="W32" s="8"/>
      <c r="X32" s="8">
        <f t="shared" si="7"/>
        <v>0</v>
      </c>
      <c r="Y32" s="8"/>
      <c r="Z32" s="8">
        <f t="shared" si="8"/>
        <v>0</v>
      </c>
      <c r="AA32" s="9"/>
      <c r="AB32" s="8">
        <f t="shared" si="9"/>
        <v>0</v>
      </c>
      <c r="AC32" s="9"/>
      <c r="AD32" s="8">
        <f t="shared" si="10"/>
        <v>0</v>
      </c>
      <c r="AE32" s="9"/>
      <c r="AF32" s="8">
        <f t="shared" si="11"/>
        <v>0</v>
      </c>
      <c r="AG32" s="9"/>
      <c r="AH32" s="8">
        <f t="shared" si="12"/>
        <v>0</v>
      </c>
    </row>
    <row r="33" spans="1:34" ht="41.25" customHeight="1">
      <c r="A33" s="2" t="s">
        <v>39</v>
      </c>
      <c r="B33" s="3" t="s">
        <v>5</v>
      </c>
      <c r="C33" s="3" t="s">
        <v>19</v>
      </c>
      <c r="D33" s="3">
        <v>13</v>
      </c>
      <c r="E33" s="1" t="s">
        <v>40</v>
      </c>
      <c r="F33" s="3"/>
      <c r="G33" s="8">
        <v>66.152000000000001</v>
      </c>
      <c r="H33" s="8">
        <f>H34</f>
        <v>0</v>
      </c>
      <c r="I33" s="8">
        <f t="shared" si="0"/>
        <v>66.152000000000001</v>
      </c>
      <c r="J33" s="8">
        <f>J34</f>
        <v>0</v>
      </c>
      <c r="K33" s="8">
        <f t="shared" si="1"/>
        <v>66.152000000000001</v>
      </c>
      <c r="L33" s="9">
        <f>L34</f>
        <v>0</v>
      </c>
      <c r="M33" s="8">
        <f t="shared" si="2"/>
        <v>66.152000000000001</v>
      </c>
      <c r="N33" s="9">
        <f>N34</f>
        <v>0</v>
      </c>
      <c r="O33" s="8">
        <f t="shared" si="3"/>
        <v>66.152000000000001</v>
      </c>
      <c r="P33" s="9">
        <f>P34</f>
        <v>0</v>
      </c>
      <c r="Q33" s="8">
        <f t="shared" si="4"/>
        <v>66.152000000000001</v>
      </c>
      <c r="R33" s="9">
        <f>R34</f>
        <v>0</v>
      </c>
      <c r="S33" s="8">
        <f t="shared" si="5"/>
        <v>66.152000000000001</v>
      </c>
      <c r="T33" s="9">
        <f>T34</f>
        <v>0</v>
      </c>
      <c r="U33" s="8">
        <f t="shared" si="6"/>
        <v>66.152000000000001</v>
      </c>
      <c r="V33" s="8">
        <v>66.152000000000001</v>
      </c>
      <c r="W33" s="8">
        <f>W34</f>
        <v>0</v>
      </c>
      <c r="X33" s="8">
        <f t="shared" si="7"/>
        <v>66.152000000000001</v>
      </c>
      <c r="Y33" s="8">
        <f>Y34</f>
        <v>0</v>
      </c>
      <c r="Z33" s="8">
        <f t="shared" si="8"/>
        <v>66.152000000000001</v>
      </c>
      <c r="AA33" s="9">
        <f>AA34</f>
        <v>0</v>
      </c>
      <c r="AB33" s="8">
        <f t="shared" si="9"/>
        <v>66.152000000000001</v>
      </c>
      <c r="AC33" s="9">
        <f>AC34</f>
        <v>0</v>
      </c>
      <c r="AD33" s="8">
        <f t="shared" si="10"/>
        <v>66.152000000000001</v>
      </c>
      <c r="AE33" s="9">
        <f>AE34</f>
        <v>0</v>
      </c>
      <c r="AF33" s="8">
        <f t="shared" si="11"/>
        <v>66.152000000000001</v>
      </c>
      <c r="AG33" s="9">
        <f>AG34</f>
        <v>0</v>
      </c>
      <c r="AH33" s="8">
        <f t="shared" si="12"/>
        <v>66.152000000000001</v>
      </c>
    </row>
    <row r="34" spans="1:34" ht="42" customHeight="1">
      <c r="A34" s="2" t="s">
        <v>33</v>
      </c>
      <c r="B34" s="3" t="s">
        <v>5</v>
      </c>
      <c r="C34" s="3" t="s">
        <v>19</v>
      </c>
      <c r="D34" s="3">
        <v>13</v>
      </c>
      <c r="E34" s="1" t="s">
        <v>40</v>
      </c>
      <c r="F34" s="3">
        <v>800</v>
      </c>
      <c r="G34" s="8">
        <v>66.152000000000001</v>
      </c>
      <c r="H34" s="8"/>
      <c r="I34" s="8">
        <f t="shared" si="0"/>
        <v>66.152000000000001</v>
      </c>
      <c r="J34" s="8"/>
      <c r="K34" s="8">
        <f t="shared" si="1"/>
        <v>66.152000000000001</v>
      </c>
      <c r="L34" s="9"/>
      <c r="M34" s="8">
        <f t="shared" si="2"/>
        <v>66.152000000000001</v>
      </c>
      <c r="N34" s="9"/>
      <c r="O34" s="8">
        <f t="shared" si="3"/>
        <v>66.152000000000001</v>
      </c>
      <c r="P34" s="9"/>
      <c r="Q34" s="8">
        <f t="shared" si="4"/>
        <v>66.152000000000001</v>
      </c>
      <c r="R34" s="9"/>
      <c r="S34" s="8">
        <f t="shared" si="5"/>
        <v>66.152000000000001</v>
      </c>
      <c r="T34" s="9"/>
      <c r="U34" s="8">
        <f t="shared" si="6"/>
        <v>66.152000000000001</v>
      </c>
      <c r="V34" s="8">
        <v>66.152000000000001</v>
      </c>
      <c r="W34" s="8"/>
      <c r="X34" s="8">
        <f t="shared" si="7"/>
        <v>66.152000000000001</v>
      </c>
      <c r="Y34" s="8"/>
      <c r="Z34" s="8">
        <f t="shared" si="8"/>
        <v>66.152000000000001</v>
      </c>
      <c r="AA34" s="9"/>
      <c r="AB34" s="8">
        <f t="shared" si="9"/>
        <v>66.152000000000001</v>
      </c>
      <c r="AC34" s="9"/>
      <c r="AD34" s="8">
        <f t="shared" si="10"/>
        <v>66.152000000000001</v>
      </c>
      <c r="AE34" s="9"/>
      <c r="AF34" s="8">
        <f t="shared" si="11"/>
        <v>66.152000000000001</v>
      </c>
      <c r="AG34" s="9"/>
      <c r="AH34" s="8">
        <f t="shared" si="12"/>
        <v>66.152000000000001</v>
      </c>
    </row>
    <row r="35" spans="1:34" ht="85.5" customHeight="1">
      <c r="A35" s="10" t="s">
        <v>191</v>
      </c>
      <c r="B35" s="3" t="s">
        <v>5</v>
      </c>
      <c r="C35" s="3" t="s">
        <v>19</v>
      </c>
      <c r="D35" s="3">
        <v>13</v>
      </c>
      <c r="E35" s="1" t="s">
        <v>178</v>
      </c>
      <c r="F35" s="3"/>
      <c r="G35" s="8">
        <v>3303.45075</v>
      </c>
      <c r="H35" s="8">
        <f>H36</f>
        <v>0</v>
      </c>
      <c r="I35" s="8">
        <f t="shared" si="0"/>
        <v>3303.45075</v>
      </c>
      <c r="J35" s="8">
        <f>J36</f>
        <v>0</v>
      </c>
      <c r="K35" s="8">
        <f t="shared" si="1"/>
        <v>3303.45075</v>
      </c>
      <c r="L35" s="9">
        <f>L36</f>
        <v>0</v>
      </c>
      <c r="M35" s="8">
        <f t="shared" si="2"/>
        <v>3303.45075</v>
      </c>
      <c r="N35" s="9">
        <f>N36</f>
        <v>0</v>
      </c>
      <c r="O35" s="8">
        <f t="shared" si="3"/>
        <v>3303.45075</v>
      </c>
      <c r="P35" s="9">
        <f>P36</f>
        <v>0</v>
      </c>
      <c r="Q35" s="8">
        <f t="shared" si="4"/>
        <v>3303.45075</v>
      </c>
      <c r="R35" s="9">
        <f>R36</f>
        <v>0</v>
      </c>
      <c r="S35" s="8">
        <f t="shared" si="5"/>
        <v>3303.45075</v>
      </c>
      <c r="T35" s="9">
        <f>T36</f>
        <v>0</v>
      </c>
      <c r="U35" s="8">
        <f t="shared" si="6"/>
        <v>3303.45075</v>
      </c>
      <c r="V35" s="8">
        <v>3303.45075</v>
      </c>
      <c r="W35" s="8">
        <f>W36</f>
        <v>0</v>
      </c>
      <c r="X35" s="8">
        <f t="shared" si="7"/>
        <v>3303.45075</v>
      </c>
      <c r="Y35" s="8">
        <f>Y36</f>
        <v>0</v>
      </c>
      <c r="Z35" s="8">
        <f t="shared" si="8"/>
        <v>3303.45075</v>
      </c>
      <c r="AA35" s="9">
        <f>AA36</f>
        <v>0</v>
      </c>
      <c r="AB35" s="8">
        <f t="shared" si="9"/>
        <v>3303.45075</v>
      </c>
      <c r="AC35" s="9">
        <f>AC36</f>
        <v>0</v>
      </c>
      <c r="AD35" s="8">
        <f t="shared" si="10"/>
        <v>3303.45075</v>
      </c>
      <c r="AE35" s="9">
        <f>AE36</f>
        <v>0</v>
      </c>
      <c r="AF35" s="8">
        <f t="shared" si="11"/>
        <v>3303.45075</v>
      </c>
      <c r="AG35" s="9">
        <f>AG36</f>
        <v>0</v>
      </c>
      <c r="AH35" s="8">
        <f t="shared" si="12"/>
        <v>3303.45075</v>
      </c>
    </row>
    <row r="36" spans="1:34" ht="55.5" customHeight="1">
      <c r="A36" s="2" t="s">
        <v>69</v>
      </c>
      <c r="B36" s="3" t="s">
        <v>5</v>
      </c>
      <c r="C36" s="3" t="s">
        <v>19</v>
      </c>
      <c r="D36" s="3">
        <v>13</v>
      </c>
      <c r="E36" s="1" t="s">
        <v>178</v>
      </c>
      <c r="F36" s="3">
        <v>600</v>
      </c>
      <c r="G36" s="8">
        <v>3303.45075</v>
      </c>
      <c r="H36" s="8"/>
      <c r="I36" s="8">
        <f t="shared" si="0"/>
        <v>3303.45075</v>
      </c>
      <c r="J36" s="8"/>
      <c r="K36" s="8">
        <f t="shared" si="1"/>
        <v>3303.45075</v>
      </c>
      <c r="L36" s="9"/>
      <c r="M36" s="8">
        <f t="shared" si="2"/>
        <v>3303.45075</v>
      </c>
      <c r="N36" s="9"/>
      <c r="O36" s="8">
        <f t="shared" si="3"/>
        <v>3303.45075</v>
      </c>
      <c r="P36" s="9"/>
      <c r="Q36" s="8">
        <f t="shared" si="4"/>
        <v>3303.45075</v>
      </c>
      <c r="R36" s="9"/>
      <c r="S36" s="8">
        <f t="shared" si="5"/>
        <v>3303.45075</v>
      </c>
      <c r="T36" s="9"/>
      <c r="U36" s="8">
        <f t="shared" si="6"/>
        <v>3303.45075</v>
      </c>
      <c r="V36" s="8">
        <v>3303.45075</v>
      </c>
      <c r="W36" s="8"/>
      <c r="X36" s="8">
        <f t="shared" si="7"/>
        <v>3303.45075</v>
      </c>
      <c r="Y36" s="8"/>
      <c r="Z36" s="8">
        <f t="shared" si="8"/>
        <v>3303.45075</v>
      </c>
      <c r="AA36" s="9"/>
      <c r="AB36" s="8">
        <f t="shared" si="9"/>
        <v>3303.45075</v>
      </c>
      <c r="AC36" s="9"/>
      <c r="AD36" s="8">
        <f t="shared" si="10"/>
        <v>3303.45075</v>
      </c>
      <c r="AE36" s="9"/>
      <c r="AF36" s="8">
        <f t="shared" si="11"/>
        <v>3303.45075</v>
      </c>
      <c r="AG36" s="9"/>
      <c r="AH36" s="8">
        <f t="shared" si="12"/>
        <v>3303.45075</v>
      </c>
    </row>
    <row r="37" spans="1:34" ht="60.75" customHeight="1">
      <c r="A37" s="4" t="s">
        <v>210</v>
      </c>
      <c r="B37" s="3" t="s">
        <v>5</v>
      </c>
      <c r="C37" s="3" t="s">
        <v>19</v>
      </c>
      <c r="D37" s="3">
        <v>13</v>
      </c>
      <c r="E37" s="1" t="s">
        <v>211</v>
      </c>
      <c r="F37" s="3"/>
      <c r="G37" s="8">
        <v>0</v>
      </c>
      <c r="H37" s="8">
        <f>H38</f>
        <v>0</v>
      </c>
      <c r="I37" s="8">
        <f t="shared" si="0"/>
        <v>0</v>
      </c>
      <c r="J37" s="8">
        <f>J38</f>
        <v>0</v>
      </c>
      <c r="K37" s="8">
        <f t="shared" si="1"/>
        <v>0</v>
      </c>
      <c r="L37" s="9">
        <f>L38</f>
        <v>0</v>
      </c>
      <c r="M37" s="8">
        <f t="shared" si="2"/>
        <v>0</v>
      </c>
      <c r="N37" s="9">
        <f>N38</f>
        <v>0</v>
      </c>
      <c r="O37" s="8">
        <f t="shared" si="3"/>
        <v>0</v>
      </c>
      <c r="P37" s="9">
        <f>P38</f>
        <v>0</v>
      </c>
      <c r="Q37" s="8">
        <f t="shared" si="4"/>
        <v>0</v>
      </c>
      <c r="R37" s="9">
        <f>R38</f>
        <v>0</v>
      </c>
      <c r="S37" s="8">
        <f t="shared" si="5"/>
        <v>0</v>
      </c>
      <c r="T37" s="9">
        <f>T38</f>
        <v>0</v>
      </c>
      <c r="U37" s="8">
        <f t="shared" si="6"/>
        <v>0</v>
      </c>
      <c r="V37" s="8">
        <v>0</v>
      </c>
      <c r="W37" s="8">
        <f>W38</f>
        <v>0</v>
      </c>
      <c r="X37" s="8">
        <f t="shared" si="7"/>
        <v>0</v>
      </c>
      <c r="Y37" s="8">
        <f>Y38</f>
        <v>0</v>
      </c>
      <c r="Z37" s="8">
        <f t="shared" si="8"/>
        <v>0</v>
      </c>
      <c r="AA37" s="9">
        <f>AA38</f>
        <v>0</v>
      </c>
      <c r="AB37" s="8">
        <f t="shared" si="9"/>
        <v>0</v>
      </c>
      <c r="AC37" s="9">
        <f>AC38</f>
        <v>0</v>
      </c>
      <c r="AD37" s="8">
        <f t="shared" si="10"/>
        <v>0</v>
      </c>
      <c r="AE37" s="9">
        <f>AE38</f>
        <v>0</v>
      </c>
      <c r="AF37" s="8">
        <f t="shared" si="11"/>
        <v>0</v>
      </c>
      <c r="AG37" s="9">
        <f>AG38</f>
        <v>0</v>
      </c>
      <c r="AH37" s="8">
        <f t="shared" si="12"/>
        <v>0</v>
      </c>
    </row>
    <row r="38" spans="1:34" ht="52.5" customHeight="1">
      <c r="A38" s="2" t="s">
        <v>69</v>
      </c>
      <c r="B38" s="3" t="s">
        <v>5</v>
      </c>
      <c r="C38" s="3" t="s">
        <v>19</v>
      </c>
      <c r="D38" s="3">
        <v>13</v>
      </c>
      <c r="E38" s="1" t="s">
        <v>211</v>
      </c>
      <c r="F38" s="3">
        <v>600</v>
      </c>
      <c r="G38" s="8">
        <v>0</v>
      </c>
      <c r="H38" s="8"/>
      <c r="I38" s="8">
        <f t="shared" si="0"/>
        <v>0</v>
      </c>
      <c r="J38" s="8"/>
      <c r="K38" s="8">
        <f t="shared" si="1"/>
        <v>0</v>
      </c>
      <c r="L38" s="9"/>
      <c r="M38" s="8">
        <f t="shared" si="2"/>
        <v>0</v>
      </c>
      <c r="N38" s="9"/>
      <c r="O38" s="8">
        <f t="shared" si="3"/>
        <v>0</v>
      </c>
      <c r="P38" s="9"/>
      <c r="Q38" s="8">
        <f t="shared" si="4"/>
        <v>0</v>
      </c>
      <c r="R38" s="9"/>
      <c r="S38" s="8">
        <f t="shared" si="5"/>
        <v>0</v>
      </c>
      <c r="T38" s="9"/>
      <c r="U38" s="8">
        <f t="shared" si="6"/>
        <v>0</v>
      </c>
      <c r="V38" s="8">
        <v>0</v>
      </c>
      <c r="W38" s="8"/>
      <c r="X38" s="8">
        <f t="shared" si="7"/>
        <v>0</v>
      </c>
      <c r="Y38" s="8"/>
      <c r="Z38" s="8">
        <f t="shared" si="8"/>
        <v>0</v>
      </c>
      <c r="AA38" s="9"/>
      <c r="AB38" s="8">
        <f t="shared" si="9"/>
        <v>0</v>
      </c>
      <c r="AC38" s="9"/>
      <c r="AD38" s="8">
        <f t="shared" si="10"/>
        <v>0</v>
      </c>
      <c r="AE38" s="9"/>
      <c r="AF38" s="8">
        <f t="shared" si="11"/>
        <v>0</v>
      </c>
      <c r="AG38" s="9"/>
      <c r="AH38" s="8">
        <f t="shared" si="12"/>
        <v>0</v>
      </c>
    </row>
    <row r="39" spans="1:34" ht="56.25" customHeight="1">
      <c r="A39" s="10" t="s">
        <v>179</v>
      </c>
      <c r="B39" s="3" t="s">
        <v>5</v>
      </c>
      <c r="C39" s="3" t="s">
        <v>19</v>
      </c>
      <c r="D39" s="3">
        <v>13</v>
      </c>
      <c r="E39" s="1" t="s">
        <v>180</v>
      </c>
      <c r="F39" s="3"/>
      <c r="G39" s="8">
        <v>0</v>
      </c>
      <c r="H39" s="8">
        <f>H40</f>
        <v>0</v>
      </c>
      <c r="I39" s="8">
        <f t="shared" si="0"/>
        <v>0</v>
      </c>
      <c r="J39" s="8">
        <f>J40</f>
        <v>0</v>
      </c>
      <c r="K39" s="8">
        <f t="shared" si="1"/>
        <v>0</v>
      </c>
      <c r="L39" s="9">
        <f>L40</f>
        <v>0</v>
      </c>
      <c r="M39" s="8">
        <f t="shared" si="2"/>
        <v>0</v>
      </c>
      <c r="N39" s="9">
        <f>N40</f>
        <v>0</v>
      </c>
      <c r="O39" s="8">
        <f t="shared" si="3"/>
        <v>0</v>
      </c>
      <c r="P39" s="9">
        <f>P40</f>
        <v>0</v>
      </c>
      <c r="Q39" s="8">
        <f t="shared" si="4"/>
        <v>0</v>
      </c>
      <c r="R39" s="9">
        <f>R40</f>
        <v>0</v>
      </c>
      <c r="S39" s="8">
        <f t="shared" si="5"/>
        <v>0</v>
      </c>
      <c r="T39" s="9">
        <f>T40</f>
        <v>0</v>
      </c>
      <c r="U39" s="8">
        <f t="shared" si="6"/>
        <v>0</v>
      </c>
      <c r="V39" s="8">
        <v>0</v>
      </c>
      <c r="W39" s="8">
        <f>W40</f>
        <v>0</v>
      </c>
      <c r="X39" s="8">
        <f t="shared" si="7"/>
        <v>0</v>
      </c>
      <c r="Y39" s="8">
        <f>Y40</f>
        <v>0</v>
      </c>
      <c r="Z39" s="8">
        <f t="shared" si="8"/>
        <v>0</v>
      </c>
      <c r="AA39" s="9">
        <f>AA40</f>
        <v>0</v>
      </c>
      <c r="AB39" s="8">
        <f t="shared" si="9"/>
        <v>0</v>
      </c>
      <c r="AC39" s="9">
        <f>AC40</f>
        <v>0</v>
      </c>
      <c r="AD39" s="8">
        <f t="shared" si="10"/>
        <v>0</v>
      </c>
      <c r="AE39" s="9">
        <f>AE40</f>
        <v>0</v>
      </c>
      <c r="AF39" s="8">
        <f t="shared" si="11"/>
        <v>0</v>
      </c>
      <c r="AG39" s="9">
        <f>AG40</f>
        <v>0</v>
      </c>
      <c r="AH39" s="8">
        <f t="shared" si="12"/>
        <v>0</v>
      </c>
    </row>
    <row r="40" spans="1:34" ht="54.75" customHeight="1">
      <c r="A40" s="2" t="s">
        <v>69</v>
      </c>
      <c r="B40" s="3" t="s">
        <v>5</v>
      </c>
      <c r="C40" s="3" t="s">
        <v>19</v>
      </c>
      <c r="D40" s="3">
        <v>13</v>
      </c>
      <c r="E40" s="1" t="s">
        <v>180</v>
      </c>
      <c r="F40" s="3">
        <v>600</v>
      </c>
      <c r="G40" s="8">
        <v>0</v>
      </c>
      <c r="H40" s="8"/>
      <c r="I40" s="8">
        <f t="shared" si="0"/>
        <v>0</v>
      </c>
      <c r="J40" s="8"/>
      <c r="K40" s="8">
        <f t="shared" si="1"/>
        <v>0</v>
      </c>
      <c r="L40" s="9"/>
      <c r="M40" s="8">
        <f t="shared" si="2"/>
        <v>0</v>
      </c>
      <c r="N40" s="9"/>
      <c r="O40" s="8">
        <f t="shared" si="3"/>
        <v>0</v>
      </c>
      <c r="P40" s="9"/>
      <c r="Q40" s="8">
        <f t="shared" si="4"/>
        <v>0</v>
      </c>
      <c r="R40" s="9"/>
      <c r="S40" s="8">
        <f t="shared" si="5"/>
        <v>0</v>
      </c>
      <c r="T40" s="9"/>
      <c r="U40" s="8">
        <f t="shared" si="6"/>
        <v>0</v>
      </c>
      <c r="V40" s="8">
        <v>0</v>
      </c>
      <c r="W40" s="8"/>
      <c r="X40" s="8">
        <f t="shared" si="7"/>
        <v>0</v>
      </c>
      <c r="Y40" s="8"/>
      <c r="Z40" s="8">
        <f t="shared" si="8"/>
        <v>0</v>
      </c>
      <c r="AA40" s="9"/>
      <c r="AB40" s="8">
        <f t="shared" si="9"/>
        <v>0</v>
      </c>
      <c r="AC40" s="9"/>
      <c r="AD40" s="8">
        <f t="shared" si="10"/>
        <v>0</v>
      </c>
      <c r="AE40" s="9"/>
      <c r="AF40" s="8">
        <f t="shared" si="11"/>
        <v>0</v>
      </c>
      <c r="AG40" s="9"/>
      <c r="AH40" s="8">
        <f t="shared" si="12"/>
        <v>0</v>
      </c>
    </row>
    <row r="41" spans="1:34" ht="60" customHeight="1">
      <c r="A41" s="2" t="s">
        <v>363</v>
      </c>
      <c r="B41" s="3" t="s">
        <v>5</v>
      </c>
      <c r="C41" s="3" t="s">
        <v>19</v>
      </c>
      <c r="D41" s="3">
        <v>13</v>
      </c>
      <c r="E41" s="1" t="s">
        <v>364</v>
      </c>
      <c r="F41" s="3"/>
      <c r="G41" s="8"/>
      <c r="H41" s="8"/>
      <c r="I41" s="8"/>
      <c r="J41" s="8"/>
      <c r="K41" s="8"/>
      <c r="L41" s="9"/>
      <c r="M41" s="8"/>
      <c r="N41" s="9"/>
      <c r="O41" s="8"/>
      <c r="P41" s="9"/>
      <c r="Q41" s="8">
        <f t="shared" si="4"/>
        <v>0</v>
      </c>
      <c r="R41" s="9">
        <f>R42</f>
        <v>0</v>
      </c>
      <c r="S41" s="8">
        <f t="shared" si="5"/>
        <v>0</v>
      </c>
      <c r="T41" s="9">
        <f>T42</f>
        <v>0</v>
      </c>
      <c r="U41" s="8">
        <f t="shared" si="6"/>
        <v>0</v>
      </c>
      <c r="V41" s="8"/>
      <c r="W41" s="8"/>
      <c r="X41" s="8"/>
      <c r="Y41" s="8"/>
      <c r="Z41" s="8"/>
      <c r="AA41" s="9"/>
      <c r="AB41" s="8"/>
      <c r="AC41" s="9"/>
      <c r="AD41" s="8"/>
      <c r="AE41" s="9"/>
      <c r="AF41" s="8">
        <f t="shared" si="11"/>
        <v>0</v>
      </c>
      <c r="AG41" s="9"/>
      <c r="AH41" s="8">
        <f t="shared" si="12"/>
        <v>0</v>
      </c>
    </row>
    <row r="42" spans="1:34" ht="44.25" customHeight="1">
      <c r="A42" s="2" t="s">
        <v>32</v>
      </c>
      <c r="B42" s="3" t="s">
        <v>5</v>
      </c>
      <c r="C42" s="3" t="s">
        <v>19</v>
      </c>
      <c r="D42" s="3">
        <v>13</v>
      </c>
      <c r="E42" s="1" t="s">
        <v>364</v>
      </c>
      <c r="F42" s="3">
        <v>600</v>
      </c>
      <c r="G42" s="8"/>
      <c r="H42" s="8"/>
      <c r="I42" s="8"/>
      <c r="J42" s="8"/>
      <c r="K42" s="8"/>
      <c r="L42" s="9"/>
      <c r="M42" s="8"/>
      <c r="N42" s="9"/>
      <c r="O42" s="8"/>
      <c r="P42" s="9"/>
      <c r="Q42" s="8">
        <f t="shared" si="4"/>
        <v>0</v>
      </c>
      <c r="R42" s="9"/>
      <c r="S42" s="8">
        <f t="shared" si="5"/>
        <v>0</v>
      </c>
      <c r="T42" s="9"/>
      <c r="U42" s="8">
        <f t="shared" si="6"/>
        <v>0</v>
      </c>
      <c r="V42" s="8"/>
      <c r="W42" s="8"/>
      <c r="X42" s="8"/>
      <c r="Y42" s="8"/>
      <c r="Z42" s="8"/>
      <c r="AA42" s="9"/>
      <c r="AB42" s="8"/>
      <c r="AC42" s="9"/>
      <c r="AD42" s="8"/>
      <c r="AE42" s="9"/>
      <c r="AF42" s="8">
        <f t="shared" si="11"/>
        <v>0</v>
      </c>
      <c r="AG42" s="9"/>
      <c r="AH42" s="8">
        <f t="shared" si="12"/>
        <v>0</v>
      </c>
    </row>
    <row r="43" spans="1:34" ht="34.5" customHeight="1">
      <c r="A43" s="4" t="s">
        <v>245</v>
      </c>
      <c r="B43" s="3" t="s">
        <v>5</v>
      </c>
      <c r="C43" s="3" t="s">
        <v>19</v>
      </c>
      <c r="D43" s="3">
        <v>13</v>
      </c>
      <c r="E43" s="12" t="s">
        <v>246</v>
      </c>
      <c r="F43" s="3"/>
      <c r="G43" s="8">
        <v>25</v>
      </c>
      <c r="H43" s="8">
        <f>H44+H45</f>
        <v>0</v>
      </c>
      <c r="I43" s="8">
        <f t="shared" si="0"/>
        <v>25</v>
      </c>
      <c r="J43" s="8">
        <f>J44+J45</f>
        <v>0</v>
      </c>
      <c r="K43" s="8">
        <f t="shared" si="1"/>
        <v>25</v>
      </c>
      <c r="L43" s="9">
        <f>L44+L45</f>
        <v>0</v>
      </c>
      <c r="M43" s="8">
        <f t="shared" si="2"/>
        <v>25</v>
      </c>
      <c r="N43" s="9">
        <f>N44+N45</f>
        <v>0</v>
      </c>
      <c r="O43" s="8">
        <f t="shared" si="3"/>
        <v>25</v>
      </c>
      <c r="P43" s="9">
        <f>P44+P45</f>
        <v>0</v>
      </c>
      <c r="Q43" s="8">
        <f t="shared" si="4"/>
        <v>25</v>
      </c>
      <c r="R43" s="9">
        <f>R44+R45</f>
        <v>0</v>
      </c>
      <c r="S43" s="8">
        <f t="shared" si="5"/>
        <v>25</v>
      </c>
      <c r="T43" s="9">
        <f>T44+T45</f>
        <v>0</v>
      </c>
      <c r="U43" s="8">
        <f t="shared" si="6"/>
        <v>25</v>
      </c>
      <c r="V43" s="8">
        <v>25</v>
      </c>
      <c r="W43" s="8">
        <f>W44+W45</f>
        <v>0</v>
      </c>
      <c r="X43" s="8">
        <f t="shared" si="7"/>
        <v>25</v>
      </c>
      <c r="Y43" s="8">
        <f>Y44+Y45</f>
        <v>0</v>
      </c>
      <c r="Z43" s="8">
        <f t="shared" si="8"/>
        <v>25</v>
      </c>
      <c r="AA43" s="9">
        <f>AA44+AA45</f>
        <v>0</v>
      </c>
      <c r="AB43" s="8">
        <f t="shared" si="9"/>
        <v>25</v>
      </c>
      <c r="AC43" s="9">
        <f>AC44+AC45</f>
        <v>0</v>
      </c>
      <c r="AD43" s="8">
        <f t="shared" si="10"/>
        <v>25</v>
      </c>
      <c r="AE43" s="9">
        <f>AE44+AE45</f>
        <v>0</v>
      </c>
      <c r="AF43" s="8">
        <f t="shared" si="11"/>
        <v>25</v>
      </c>
      <c r="AG43" s="9">
        <f>AG44+AG45</f>
        <v>0</v>
      </c>
      <c r="AH43" s="8">
        <f t="shared" si="12"/>
        <v>25</v>
      </c>
    </row>
    <row r="44" spans="1:34" ht="54.75" customHeight="1">
      <c r="A44" s="4" t="s">
        <v>99</v>
      </c>
      <c r="B44" s="3" t="s">
        <v>5</v>
      </c>
      <c r="C44" s="3" t="s">
        <v>19</v>
      </c>
      <c r="D44" s="3">
        <v>13</v>
      </c>
      <c r="E44" s="12" t="s">
        <v>246</v>
      </c>
      <c r="F44" s="3">
        <v>100</v>
      </c>
      <c r="G44" s="8">
        <v>23.5</v>
      </c>
      <c r="H44" s="8"/>
      <c r="I44" s="8">
        <f t="shared" si="0"/>
        <v>23.5</v>
      </c>
      <c r="J44" s="8"/>
      <c r="K44" s="8">
        <f t="shared" si="1"/>
        <v>23.5</v>
      </c>
      <c r="L44" s="9"/>
      <c r="M44" s="8">
        <f t="shared" si="2"/>
        <v>23.5</v>
      </c>
      <c r="N44" s="9"/>
      <c r="O44" s="8">
        <f t="shared" si="3"/>
        <v>23.5</v>
      </c>
      <c r="P44" s="9"/>
      <c r="Q44" s="8">
        <f t="shared" si="4"/>
        <v>23.5</v>
      </c>
      <c r="R44" s="9"/>
      <c r="S44" s="8">
        <f t="shared" si="5"/>
        <v>23.5</v>
      </c>
      <c r="T44" s="9"/>
      <c r="U44" s="8">
        <f t="shared" si="6"/>
        <v>23.5</v>
      </c>
      <c r="V44" s="8">
        <v>23.5</v>
      </c>
      <c r="W44" s="8"/>
      <c r="X44" s="8">
        <f t="shared" si="7"/>
        <v>23.5</v>
      </c>
      <c r="Y44" s="8"/>
      <c r="Z44" s="8">
        <f t="shared" si="8"/>
        <v>23.5</v>
      </c>
      <c r="AA44" s="9"/>
      <c r="AB44" s="8">
        <f t="shared" si="9"/>
        <v>23.5</v>
      </c>
      <c r="AC44" s="9"/>
      <c r="AD44" s="8">
        <f t="shared" si="10"/>
        <v>23.5</v>
      </c>
      <c r="AE44" s="9"/>
      <c r="AF44" s="8">
        <f t="shared" si="11"/>
        <v>23.5</v>
      </c>
      <c r="AG44" s="9"/>
      <c r="AH44" s="8">
        <f t="shared" si="12"/>
        <v>23.5</v>
      </c>
    </row>
    <row r="45" spans="1:34" ht="54.75" customHeight="1">
      <c r="A45" s="4" t="s">
        <v>32</v>
      </c>
      <c r="B45" s="3" t="s">
        <v>5</v>
      </c>
      <c r="C45" s="3" t="s">
        <v>19</v>
      </c>
      <c r="D45" s="3">
        <v>13</v>
      </c>
      <c r="E45" s="12" t="s">
        <v>246</v>
      </c>
      <c r="F45" s="3">
        <v>200</v>
      </c>
      <c r="G45" s="8">
        <v>1.5</v>
      </c>
      <c r="H45" s="8"/>
      <c r="I45" s="8">
        <f t="shared" si="0"/>
        <v>1.5</v>
      </c>
      <c r="J45" s="8"/>
      <c r="K45" s="8">
        <f t="shared" si="1"/>
        <v>1.5</v>
      </c>
      <c r="L45" s="9"/>
      <c r="M45" s="8">
        <f t="shared" si="2"/>
        <v>1.5</v>
      </c>
      <c r="N45" s="9"/>
      <c r="O45" s="8">
        <f t="shared" si="3"/>
        <v>1.5</v>
      </c>
      <c r="P45" s="9"/>
      <c r="Q45" s="8">
        <f t="shared" si="4"/>
        <v>1.5</v>
      </c>
      <c r="R45" s="9"/>
      <c r="S45" s="8">
        <f t="shared" si="5"/>
        <v>1.5</v>
      </c>
      <c r="T45" s="9"/>
      <c r="U45" s="8">
        <f t="shared" si="6"/>
        <v>1.5</v>
      </c>
      <c r="V45" s="8">
        <v>1.5</v>
      </c>
      <c r="W45" s="8"/>
      <c r="X45" s="8">
        <f t="shared" si="7"/>
        <v>1.5</v>
      </c>
      <c r="Y45" s="8"/>
      <c r="Z45" s="8">
        <f t="shared" si="8"/>
        <v>1.5</v>
      </c>
      <c r="AA45" s="9"/>
      <c r="AB45" s="8">
        <f t="shared" si="9"/>
        <v>1.5</v>
      </c>
      <c r="AC45" s="9"/>
      <c r="AD45" s="8">
        <f t="shared" si="10"/>
        <v>1.5</v>
      </c>
      <c r="AE45" s="9"/>
      <c r="AF45" s="8">
        <f t="shared" si="11"/>
        <v>1.5</v>
      </c>
      <c r="AG45" s="9"/>
      <c r="AH45" s="8">
        <f t="shared" si="12"/>
        <v>1.5</v>
      </c>
    </row>
    <row r="46" spans="1:34" ht="54.75" customHeight="1">
      <c r="A46" s="2" t="s">
        <v>247</v>
      </c>
      <c r="B46" s="3" t="s">
        <v>5</v>
      </c>
      <c r="C46" s="3" t="s">
        <v>19</v>
      </c>
      <c r="D46" s="3">
        <v>13</v>
      </c>
      <c r="E46" s="1" t="s">
        <v>248</v>
      </c>
      <c r="F46" s="3"/>
      <c r="G46" s="8">
        <v>0</v>
      </c>
      <c r="H46" s="8">
        <f>H47</f>
        <v>0</v>
      </c>
      <c r="I46" s="8">
        <f t="shared" si="0"/>
        <v>0</v>
      </c>
      <c r="J46" s="8">
        <f>J47</f>
        <v>0</v>
      </c>
      <c r="K46" s="8">
        <f t="shared" si="1"/>
        <v>0</v>
      </c>
      <c r="L46" s="9">
        <f>L47</f>
        <v>0</v>
      </c>
      <c r="M46" s="8">
        <f t="shared" si="2"/>
        <v>0</v>
      </c>
      <c r="N46" s="9">
        <f>N47</f>
        <v>0</v>
      </c>
      <c r="O46" s="8">
        <f t="shared" si="3"/>
        <v>0</v>
      </c>
      <c r="P46" s="9">
        <f>P47</f>
        <v>0</v>
      </c>
      <c r="Q46" s="8">
        <f t="shared" si="4"/>
        <v>0</v>
      </c>
      <c r="R46" s="9">
        <f>R47</f>
        <v>0</v>
      </c>
      <c r="S46" s="8">
        <f t="shared" si="5"/>
        <v>0</v>
      </c>
      <c r="T46" s="9">
        <f>T47</f>
        <v>0</v>
      </c>
      <c r="U46" s="8">
        <f t="shared" si="6"/>
        <v>0</v>
      </c>
      <c r="V46" s="8">
        <v>0</v>
      </c>
      <c r="W46" s="8">
        <f>W47</f>
        <v>0</v>
      </c>
      <c r="X46" s="8">
        <f t="shared" si="7"/>
        <v>0</v>
      </c>
      <c r="Y46" s="8">
        <f>Y47</f>
        <v>0</v>
      </c>
      <c r="Z46" s="8">
        <f t="shared" si="8"/>
        <v>0</v>
      </c>
      <c r="AA46" s="9">
        <f>AA47</f>
        <v>0</v>
      </c>
      <c r="AB46" s="8">
        <f t="shared" si="9"/>
        <v>0</v>
      </c>
      <c r="AC46" s="9">
        <f>AC47</f>
        <v>0</v>
      </c>
      <c r="AD46" s="8">
        <f t="shared" si="10"/>
        <v>0</v>
      </c>
      <c r="AE46" s="9">
        <f>AE47</f>
        <v>0</v>
      </c>
      <c r="AF46" s="8">
        <f t="shared" si="11"/>
        <v>0</v>
      </c>
      <c r="AG46" s="9">
        <f>AG47</f>
        <v>0</v>
      </c>
      <c r="AH46" s="8">
        <f t="shared" si="12"/>
        <v>0</v>
      </c>
    </row>
    <row r="47" spans="1:34" ht="54.75" customHeight="1">
      <c r="A47" s="2" t="s">
        <v>32</v>
      </c>
      <c r="B47" s="3" t="s">
        <v>5</v>
      </c>
      <c r="C47" s="3" t="s">
        <v>19</v>
      </c>
      <c r="D47" s="3">
        <v>13</v>
      </c>
      <c r="E47" s="1" t="s">
        <v>248</v>
      </c>
      <c r="F47" s="3">
        <v>200</v>
      </c>
      <c r="G47" s="8">
        <v>0</v>
      </c>
      <c r="H47" s="8"/>
      <c r="I47" s="8">
        <f t="shared" si="0"/>
        <v>0</v>
      </c>
      <c r="J47" s="8"/>
      <c r="K47" s="8">
        <f t="shared" si="1"/>
        <v>0</v>
      </c>
      <c r="L47" s="9"/>
      <c r="M47" s="8">
        <f t="shared" si="2"/>
        <v>0</v>
      </c>
      <c r="N47" s="9"/>
      <c r="O47" s="8">
        <f t="shared" si="3"/>
        <v>0</v>
      </c>
      <c r="P47" s="9"/>
      <c r="Q47" s="8">
        <f t="shared" si="4"/>
        <v>0</v>
      </c>
      <c r="R47" s="9"/>
      <c r="S47" s="8">
        <f t="shared" si="5"/>
        <v>0</v>
      </c>
      <c r="T47" s="9"/>
      <c r="U47" s="8">
        <f t="shared" si="6"/>
        <v>0</v>
      </c>
      <c r="V47" s="8">
        <v>0</v>
      </c>
      <c r="W47" s="8"/>
      <c r="X47" s="8">
        <f t="shared" si="7"/>
        <v>0</v>
      </c>
      <c r="Y47" s="8"/>
      <c r="Z47" s="8">
        <f t="shared" si="8"/>
        <v>0</v>
      </c>
      <c r="AA47" s="9"/>
      <c r="AB47" s="8">
        <f t="shared" si="9"/>
        <v>0</v>
      </c>
      <c r="AC47" s="9"/>
      <c r="AD47" s="8">
        <f t="shared" si="10"/>
        <v>0</v>
      </c>
      <c r="AE47" s="9"/>
      <c r="AF47" s="8">
        <f t="shared" si="11"/>
        <v>0</v>
      </c>
      <c r="AG47" s="9"/>
      <c r="AH47" s="8">
        <f t="shared" si="12"/>
        <v>0</v>
      </c>
    </row>
    <row r="48" spans="1:34" ht="57.75" customHeight="1">
      <c r="A48" s="10" t="s">
        <v>190</v>
      </c>
      <c r="B48" s="3" t="s">
        <v>5</v>
      </c>
      <c r="C48" s="3" t="s">
        <v>19</v>
      </c>
      <c r="D48" s="3">
        <v>13</v>
      </c>
      <c r="E48" s="1" t="s">
        <v>41</v>
      </c>
      <c r="F48" s="3"/>
      <c r="G48" s="8">
        <v>10430.31913</v>
      </c>
      <c r="H48" s="8">
        <f>H49+H50+H51</f>
        <v>0</v>
      </c>
      <c r="I48" s="8">
        <f t="shared" si="0"/>
        <v>10430.31913</v>
      </c>
      <c r="J48" s="8">
        <f>J49+J50+J51</f>
        <v>0</v>
      </c>
      <c r="K48" s="8">
        <f t="shared" si="1"/>
        <v>10430.31913</v>
      </c>
      <c r="L48" s="9">
        <f>L49+L50+L51</f>
        <v>0</v>
      </c>
      <c r="M48" s="8">
        <f t="shared" si="2"/>
        <v>10430.31913</v>
      </c>
      <c r="N48" s="9">
        <f>N49+N50+N51</f>
        <v>0</v>
      </c>
      <c r="O48" s="8">
        <f t="shared" si="3"/>
        <v>10430.31913</v>
      </c>
      <c r="P48" s="9">
        <f>P49+P50+P51</f>
        <v>0</v>
      </c>
      <c r="Q48" s="8">
        <f t="shared" si="4"/>
        <v>10430.31913</v>
      </c>
      <c r="R48" s="9">
        <f>R49+R50+R51</f>
        <v>0</v>
      </c>
      <c r="S48" s="8">
        <f t="shared" si="5"/>
        <v>10430.31913</v>
      </c>
      <c r="T48" s="9">
        <f>T49+T50+T51</f>
        <v>0</v>
      </c>
      <c r="U48" s="8">
        <f t="shared" si="6"/>
        <v>10430.31913</v>
      </c>
      <c r="V48" s="8">
        <v>10430.31913</v>
      </c>
      <c r="W48" s="8">
        <f>W49+W50+W51</f>
        <v>0</v>
      </c>
      <c r="X48" s="8">
        <f t="shared" si="7"/>
        <v>10430.31913</v>
      </c>
      <c r="Y48" s="8">
        <f>Y49+Y50+Y51</f>
        <v>0</v>
      </c>
      <c r="Z48" s="8">
        <f t="shared" si="8"/>
        <v>10430.31913</v>
      </c>
      <c r="AA48" s="9">
        <f>AA49+AA50+AA51</f>
        <v>0</v>
      </c>
      <c r="AB48" s="8">
        <f t="shared" si="9"/>
        <v>10430.31913</v>
      </c>
      <c r="AC48" s="9">
        <f>AC49+AC50+AC51</f>
        <v>0</v>
      </c>
      <c r="AD48" s="8">
        <f t="shared" si="10"/>
        <v>10430.31913</v>
      </c>
      <c r="AE48" s="9">
        <f>AE49+AE50+AE51</f>
        <v>0</v>
      </c>
      <c r="AF48" s="8">
        <f t="shared" si="11"/>
        <v>10430.31913</v>
      </c>
      <c r="AG48" s="9">
        <f>AG49+AG50+AG51</f>
        <v>0</v>
      </c>
      <c r="AH48" s="8">
        <f t="shared" si="12"/>
        <v>10430.31913</v>
      </c>
    </row>
    <row r="49" spans="1:34" ht="87" customHeight="1">
      <c r="A49" s="2" t="s">
        <v>99</v>
      </c>
      <c r="B49" s="3" t="s">
        <v>5</v>
      </c>
      <c r="C49" s="3" t="s">
        <v>19</v>
      </c>
      <c r="D49" s="3">
        <v>13</v>
      </c>
      <c r="E49" s="1" t="s">
        <v>41</v>
      </c>
      <c r="F49" s="3">
        <v>100</v>
      </c>
      <c r="G49" s="8">
        <v>5842.021999999999</v>
      </c>
      <c r="H49" s="8"/>
      <c r="I49" s="8">
        <f t="shared" si="0"/>
        <v>5842.021999999999</v>
      </c>
      <c r="J49" s="8"/>
      <c r="K49" s="8">
        <f t="shared" si="1"/>
        <v>5842.021999999999</v>
      </c>
      <c r="L49" s="9"/>
      <c r="M49" s="8">
        <f t="shared" si="2"/>
        <v>5842.021999999999</v>
      </c>
      <c r="N49" s="9"/>
      <c r="O49" s="8">
        <f t="shared" si="3"/>
        <v>5842.021999999999</v>
      </c>
      <c r="P49" s="9"/>
      <c r="Q49" s="8">
        <f t="shared" si="4"/>
        <v>5842.021999999999</v>
      </c>
      <c r="R49" s="9"/>
      <c r="S49" s="8">
        <f t="shared" si="5"/>
        <v>5842.021999999999</v>
      </c>
      <c r="T49" s="9"/>
      <c r="U49" s="8">
        <f t="shared" si="6"/>
        <v>5842.021999999999</v>
      </c>
      <c r="V49" s="8">
        <v>5842.021999999999</v>
      </c>
      <c r="W49" s="8"/>
      <c r="X49" s="8">
        <f t="shared" si="7"/>
        <v>5842.021999999999</v>
      </c>
      <c r="Y49" s="8"/>
      <c r="Z49" s="8">
        <f t="shared" si="8"/>
        <v>5842.021999999999</v>
      </c>
      <c r="AA49" s="9"/>
      <c r="AB49" s="8">
        <f t="shared" si="9"/>
        <v>5842.021999999999</v>
      </c>
      <c r="AC49" s="9"/>
      <c r="AD49" s="8">
        <f t="shared" si="10"/>
        <v>5842.021999999999</v>
      </c>
      <c r="AE49" s="9"/>
      <c r="AF49" s="8">
        <f t="shared" si="11"/>
        <v>5842.021999999999</v>
      </c>
      <c r="AG49" s="9"/>
      <c r="AH49" s="8">
        <f t="shared" si="12"/>
        <v>5842.021999999999</v>
      </c>
    </row>
    <row r="50" spans="1:34" ht="51" customHeight="1">
      <c r="A50" s="2" t="s">
        <v>32</v>
      </c>
      <c r="B50" s="3" t="s">
        <v>5</v>
      </c>
      <c r="C50" s="3" t="s">
        <v>19</v>
      </c>
      <c r="D50" s="3">
        <v>13</v>
      </c>
      <c r="E50" s="1" t="s">
        <v>41</v>
      </c>
      <c r="F50" s="3">
        <v>200</v>
      </c>
      <c r="G50" s="8">
        <v>4509.5001299999994</v>
      </c>
      <c r="H50" s="8"/>
      <c r="I50" s="8">
        <f t="shared" si="0"/>
        <v>4509.5001299999994</v>
      </c>
      <c r="J50" s="8"/>
      <c r="K50" s="8">
        <f t="shared" si="1"/>
        <v>4509.5001299999994</v>
      </c>
      <c r="L50" s="9"/>
      <c r="M50" s="8">
        <f t="shared" si="2"/>
        <v>4509.5001299999994</v>
      </c>
      <c r="N50" s="9"/>
      <c r="O50" s="8">
        <f t="shared" si="3"/>
        <v>4509.5001299999994</v>
      </c>
      <c r="P50" s="9"/>
      <c r="Q50" s="8">
        <f t="shared" si="4"/>
        <v>4509.5001299999994</v>
      </c>
      <c r="R50" s="9"/>
      <c r="S50" s="8">
        <f t="shared" si="5"/>
        <v>4509.5001299999994</v>
      </c>
      <c r="T50" s="9"/>
      <c r="U50" s="8">
        <f t="shared" si="6"/>
        <v>4509.5001299999994</v>
      </c>
      <c r="V50" s="8">
        <v>4509.5001299999994</v>
      </c>
      <c r="W50" s="8"/>
      <c r="X50" s="8">
        <f t="shared" si="7"/>
        <v>4509.5001299999994</v>
      </c>
      <c r="Y50" s="8"/>
      <c r="Z50" s="8">
        <f t="shared" si="8"/>
        <v>4509.5001299999994</v>
      </c>
      <c r="AA50" s="9"/>
      <c r="AB50" s="8">
        <f t="shared" si="9"/>
        <v>4509.5001299999994</v>
      </c>
      <c r="AC50" s="9"/>
      <c r="AD50" s="8">
        <f t="shared" si="10"/>
        <v>4509.5001299999994</v>
      </c>
      <c r="AE50" s="9"/>
      <c r="AF50" s="8">
        <f t="shared" si="11"/>
        <v>4509.5001299999994</v>
      </c>
      <c r="AG50" s="9"/>
      <c r="AH50" s="8">
        <f t="shared" si="12"/>
        <v>4509.5001299999994</v>
      </c>
    </row>
    <row r="51" spans="1:34" ht="40.5" customHeight="1">
      <c r="A51" s="2" t="s">
        <v>33</v>
      </c>
      <c r="B51" s="3" t="s">
        <v>5</v>
      </c>
      <c r="C51" s="3" t="s">
        <v>19</v>
      </c>
      <c r="D51" s="3">
        <v>13</v>
      </c>
      <c r="E51" s="1" t="s">
        <v>41</v>
      </c>
      <c r="F51" s="3">
        <v>800</v>
      </c>
      <c r="G51" s="8">
        <v>78.796999999999983</v>
      </c>
      <c r="H51" s="8"/>
      <c r="I51" s="8">
        <f t="shared" si="0"/>
        <v>78.796999999999983</v>
      </c>
      <c r="J51" s="8"/>
      <c r="K51" s="8">
        <f t="shared" si="1"/>
        <v>78.796999999999983</v>
      </c>
      <c r="L51" s="9"/>
      <c r="M51" s="8">
        <f t="shared" si="2"/>
        <v>78.796999999999983</v>
      </c>
      <c r="N51" s="9"/>
      <c r="O51" s="8">
        <f t="shared" si="3"/>
        <v>78.796999999999983</v>
      </c>
      <c r="P51" s="9"/>
      <c r="Q51" s="8">
        <f t="shared" si="4"/>
        <v>78.796999999999983</v>
      </c>
      <c r="R51" s="9"/>
      <c r="S51" s="8">
        <f t="shared" si="5"/>
        <v>78.796999999999983</v>
      </c>
      <c r="T51" s="9"/>
      <c r="U51" s="8">
        <f t="shared" si="6"/>
        <v>78.796999999999983</v>
      </c>
      <c r="V51" s="8">
        <v>78.796999999999983</v>
      </c>
      <c r="W51" s="8"/>
      <c r="X51" s="8">
        <f t="shared" si="7"/>
        <v>78.796999999999983</v>
      </c>
      <c r="Y51" s="8"/>
      <c r="Z51" s="8">
        <f t="shared" si="8"/>
        <v>78.796999999999983</v>
      </c>
      <c r="AA51" s="9"/>
      <c r="AB51" s="8">
        <f t="shared" si="9"/>
        <v>78.796999999999983</v>
      </c>
      <c r="AC51" s="9"/>
      <c r="AD51" s="8">
        <f t="shared" si="10"/>
        <v>78.796999999999983</v>
      </c>
      <c r="AE51" s="9"/>
      <c r="AF51" s="8">
        <f t="shared" si="11"/>
        <v>78.796999999999983</v>
      </c>
      <c r="AG51" s="9"/>
      <c r="AH51" s="8">
        <f t="shared" si="12"/>
        <v>78.796999999999983</v>
      </c>
    </row>
    <row r="52" spans="1:34" ht="52.5" customHeight="1">
      <c r="A52" s="10" t="s">
        <v>42</v>
      </c>
      <c r="B52" s="3" t="s">
        <v>5</v>
      </c>
      <c r="C52" s="3" t="s">
        <v>19</v>
      </c>
      <c r="D52" s="3">
        <v>13</v>
      </c>
      <c r="E52" s="1" t="s">
        <v>43</v>
      </c>
      <c r="F52" s="3"/>
      <c r="G52" s="8">
        <v>15.900499999999997</v>
      </c>
      <c r="H52" s="8">
        <f>H53</f>
        <v>0</v>
      </c>
      <c r="I52" s="8">
        <f t="shared" si="0"/>
        <v>15.900499999999997</v>
      </c>
      <c r="J52" s="8">
        <f>J53</f>
        <v>0</v>
      </c>
      <c r="K52" s="8">
        <f t="shared" si="1"/>
        <v>15.900499999999997</v>
      </c>
      <c r="L52" s="9">
        <f>L53</f>
        <v>0</v>
      </c>
      <c r="M52" s="8">
        <f t="shared" si="2"/>
        <v>15.900499999999997</v>
      </c>
      <c r="N52" s="9">
        <f>N53</f>
        <v>0</v>
      </c>
      <c r="O52" s="8">
        <f t="shared" si="3"/>
        <v>15.900499999999997</v>
      </c>
      <c r="P52" s="9">
        <f>P53</f>
        <v>0</v>
      </c>
      <c r="Q52" s="8">
        <f t="shared" si="4"/>
        <v>15.900499999999997</v>
      </c>
      <c r="R52" s="9">
        <f>R53</f>
        <v>0</v>
      </c>
      <c r="S52" s="8">
        <f t="shared" si="5"/>
        <v>15.900499999999997</v>
      </c>
      <c r="T52" s="9">
        <f>T53</f>
        <v>0</v>
      </c>
      <c r="U52" s="8">
        <f t="shared" si="6"/>
        <v>15.900499999999997</v>
      </c>
      <c r="V52" s="8">
        <v>15.900499999999997</v>
      </c>
      <c r="W52" s="8">
        <f>W53</f>
        <v>0</v>
      </c>
      <c r="X52" s="8">
        <f t="shared" si="7"/>
        <v>15.900499999999997</v>
      </c>
      <c r="Y52" s="8">
        <f>Y53</f>
        <v>0</v>
      </c>
      <c r="Z52" s="8">
        <f t="shared" si="8"/>
        <v>15.900499999999997</v>
      </c>
      <c r="AA52" s="9">
        <f>AA53</f>
        <v>0</v>
      </c>
      <c r="AB52" s="8">
        <f t="shared" si="9"/>
        <v>15.900499999999997</v>
      </c>
      <c r="AC52" s="9">
        <f>AC53</f>
        <v>0</v>
      </c>
      <c r="AD52" s="8">
        <f t="shared" si="10"/>
        <v>15.900499999999997</v>
      </c>
      <c r="AE52" s="9">
        <f>AE53</f>
        <v>0</v>
      </c>
      <c r="AF52" s="8">
        <f t="shared" si="11"/>
        <v>15.900499999999997</v>
      </c>
      <c r="AG52" s="9">
        <f>AG53</f>
        <v>0</v>
      </c>
      <c r="AH52" s="8">
        <f t="shared" si="12"/>
        <v>15.900499999999997</v>
      </c>
    </row>
    <row r="53" spans="1:34" ht="46.5" customHeight="1">
      <c r="A53" s="2" t="s">
        <v>32</v>
      </c>
      <c r="B53" s="3" t="s">
        <v>5</v>
      </c>
      <c r="C53" s="3" t="s">
        <v>19</v>
      </c>
      <c r="D53" s="3">
        <v>13</v>
      </c>
      <c r="E53" s="1" t="s">
        <v>43</v>
      </c>
      <c r="F53" s="3">
        <v>200</v>
      </c>
      <c r="G53" s="8">
        <v>15.900499999999997</v>
      </c>
      <c r="H53" s="8"/>
      <c r="I53" s="8">
        <f t="shared" si="0"/>
        <v>15.900499999999997</v>
      </c>
      <c r="J53" s="8"/>
      <c r="K53" s="8">
        <f t="shared" si="1"/>
        <v>15.900499999999997</v>
      </c>
      <c r="L53" s="9"/>
      <c r="M53" s="8">
        <f t="shared" si="2"/>
        <v>15.900499999999997</v>
      </c>
      <c r="N53" s="9"/>
      <c r="O53" s="8">
        <f t="shared" si="3"/>
        <v>15.900499999999997</v>
      </c>
      <c r="P53" s="9"/>
      <c r="Q53" s="8">
        <f t="shared" si="4"/>
        <v>15.900499999999997</v>
      </c>
      <c r="R53" s="9"/>
      <c r="S53" s="8">
        <f t="shared" si="5"/>
        <v>15.900499999999997</v>
      </c>
      <c r="T53" s="9"/>
      <c r="U53" s="8">
        <f t="shared" si="6"/>
        <v>15.900499999999997</v>
      </c>
      <c r="V53" s="8">
        <v>15.900499999999997</v>
      </c>
      <c r="W53" s="8"/>
      <c r="X53" s="8">
        <f t="shared" si="7"/>
        <v>15.900499999999997</v>
      </c>
      <c r="Y53" s="8"/>
      <c r="Z53" s="8">
        <f t="shared" si="8"/>
        <v>15.900499999999997</v>
      </c>
      <c r="AA53" s="9"/>
      <c r="AB53" s="8">
        <f t="shared" si="9"/>
        <v>15.900499999999997</v>
      </c>
      <c r="AC53" s="9"/>
      <c r="AD53" s="8">
        <f t="shared" si="10"/>
        <v>15.900499999999997</v>
      </c>
      <c r="AE53" s="9"/>
      <c r="AF53" s="8">
        <f t="shared" si="11"/>
        <v>15.900499999999997</v>
      </c>
      <c r="AG53" s="9"/>
      <c r="AH53" s="8">
        <f t="shared" si="12"/>
        <v>15.900499999999997</v>
      </c>
    </row>
    <row r="54" spans="1:34" ht="51.75" customHeight="1">
      <c r="A54" s="2" t="s">
        <v>317</v>
      </c>
      <c r="B54" s="11" t="s">
        <v>5</v>
      </c>
      <c r="C54" s="11" t="s">
        <v>19</v>
      </c>
      <c r="D54" s="3">
        <v>13</v>
      </c>
      <c r="E54" s="1" t="s">
        <v>318</v>
      </c>
      <c r="F54" s="3"/>
      <c r="G54" s="8">
        <v>0</v>
      </c>
      <c r="H54" s="8">
        <f>H55</f>
        <v>0</v>
      </c>
      <c r="I54" s="8">
        <f t="shared" si="0"/>
        <v>0</v>
      </c>
      <c r="J54" s="8">
        <f>J55</f>
        <v>0</v>
      </c>
      <c r="K54" s="8">
        <f t="shared" si="1"/>
        <v>0</v>
      </c>
      <c r="L54" s="9">
        <f>L55</f>
        <v>0</v>
      </c>
      <c r="M54" s="8">
        <f t="shared" si="2"/>
        <v>0</v>
      </c>
      <c r="N54" s="9">
        <f>N55</f>
        <v>0</v>
      </c>
      <c r="O54" s="8">
        <f t="shared" si="3"/>
        <v>0</v>
      </c>
      <c r="P54" s="9">
        <f>P55</f>
        <v>0</v>
      </c>
      <c r="Q54" s="8">
        <f t="shared" si="4"/>
        <v>0</v>
      </c>
      <c r="R54" s="9">
        <f>R55</f>
        <v>0</v>
      </c>
      <c r="S54" s="8">
        <f t="shared" si="5"/>
        <v>0</v>
      </c>
      <c r="T54" s="9">
        <f>T55</f>
        <v>0</v>
      </c>
      <c r="U54" s="8">
        <f t="shared" si="6"/>
        <v>0</v>
      </c>
      <c r="V54" s="8">
        <v>0</v>
      </c>
      <c r="W54" s="8">
        <f>W55</f>
        <v>0</v>
      </c>
      <c r="X54" s="8">
        <f t="shared" si="7"/>
        <v>0</v>
      </c>
      <c r="Y54" s="8">
        <f>Y55</f>
        <v>0</v>
      </c>
      <c r="Z54" s="8">
        <f t="shared" si="8"/>
        <v>0</v>
      </c>
      <c r="AA54" s="9">
        <f>AA55</f>
        <v>0</v>
      </c>
      <c r="AB54" s="8">
        <f t="shared" si="9"/>
        <v>0</v>
      </c>
      <c r="AC54" s="9">
        <f>AC55</f>
        <v>0</v>
      </c>
      <c r="AD54" s="8">
        <f t="shared" si="10"/>
        <v>0</v>
      </c>
      <c r="AE54" s="9">
        <f>AE55</f>
        <v>0</v>
      </c>
      <c r="AF54" s="8">
        <f t="shared" si="11"/>
        <v>0</v>
      </c>
      <c r="AG54" s="9">
        <f>AG55</f>
        <v>0</v>
      </c>
      <c r="AH54" s="8">
        <f t="shared" si="12"/>
        <v>0</v>
      </c>
    </row>
    <row r="55" spans="1:34" ht="46.5" customHeight="1">
      <c r="A55" s="2" t="s">
        <v>32</v>
      </c>
      <c r="B55" s="11" t="s">
        <v>5</v>
      </c>
      <c r="C55" s="11" t="s">
        <v>19</v>
      </c>
      <c r="D55" s="3">
        <v>13</v>
      </c>
      <c r="E55" s="1" t="s">
        <v>318</v>
      </c>
      <c r="F55" s="3">
        <v>200</v>
      </c>
      <c r="G55" s="8">
        <v>0</v>
      </c>
      <c r="H55" s="8"/>
      <c r="I55" s="8">
        <f t="shared" si="0"/>
        <v>0</v>
      </c>
      <c r="J55" s="8"/>
      <c r="K55" s="8">
        <f t="shared" si="1"/>
        <v>0</v>
      </c>
      <c r="L55" s="9"/>
      <c r="M55" s="8">
        <f t="shared" si="2"/>
        <v>0</v>
      </c>
      <c r="N55" s="9"/>
      <c r="O55" s="8">
        <f t="shared" si="3"/>
        <v>0</v>
      </c>
      <c r="P55" s="9"/>
      <c r="Q55" s="8">
        <f t="shared" si="4"/>
        <v>0</v>
      </c>
      <c r="R55" s="9"/>
      <c r="S55" s="8">
        <f t="shared" si="5"/>
        <v>0</v>
      </c>
      <c r="T55" s="9"/>
      <c r="U55" s="8">
        <f t="shared" si="6"/>
        <v>0</v>
      </c>
      <c r="V55" s="8">
        <v>0</v>
      </c>
      <c r="W55" s="8"/>
      <c r="X55" s="8">
        <f t="shared" si="7"/>
        <v>0</v>
      </c>
      <c r="Y55" s="8"/>
      <c r="Z55" s="8">
        <f t="shared" si="8"/>
        <v>0</v>
      </c>
      <c r="AA55" s="9"/>
      <c r="AB55" s="8">
        <f t="shared" si="9"/>
        <v>0</v>
      </c>
      <c r="AC55" s="9"/>
      <c r="AD55" s="8">
        <f t="shared" si="10"/>
        <v>0</v>
      </c>
      <c r="AE55" s="9"/>
      <c r="AF55" s="8">
        <f t="shared" si="11"/>
        <v>0</v>
      </c>
      <c r="AG55" s="9"/>
      <c r="AH55" s="8">
        <f t="shared" si="12"/>
        <v>0</v>
      </c>
    </row>
    <row r="56" spans="1:34" ht="59.25" customHeight="1">
      <c r="A56" s="2" t="s">
        <v>44</v>
      </c>
      <c r="B56" s="11" t="s">
        <v>5</v>
      </c>
      <c r="C56" s="11" t="s">
        <v>19</v>
      </c>
      <c r="D56" s="3">
        <v>13</v>
      </c>
      <c r="E56" s="12" t="s">
        <v>45</v>
      </c>
      <c r="F56" s="3"/>
      <c r="G56" s="8">
        <v>0</v>
      </c>
      <c r="H56" s="8">
        <f>H57</f>
        <v>0</v>
      </c>
      <c r="I56" s="8">
        <f t="shared" si="0"/>
        <v>0</v>
      </c>
      <c r="J56" s="8">
        <f>J57</f>
        <v>0</v>
      </c>
      <c r="K56" s="8">
        <f t="shared" si="1"/>
        <v>0</v>
      </c>
      <c r="L56" s="9">
        <f>L57</f>
        <v>0</v>
      </c>
      <c r="M56" s="8">
        <f t="shared" si="2"/>
        <v>0</v>
      </c>
      <c r="N56" s="9">
        <f>N57</f>
        <v>0</v>
      </c>
      <c r="O56" s="8">
        <f t="shared" si="3"/>
        <v>0</v>
      </c>
      <c r="P56" s="9">
        <f>P57</f>
        <v>0</v>
      </c>
      <c r="Q56" s="8">
        <f t="shared" si="4"/>
        <v>0</v>
      </c>
      <c r="R56" s="9">
        <f>R57</f>
        <v>0</v>
      </c>
      <c r="S56" s="8">
        <f t="shared" si="5"/>
        <v>0</v>
      </c>
      <c r="T56" s="9">
        <f>T57</f>
        <v>0</v>
      </c>
      <c r="U56" s="8">
        <f t="shared" si="6"/>
        <v>0</v>
      </c>
      <c r="V56" s="8">
        <v>0</v>
      </c>
      <c r="W56" s="8">
        <f>W57</f>
        <v>0</v>
      </c>
      <c r="X56" s="8">
        <f t="shared" si="7"/>
        <v>0</v>
      </c>
      <c r="Y56" s="8">
        <f>Y57</f>
        <v>0</v>
      </c>
      <c r="Z56" s="8">
        <f t="shared" si="8"/>
        <v>0</v>
      </c>
      <c r="AA56" s="9">
        <f>AA57</f>
        <v>0</v>
      </c>
      <c r="AB56" s="8">
        <f t="shared" si="9"/>
        <v>0</v>
      </c>
      <c r="AC56" s="9">
        <f>AC57</f>
        <v>0</v>
      </c>
      <c r="AD56" s="8">
        <f t="shared" si="10"/>
        <v>0</v>
      </c>
      <c r="AE56" s="9">
        <f>AE57</f>
        <v>0</v>
      </c>
      <c r="AF56" s="8">
        <f t="shared" si="11"/>
        <v>0</v>
      </c>
      <c r="AG56" s="9">
        <f>AG57</f>
        <v>0</v>
      </c>
      <c r="AH56" s="8">
        <f t="shared" si="12"/>
        <v>0</v>
      </c>
    </row>
    <row r="57" spans="1:34" ht="49.5" customHeight="1">
      <c r="A57" s="2" t="s">
        <v>32</v>
      </c>
      <c r="B57" s="11" t="s">
        <v>5</v>
      </c>
      <c r="C57" s="11" t="s">
        <v>19</v>
      </c>
      <c r="D57" s="3">
        <v>13</v>
      </c>
      <c r="E57" s="12" t="s">
        <v>45</v>
      </c>
      <c r="F57" s="3">
        <v>200</v>
      </c>
      <c r="G57" s="8">
        <v>0</v>
      </c>
      <c r="H57" s="8"/>
      <c r="I57" s="8">
        <f t="shared" si="0"/>
        <v>0</v>
      </c>
      <c r="J57" s="8"/>
      <c r="K57" s="8">
        <f t="shared" si="1"/>
        <v>0</v>
      </c>
      <c r="L57" s="9"/>
      <c r="M57" s="8">
        <f t="shared" si="2"/>
        <v>0</v>
      </c>
      <c r="N57" s="9"/>
      <c r="O57" s="8">
        <f t="shared" si="3"/>
        <v>0</v>
      </c>
      <c r="P57" s="9"/>
      <c r="Q57" s="8">
        <f t="shared" si="4"/>
        <v>0</v>
      </c>
      <c r="R57" s="9"/>
      <c r="S57" s="8">
        <f t="shared" si="5"/>
        <v>0</v>
      </c>
      <c r="T57" s="9"/>
      <c r="U57" s="8">
        <f t="shared" si="6"/>
        <v>0</v>
      </c>
      <c r="V57" s="8">
        <v>0</v>
      </c>
      <c r="W57" s="8"/>
      <c r="X57" s="8">
        <f t="shared" si="7"/>
        <v>0</v>
      </c>
      <c r="Y57" s="8"/>
      <c r="Z57" s="8">
        <f t="shared" si="8"/>
        <v>0</v>
      </c>
      <c r="AA57" s="9"/>
      <c r="AB57" s="8">
        <f t="shared" si="9"/>
        <v>0</v>
      </c>
      <c r="AC57" s="9"/>
      <c r="AD57" s="8">
        <f t="shared" si="10"/>
        <v>0</v>
      </c>
      <c r="AE57" s="9"/>
      <c r="AF57" s="8">
        <f t="shared" si="11"/>
        <v>0</v>
      </c>
      <c r="AG57" s="9"/>
      <c r="AH57" s="8">
        <f t="shared" si="12"/>
        <v>0</v>
      </c>
    </row>
    <row r="58" spans="1:34" ht="49.5" customHeight="1">
      <c r="A58" s="2" t="s">
        <v>46</v>
      </c>
      <c r="B58" s="11" t="s">
        <v>5</v>
      </c>
      <c r="C58" s="3" t="s">
        <v>19</v>
      </c>
      <c r="D58" s="3">
        <v>13</v>
      </c>
      <c r="E58" s="12" t="s">
        <v>47</v>
      </c>
      <c r="F58" s="3"/>
      <c r="G58" s="8">
        <v>0</v>
      </c>
      <c r="H58" s="8">
        <f>H59</f>
        <v>0</v>
      </c>
      <c r="I58" s="8">
        <f t="shared" si="0"/>
        <v>0</v>
      </c>
      <c r="J58" s="8">
        <f>J59</f>
        <v>0</v>
      </c>
      <c r="K58" s="8">
        <f t="shared" si="1"/>
        <v>0</v>
      </c>
      <c r="L58" s="9">
        <f>L59</f>
        <v>0</v>
      </c>
      <c r="M58" s="8">
        <f t="shared" si="2"/>
        <v>0</v>
      </c>
      <c r="N58" s="9">
        <f>N59</f>
        <v>0</v>
      </c>
      <c r="O58" s="8">
        <f t="shared" si="3"/>
        <v>0</v>
      </c>
      <c r="P58" s="9">
        <f>P59</f>
        <v>0</v>
      </c>
      <c r="Q58" s="8">
        <f t="shared" si="4"/>
        <v>0</v>
      </c>
      <c r="R58" s="9">
        <f>R59</f>
        <v>0</v>
      </c>
      <c r="S58" s="8">
        <f t="shared" si="5"/>
        <v>0</v>
      </c>
      <c r="T58" s="9">
        <f>T59</f>
        <v>0</v>
      </c>
      <c r="U58" s="8">
        <f t="shared" si="6"/>
        <v>0</v>
      </c>
      <c r="V58" s="8">
        <v>0</v>
      </c>
      <c r="W58" s="8">
        <f>W59</f>
        <v>0</v>
      </c>
      <c r="X58" s="8">
        <f t="shared" si="7"/>
        <v>0</v>
      </c>
      <c r="Y58" s="8">
        <f>Y59</f>
        <v>0</v>
      </c>
      <c r="Z58" s="8">
        <f t="shared" si="8"/>
        <v>0</v>
      </c>
      <c r="AA58" s="9">
        <f>AA59</f>
        <v>0</v>
      </c>
      <c r="AB58" s="8">
        <f t="shared" si="9"/>
        <v>0</v>
      </c>
      <c r="AC58" s="9">
        <f>AC59</f>
        <v>0</v>
      </c>
      <c r="AD58" s="8">
        <f t="shared" si="10"/>
        <v>0</v>
      </c>
      <c r="AE58" s="9">
        <f>AE59</f>
        <v>0</v>
      </c>
      <c r="AF58" s="8">
        <f t="shared" si="11"/>
        <v>0</v>
      </c>
      <c r="AG58" s="9">
        <f>AG59</f>
        <v>0</v>
      </c>
      <c r="AH58" s="8">
        <f t="shared" si="12"/>
        <v>0</v>
      </c>
    </row>
    <row r="59" spans="1:34" ht="47.25" customHeight="1">
      <c r="A59" s="2" t="s">
        <v>32</v>
      </c>
      <c r="B59" s="11" t="s">
        <v>5</v>
      </c>
      <c r="C59" s="3" t="s">
        <v>19</v>
      </c>
      <c r="D59" s="3">
        <v>13</v>
      </c>
      <c r="E59" s="12" t="s">
        <v>47</v>
      </c>
      <c r="F59" s="3">
        <v>200</v>
      </c>
      <c r="G59" s="8">
        <v>0</v>
      </c>
      <c r="H59" s="8"/>
      <c r="I59" s="8">
        <f t="shared" si="0"/>
        <v>0</v>
      </c>
      <c r="J59" s="8"/>
      <c r="K59" s="8">
        <f t="shared" si="1"/>
        <v>0</v>
      </c>
      <c r="L59" s="9"/>
      <c r="M59" s="8">
        <f t="shared" si="2"/>
        <v>0</v>
      </c>
      <c r="N59" s="9"/>
      <c r="O59" s="8">
        <f t="shared" si="3"/>
        <v>0</v>
      </c>
      <c r="P59" s="9"/>
      <c r="Q59" s="8">
        <f t="shared" si="4"/>
        <v>0</v>
      </c>
      <c r="R59" s="9"/>
      <c r="S59" s="8">
        <f t="shared" si="5"/>
        <v>0</v>
      </c>
      <c r="T59" s="9"/>
      <c r="U59" s="8">
        <f t="shared" si="6"/>
        <v>0</v>
      </c>
      <c r="V59" s="8">
        <v>0</v>
      </c>
      <c r="W59" s="8"/>
      <c r="X59" s="8">
        <f t="shared" si="7"/>
        <v>0</v>
      </c>
      <c r="Y59" s="8"/>
      <c r="Z59" s="8">
        <f t="shared" si="8"/>
        <v>0</v>
      </c>
      <c r="AA59" s="9"/>
      <c r="AB59" s="8">
        <f t="shared" si="9"/>
        <v>0</v>
      </c>
      <c r="AC59" s="9"/>
      <c r="AD59" s="8">
        <f t="shared" si="10"/>
        <v>0</v>
      </c>
      <c r="AE59" s="9"/>
      <c r="AF59" s="8">
        <f t="shared" si="11"/>
        <v>0</v>
      </c>
      <c r="AG59" s="9"/>
      <c r="AH59" s="8">
        <f t="shared" si="12"/>
        <v>0</v>
      </c>
    </row>
    <row r="60" spans="1:34" ht="72.75" customHeight="1">
      <c r="A60" s="4" t="s">
        <v>251</v>
      </c>
      <c r="B60" s="11" t="s">
        <v>5</v>
      </c>
      <c r="C60" s="3" t="s">
        <v>19</v>
      </c>
      <c r="D60" s="3">
        <v>13</v>
      </c>
      <c r="E60" s="12" t="s">
        <v>252</v>
      </c>
      <c r="F60" s="3"/>
      <c r="G60" s="8">
        <v>0</v>
      </c>
      <c r="H60" s="8">
        <f>H61</f>
        <v>0</v>
      </c>
      <c r="I60" s="8">
        <f t="shared" si="0"/>
        <v>0</v>
      </c>
      <c r="J60" s="8">
        <f>J61</f>
        <v>0</v>
      </c>
      <c r="K60" s="8">
        <f t="shared" si="1"/>
        <v>0</v>
      </c>
      <c r="L60" s="9">
        <f>L61</f>
        <v>0</v>
      </c>
      <c r="M60" s="8">
        <f t="shared" si="2"/>
        <v>0</v>
      </c>
      <c r="N60" s="9">
        <f>N61</f>
        <v>0</v>
      </c>
      <c r="O60" s="8">
        <f t="shared" si="3"/>
        <v>0</v>
      </c>
      <c r="P60" s="9">
        <f>P61</f>
        <v>0</v>
      </c>
      <c r="Q60" s="8">
        <f t="shared" si="4"/>
        <v>0</v>
      </c>
      <c r="R60" s="9">
        <f>R61</f>
        <v>0</v>
      </c>
      <c r="S60" s="8">
        <f t="shared" si="5"/>
        <v>0</v>
      </c>
      <c r="T60" s="9">
        <f>T61</f>
        <v>0</v>
      </c>
      <c r="U60" s="8">
        <f t="shared" si="6"/>
        <v>0</v>
      </c>
      <c r="V60" s="8">
        <v>0</v>
      </c>
      <c r="W60" s="8">
        <f>W61</f>
        <v>0</v>
      </c>
      <c r="X60" s="8">
        <f t="shared" si="7"/>
        <v>0</v>
      </c>
      <c r="Y60" s="8">
        <f>Y61</f>
        <v>0</v>
      </c>
      <c r="Z60" s="8">
        <f t="shared" si="8"/>
        <v>0</v>
      </c>
      <c r="AA60" s="9">
        <f>AA61</f>
        <v>0</v>
      </c>
      <c r="AB60" s="8">
        <f t="shared" si="9"/>
        <v>0</v>
      </c>
      <c r="AC60" s="9">
        <f>AC61</f>
        <v>0</v>
      </c>
      <c r="AD60" s="8">
        <f t="shared" si="10"/>
        <v>0</v>
      </c>
      <c r="AE60" s="9">
        <f>AE61</f>
        <v>0</v>
      </c>
      <c r="AF60" s="8">
        <f t="shared" si="11"/>
        <v>0</v>
      </c>
      <c r="AG60" s="9">
        <f>AG61</f>
        <v>0</v>
      </c>
      <c r="AH60" s="8">
        <f t="shared" si="12"/>
        <v>0</v>
      </c>
    </row>
    <row r="61" spans="1:34" ht="47.25" customHeight="1">
      <c r="A61" s="4" t="s">
        <v>33</v>
      </c>
      <c r="B61" s="11" t="s">
        <v>5</v>
      </c>
      <c r="C61" s="3" t="s">
        <v>19</v>
      </c>
      <c r="D61" s="3">
        <v>13</v>
      </c>
      <c r="E61" s="12" t="s">
        <v>252</v>
      </c>
      <c r="F61" s="3">
        <v>800</v>
      </c>
      <c r="G61" s="8">
        <v>0</v>
      </c>
      <c r="H61" s="8"/>
      <c r="I61" s="8">
        <f t="shared" si="0"/>
        <v>0</v>
      </c>
      <c r="J61" s="8"/>
      <c r="K61" s="8">
        <f t="shared" si="1"/>
        <v>0</v>
      </c>
      <c r="L61" s="9"/>
      <c r="M61" s="8">
        <f t="shared" si="2"/>
        <v>0</v>
      </c>
      <c r="N61" s="9"/>
      <c r="O61" s="8">
        <f t="shared" si="3"/>
        <v>0</v>
      </c>
      <c r="P61" s="9"/>
      <c r="Q61" s="8">
        <f t="shared" si="4"/>
        <v>0</v>
      </c>
      <c r="R61" s="9"/>
      <c r="S61" s="8">
        <f t="shared" si="5"/>
        <v>0</v>
      </c>
      <c r="T61" s="9"/>
      <c r="U61" s="8">
        <f t="shared" si="6"/>
        <v>0</v>
      </c>
      <c r="V61" s="8">
        <v>0</v>
      </c>
      <c r="W61" s="8"/>
      <c r="X61" s="8">
        <f t="shared" si="7"/>
        <v>0</v>
      </c>
      <c r="Y61" s="8"/>
      <c r="Z61" s="8">
        <f t="shared" si="8"/>
        <v>0</v>
      </c>
      <c r="AA61" s="9"/>
      <c r="AB61" s="8">
        <f t="shared" si="9"/>
        <v>0</v>
      </c>
      <c r="AC61" s="9"/>
      <c r="AD61" s="8">
        <f t="shared" si="10"/>
        <v>0</v>
      </c>
      <c r="AE61" s="9"/>
      <c r="AF61" s="8">
        <f t="shared" si="11"/>
        <v>0</v>
      </c>
      <c r="AG61" s="9"/>
      <c r="AH61" s="8">
        <f t="shared" si="12"/>
        <v>0</v>
      </c>
    </row>
    <row r="62" spans="1:34" ht="53.25" customHeight="1">
      <c r="A62" s="2" t="s">
        <v>189</v>
      </c>
      <c r="B62" s="3" t="s">
        <v>5</v>
      </c>
      <c r="C62" s="3" t="s">
        <v>20</v>
      </c>
      <c r="D62" s="3" t="s">
        <v>27</v>
      </c>
      <c r="E62" s="1" t="s">
        <v>50</v>
      </c>
      <c r="F62" s="3"/>
      <c r="G62" s="8">
        <v>1677.1385</v>
      </c>
      <c r="H62" s="8">
        <f>H63+H64+H65</f>
        <v>0</v>
      </c>
      <c r="I62" s="8">
        <f t="shared" si="0"/>
        <v>1677.1385</v>
      </c>
      <c r="J62" s="8">
        <f>J63+J64+J65</f>
        <v>0</v>
      </c>
      <c r="K62" s="8">
        <f t="shared" si="1"/>
        <v>1677.1385</v>
      </c>
      <c r="L62" s="9">
        <f>L63+L64+L65</f>
        <v>0</v>
      </c>
      <c r="M62" s="8">
        <f t="shared" si="2"/>
        <v>1677.1385</v>
      </c>
      <c r="N62" s="9">
        <f>N63+N64+N65</f>
        <v>0</v>
      </c>
      <c r="O62" s="8">
        <f t="shared" si="3"/>
        <v>1677.1385</v>
      </c>
      <c r="P62" s="9">
        <f>P63+P64+P65</f>
        <v>0</v>
      </c>
      <c r="Q62" s="8">
        <f t="shared" si="4"/>
        <v>1677.1385</v>
      </c>
      <c r="R62" s="9">
        <f>R63+R64+R65</f>
        <v>0</v>
      </c>
      <c r="S62" s="8">
        <f t="shared" si="5"/>
        <v>1677.1385</v>
      </c>
      <c r="T62" s="9">
        <f>T63+T64+T65</f>
        <v>0</v>
      </c>
      <c r="U62" s="8">
        <f t="shared" si="6"/>
        <v>1677.1385</v>
      </c>
      <c r="V62" s="8">
        <v>1677.1385</v>
      </c>
      <c r="W62" s="8">
        <f>W63+W64+W65</f>
        <v>0</v>
      </c>
      <c r="X62" s="8">
        <f t="shared" si="7"/>
        <v>1677.1385</v>
      </c>
      <c r="Y62" s="8">
        <f>Y63+Y64+Y65</f>
        <v>0</v>
      </c>
      <c r="Z62" s="8">
        <f t="shared" si="8"/>
        <v>1677.1385</v>
      </c>
      <c r="AA62" s="9">
        <f>AA63+AA64+AA65</f>
        <v>0</v>
      </c>
      <c r="AB62" s="8">
        <f t="shared" si="9"/>
        <v>1677.1385</v>
      </c>
      <c r="AC62" s="9">
        <f>AC63+AC64+AC65</f>
        <v>0</v>
      </c>
      <c r="AD62" s="8">
        <f t="shared" si="10"/>
        <v>1677.1385</v>
      </c>
      <c r="AE62" s="9">
        <f>AE63+AE64+AE65</f>
        <v>0</v>
      </c>
      <c r="AF62" s="8">
        <f t="shared" si="11"/>
        <v>1677.1385</v>
      </c>
      <c r="AG62" s="9">
        <f>AG63+AG64+AG65</f>
        <v>0</v>
      </c>
      <c r="AH62" s="8">
        <f t="shared" si="12"/>
        <v>1677.1385</v>
      </c>
    </row>
    <row r="63" spans="1:34" ht="90.75" customHeight="1">
      <c r="A63" s="2" t="s">
        <v>99</v>
      </c>
      <c r="B63" s="3" t="s">
        <v>5</v>
      </c>
      <c r="C63" s="3" t="s">
        <v>20</v>
      </c>
      <c r="D63" s="3" t="s">
        <v>27</v>
      </c>
      <c r="E63" s="1" t="s">
        <v>50</v>
      </c>
      <c r="F63" s="3">
        <v>100</v>
      </c>
      <c r="G63" s="8">
        <v>1208.7235000000001</v>
      </c>
      <c r="H63" s="8"/>
      <c r="I63" s="8">
        <f t="shared" si="0"/>
        <v>1208.7235000000001</v>
      </c>
      <c r="J63" s="8"/>
      <c r="K63" s="8">
        <f t="shared" si="1"/>
        <v>1208.7235000000001</v>
      </c>
      <c r="L63" s="9"/>
      <c r="M63" s="8">
        <f t="shared" si="2"/>
        <v>1208.7235000000001</v>
      </c>
      <c r="N63" s="9"/>
      <c r="O63" s="8">
        <f t="shared" si="3"/>
        <v>1208.7235000000001</v>
      </c>
      <c r="P63" s="9"/>
      <c r="Q63" s="8">
        <f t="shared" si="4"/>
        <v>1208.7235000000001</v>
      </c>
      <c r="R63" s="9"/>
      <c r="S63" s="8">
        <f t="shared" si="5"/>
        <v>1208.7235000000001</v>
      </c>
      <c r="T63" s="9"/>
      <c r="U63" s="8">
        <f t="shared" si="6"/>
        <v>1208.7235000000001</v>
      </c>
      <c r="V63" s="8">
        <v>1208.7235000000001</v>
      </c>
      <c r="W63" s="8"/>
      <c r="X63" s="8">
        <f t="shared" si="7"/>
        <v>1208.7235000000001</v>
      </c>
      <c r="Y63" s="8"/>
      <c r="Z63" s="8">
        <f t="shared" si="8"/>
        <v>1208.7235000000001</v>
      </c>
      <c r="AA63" s="9"/>
      <c r="AB63" s="8">
        <f t="shared" si="9"/>
        <v>1208.7235000000001</v>
      </c>
      <c r="AC63" s="9"/>
      <c r="AD63" s="8">
        <f t="shared" si="10"/>
        <v>1208.7235000000001</v>
      </c>
      <c r="AE63" s="9"/>
      <c r="AF63" s="8">
        <f t="shared" si="11"/>
        <v>1208.7235000000001</v>
      </c>
      <c r="AG63" s="9"/>
      <c r="AH63" s="8">
        <f t="shared" si="12"/>
        <v>1208.7235000000001</v>
      </c>
    </row>
    <row r="64" spans="1:34" ht="49.5" customHeight="1">
      <c r="A64" s="2" t="s">
        <v>32</v>
      </c>
      <c r="B64" s="3" t="s">
        <v>5</v>
      </c>
      <c r="C64" s="3" t="s">
        <v>20</v>
      </c>
      <c r="D64" s="3" t="s">
        <v>27</v>
      </c>
      <c r="E64" s="1" t="s">
        <v>50</v>
      </c>
      <c r="F64" s="3">
        <v>200</v>
      </c>
      <c r="G64" s="8">
        <v>468.31500000000005</v>
      </c>
      <c r="H64" s="8"/>
      <c r="I64" s="8">
        <f t="shared" si="0"/>
        <v>468.31500000000005</v>
      </c>
      <c r="J64" s="8"/>
      <c r="K64" s="8">
        <f t="shared" si="1"/>
        <v>468.31500000000005</v>
      </c>
      <c r="L64" s="9"/>
      <c r="M64" s="8">
        <f t="shared" si="2"/>
        <v>468.31500000000005</v>
      </c>
      <c r="N64" s="9"/>
      <c r="O64" s="8">
        <f t="shared" si="3"/>
        <v>468.31500000000005</v>
      </c>
      <c r="P64" s="9"/>
      <c r="Q64" s="8">
        <f t="shared" si="4"/>
        <v>468.31500000000005</v>
      </c>
      <c r="R64" s="9"/>
      <c r="S64" s="8">
        <f t="shared" si="5"/>
        <v>468.31500000000005</v>
      </c>
      <c r="T64" s="9"/>
      <c r="U64" s="8">
        <f t="shared" si="6"/>
        <v>468.31500000000005</v>
      </c>
      <c r="V64" s="8">
        <v>468.31500000000005</v>
      </c>
      <c r="W64" s="8"/>
      <c r="X64" s="8">
        <f t="shared" si="7"/>
        <v>468.31500000000005</v>
      </c>
      <c r="Y64" s="8"/>
      <c r="Z64" s="8">
        <f t="shared" si="8"/>
        <v>468.31500000000005</v>
      </c>
      <c r="AA64" s="9"/>
      <c r="AB64" s="8">
        <f t="shared" si="9"/>
        <v>468.31500000000005</v>
      </c>
      <c r="AC64" s="9"/>
      <c r="AD64" s="8">
        <f t="shared" si="10"/>
        <v>468.31500000000005</v>
      </c>
      <c r="AE64" s="9"/>
      <c r="AF64" s="8">
        <f t="shared" si="11"/>
        <v>468.31500000000005</v>
      </c>
      <c r="AG64" s="9"/>
      <c r="AH64" s="8">
        <f t="shared" si="12"/>
        <v>468.31500000000005</v>
      </c>
    </row>
    <row r="65" spans="1:34" ht="38.25" customHeight="1">
      <c r="A65" s="2" t="s">
        <v>33</v>
      </c>
      <c r="B65" s="3" t="s">
        <v>5</v>
      </c>
      <c r="C65" s="3" t="s">
        <v>20</v>
      </c>
      <c r="D65" s="3" t="s">
        <v>27</v>
      </c>
      <c r="E65" s="1" t="s">
        <v>50</v>
      </c>
      <c r="F65" s="3">
        <v>800</v>
      </c>
      <c r="G65" s="8">
        <v>0.10000000000000009</v>
      </c>
      <c r="H65" s="8"/>
      <c r="I65" s="8">
        <f t="shared" si="0"/>
        <v>0.10000000000000009</v>
      </c>
      <c r="J65" s="8"/>
      <c r="K65" s="8">
        <f t="shared" si="1"/>
        <v>0.10000000000000009</v>
      </c>
      <c r="L65" s="9"/>
      <c r="M65" s="8">
        <f t="shared" si="2"/>
        <v>0.10000000000000009</v>
      </c>
      <c r="N65" s="9"/>
      <c r="O65" s="8">
        <f t="shared" si="3"/>
        <v>0.10000000000000009</v>
      </c>
      <c r="P65" s="9"/>
      <c r="Q65" s="8">
        <f t="shared" si="4"/>
        <v>0.10000000000000009</v>
      </c>
      <c r="R65" s="9"/>
      <c r="S65" s="8">
        <f t="shared" si="5"/>
        <v>0.10000000000000009</v>
      </c>
      <c r="T65" s="9"/>
      <c r="U65" s="8">
        <f t="shared" si="6"/>
        <v>0.10000000000000009</v>
      </c>
      <c r="V65" s="8">
        <v>0.10000000000000009</v>
      </c>
      <c r="W65" s="8"/>
      <c r="X65" s="8">
        <f t="shared" si="7"/>
        <v>0.10000000000000009</v>
      </c>
      <c r="Y65" s="8"/>
      <c r="Z65" s="8">
        <f t="shared" si="8"/>
        <v>0.10000000000000009</v>
      </c>
      <c r="AA65" s="9"/>
      <c r="AB65" s="8">
        <f t="shared" si="9"/>
        <v>0.10000000000000009</v>
      </c>
      <c r="AC65" s="9"/>
      <c r="AD65" s="8">
        <f t="shared" si="10"/>
        <v>0.10000000000000009</v>
      </c>
      <c r="AE65" s="9"/>
      <c r="AF65" s="8">
        <f t="shared" si="11"/>
        <v>0.10000000000000009</v>
      </c>
      <c r="AG65" s="9"/>
      <c r="AH65" s="8">
        <f t="shared" si="12"/>
        <v>0.10000000000000009</v>
      </c>
    </row>
    <row r="66" spans="1:34" ht="49.5" hidden="1" customHeight="1">
      <c r="A66" s="10" t="s">
        <v>200</v>
      </c>
      <c r="B66" s="3" t="s">
        <v>5</v>
      </c>
      <c r="C66" s="3" t="s">
        <v>20</v>
      </c>
      <c r="D66" s="3" t="s">
        <v>27</v>
      </c>
      <c r="E66" s="1" t="s">
        <v>201</v>
      </c>
      <c r="F66" s="3"/>
      <c r="G66" s="8">
        <v>0</v>
      </c>
      <c r="H66" s="8">
        <f>H67</f>
        <v>0</v>
      </c>
      <c r="I66" s="8">
        <f t="shared" si="0"/>
        <v>0</v>
      </c>
      <c r="J66" s="8">
        <f>J67</f>
        <v>0</v>
      </c>
      <c r="K66" s="8">
        <f t="shared" si="1"/>
        <v>0</v>
      </c>
      <c r="L66" s="9">
        <f>L67</f>
        <v>0</v>
      </c>
      <c r="M66" s="8">
        <f t="shared" si="2"/>
        <v>0</v>
      </c>
      <c r="N66" s="9">
        <f>N67</f>
        <v>0</v>
      </c>
      <c r="O66" s="8">
        <f t="shared" si="3"/>
        <v>0</v>
      </c>
      <c r="P66" s="9">
        <f>P67</f>
        <v>0</v>
      </c>
      <c r="Q66" s="8">
        <f t="shared" si="4"/>
        <v>0</v>
      </c>
      <c r="R66" s="9">
        <f>R67</f>
        <v>0</v>
      </c>
      <c r="S66" s="8">
        <f t="shared" si="5"/>
        <v>0</v>
      </c>
      <c r="T66" s="9">
        <f>T67</f>
        <v>0</v>
      </c>
      <c r="U66" s="8">
        <f t="shared" si="6"/>
        <v>0</v>
      </c>
      <c r="V66" s="8">
        <v>0</v>
      </c>
      <c r="W66" s="8">
        <f>W67</f>
        <v>0</v>
      </c>
      <c r="X66" s="8">
        <f t="shared" si="7"/>
        <v>0</v>
      </c>
      <c r="Y66" s="8">
        <f>Y67</f>
        <v>0</v>
      </c>
      <c r="Z66" s="8">
        <f t="shared" si="8"/>
        <v>0</v>
      </c>
      <c r="AA66" s="9">
        <f>AA67</f>
        <v>0</v>
      </c>
      <c r="AB66" s="8">
        <f t="shared" si="9"/>
        <v>0</v>
      </c>
      <c r="AC66" s="9">
        <f>AC67</f>
        <v>0</v>
      </c>
      <c r="AD66" s="8">
        <f t="shared" si="10"/>
        <v>0</v>
      </c>
      <c r="AE66" s="9">
        <f>AE67</f>
        <v>0</v>
      </c>
      <c r="AF66" s="8">
        <f t="shared" si="11"/>
        <v>0</v>
      </c>
      <c r="AG66" s="9">
        <f>AG67</f>
        <v>0</v>
      </c>
      <c r="AH66" s="8">
        <f t="shared" si="12"/>
        <v>0</v>
      </c>
    </row>
    <row r="67" spans="1:34" ht="52.5" hidden="1" customHeight="1">
      <c r="A67" s="2" t="s">
        <v>32</v>
      </c>
      <c r="B67" s="3" t="s">
        <v>5</v>
      </c>
      <c r="C67" s="3" t="s">
        <v>20</v>
      </c>
      <c r="D67" s="3" t="s">
        <v>27</v>
      </c>
      <c r="E67" s="1" t="s">
        <v>201</v>
      </c>
      <c r="F67" s="3">
        <v>200</v>
      </c>
      <c r="G67" s="8">
        <v>0</v>
      </c>
      <c r="H67" s="8"/>
      <c r="I67" s="8">
        <f t="shared" si="0"/>
        <v>0</v>
      </c>
      <c r="J67" s="8"/>
      <c r="K67" s="8">
        <f t="shared" si="1"/>
        <v>0</v>
      </c>
      <c r="L67" s="9"/>
      <c r="M67" s="8">
        <f t="shared" si="2"/>
        <v>0</v>
      </c>
      <c r="N67" s="9"/>
      <c r="O67" s="8">
        <f t="shared" si="3"/>
        <v>0</v>
      </c>
      <c r="P67" s="9"/>
      <c r="Q67" s="8">
        <f t="shared" si="4"/>
        <v>0</v>
      </c>
      <c r="R67" s="9"/>
      <c r="S67" s="8">
        <f t="shared" si="5"/>
        <v>0</v>
      </c>
      <c r="T67" s="9"/>
      <c r="U67" s="8">
        <f t="shared" si="6"/>
        <v>0</v>
      </c>
      <c r="V67" s="8">
        <v>0</v>
      </c>
      <c r="W67" s="8"/>
      <c r="X67" s="8">
        <f t="shared" si="7"/>
        <v>0</v>
      </c>
      <c r="Y67" s="8"/>
      <c r="Z67" s="8">
        <f t="shared" si="8"/>
        <v>0</v>
      </c>
      <c r="AA67" s="9"/>
      <c r="AB67" s="8">
        <f t="shared" si="9"/>
        <v>0</v>
      </c>
      <c r="AC67" s="9"/>
      <c r="AD67" s="8">
        <f t="shared" si="10"/>
        <v>0</v>
      </c>
      <c r="AE67" s="9"/>
      <c r="AF67" s="8">
        <f t="shared" si="11"/>
        <v>0</v>
      </c>
      <c r="AG67" s="9"/>
      <c r="AH67" s="8">
        <f t="shared" si="12"/>
        <v>0</v>
      </c>
    </row>
    <row r="68" spans="1:34" ht="52.5" customHeight="1">
      <c r="A68" s="10" t="s">
        <v>200</v>
      </c>
      <c r="B68" s="3" t="s">
        <v>5</v>
      </c>
      <c r="C68" s="3" t="s">
        <v>20</v>
      </c>
      <c r="D68" s="3" t="s">
        <v>27</v>
      </c>
      <c r="E68" s="1" t="s">
        <v>352</v>
      </c>
      <c r="F68" s="3"/>
      <c r="G68" s="8"/>
      <c r="H68" s="8"/>
      <c r="I68" s="8"/>
      <c r="J68" s="8"/>
      <c r="K68" s="8"/>
      <c r="L68" s="9"/>
      <c r="M68" s="8">
        <f t="shared" si="2"/>
        <v>0</v>
      </c>
      <c r="N68" s="9">
        <f>N69</f>
        <v>0</v>
      </c>
      <c r="O68" s="8">
        <f t="shared" si="3"/>
        <v>0</v>
      </c>
      <c r="P68" s="9">
        <f>P69</f>
        <v>0</v>
      </c>
      <c r="Q68" s="8">
        <f t="shared" si="4"/>
        <v>0</v>
      </c>
      <c r="R68" s="9">
        <f>R69</f>
        <v>0</v>
      </c>
      <c r="S68" s="8">
        <f t="shared" si="5"/>
        <v>0</v>
      </c>
      <c r="T68" s="9">
        <f>T69</f>
        <v>0</v>
      </c>
      <c r="U68" s="8">
        <f t="shared" si="6"/>
        <v>0</v>
      </c>
      <c r="V68" s="8"/>
      <c r="W68" s="8"/>
      <c r="X68" s="8"/>
      <c r="Y68" s="8"/>
      <c r="Z68" s="8"/>
      <c r="AA68" s="9"/>
      <c r="AB68" s="8">
        <f t="shared" si="9"/>
        <v>0</v>
      </c>
      <c r="AC68" s="9">
        <f>AC69</f>
        <v>0</v>
      </c>
      <c r="AD68" s="8">
        <f t="shared" si="10"/>
        <v>0</v>
      </c>
      <c r="AE68" s="9">
        <f>AE69</f>
        <v>0</v>
      </c>
      <c r="AF68" s="8">
        <f t="shared" si="11"/>
        <v>0</v>
      </c>
      <c r="AG68" s="9">
        <f>AG69</f>
        <v>0</v>
      </c>
      <c r="AH68" s="8">
        <f t="shared" si="12"/>
        <v>0</v>
      </c>
    </row>
    <row r="69" spans="1:34" ht="52.5" customHeight="1">
      <c r="A69" s="2" t="s">
        <v>32</v>
      </c>
      <c r="B69" s="3" t="s">
        <v>5</v>
      </c>
      <c r="C69" s="3" t="s">
        <v>20</v>
      </c>
      <c r="D69" s="3" t="s">
        <v>27</v>
      </c>
      <c r="E69" s="1" t="s">
        <v>352</v>
      </c>
      <c r="F69" s="3">
        <v>200</v>
      </c>
      <c r="G69" s="8"/>
      <c r="H69" s="8"/>
      <c r="I69" s="8"/>
      <c r="J69" s="8"/>
      <c r="K69" s="8"/>
      <c r="L69" s="9"/>
      <c r="M69" s="8">
        <f t="shared" si="2"/>
        <v>0</v>
      </c>
      <c r="N69" s="9"/>
      <c r="O69" s="8">
        <f t="shared" si="3"/>
        <v>0</v>
      </c>
      <c r="P69" s="9"/>
      <c r="Q69" s="8">
        <f t="shared" si="4"/>
        <v>0</v>
      </c>
      <c r="R69" s="9"/>
      <c r="S69" s="8">
        <f t="shared" si="5"/>
        <v>0</v>
      </c>
      <c r="T69" s="9"/>
      <c r="U69" s="8">
        <f t="shared" si="6"/>
        <v>0</v>
      </c>
      <c r="V69" s="8"/>
      <c r="W69" s="8"/>
      <c r="X69" s="8"/>
      <c r="Y69" s="8"/>
      <c r="Z69" s="8"/>
      <c r="AA69" s="9"/>
      <c r="AB69" s="8">
        <f t="shared" si="9"/>
        <v>0</v>
      </c>
      <c r="AC69" s="9"/>
      <c r="AD69" s="8">
        <f t="shared" si="10"/>
        <v>0</v>
      </c>
      <c r="AE69" s="9"/>
      <c r="AF69" s="8">
        <f t="shared" si="11"/>
        <v>0</v>
      </c>
      <c r="AG69" s="9"/>
      <c r="AH69" s="8">
        <f t="shared" si="12"/>
        <v>0</v>
      </c>
    </row>
    <row r="70" spans="1:34" ht="129" customHeight="1">
      <c r="A70" s="2" t="s">
        <v>187</v>
      </c>
      <c r="B70" s="3" t="s">
        <v>5</v>
      </c>
      <c r="C70" s="3" t="s">
        <v>21</v>
      </c>
      <c r="D70" s="3" t="s">
        <v>22</v>
      </c>
      <c r="E70" s="12" t="s">
        <v>51</v>
      </c>
      <c r="F70" s="3"/>
      <c r="G70" s="8">
        <v>33.636750000000006</v>
      </c>
      <c r="H70" s="8">
        <f>H71</f>
        <v>0</v>
      </c>
      <c r="I70" s="8">
        <f t="shared" si="0"/>
        <v>33.636750000000006</v>
      </c>
      <c r="J70" s="8">
        <f>J71</f>
        <v>0</v>
      </c>
      <c r="K70" s="8">
        <f t="shared" si="1"/>
        <v>33.636750000000006</v>
      </c>
      <c r="L70" s="9">
        <f>L71</f>
        <v>0</v>
      </c>
      <c r="M70" s="8">
        <f t="shared" si="2"/>
        <v>33.636750000000006</v>
      </c>
      <c r="N70" s="9">
        <f>N71</f>
        <v>0</v>
      </c>
      <c r="O70" s="8">
        <f t="shared" si="3"/>
        <v>33.636750000000006</v>
      </c>
      <c r="P70" s="9">
        <f>P71</f>
        <v>0</v>
      </c>
      <c r="Q70" s="8">
        <f t="shared" si="4"/>
        <v>33.636750000000006</v>
      </c>
      <c r="R70" s="9">
        <f>R71</f>
        <v>0</v>
      </c>
      <c r="S70" s="8">
        <f t="shared" si="5"/>
        <v>33.636750000000006</v>
      </c>
      <c r="T70" s="9">
        <f>T71</f>
        <v>0</v>
      </c>
      <c r="U70" s="8">
        <f t="shared" si="6"/>
        <v>33.636750000000006</v>
      </c>
      <c r="V70" s="8">
        <v>33.636750000000006</v>
      </c>
      <c r="W70" s="8">
        <f>W71</f>
        <v>0</v>
      </c>
      <c r="X70" s="8">
        <f t="shared" si="7"/>
        <v>33.636750000000006</v>
      </c>
      <c r="Y70" s="8">
        <f>Y71</f>
        <v>0</v>
      </c>
      <c r="Z70" s="8">
        <f t="shared" si="8"/>
        <v>33.636750000000006</v>
      </c>
      <c r="AA70" s="9">
        <f>AA71</f>
        <v>0</v>
      </c>
      <c r="AB70" s="8">
        <f t="shared" si="9"/>
        <v>33.636750000000006</v>
      </c>
      <c r="AC70" s="9">
        <f>AC71</f>
        <v>0</v>
      </c>
      <c r="AD70" s="8">
        <f t="shared" si="10"/>
        <v>33.636750000000006</v>
      </c>
      <c r="AE70" s="9">
        <f>AE71</f>
        <v>0</v>
      </c>
      <c r="AF70" s="8">
        <f t="shared" si="11"/>
        <v>33.636750000000006</v>
      </c>
      <c r="AG70" s="9">
        <f>AG71</f>
        <v>0</v>
      </c>
      <c r="AH70" s="8">
        <f t="shared" si="12"/>
        <v>33.636750000000006</v>
      </c>
    </row>
    <row r="71" spans="1:34" ht="48" customHeight="1">
      <c r="A71" s="2" t="s">
        <v>32</v>
      </c>
      <c r="B71" s="3" t="s">
        <v>5</v>
      </c>
      <c r="C71" s="3" t="s">
        <v>21</v>
      </c>
      <c r="D71" s="3" t="s">
        <v>22</v>
      </c>
      <c r="E71" s="12" t="s">
        <v>51</v>
      </c>
      <c r="F71" s="3">
        <v>200</v>
      </c>
      <c r="G71" s="8">
        <v>33.636750000000006</v>
      </c>
      <c r="H71" s="8"/>
      <c r="I71" s="8">
        <f t="shared" si="0"/>
        <v>33.636750000000006</v>
      </c>
      <c r="J71" s="8"/>
      <c r="K71" s="8">
        <f t="shared" si="1"/>
        <v>33.636750000000006</v>
      </c>
      <c r="L71" s="9"/>
      <c r="M71" s="8">
        <f t="shared" si="2"/>
        <v>33.636750000000006</v>
      </c>
      <c r="N71" s="9"/>
      <c r="O71" s="8">
        <f t="shared" si="3"/>
        <v>33.636750000000006</v>
      </c>
      <c r="P71" s="9"/>
      <c r="Q71" s="8">
        <f t="shared" si="4"/>
        <v>33.636750000000006</v>
      </c>
      <c r="R71" s="9"/>
      <c r="S71" s="8">
        <f t="shared" si="5"/>
        <v>33.636750000000006</v>
      </c>
      <c r="T71" s="9"/>
      <c r="U71" s="8">
        <f t="shared" si="6"/>
        <v>33.636750000000006</v>
      </c>
      <c r="V71" s="8">
        <v>33.636750000000006</v>
      </c>
      <c r="W71" s="8"/>
      <c r="X71" s="8">
        <f t="shared" si="7"/>
        <v>33.636750000000006</v>
      </c>
      <c r="Y71" s="8"/>
      <c r="Z71" s="8">
        <f t="shared" si="8"/>
        <v>33.636750000000006</v>
      </c>
      <c r="AA71" s="9"/>
      <c r="AB71" s="8">
        <f t="shared" si="9"/>
        <v>33.636750000000006</v>
      </c>
      <c r="AC71" s="9"/>
      <c r="AD71" s="8">
        <f t="shared" si="10"/>
        <v>33.636750000000006</v>
      </c>
      <c r="AE71" s="9"/>
      <c r="AF71" s="8">
        <f t="shared" si="11"/>
        <v>33.636750000000006</v>
      </c>
      <c r="AG71" s="9"/>
      <c r="AH71" s="8">
        <f t="shared" si="12"/>
        <v>33.636750000000006</v>
      </c>
    </row>
    <row r="72" spans="1:34" ht="88.5" customHeight="1">
      <c r="A72" s="2" t="s">
        <v>215</v>
      </c>
      <c r="B72" s="3" t="s">
        <v>5</v>
      </c>
      <c r="C72" s="3" t="s">
        <v>21</v>
      </c>
      <c r="D72" s="3" t="s">
        <v>22</v>
      </c>
      <c r="E72" s="12" t="s">
        <v>216</v>
      </c>
      <c r="F72" s="3"/>
      <c r="G72" s="8">
        <v>0</v>
      </c>
      <c r="H72" s="8">
        <f>H73</f>
        <v>0</v>
      </c>
      <c r="I72" s="8">
        <f t="shared" si="0"/>
        <v>0</v>
      </c>
      <c r="J72" s="8">
        <f>J73</f>
        <v>0</v>
      </c>
      <c r="K72" s="8">
        <f t="shared" si="1"/>
        <v>0</v>
      </c>
      <c r="L72" s="9">
        <f>L73</f>
        <v>0</v>
      </c>
      <c r="M72" s="8">
        <f t="shared" si="2"/>
        <v>0</v>
      </c>
      <c r="N72" s="9">
        <f>N73</f>
        <v>0</v>
      </c>
      <c r="O72" s="8">
        <f t="shared" si="3"/>
        <v>0</v>
      </c>
      <c r="P72" s="9">
        <f>P73</f>
        <v>0</v>
      </c>
      <c r="Q72" s="8">
        <f t="shared" si="4"/>
        <v>0</v>
      </c>
      <c r="R72" s="9">
        <f>R73</f>
        <v>0</v>
      </c>
      <c r="S72" s="8">
        <f t="shared" si="5"/>
        <v>0</v>
      </c>
      <c r="T72" s="9">
        <f>T73</f>
        <v>0</v>
      </c>
      <c r="U72" s="8">
        <f t="shared" si="6"/>
        <v>0</v>
      </c>
      <c r="V72" s="8">
        <v>0</v>
      </c>
      <c r="W72" s="8">
        <f>W73</f>
        <v>0</v>
      </c>
      <c r="X72" s="8">
        <f t="shared" si="7"/>
        <v>0</v>
      </c>
      <c r="Y72" s="8">
        <f>Y73</f>
        <v>0</v>
      </c>
      <c r="Z72" s="8">
        <f t="shared" si="8"/>
        <v>0</v>
      </c>
      <c r="AA72" s="9">
        <f>AA73</f>
        <v>0</v>
      </c>
      <c r="AB72" s="8">
        <f t="shared" si="9"/>
        <v>0</v>
      </c>
      <c r="AC72" s="9">
        <f>AC73</f>
        <v>0</v>
      </c>
      <c r="AD72" s="8">
        <f t="shared" si="10"/>
        <v>0</v>
      </c>
      <c r="AE72" s="9">
        <f>AE73</f>
        <v>0</v>
      </c>
      <c r="AF72" s="8">
        <f t="shared" si="11"/>
        <v>0</v>
      </c>
      <c r="AG72" s="9">
        <f>AG73</f>
        <v>0</v>
      </c>
      <c r="AH72" s="8">
        <f t="shared" si="12"/>
        <v>0</v>
      </c>
    </row>
    <row r="73" spans="1:34" ht="48" customHeight="1">
      <c r="A73" s="2" t="s">
        <v>32</v>
      </c>
      <c r="B73" s="3" t="s">
        <v>5</v>
      </c>
      <c r="C73" s="3" t="s">
        <v>21</v>
      </c>
      <c r="D73" s="3" t="s">
        <v>22</v>
      </c>
      <c r="E73" s="12" t="s">
        <v>216</v>
      </c>
      <c r="F73" s="3">
        <v>200</v>
      </c>
      <c r="G73" s="8">
        <v>0</v>
      </c>
      <c r="H73" s="8"/>
      <c r="I73" s="8">
        <f t="shared" si="0"/>
        <v>0</v>
      </c>
      <c r="J73" s="8"/>
      <c r="K73" s="8">
        <f t="shared" si="1"/>
        <v>0</v>
      </c>
      <c r="L73" s="9"/>
      <c r="M73" s="8">
        <f t="shared" si="2"/>
        <v>0</v>
      </c>
      <c r="N73" s="9"/>
      <c r="O73" s="8">
        <f t="shared" si="3"/>
        <v>0</v>
      </c>
      <c r="P73" s="9"/>
      <c r="Q73" s="8">
        <f t="shared" si="4"/>
        <v>0</v>
      </c>
      <c r="R73" s="9"/>
      <c r="S73" s="8">
        <f t="shared" si="5"/>
        <v>0</v>
      </c>
      <c r="T73" s="9"/>
      <c r="U73" s="8">
        <f t="shared" si="6"/>
        <v>0</v>
      </c>
      <c r="V73" s="8">
        <v>0</v>
      </c>
      <c r="W73" s="8"/>
      <c r="X73" s="8">
        <f t="shared" si="7"/>
        <v>0</v>
      </c>
      <c r="Y73" s="8"/>
      <c r="Z73" s="8">
        <f t="shared" si="8"/>
        <v>0</v>
      </c>
      <c r="AA73" s="9"/>
      <c r="AB73" s="8">
        <f t="shared" si="9"/>
        <v>0</v>
      </c>
      <c r="AC73" s="9"/>
      <c r="AD73" s="8">
        <f t="shared" si="10"/>
        <v>0</v>
      </c>
      <c r="AE73" s="9"/>
      <c r="AF73" s="8">
        <f t="shared" si="11"/>
        <v>0</v>
      </c>
      <c r="AG73" s="9"/>
      <c r="AH73" s="8">
        <f t="shared" si="12"/>
        <v>0</v>
      </c>
    </row>
    <row r="74" spans="1:34" ht="35.25" customHeight="1">
      <c r="A74" s="10" t="s">
        <v>198</v>
      </c>
      <c r="B74" s="3" t="s">
        <v>5</v>
      </c>
      <c r="C74" s="3" t="s">
        <v>21</v>
      </c>
      <c r="D74" s="3" t="s">
        <v>24</v>
      </c>
      <c r="E74" s="1" t="s">
        <v>199</v>
      </c>
      <c r="F74" s="3"/>
      <c r="G74" s="8">
        <v>0</v>
      </c>
      <c r="H74" s="8">
        <f>H75+H76</f>
        <v>0</v>
      </c>
      <c r="I74" s="8">
        <f t="shared" si="0"/>
        <v>0</v>
      </c>
      <c r="J74" s="8">
        <f>J75+J76</f>
        <v>0</v>
      </c>
      <c r="K74" s="8">
        <f t="shared" si="1"/>
        <v>0</v>
      </c>
      <c r="L74" s="9">
        <f>L75+L76</f>
        <v>0</v>
      </c>
      <c r="M74" s="8">
        <f t="shared" si="2"/>
        <v>0</v>
      </c>
      <c r="N74" s="9">
        <f>N75+N76</f>
        <v>0</v>
      </c>
      <c r="O74" s="8">
        <f t="shared" si="3"/>
        <v>0</v>
      </c>
      <c r="P74" s="9">
        <f>P75+P76</f>
        <v>0</v>
      </c>
      <c r="Q74" s="8">
        <f t="shared" si="4"/>
        <v>0</v>
      </c>
      <c r="R74" s="9">
        <f>R75+R76</f>
        <v>0</v>
      </c>
      <c r="S74" s="8">
        <f t="shared" si="5"/>
        <v>0</v>
      </c>
      <c r="T74" s="9">
        <f>T75+T76</f>
        <v>0</v>
      </c>
      <c r="U74" s="8">
        <f t="shared" si="6"/>
        <v>0</v>
      </c>
      <c r="V74" s="8">
        <v>0</v>
      </c>
      <c r="W74" s="8">
        <f>W75+W76</f>
        <v>0</v>
      </c>
      <c r="X74" s="8">
        <f t="shared" si="7"/>
        <v>0</v>
      </c>
      <c r="Y74" s="8">
        <f>Y75+Y76</f>
        <v>0</v>
      </c>
      <c r="Z74" s="8">
        <f t="shared" si="8"/>
        <v>0</v>
      </c>
      <c r="AA74" s="9">
        <f>AA75+AA76</f>
        <v>0</v>
      </c>
      <c r="AB74" s="8">
        <f t="shared" si="9"/>
        <v>0</v>
      </c>
      <c r="AC74" s="9">
        <f>AC75+AC76</f>
        <v>0</v>
      </c>
      <c r="AD74" s="8">
        <f t="shared" si="10"/>
        <v>0</v>
      </c>
      <c r="AE74" s="9">
        <f>AE75+AE76</f>
        <v>0</v>
      </c>
      <c r="AF74" s="8">
        <f t="shared" si="11"/>
        <v>0</v>
      </c>
      <c r="AG74" s="9">
        <f>AG75+AG76</f>
        <v>0</v>
      </c>
      <c r="AH74" s="8">
        <f t="shared" si="12"/>
        <v>0</v>
      </c>
    </row>
    <row r="75" spans="1:34" ht="45" customHeight="1">
      <c r="A75" s="2" t="s">
        <v>32</v>
      </c>
      <c r="B75" s="3" t="s">
        <v>5</v>
      </c>
      <c r="C75" s="3" t="s">
        <v>21</v>
      </c>
      <c r="D75" s="3" t="s">
        <v>24</v>
      </c>
      <c r="E75" s="1" t="s">
        <v>199</v>
      </c>
      <c r="F75" s="3">
        <v>200</v>
      </c>
      <c r="G75" s="8">
        <v>0</v>
      </c>
      <c r="H75" s="8"/>
      <c r="I75" s="8">
        <f t="shared" si="0"/>
        <v>0</v>
      </c>
      <c r="J75" s="8"/>
      <c r="K75" s="8">
        <f t="shared" si="1"/>
        <v>0</v>
      </c>
      <c r="L75" s="9"/>
      <c r="M75" s="8">
        <f t="shared" si="2"/>
        <v>0</v>
      </c>
      <c r="N75" s="9"/>
      <c r="O75" s="8">
        <f t="shared" si="3"/>
        <v>0</v>
      </c>
      <c r="P75" s="9"/>
      <c r="Q75" s="8">
        <f t="shared" si="4"/>
        <v>0</v>
      </c>
      <c r="R75" s="9"/>
      <c r="S75" s="8">
        <f t="shared" si="5"/>
        <v>0</v>
      </c>
      <c r="T75" s="9"/>
      <c r="U75" s="8">
        <f t="shared" si="6"/>
        <v>0</v>
      </c>
      <c r="V75" s="8">
        <v>0</v>
      </c>
      <c r="W75" s="8"/>
      <c r="X75" s="8">
        <f t="shared" si="7"/>
        <v>0</v>
      </c>
      <c r="Y75" s="8"/>
      <c r="Z75" s="8">
        <f t="shared" si="8"/>
        <v>0</v>
      </c>
      <c r="AA75" s="9"/>
      <c r="AB75" s="8">
        <f t="shared" si="9"/>
        <v>0</v>
      </c>
      <c r="AC75" s="9"/>
      <c r="AD75" s="8">
        <f t="shared" si="10"/>
        <v>0</v>
      </c>
      <c r="AE75" s="9"/>
      <c r="AF75" s="8">
        <f t="shared" si="11"/>
        <v>0</v>
      </c>
      <c r="AG75" s="9"/>
      <c r="AH75" s="8">
        <f t="shared" si="12"/>
        <v>0</v>
      </c>
    </row>
    <row r="76" spans="1:34" ht="45" customHeight="1">
      <c r="A76" s="10" t="s">
        <v>33</v>
      </c>
      <c r="B76" s="3" t="s">
        <v>5</v>
      </c>
      <c r="C76" s="3" t="s">
        <v>21</v>
      </c>
      <c r="D76" s="3" t="s">
        <v>24</v>
      </c>
      <c r="E76" s="1" t="s">
        <v>199</v>
      </c>
      <c r="F76" s="3">
        <v>800</v>
      </c>
      <c r="G76" s="8">
        <v>0</v>
      </c>
      <c r="H76" s="8"/>
      <c r="I76" s="8">
        <f t="shared" si="0"/>
        <v>0</v>
      </c>
      <c r="J76" s="8"/>
      <c r="K76" s="8">
        <f t="shared" si="1"/>
        <v>0</v>
      </c>
      <c r="L76" s="9"/>
      <c r="M76" s="8">
        <f t="shared" si="2"/>
        <v>0</v>
      </c>
      <c r="N76" s="9"/>
      <c r="O76" s="8">
        <f t="shared" si="3"/>
        <v>0</v>
      </c>
      <c r="P76" s="9"/>
      <c r="Q76" s="8">
        <f t="shared" si="4"/>
        <v>0</v>
      </c>
      <c r="R76" s="9"/>
      <c r="S76" s="8">
        <f t="shared" si="5"/>
        <v>0</v>
      </c>
      <c r="T76" s="9"/>
      <c r="U76" s="8">
        <f t="shared" si="6"/>
        <v>0</v>
      </c>
      <c r="V76" s="8">
        <v>0</v>
      </c>
      <c r="W76" s="8"/>
      <c r="X76" s="8">
        <f t="shared" si="7"/>
        <v>0</v>
      </c>
      <c r="Y76" s="8"/>
      <c r="Z76" s="8">
        <f t="shared" si="8"/>
        <v>0</v>
      </c>
      <c r="AA76" s="9"/>
      <c r="AB76" s="8">
        <f t="shared" si="9"/>
        <v>0</v>
      </c>
      <c r="AC76" s="9"/>
      <c r="AD76" s="8">
        <f t="shared" si="10"/>
        <v>0</v>
      </c>
      <c r="AE76" s="9"/>
      <c r="AF76" s="8">
        <f t="shared" si="11"/>
        <v>0</v>
      </c>
      <c r="AG76" s="9"/>
      <c r="AH76" s="8">
        <f t="shared" si="12"/>
        <v>0</v>
      </c>
    </row>
    <row r="77" spans="1:34" ht="38.25" customHeight="1">
      <c r="A77" s="10" t="s">
        <v>52</v>
      </c>
      <c r="B77" s="3" t="s">
        <v>5</v>
      </c>
      <c r="C77" s="3" t="s">
        <v>21</v>
      </c>
      <c r="D77" s="3" t="s">
        <v>27</v>
      </c>
      <c r="E77" s="1" t="s">
        <v>219</v>
      </c>
      <c r="F77" s="3"/>
      <c r="G77" s="8">
        <v>-5.1159076974727213E-13</v>
      </c>
      <c r="H77" s="8">
        <f>H78</f>
        <v>0</v>
      </c>
      <c r="I77" s="8">
        <f t="shared" si="0"/>
        <v>-5.1159076974727213E-13</v>
      </c>
      <c r="J77" s="8">
        <f>J78</f>
        <v>0</v>
      </c>
      <c r="K77" s="8">
        <f t="shared" si="1"/>
        <v>-5.1159076974727213E-13</v>
      </c>
      <c r="L77" s="9">
        <f>L78</f>
        <v>0</v>
      </c>
      <c r="M77" s="8">
        <f t="shared" si="2"/>
        <v>-5.1159076974727213E-13</v>
      </c>
      <c r="N77" s="9">
        <f>N78</f>
        <v>0</v>
      </c>
      <c r="O77" s="8">
        <f t="shared" si="3"/>
        <v>-5.1159076974727213E-13</v>
      </c>
      <c r="P77" s="9">
        <f>P78</f>
        <v>0</v>
      </c>
      <c r="Q77" s="8">
        <f t="shared" si="4"/>
        <v>-5.1159076974727213E-13</v>
      </c>
      <c r="R77" s="9">
        <f>R78</f>
        <v>10903.585010000001</v>
      </c>
      <c r="S77" s="8">
        <f t="shared" si="5"/>
        <v>10903.585010000001</v>
      </c>
      <c r="T77" s="9">
        <f>T78</f>
        <v>-8457.1880100000017</v>
      </c>
      <c r="U77" s="8">
        <f t="shared" si="6"/>
        <v>2446.396999999999</v>
      </c>
      <c r="V77" s="8">
        <v>-5.1159076974727213E-13</v>
      </c>
      <c r="W77" s="8">
        <f>W78</f>
        <v>0</v>
      </c>
      <c r="X77" s="8">
        <f t="shared" si="7"/>
        <v>-5.1159076974727213E-13</v>
      </c>
      <c r="Y77" s="8">
        <f>Y78</f>
        <v>0</v>
      </c>
      <c r="Z77" s="8">
        <f t="shared" si="8"/>
        <v>-5.1159076974727213E-13</v>
      </c>
      <c r="AA77" s="9">
        <f>AA78</f>
        <v>0</v>
      </c>
      <c r="AB77" s="8">
        <f t="shared" si="9"/>
        <v>-5.1159076974727213E-13</v>
      </c>
      <c r="AC77" s="9">
        <f>AC78</f>
        <v>0</v>
      </c>
      <c r="AD77" s="8">
        <f t="shared" si="10"/>
        <v>-5.1159076974727213E-13</v>
      </c>
      <c r="AE77" s="9">
        <f>AE78</f>
        <v>0</v>
      </c>
      <c r="AF77" s="8">
        <f t="shared" si="11"/>
        <v>-5.1159076974727213E-13</v>
      </c>
      <c r="AG77" s="9">
        <f>AG78</f>
        <v>0</v>
      </c>
      <c r="AH77" s="8">
        <f t="shared" si="12"/>
        <v>-5.1159076974727213E-13</v>
      </c>
    </row>
    <row r="78" spans="1:34" ht="46.5" customHeight="1">
      <c r="A78" s="2" t="s">
        <v>32</v>
      </c>
      <c r="B78" s="3" t="s">
        <v>5</v>
      </c>
      <c r="C78" s="3" t="s">
        <v>21</v>
      </c>
      <c r="D78" s="3" t="s">
        <v>27</v>
      </c>
      <c r="E78" s="1" t="s">
        <v>219</v>
      </c>
      <c r="F78" s="3">
        <v>200</v>
      </c>
      <c r="G78" s="8">
        <v>-5.1159076974727213E-13</v>
      </c>
      <c r="H78" s="8"/>
      <c r="I78" s="8">
        <f t="shared" si="0"/>
        <v>-5.1159076974727213E-13</v>
      </c>
      <c r="J78" s="8"/>
      <c r="K78" s="8">
        <f t="shared" si="1"/>
        <v>-5.1159076974727213E-13</v>
      </c>
      <c r="L78" s="9"/>
      <c r="M78" s="8">
        <f t="shared" si="2"/>
        <v>-5.1159076974727213E-13</v>
      </c>
      <c r="N78" s="9"/>
      <c r="O78" s="8">
        <f t="shared" si="3"/>
        <v>-5.1159076974727213E-13</v>
      </c>
      <c r="P78" s="9"/>
      <c r="Q78" s="8">
        <f t="shared" si="4"/>
        <v>-5.1159076974727213E-13</v>
      </c>
      <c r="R78" s="9">
        <v>10903.585010000001</v>
      </c>
      <c r="S78" s="8">
        <f t="shared" si="5"/>
        <v>10903.585010000001</v>
      </c>
      <c r="T78" s="9">
        <f>-679.40647-10224.17854+2446.397</f>
        <v>-8457.1880100000017</v>
      </c>
      <c r="U78" s="8">
        <f t="shared" si="6"/>
        <v>2446.396999999999</v>
      </c>
      <c r="V78" s="8">
        <v>-5.1159076974727213E-13</v>
      </c>
      <c r="W78" s="8"/>
      <c r="X78" s="8">
        <f t="shared" si="7"/>
        <v>-5.1159076974727213E-13</v>
      </c>
      <c r="Y78" s="8"/>
      <c r="Z78" s="8">
        <f t="shared" si="8"/>
        <v>-5.1159076974727213E-13</v>
      </c>
      <c r="AA78" s="9"/>
      <c r="AB78" s="8">
        <f t="shared" si="9"/>
        <v>-5.1159076974727213E-13</v>
      </c>
      <c r="AC78" s="9"/>
      <c r="AD78" s="8">
        <f t="shared" si="10"/>
        <v>-5.1159076974727213E-13</v>
      </c>
      <c r="AE78" s="9"/>
      <c r="AF78" s="8">
        <f t="shared" si="11"/>
        <v>-5.1159076974727213E-13</v>
      </c>
      <c r="AG78" s="9"/>
      <c r="AH78" s="8">
        <f t="shared" si="12"/>
        <v>-5.1159076974727213E-13</v>
      </c>
    </row>
    <row r="79" spans="1:34" ht="33" customHeight="1">
      <c r="A79" s="10" t="s">
        <v>52</v>
      </c>
      <c r="B79" s="3" t="s">
        <v>5</v>
      </c>
      <c r="C79" s="3" t="s">
        <v>21</v>
      </c>
      <c r="D79" s="3" t="s">
        <v>27</v>
      </c>
      <c r="E79" s="1" t="s">
        <v>53</v>
      </c>
      <c r="F79" s="3"/>
      <c r="G79" s="8">
        <v>4893</v>
      </c>
      <c r="H79" s="8">
        <f>H80</f>
        <v>0</v>
      </c>
      <c r="I79" s="8">
        <f t="shared" si="0"/>
        <v>4893</v>
      </c>
      <c r="J79" s="8">
        <f>J80</f>
        <v>0</v>
      </c>
      <c r="K79" s="8">
        <f t="shared" si="1"/>
        <v>4893</v>
      </c>
      <c r="L79" s="9">
        <f>L80</f>
        <v>0</v>
      </c>
      <c r="M79" s="8">
        <f t="shared" si="2"/>
        <v>4893</v>
      </c>
      <c r="N79" s="9">
        <f>N80</f>
        <v>0</v>
      </c>
      <c r="O79" s="8">
        <f t="shared" si="3"/>
        <v>4893</v>
      </c>
      <c r="P79" s="9">
        <f>P80</f>
        <v>0</v>
      </c>
      <c r="Q79" s="8">
        <f t="shared" si="4"/>
        <v>4893</v>
      </c>
      <c r="R79" s="9">
        <f>R80</f>
        <v>0</v>
      </c>
      <c r="S79" s="8">
        <f t="shared" si="5"/>
        <v>4893</v>
      </c>
      <c r="T79" s="9">
        <f>T80</f>
        <v>0</v>
      </c>
      <c r="U79" s="8">
        <f t="shared" si="6"/>
        <v>4893</v>
      </c>
      <c r="V79" s="8">
        <v>4893</v>
      </c>
      <c r="W79" s="8">
        <f>W80</f>
        <v>0</v>
      </c>
      <c r="X79" s="8">
        <f t="shared" si="7"/>
        <v>4893</v>
      </c>
      <c r="Y79" s="8">
        <f>Y80</f>
        <v>0</v>
      </c>
      <c r="Z79" s="8">
        <f t="shared" si="8"/>
        <v>4893</v>
      </c>
      <c r="AA79" s="9">
        <f>AA80</f>
        <v>0</v>
      </c>
      <c r="AB79" s="8">
        <f t="shared" si="9"/>
        <v>4893</v>
      </c>
      <c r="AC79" s="9">
        <f>AC80</f>
        <v>0</v>
      </c>
      <c r="AD79" s="8">
        <f t="shared" si="10"/>
        <v>4893</v>
      </c>
      <c r="AE79" s="9">
        <f>AE80</f>
        <v>11.456</v>
      </c>
      <c r="AF79" s="8">
        <f t="shared" si="11"/>
        <v>4904.4560000000001</v>
      </c>
      <c r="AG79" s="9">
        <f>AG80</f>
        <v>0</v>
      </c>
      <c r="AH79" s="8">
        <f t="shared" si="12"/>
        <v>4904.4560000000001</v>
      </c>
    </row>
    <row r="80" spans="1:34" ht="42.75" customHeight="1">
      <c r="A80" s="10" t="s">
        <v>33</v>
      </c>
      <c r="B80" s="3" t="s">
        <v>5</v>
      </c>
      <c r="C80" s="3" t="s">
        <v>21</v>
      </c>
      <c r="D80" s="3" t="s">
        <v>27</v>
      </c>
      <c r="E80" s="1" t="s">
        <v>53</v>
      </c>
      <c r="F80" s="3">
        <v>800</v>
      </c>
      <c r="G80" s="8">
        <v>4893</v>
      </c>
      <c r="H80" s="8"/>
      <c r="I80" s="8">
        <f t="shared" si="0"/>
        <v>4893</v>
      </c>
      <c r="J80" s="8"/>
      <c r="K80" s="8">
        <f t="shared" si="1"/>
        <v>4893</v>
      </c>
      <c r="L80" s="9"/>
      <c r="M80" s="8">
        <f t="shared" si="2"/>
        <v>4893</v>
      </c>
      <c r="N80" s="9"/>
      <c r="O80" s="8">
        <f t="shared" si="3"/>
        <v>4893</v>
      </c>
      <c r="P80" s="9"/>
      <c r="Q80" s="8">
        <f t="shared" si="4"/>
        <v>4893</v>
      </c>
      <c r="R80" s="9"/>
      <c r="S80" s="8">
        <f t="shared" si="5"/>
        <v>4893</v>
      </c>
      <c r="T80" s="9"/>
      <c r="U80" s="8">
        <f t="shared" si="6"/>
        <v>4893</v>
      </c>
      <c r="V80" s="8">
        <v>4893</v>
      </c>
      <c r="W80" s="8"/>
      <c r="X80" s="8">
        <f t="shared" si="7"/>
        <v>4893</v>
      </c>
      <c r="Y80" s="8"/>
      <c r="Z80" s="8">
        <f t="shared" si="8"/>
        <v>4893</v>
      </c>
      <c r="AA80" s="9"/>
      <c r="AB80" s="8">
        <f t="shared" si="9"/>
        <v>4893</v>
      </c>
      <c r="AC80" s="9"/>
      <c r="AD80" s="8">
        <f t="shared" si="10"/>
        <v>4893</v>
      </c>
      <c r="AE80" s="9">
        <v>11.456</v>
      </c>
      <c r="AF80" s="8">
        <f t="shared" si="11"/>
        <v>4904.4560000000001</v>
      </c>
      <c r="AG80" s="9"/>
      <c r="AH80" s="8">
        <f t="shared" si="12"/>
        <v>4904.4560000000001</v>
      </c>
    </row>
    <row r="81" spans="1:34" ht="41.25" hidden="1" customHeight="1">
      <c r="A81" s="10" t="s">
        <v>249</v>
      </c>
      <c r="B81" s="3" t="s">
        <v>5</v>
      </c>
      <c r="C81" s="3" t="s">
        <v>21</v>
      </c>
      <c r="D81" s="3" t="s">
        <v>27</v>
      </c>
      <c r="E81" s="1" t="s">
        <v>250</v>
      </c>
      <c r="F81" s="3"/>
      <c r="G81" s="8">
        <v>0</v>
      </c>
      <c r="H81" s="8">
        <f>H82</f>
        <v>0</v>
      </c>
      <c r="I81" s="8">
        <f t="shared" si="0"/>
        <v>0</v>
      </c>
      <c r="J81" s="8">
        <f>J82</f>
        <v>0</v>
      </c>
      <c r="K81" s="8">
        <f t="shared" si="1"/>
        <v>0</v>
      </c>
      <c r="L81" s="9">
        <f>L82</f>
        <v>0</v>
      </c>
      <c r="M81" s="8">
        <f t="shared" si="2"/>
        <v>0</v>
      </c>
      <c r="N81" s="9">
        <f>N82</f>
        <v>0</v>
      </c>
      <c r="O81" s="8">
        <f t="shared" si="3"/>
        <v>0</v>
      </c>
      <c r="P81" s="9">
        <f>P82</f>
        <v>0</v>
      </c>
      <c r="Q81" s="8">
        <f t="shared" si="4"/>
        <v>0</v>
      </c>
      <c r="R81" s="9">
        <f>R82</f>
        <v>0</v>
      </c>
      <c r="S81" s="8">
        <f t="shared" si="5"/>
        <v>0</v>
      </c>
      <c r="T81" s="9">
        <f>T82</f>
        <v>0</v>
      </c>
      <c r="U81" s="8">
        <f t="shared" ref="U81:U148" si="13">S81+T81</f>
        <v>0</v>
      </c>
      <c r="V81" s="8">
        <v>0</v>
      </c>
      <c r="W81" s="8">
        <f>W82</f>
        <v>0</v>
      </c>
      <c r="X81" s="8">
        <f t="shared" si="7"/>
        <v>0</v>
      </c>
      <c r="Y81" s="8">
        <f>Y82</f>
        <v>0</v>
      </c>
      <c r="Z81" s="8">
        <f t="shared" si="8"/>
        <v>0</v>
      </c>
      <c r="AA81" s="9">
        <f>AA82</f>
        <v>0</v>
      </c>
      <c r="AB81" s="8">
        <f t="shared" si="9"/>
        <v>0</v>
      </c>
      <c r="AC81" s="9">
        <f>AC82</f>
        <v>0</v>
      </c>
      <c r="AD81" s="8">
        <f t="shared" si="10"/>
        <v>0</v>
      </c>
      <c r="AE81" s="9">
        <f>AE82</f>
        <v>0</v>
      </c>
      <c r="AF81" s="8">
        <f t="shared" si="11"/>
        <v>0</v>
      </c>
      <c r="AG81" s="9">
        <f>AG82</f>
        <v>0</v>
      </c>
      <c r="AH81" s="8">
        <f t="shared" ref="AH81:AH148" si="14">AF81+AG81</f>
        <v>0</v>
      </c>
    </row>
    <row r="82" spans="1:34" ht="43.5" hidden="1" customHeight="1">
      <c r="A82" s="2" t="s">
        <v>32</v>
      </c>
      <c r="B82" s="3" t="s">
        <v>5</v>
      </c>
      <c r="C82" s="3" t="s">
        <v>21</v>
      </c>
      <c r="D82" s="3" t="s">
        <v>27</v>
      </c>
      <c r="E82" s="1" t="s">
        <v>250</v>
      </c>
      <c r="F82" s="3">
        <v>200</v>
      </c>
      <c r="G82" s="8">
        <v>0</v>
      </c>
      <c r="H82" s="8"/>
      <c r="I82" s="8">
        <f t="shared" si="0"/>
        <v>0</v>
      </c>
      <c r="J82" s="8"/>
      <c r="K82" s="8">
        <f t="shared" si="1"/>
        <v>0</v>
      </c>
      <c r="L82" s="9"/>
      <c r="M82" s="8">
        <f t="shared" si="2"/>
        <v>0</v>
      </c>
      <c r="N82" s="9"/>
      <c r="O82" s="8">
        <f t="shared" si="3"/>
        <v>0</v>
      </c>
      <c r="P82" s="9"/>
      <c r="Q82" s="8">
        <f t="shared" si="4"/>
        <v>0</v>
      </c>
      <c r="R82" s="9"/>
      <c r="S82" s="8">
        <f t="shared" si="5"/>
        <v>0</v>
      </c>
      <c r="T82" s="9"/>
      <c r="U82" s="8">
        <f t="shared" si="13"/>
        <v>0</v>
      </c>
      <c r="V82" s="8">
        <v>0</v>
      </c>
      <c r="W82" s="8"/>
      <c r="X82" s="8">
        <f t="shared" si="7"/>
        <v>0</v>
      </c>
      <c r="Y82" s="8"/>
      <c r="Z82" s="8">
        <f t="shared" si="8"/>
        <v>0</v>
      </c>
      <c r="AA82" s="9"/>
      <c r="AB82" s="8">
        <f t="shared" si="9"/>
        <v>0</v>
      </c>
      <c r="AC82" s="9"/>
      <c r="AD82" s="8">
        <f t="shared" si="10"/>
        <v>0</v>
      </c>
      <c r="AE82" s="9"/>
      <c r="AF82" s="8">
        <f t="shared" si="11"/>
        <v>0</v>
      </c>
      <c r="AG82" s="9"/>
      <c r="AH82" s="8">
        <f t="shared" si="14"/>
        <v>0</v>
      </c>
    </row>
    <row r="83" spans="1:34" ht="94.5" customHeight="1">
      <c r="A83" s="4" t="s">
        <v>296</v>
      </c>
      <c r="B83" s="3" t="s">
        <v>5</v>
      </c>
      <c r="C83" s="3" t="s">
        <v>21</v>
      </c>
      <c r="D83" s="3" t="s">
        <v>27</v>
      </c>
      <c r="E83" s="1" t="s">
        <v>229</v>
      </c>
      <c r="F83" s="3"/>
      <c r="G83" s="8">
        <v>7800.4130100000002</v>
      </c>
      <c r="H83" s="8">
        <f>H84</f>
        <v>0</v>
      </c>
      <c r="I83" s="8">
        <f t="shared" si="0"/>
        <v>7800.4130100000002</v>
      </c>
      <c r="J83" s="8">
        <f>J84</f>
        <v>0</v>
      </c>
      <c r="K83" s="8">
        <f t="shared" si="1"/>
        <v>7800.4130100000002</v>
      </c>
      <c r="L83" s="9">
        <f>L84</f>
        <v>0</v>
      </c>
      <c r="M83" s="8">
        <f t="shared" si="2"/>
        <v>7800.4130100000002</v>
      </c>
      <c r="N83" s="9">
        <f>N84</f>
        <v>0</v>
      </c>
      <c r="O83" s="8">
        <f t="shared" si="3"/>
        <v>7800.4130100000002</v>
      </c>
      <c r="P83" s="9">
        <f>P84</f>
        <v>2405.2169899999999</v>
      </c>
      <c r="Q83" s="8">
        <f t="shared" ref="Q83:Q154" si="15">O83+P83</f>
        <v>10205.630000000001</v>
      </c>
      <c r="R83" s="9">
        <f>R84</f>
        <v>0</v>
      </c>
      <c r="S83" s="8">
        <f t="shared" ref="S83:S154" si="16">Q83+R83</f>
        <v>10205.630000000001</v>
      </c>
      <c r="T83" s="9">
        <f>T84</f>
        <v>-2405.2170000000001</v>
      </c>
      <c r="U83" s="8">
        <f t="shared" si="13"/>
        <v>7800.4130000000005</v>
      </c>
      <c r="V83" s="8">
        <v>0</v>
      </c>
      <c r="W83" s="8">
        <f>W84</f>
        <v>0</v>
      </c>
      <c r="X83" s="8">
        <f t="shared" si="7"/>
        <v>0</v>
      </c>
      <c r="Y83" s="8">
        <f>Y84</f>
        <v>0</v>
      </c>
      <c r="Z83" s="8">
        <f t="shared" si="8"/>
        <v>0</v>
      </c>
      <c r="AA83" s="9">
        <f>AA84</f>
        <v>0</v>
      </c>
      <c r="AB83" s="8">
        <f t="shared" si="9"/>
        <v>0</v>
      </c>
      <c r="AC83" s="9">
        <f>AC84</f>
        <v>0</v>
      </c>
      <c r="AD83" s="8">
        <f t="shared" si="10"/>
        <v>0</v>
      </c>
      <c r="AE83" s="9">
        <f>AE84</f>
        <v>0</v>
      </c>
      <c r="AF83" s="8">
        <f t="shared" ref="AF83:AF154" si="17">AD83+AE83</f>
        <v>0</v>
      </c>
      <c r="AG83" s="9">
        <f>AG84</f>
        <v>0</v>
      </c>
      <c r="AH83" s="8">
        <f t="shared" si="14"/>
        <v>0</v>
      </c>
    </row>
    <row r="84" spans="1:34" ht="51.75" customHeight="1">
      <c r="A84" s="2" t="s">
        <v>32</v>
      </c>
      <c r="B84" s="3" t="s">
        <v>5</v>
      </c>
      <c r="C84" s="3" t="s">
        <v>21</v>
      </c>
      <c r="D84" s="3" t="s">
        <v>27</v>
      </c>
      <c r="E84" s="1" t="s">
        <v>229</v>
      </c>
      <c r="F84" s="3">
        <v>200</v>
      </c>
      <c r="G84" s="8">
        <v>7800.4130100000002</v>
      </c>
      <c r="H84" s="8"/>
      <c r="I84" s="8">
        <f t="shared" si="0"/>
        <v>7800.4130100000002</v>
      </c>
      <c r="J84" s="8"/>
      <c r="K84" s="8">
        <f t="shared" si="1"/>
        <v>7800.4130100000002</v>
      </c>
      <c r="L84" s="9"/>
      <c r="M84" s="8">
        <f t="shared" si="2"/>
        <v>7800.4130100000002</v>
      </c>
      <c r="N84" s="9"/>
      <c r="O84" s="8">
        <f t="shared" si="3"/>
        <v>7800.4130100000002</v>
      </c>
      <c r="P84" s="9">
        <f>11.095+2394.12199</f>
        <v>2405.2169899999999</v>
      </c>
      <c r="Q84" s="8">
        <f t="shared" si="15"/>
        <v>10205.630000000001</v>
      </c>
      <c r="R84" s="9"/>
      <c r="S84" s="8">
        <f t="shared" si="16"/>
        <v>10205.630000000001</v>
      </c>
      <c r="T84" s="9">
        <v>-2405.2170000000001</v>
      </c>
      <c r="U84" s="8">
        <f t="shared" si="13"/>
        <v>7800.4130000000005</v>
      </c>
      <c r="V84" s="8">
        <v>0</v>
      </c>
      <c r="W84" s="8"/>
      <c r="X84" s="8">
        <f t="shared" si="7"/>
        <v>0</v>
      </c>
      <c r="Y84" s="8"/>
      <c r="Z84" s="8">
        <f t="shared" si="8"/>
        <v>0</v>
      </c>
      <c r="AA84" s="9"/>
      <c r="AB84" s="8">
        <f t="shared" si="9"/>
        <v>0</v>
      </c>
      <c r="AC84" s="9"/>
      <c r="AD84" s="8">
        <f t="shared" si="10"/>
        <v>0</v>
      </c>
      <c r="AE84" s="9"/>
      <c r="AF84" s="8">
        <f t="shared" si="17"/>
        <v>0</v>
      </c>
      <c r="AG84" s="9"/>
      <c r="AH84" s="8">
        <f t="shared" si="14"/>
        <v>0</v>
      </c>
    </row>
    <row r="85" spans="1:34" ht="51.75" customHeight="1">
      <c r="A85" s="2" t="s">
        <v>303</v>
      </c>
      <c r="B85" s="3" t="s">
        <v>5</v>
      </c>
      <c r="C85" s="3" t="s">
        <v>21</v>
      </c>
      <c r="D85" s="3" t="s">
        <v>27</v>
      </c>
      <c r="E85" s="1" t="s">
        <v>304</v>
      </c>
      <c r="F85" s="3"/>
      <c r="G85" s="8">
        <v>0</v>
      </c>
      <c r="H85" s="8">
        <f>H86</f>
        <v>0</v>
      </c>
      <c r="I85" s="8">
        <f t="shared" ref="I85:I162" si="18">G85+H85</f>
        <v>0</v>
      </c>
      <c r="J85" s="8">
        <f>J86</f>
        <v>0</v>
      </c>
      <c r="K85" s="8">
        <f t="shared" ref="K85:K162" si="19">I85+J85</f>
        <v>0</v>
      </c>
      <c r="L85" s="9">
        <f>L86</f>
        <v>0</v>
      </c>
      <c r="M85" s="8">
        <f t="shared" ref="M85:M162" si="20">K85+L85</f>
        <v>0</v>
      </c>
      <c r="N85" s="9">
        <f>N86</f>
        <v>0</v>
      </c>
      <c r="O85" s="8">
        <f t="shared" ref="O85:O158" si="21">M85+N85</f>
        <v>0</v>
      </c>
      <c r="P85" s="9">
        <f>P86</f>
        <v>0</v>
      </c>
      <c r="Q85" s="8">
        <f t="shared" si="15"/>
        <v>0</v>
      </c>
      <c r="R85" s="9">
        <f>R86</f>
        <v>0</v>
      </c>
      <c r="S85" s="8">
        <f t="shared" si="16"/>
        <v>0</v>
      </c>
      <c r="T85" s="9">
        <f>T86</f>
        <v>0</v>
      </c>
      <c r="U85" s="8">
        <f t="shared" si="13"/>
        <v>0</v>
      </c>
      <c r="V85" s="8">
        <v>0</v>
      </c>
      <c r="W85" s="8">
        <f>W86</f>
        <v>0</v>
      </c>
      <c r="X85" s="8">
        <f t="shared" ref="X85:X162" si="22">V85+W85</f>
        <v>0</v>
      </c>
      <c r="Y85" s="8">
        <f>Y86</f>
        <v>0</v>
      </c>
      <c r="Z85" s="8">
        <f t="shared" ref="Z85:Z162" si="23">X85+Y85</f>
        <v>0</v>
      </c>
      <c r="AA85" s="9">
        <f>AA86</f>
        <v>0</v>
      </c>
      <c r="AB85" s="8">
        <f t="shared" ref="AB85:AB162" si="24">Z85+AA85</f>
        <v>0</v>
      </c>
      <c r="AC85" s="9">
        <f>AC86</f>
        <v>0</v>
      </c>
      <c r="AD85" s="8">
        <f t="shared" ref="AD85:AD160" si="25">AB85+AC85</f>
        <v>0</v>
      </c>
      <c r="AE85" s="9">
        <f>AE86</f>
        <v>0</v>
      </c>
      <c r="AF85" s="8">
        <f t="shared" si="17"/>
        <v>0</v>
      </c>
      <c r="AG85" s="9">
        <f>AG86</f>
        <v>0</v>
      </c>
      <c r="AH85" s="8">
        <f t="shared" si="14"/>
        <v>0</v>
      </c>
    </row>
    <row r="86" spans="1:34" ht="51.75" customHeight="1">
      <c r="A86" s="2" t="s">
        <v>32</v>
      </c>
      <c r="B86" s="3" t="s">
        <v>5</v>
      </c>
      <c r="C86" s="3" t="s">
        <v>21</v>
      </c>
      <c r="D86" s="3" t="s">
        <v>27</v>
      </c>
      <c r="E86" s="1" t="s">
        <v>304</v>
      </c>
      <c r="F86" s="3">
        <v>200</v>
      </c>
      <c r="G86" s="8">
        <v>0</v>
      </c>
      <c r="H86" s="8"/>
      <c r="I86" s="8">
        <f t="shared" si="18"/>
        <v>0</v>
      </c>
      <c r="J86" s="8"/>
      <c r="K86" s="8">
        <f t="shared" si="19"/>
        <v>0</v>
      </c>
      <c r="L86" s="9"/>
      <c r="M86" s="8">
        <f t="shared" si="20"/>
        <v>0</v>
      </c>
      <c r="N86" s="9"/>
      <c r="O86" s="8">
        <f t="shared" si="21"/>
        <v>0</v>
      </c>
      <c r="P86" s="9"/>
      <c r="Q86" s="8">
        <f t="shared" si="15"/>
        <v>0</v>
      </c>
      <c r="R86" s="9"/>
      <c r="S86" s="8">
        <f t="shared" si="16"/>
        <v>0</v>
      </c>
      <c r="T86" s="9"/>
      <c r="U86" s="8">
        <f t="shared" si="13"/>
        <v>0</v>
      </c>
      <c r="V86" s="8">
        <v>0</v>
      </c>
      <c r="W86" s="8"/>
      <c r="X86" s="8">
        <f t="shared" si="22"/>
        <v>0</v>
      </c>
      <c r="Y86" s="8"/>
      <c r="Z86" s="8">
        <f t="shared" si="23"/>
        <v>0</v>
      </c>
      <c r="AA86" s="9"/>
      <c r="AB86" s="8">
        <f t="shared" si="24"/>
        <v>0</v>
      </c>
      <c r="AC86" s="9"/>
      <c r="AD86" s="8">
        <f t="shared" si="25"/>
        <v>0</v>
      </c>
      <c r="AE86" s="9"/>
      <c r="AF86" s="8">
        <f t="shared" si="17"/>
        <v>0</v>
      </c>
      <c r="AG86" s="9"/>
      <c r="AH86" s="8">
        <f t="shared" si="14"/>
        <v>0</v>
      </c>
    </row>
    <row r="87" spans="1:34" ht="32.25" customHeight="1">
      <c r="A87" s="2" t="s">
        <v>347</v>
      </c>
      <c r="B87" s="3" t="s">
        <v>5</v>
      </c>
      <c r="C87" s="3" t="s">
        <v>21</v>
      </c>
      <c r="D87" s="3" t="s">
        <v>27</v>
      </c>
      <c r="E87" s="12" t="s">
        <v>348</v>
      </c>
      <c r="F87" s="3"/>
      <c r="G87" s="8"/>
      <c r="H87" s="8"/>
      <c r="I87" s="8"/>
      <c r="J87" s="8"/>
      <c r="K87" s="8"/>
      <c r="L87" s="9"/>
      <c r="M87" s="8">
        <f t="shared" si="20"/>
        <v>0</v>
      </c>
      <c r="N87" s="9">
        <f>N88</f>
        <v>0</v>
      </c>
      <c r="O87" s="8">
        <f t="shared" si="21"/>
        <v>0</v>
      </c>
      <c r="P87" s="9">
        <f>P88</f>
        <v>0</v>
      </c>
      <c r="Q87" s="8">
        <f t="shared" si="15"/>
        <v>0</v>
      </c>
      <c r="R87" s="9">
        <f>R88</f>
        <v>0</v>
      </c>
      <c r="S87" s="8">
        <f t="shared" si="16"/>
        <v>0</v>
      </c>
      <c r="T87" s="9">
        <f>T88</f>
        <v>0</v>
      </c>
      <c r="U87" s="8">
        <f t="shared" si="13"/>
        <v>0</v>
      </c>
      <c r="V87" s="8"/>
      <c r="W87" s="8"/>
      <c r="X87" s="8"/>
      <c r="Y87" s="8"/>
      <c r="Z87" s="8"/>
      <c r="AA87" s="9"/>
      <c r="AB87" s="8">
        <f t="shared" si="24"/>
        <v>0</v>
      </c>
      <c r="AC87" s="9">
        <f>AC88</f>
        <v>0</v>
      </c>
      <c r="AD87" s="8">
        <f t="shared" si="25"/>
        <v>0</v>
      </c>
      <c r="AE87" s="9">
        <f>AE88</f>
        <v>0</v>
      </c>
      <c r="AF87" s="8">
        <f t="shared" si="17"/>
        <v>0</v>
      </c>
      <c r="AG87" s="9">
        <f>AG88</f>
        <v>0</v>
      </c>
      <c r="AH87" s="8">
        <f t="shared" si="14"/>
        <v>0</v>
      </c>
    </row>
    <row r="88" spans="1:34" ht="51.75" customHeight="1">
      <c r="A88" s="2" t="s">
        <v>32</v>
      </c>
      <c r="B88" s="3" t="s">
        <v>5</v>
      </c>
      <c r="C88" s="3" t="s">
        <v>21</v>
      </c>
      <c r="D88" s="3" t="s">
        <v>27</v>
      </c>
      <c r="E88" s="12" t="s">
        <v>348</v>
      </c>
      <c r="F88" s="3">
        <v>200</v>
      </c>
      <c r="G88" s="8"/>
      <c r="H88" s="8"/>
      <c r="I88" s="8"/>
      <c r="J88" s="8"/>
      <c r="K88" s="8"/>
      <c r="L88" s="9"/>
      <c r="M88" s="8">
        <f t="shared" si="20"/>
        <v>0</v>
      </c>
      <c r="N88" s="9"/>
      <c r="O88" s="8">
        <f t="shared" si="21"/>
        <v>0</v>
      </c>
      <c r="P88" s="9"/>
      <c r="Q88" s="8">
        <f t="shared" si="15"/>
        <v>0</v>
      </c>
      <c r="R88" s="9"/>
      <c r="S88" s="8">
        <f t="shared" si="16"/>
        <v>0</v>
      </c>
      <c r="T88" s="9"/>
      <c r="U88" s="8">
        <f t="shared" si="13"/>
        <v>0</v>
      </c>
      <c r="V88" s="8"/>
      <c r="W88" s="8"/>
      <c r="X88" s="8"/>
      <c r="Y88" s="8"/>
      <c r="Z88" s="8"/>
      <c r="AA88" s="9"/>
      <c r="AB88" s="8">
        <f t="shared" si="24"/>
        <v>0</v>
      </c>
      <c r="AC88" s="9"/>
      <c r="AD88" s="8">
        <f t="shared" si="25"/>
        <v>0</v>
      </c>
      <c r="AE88" s="9"/>
      <c r="AF88" s="8">
        <f t="shared" si="17"/>
        <v>0</v>
      </c>
      <c r="AG88" s="9"/>
      <c r="AH88" s="8">
        <f t="shared" si="14"/>
        <v>0</v>
      </c>
    </row>
    <row r="89" spans="1:34" ht="38.25" customHeight="1">
      <c r="A89" s="10" t="s">
        <v>54</v>
      </c>
      <c r="B89" s="3" t="s">
        <v>5</v>
      </c>
      <c r="C89" s="3" t="s">
        <v>21</v>
      </c>
      <c r="D89" s="3">
        <v>10</v>
      </c>
      <c r="E89" s="1" t="s">
        <v>55</v>
      </c>
      <c r="F89" s="3"/>
      <c r="G89" s="8">
        <v>840.75299999999993</v>
      </c>
      <c r="H89" s="8">
        <f>H90+H91</f>
        <v>0</v>
      </c>
      <c r="I89" s="8">
        <f t="shared" si="18"/>
        <v>840.75299999999993</v>
      </c>
      <c r="J89" s="8">
        <f>J90+J91</f>
        <v>0</v>
      </c>
      <c r="K89" s="8">
        <f t="shared" si="19"/>
        <v>840.75299999999993</v>
      </c>
      <c r="L89" s="9">
        <f>L90+L91</f>
        <v>0</v>
      </c>
      <c r="M89" s="8">
        <f t="shared" si="20"/>
        <v>840.75299999999993</v>
      </c>
      <c r="N89" s="9">
        <f>N90+N91</f>
        <v>0</v>
      </c>
      <c r="O89" s="8">
        <f t="shared" si="21"/>
        <v>840.75299999999993</v>
      </c>
      <c r="P89" s="9">
        <f>P90+P91</f>
        <v>0</v>
      </c>
      <c r="Q89" s="8">
        <f t="shared" si="15"/>
        <v>840.75299999999993</v>
      </c>
      <c r="R89" s="9">
        <f>R90+R91</f>
        <v>0</v>
      </c>
      <c r="S89" s="8">
        <f t="shared" si="16"/>
        <v>840.75299999999993</v>
      </c>
      <c r="T89" s="9">
        <f>T90+T91</f>
        <v>0</v>
      </c>
      <c r="U89" s="8">
        <f t="shared" si="13"/>
        <v>840.75299999999993</v>
      </c>
      <c r="V89" s="8">
        <v>840.75299999999993</v>
      </c>
      <c r="W89" s="8">
        <f>W90+W91</f>
        <v>0</v>
      </c>
      <c r="X89" s="8">
        <f t="shared" si="22"/>
        <v>840.75299999999993</v>
      </c>
      <c r="Y89" s="8">
        <f>Y90+Y91</f>
        <v>0</v>
      </c>
      <c r="Z89" s="8">
        <f t="shared" si="23"/>
        <v>840.75299999999993</v>
      </c>
      <c r="AA89" s="9">
        <f>AA90+AA91</f>
        <v>0</v>
      </c>
      <c r="AB89" s="8">
        <f t="shared" si="24"/>
        <v>840.75299999999993</v>
      </c>
      <c r="AC89" s="9">
        <f>AC90+AC91</f>
        <v>0</v>
      </c>
      <c r="AD89" s="8">
        <f t="shared" si="25"/>
        <v>840.75299999999993</v>
      </c>
      <c r="AE89" s="9">
        <f>AE90+AE91</f>
        <v>0</v>
      </c>
      <c r="AF89" s="8">
        <f t="shared" si="17"/>
        <v>840.75299999999993</v>
      </c>
      <c r="AG89" s="9">
        <f>AG90+AG91</f>
        <v>0</v>
      </c>
      <c r="AH89" s="8">
        <f t="shared" si="14"/>
        <v>840.75299999999993</v>
      </c>
    </row>
    <row r="90" spans="1:34" ht="84" hidden="1" customHeight="1">
      <c r="A90" s="2" t="s">
        <v>99</v>
      </c>
      <c r="B90" s="3" t="s">
        <v>5</v>
      </c>
      <c r="C90" s="3" t="s">
        <v>21</v>
      </c>
      <c r="D90" s="3">
        <v>10</v>
      </c>
      <c r="E90" s="1" t="s">
        <v>55</v>
      </c>
      <c r="F90" s="3">
        <v>100</v>
      </c>
      <c r="G90" s="8">
        <v>0</v>
      </c>
      <c r="H90" s="8"/>
      <c r="I90" s="8">
        <f t="shared" si="18"/>
        <v>0</v>
      </c>
      <c r="J90" s="8"/>
      <c r="K90" s="8">
        <f t="shared" si="19"/>
        <v>0</v>
      </c>
      <c r="L90" s="9"/>
      <c r="M90" s="8">
        <f t="shared" si="20"/>
        <v>0</v>
      </c>
      <c r="N90" s="9"/>
      <c r="O90" s="8">
        <f t="shared" si="21"/>
        <v>0</v>
      </c>
      <c r="P90" s="9"/>
      <c r="Q90" s="8">
        <f t="shared" si="15"/>
        <v>0</v>
      </c>
      <c r="R90" s="9"/>
      <c r="S90" s="8">
        <f t="shared" si="16"/>
        <v>0</v>
      </c>
      <c r="T90" s="9"/>
      <c r="U90" s="8">
        <f t="shared" si="13"/>
        <v>0</v>
      </c>
      <c r="V90" s="8">
        <v>0</v>
      </c>
      <c r="W90" s="8"/>
      <c r="X90" s="8">
        <f t="shared" si="22"/>
        <v>0</v>
      </c>
      <c r="Y90" s="8"/>
      <c r="Z90" s="8">
        <f t="shared" si="23"/>
        <v>0</v>
      </c>
      <c r="AA90" s="9"/>
      <c r="AB90" s="8">
        <f t="shared" si="24"/>
        <v>0</v>
      </c>
      <c r="AC90" s="9"/>
      <c r="AD90" s="8">
        <f t="shared" si="25"/>
        <v>0</v>
      </c>
      <c r="AE90" s="9"/>
      <c r="AF90" s="8">
        <f t="shared" si="17"/>
        <v>0</v>
      </c>
      <c r="AG90" s="9"/>
      <c r="AH90" s="8">
        <f t="shared" si="14"/>
        <v>0</v>
      </c>
    </row>
    <row r="91" spans="1:34" ht="46.5" customHeight="1">
      <c r="A91" s="2" t="s">
        <v>32</v>
      </c>
      <c r="B91" s="3" t="s">
        <v>5</v>
      </c>
      <c r="C91" s="3" t="s">
        <v>21</v>
      </c>
      <c r="D91" s="3">
        <v>10</v>
      </c>
      <c r="E91" s="1" t="s">
        <v>55</v>
      </c>
      <c r="F91" s="3">
        <v>200</v>
      </c>
      <c r="G91" s="8">
        <v>840.75299999999993</v>
      </c>
      <c r="H91" s="8"/>
      <c r="I91" s="8">
        <f t="shared" si="18"/>
        <v>840.75299999999993</v>
      </c>
      <c r="J91" s="8"/>
      <c r="K91" s="8">
        <f t="shared" si="19"/>
        <v>840.75299999999993</v>
      </c>
      <c r="L91" s="9"/>
      <c r="M91" s="8">
        <f t="shared" si="20"/>
        <v>840.75299999999993</v>
      </c>
      <c r="N91" s="9"/>
      <c r="O91" s="8">
        <f t="shared" si="21"/>
        <v>840.75299999999993</v>
      </c>
      <c r="P91" s="9"/>
      <c r="Q91" s="8">
        <f t="shared" si="15"/>
        <v>840.75299999999993</v>
      </c>
      <c r="R91" s="9"/>
      <c r="S91" s="8">
        <f t="shared" si="16"/>
        <v>840.75299999999993</v>
      </c>
      <c r="T91" s="9"/>
      <c r="U91" s="8">
        <f t="shared" si="13"/>
        <v>840.75299999999993</v>
      </c>
      <c r="V91" s="8">
        <v>840.75299999999993</v>
      </c>
      <c r="W91" s="8"/>
      <c r="X91" s="8">
        <f t="shared" si="22"/>
        <v>840.75299999999993</v>
      </c>
      <c r="Y91" s="8"/>
      <c r="Z91" s="8">
        <f t="shared" si="23"/>
        <v>840.75299999999993</v>
      </c>
      <c r="AA91" s="9"/>
      <c r="AB91" s="8">
        <f t="shared" si="24"/>
        <v>840.75299999999993</v>
      </c>
      <c r="AC91" s="9"/>
      <c r="AD91" s="8">
        <f t="shared" si="25"/>
        <v>840.75299999999993</v>
      </c>
      <c r="AE91" s="9"/>
      <c r="AF91" s="8">
        <f t="shared" si="17"/>
        <v>840.75299999999993</v>
      </c>
      <c r="AG91" s="9"/>
      <c r="AH91" s="8">
        <f t="shared" si="14"/>
        <v>840.75299999999993</v>
      </c>
    </row>
    <row r="92" spans="1:34" ht="66.75" customHeight="1">
      <c r="A92" s="10" t="s">
        <v>56</v>
      </c>
      <c r="B92" s="3" t="s">
        <v>5</v>
      </c>
      <c r="C92" s="3" t="s">
        <v>21</v>
      </c>
      <c r="D92" s="3">
        <v>12</v>
      </c>
      <c r="E92" s="1" t="s">
        <v>57</v>
      </c>
      <c r="F92" s="3"/>
      <c r="G92" s="8">
        <v>50</v>
      </c>
      <c r="H92" s="8">
        <f>H93</f>
        <v>0</v>
      </c>
      <c r="I92" s="8">
        <f t="shared" si="18"/>
        <v>50</v>
      </c>
      <c r="J92" s="8">
        <f>J93</f>
        <v>0</v>
      </c>
      <c r="K92" s="8">
        <f t="shared" si="19"/>
        <v>50</v>
      </c>
      <c r="L92" s="9">
        <f>L93</f>
        <v>0</v>
      </c>
      <c r="M92" s="8">
        <f t="shared" si="20"/>
        <v>50</v>
      </c>
      <c r="N92" s="9">
        <f>N93</f>
        <v>0</v>
      </c>
      <c r="O92" s="8">
        <f t="shared" si="21"/>
        <v>50</v>
      </c>
      <c r="P92" s="9">
        <f>P93</f>
        <v>0</v>
      </c>
      <c r="Q92" s="8">
        <f t="shared" si="15"/>
        <v>50</v>
      </c>
      <c r="R92" s="9">
        <f>R93</f>
        <v>0</v>
      </c>
      <c r="S92" s="8">
        <f t="shared" si="16"/>
        <v>50</v>
      </c>
      <c r="T92" s="9">
        <f>T93</f>
        <v>0</v>
      </c>
      <c r="U92" s="8">
        <f t="shared" si="13"/>
        <v>50</v>
      </c>
      <c r="V92" s="8">
        <v>50</v>
      </c>
      <c r="W92" s="8">
        <f>W93</f>
        <v>0</v>
      </c>
      <c r="X92" s="8">
        <f t="shared" si="22"/>
        <v>50</v>
      </c>
      <c r="Y92" s="8">
        <f>Y93</f>
        <v>0</v>
      </c>
      <c r="Z92" s="8">
        <f t="shared" si="23"/>
        <v>50</v>
      </c>
      <c r="AA92" s="9">
        <f>AA93</f>
        <v>0</v>
      </c>
      <c r="AB92" s="8">
        <f t="shared" si="24"/>
        <v>50</v>
      </c>
      <c r="AC92" s="9">
        <f>AC93</f>
        <v>0</v>
      </c>
      <c r="AD92" s="8">
        <f t="shared" si="25"/>
        <v>50</v>
      </c>
      <c r="AE92" s="9">
        <f>AE93</f>
        <v>0</v>
      </c>
      <c r="AF92" s="8">
        <f t="shared" si="17"/>
        <v>50</v>
      </c>
      <c r="AG92" s="9">
        <f>AG93</f>
        <v>0</v>
      </c>
      <c r="AH92" s="8">
        <f t="shared" si="14"/>
        <v>50</v>
      </c>
    </row>
    <row r="93" spans="1:34" ht="47.25" customHeight="1">
      <c r="A93" s="2" t="s">
        <v>33</v>
      </c>
      <c r="B93" s="3" t="s">
        <v>5</v>
      </c>
      <c r="C93" s="3" t="s">
        <v>21</v>
      </c>
      <c r="D93" s="3">
        <v>12</v>
      </c>
      <c r="E93" s="1" t="s">
        <v>57</v>
      </c>
      <c r="F93" s="3">
        <v>800</v>
      </c>
      <c r="G93" s="8">
        <v>50</v>
      </c>
      <c r="H93" s="8"/>
      <c r="I93" s="8">
        <f t="shared" si="18"/>
        <v>50</v>
      </c>
      <c r="J93" s="8"/>
      <c r="K93" s="8">
        <f t="shared" si="19"/>
        <v>50</v>
      </c>
      <c r="L93" s="9"/>
      <c r="M93" s="8">
        <f t="shared" si="20"/>
        <v>50</v>
      </c>
      <c r="N93" s="9"/>
      <c r="O93" s="8">
        <f t="shared" si="21"/>
        <v>50</v>
      </c>
      <c r="P93" s="9"/>
      <c r="Q93" s="8">
        <f t="shared" si="15"/>
        <v>50</v>
      </c>
      <c r="R93" s="9"/>
      <c r="S93" s="8">
        <f t="shared" si="16"/>
        <v>50</v>
      </c>
      <c r="T93" s="9"/>
      <c r="U93" s="8">
        <f t="shared" si="13"/>
        <v>50</v>
      </c>
      <c r="V93" s="8">
        <v>50</v>
      </c>
      <c r="W93" s="8"/>
      <c r="X93" s="8">
        <f t="shared" si="22"/>
        <v>50</v>
      </c>
      <c r="Y93" s="8"/>
      <c r="Z93" s="8">
        <f t="shared" si="23"/>
        <v>50</v>
      </c>
      <c r="AA93" s="9"/>
      <c r="AB93" s="8">
        <f t="shared" si="24"/>
        <v>50</v>
      </c>
      <c r="AC93" s="9"/>
      <c r="AD93" s="8">
        <f t="shared" si="25"/>
        <v>50</v>
      </c>
      <c r="AE93" s="9"/>
      <c r="AF93" s="8">
        <f t="shared" si="17"/>
        <v>50</v>
      </c>
      <c r="AG93" s="9"/>
      <c r="AH93" s="8">
        <f t="shared" si="14"/>
        <v>50</v>
      </c>
    </row>
    <row r="94" spans="1:34" ht="48" customHeight="1">
      <c r="A94" s="4" t="s">
        <v>315</v>
      </c>
      <c r="B94" s="3" t="s">
        <v>5</v>
      </c>
      <c r="C94" s="3" t="s">
        <v>21</v>
      </c>
      <c r="D94" s="3">
        <v>12</v>
      </c>
      <c r="E94" s="1" t="s">
        <v>316</v>
      </c>
      <c r="F94" s="3"/>
      <c r="G94" s="8">
        <v>934.17172000000005</v>
      </c>
      <c r="H94" s="8">
        <f>H95</f>
        <v>0</v>
      </c>
      <c r="I94" s="8">
        <f t="shared" si="18"/>
        <v>934.17172000000005</v>
      </c>
      <c r="J94" s="8">
        <f>J95</f>
        <v>0</v>
      </c>
      <c r="K94" s="8">
        <f t="shared" si="19"/>
        <v>934.17172000000005</v>
      </c>
      <c r="L94" s="9">
        <f>L95</f>
        <v>0</v>
      </c>
      <c r="M94" s="8">
        <f t="shared" si="20"/>
        <v>934.17172000000005</v>
      </c>
      <c r="N94" s="9">
        <f>N95</f>
        <v>0</v>
      </c>
      <c r="O94" s="8">
        <f t="shared" si="21"/>
        <v>934.17172000000005</v>
      </c>
      <c r="P94" s="9">
        <f>P95</f>
        <v>0</v>
      </c>
      <c r="Q94" s="8">
        <f t="shared" si="15"/>
        <v>934.17172000000005</v>
      </c>
      <c r="R94" s="9">
        <f>R95</f>
        <v>0</v>
      </c>
      <c r="S94" s="8">
        <f t="shared" si="16"/>
        <v>934.17172000000005</v>
      </c>
      <c r="T94" s="9">
        <f>T95</f>
        <v>0</v>
      </c>
      <c r="U94" s="8">
        <f t="shared" si="13"/>
        <v>934.17172000000005</v>
      </c>
      <c r="V94" s="8">
        <v>934.17172000000005</v>
      </c>
      <c r="W94" s="8">
        <f>W95</f>
        <v>0</v>
      </c>
      <c r="X94" s="8">
        <f t="shared" si="22"/>
        <v>934.17172000000005</v>
      </c>
      <c r="Y94" s="8">
        <f>Y95</f>
        <v>0</v>
      </c>
      <c r="Z94" s="8">
        <f t="shared" si="23"/>
        <v>934.17172000000005</v>
      </c>
      <c r="AA94" s="9">
        <f>AA95</f>
        <v>0</v>
      </c>
      <c r="AB94" s="8">
        <f t="shared" si="24"/>
        <v>934.17172000000005</v>
      </c>
      <c r="AC94" s="9">
        <f>AC95</f>
        <v>0</v>
      </c>
      <c r="AD94" s="8">
        <f t="shared" si="25"/>
        <v>934.17172000000005</v>
      </c>
      <c r="AE94" s="9">
        <f>AE95</f>
        <v>0</v>
      </c>
      <c r="AF94" s="8">
        <f t="shared" si="17"/>
        <v>934.17172000000005</v>
      </c>
      <c r="AG94" s="9">
        <f>AG95</f>
        <v>0</v>
      </c>
      <c r="AH94" s="8">
        <f t="shared" si="14"/>
        <v>934.17172000000005</v>
      </c>
    </row>
    <row r="95" spans="1:34" ht="35.25" customHeight="1">
      <c r="A95" s="4" t="s">
        <v>33</v>
      </c>
      <c r="B95" s="3" t="s">
        <v>5</v>
      </c>
      <c r="C95" s="3" t="s">
        <v>21</v>
      </c>
      <c r="D95" s="3">
        <v>12</v>
      </c>
      <c r="E95" s="1" t="s">
        <v>316</v>
      </c>
      <c r="F95" s="3">
        <v>800</v>
      </c>
      <c r="G95" s="8">
        <v>934.17172000000005</v>
      </c>
      <c r="H95" s="8"/>
      <c r="I95" s="8">
        <f t="shared" si="18"/>
        <v>934.17172000000005</v>
      </c>
      <c r="J95" s="8"/>
      <c r="K95" s="8">
        <f t="shared" si="19"/>
        <v>934.17172000000005</v>
      </c>
      <c r="L95" s="9"/>
      <c r="M95" s="8">
        <f t="shared" si="20"/>
        <v>934.17172000000005</v>
      </c>
      <c r="N95" s="9"/>
      <c r="O95" s="8">
        <f t="shared" si="21"/>
        <v>934.17172000000005</v>
      </c>
      <c r="P95" s="9"/>
      <c r="Q95" s="8">
        <f t="shared" si="15"/>
        <v>934.17172000000005</v>
      </c>
      <c r="R95" s="9"/>
      <c r="S95" s="8">
        <f t="shared" si="16"/>
        <v>934.17172000000005</v>
      </c>
      <c r="T95" s="9"/>
      <c r="U95" s="8">
        <f t="shared" si="13"/>
        <v>934.17172000000005</v>
      </c>
      <c r="V95" s="8">
        <v>934.17172000000005</v>
      </c>
      <c r="W95" s="8"/>
      <c r="X95" s="8">
        <f t="shared" si="22"/>
        <v>934.17172000000005</v>
      </c>
      <c r="Y95" s="8"/>
      <c r="Z95" s="8">
        <f t="shared" si="23"/>
        <v>934.17172000000005</v>
      </c>
      <c r="AA95" s="9"/>
      <c r="AB95" s="8">
        <f t="shared" si="24"/>
        <v>934.17172000000005</v>
      </c>
      <c r="AC95" s="9"/>
      <c r="AD95" s="8">
        <f t="shared" si="25"/>
        <v>934.17172000000005</v>
      </c>
      <c r="AE95" s="9"/>
      <c r="AF95" s="8">
        <f t="shared" si="17"/>
        <v>934.17172000000005</v>
      </c>
      <c r="AG95" s="9"/>
      <c r="AH95" s="8">
        <f t="shared" si="14"/>
        <v>934.17172000000005</v>
      </c>
    </row>
    <row r="96" spans="1:34" ht="49.5" hidden="1" customHeight="1">
      <c r="A96" s="2" t="s">
        <v>217</v>
      </c>
      <c r="B96" s="3" t="s">
        <v>5</v>
      </c>
      <c r="C96" s="3" t="s">
        <v>21</v>
      </c>
      <c r="D96" s="3">
        <v>12</v>
      </c>
      <c r="E96" s="12" t="s">
        <v>218</v>
      </c>
      <c r="F96" s="3"/>
      <c r="G96" s="8">
        <v>0</v>
      </c>
      <c r="H96" s="8">
        <f>H97</f>
        <v>0</v>
      </c>
      <c r="I96" s="8">
        <f t="shared" si="18"/>
        <v>0</v>
      </c>
      <c r="J96" s="8">
        <f>J97</f>
        <v>0</v>
      </c>
      <c r="K96" s="8">
        <f t="shared" si="19"/>
        <v>0</v>
      </c>
      <c r="L96" s="9">
        <f>L97</f>
        <v>0</v>
      </c>
      <c r="M96" s="8">
        <f t="shared" si="20"/>
        <v>0</v>
      </c>
      <c r="N96" s="9">
        <f>N97</f>
        <v>0</v>
      </c>
      <c r="O96" s="8">
        <f t="shared" si="21"/>
        <v>0</v>
      </c>
      <c r="P96" s="9">
        <f>P97</f>
        <v>0</v>
      </c>
      <c r="Q96" s="8">
        <f t="shared" si="15"/>
        <v>0</v>
      </c>
      <c r="R96" s="9">
        <f>R97</f>
        <v>0</v>
      </c>
      <c r="S96" s="8">
        <f t="shared" si="16"/>
        <v>0</v>
      </c>
      <c r="T96" s="9">
        <f>T97</f>
        <v>0</v>
      </c>
      <c r="U96" s="8">
        <f t="shared" si="13"/>
        <v>0</v>
      </c>
      <c r="V96" s="8">
        <v>0</v>
      </c>
      <c r="W96" s="8">
        <f>W97</f>
        <v>0</v>
      </c>
      <c r="X96" s="8">
        <f t="shared" si="22"/>
        <v>0</v>
      </c>
      <c r="Y96" s="8">
        <f>Y97</f>
        <v>0</v>
      </c>
      <c r="Z96" s="8">
        <f t="shared" si="23"/>
        <v>0</v>
      </c>
      <c r="AA96" s="9">
        <f>AA97</f>
        <v>0</v>
      </c>
      <c r="AB96" s="8">
        <f t="shared" si="24"/>
        <v>0</v>
      </c>
      <c r="AC96" s="9">
        <f>AC97</f>
        <v>0</v>
      </c>
      <c r="AD96" s="8">
        <f t="shared" si="25"/>
        <v>0</v>
      </c>
      <c r="AE96" s="9">
        <f>AE97</f>
        <v>0</v>
      </c>
      <c r="AF96" s="8">
        <f t="shared" si="17"/>
        <v>0</v>
      </c>
      <c r="AG96" s="9">
        <f>AG97</f>
        <v>0</v>
      </c>
      <c r="AH96" s="8">
        <f t="shared" si="14"/>
        <v>0</v>
      </c>
    </row>
    <row r="97" spans="1:34" ht="49.5" hidden="1" customHeight="1">
      <c r="A97" s="2" t="s">
        <v>32</v>
      </c>
      <c r="B97" s="3" t="s">
        <v>5</v>
      </c>
      <c r="C97" s="3" t="s">
        <v>21</v>
      </c>
      <c r="D97" s="3">
        <v>12</v>
      </c>
      <c r="E97" s="12" t="s">
        <v>218</v>
      </c>
      <c r="F97" s="3">
        <v>200</v>
      </c>
      <c r="G97" s="8">
        <v>0</v>
      </c>
      <c r="H97" s="8"/>
      <c r="I97" s="8">
        <f t="shared" si="18"/>
        <v>0</v>
      </c>
      <c r="J97" s="8"/>
      <c r="K97" s="8">
        <f t="shared" si="19"/>
        <v>0</v>
      </c>
      <c r="L97" s="9"/>
      <c r="M97" s="8">
        <f t="shared" si="20"/>
        <v>0</v>
      </c>
      <c r="N97" s="9"/>
      <c r="O97" s="8">
        <f t="shared" si="21"/>
        <v>0</v>
      </c>
      <c r="P97" s="9"/>
      <c r="Q97" s="8">
        <f t="shared" si="15"/>
        <v>0</v>
      </c>
      <c r="R97" s="9"/>
      <c r="S97" s="8">
        <f t="shared" si="16"/>
        <v>0</v>
      </c>
      <c r="T97" s="9"/>
      <c r="U97" s="8">
        <f t="shared" si="13"/>
        <v>0</v>
      </c>
      <c r="V97" s="8">
        <v>0</v>
      </c>
      <c r="W97" s="8"/>
      <c r="X97" s="8">
        <f t="shared" si="22"/>
        <v>0</v>
      </c>
      <c r="Y97" s="8"/>
      <c r="Z97" s="8">
        <f t="shared" si="23"/>
        <v>0</v>
      </c>
      <c r="AA97" s="9"/>
      <c r="AB97" s="8">
        <f t="shared" si="24"/>
        <v>0</v>
      </c>
      <c r="AC97" s="9"/>
      <c r="AD97" s="8">
        <f t="shared" si="25"/>
        <v>0</v>
      </c>
      <c r="AE97" s="9"/>
      <c r="AF97" s="8">
        <f t="shared" si="17"/>
        <v>0</v>
      </c>
      <c r="AG97" s="9"/>
      <c r="AH97" s="8">
        <f t="shared" si="14"/>
        <v>0</v>
      </c>
    </row>
    <row r="98" spans="1:34" ht="49.5" customHeight="1">
      <c r="A98" s="4" t="s">
        <v>283</v>
      </c>
      <c r="B98" s="3" t="s">
        <v>5</v>
      </c>
      <c r="C98" s="3" t="s">
        <v>21</v>
      </c>
      <c r="D98" s="3">
        <v>12</v>
      </c>
      <c r="E98" s="1" t="s">
        <v>284</v>
      </c>
      <c r="F98" s="3"/>
      <c r="G98" s="8">
        <v>0</v>
      </c>
      <c r="H98" s="8">
        <f>H99</f>
        <v>0</v>
      </c>
      <c r="I98" s="8">
        <f t="shared" si="18"/>
        <v>0</v>
      </c>
      <c r="J98" s="8">
        <f>J99</f>
        <v>0</v>
      </c>
      <c r="K98" s="8">
        <f t="shared" si="19"/>
        <v>0</v>
      </c>
      <c r="L98" s="9">
        <f>L99</f>
        <v>0</v>
      </c>
      <c r="M98" s="8">
        <f t="shared" si="20"/>
        <v>0</v>
      </c>
      <c r="N98" s="9">
        <f>N99</f>
        <v>0</v>
      </c>
      <c r="O98" s="8">
        <f t="shared" si="21"/>
        <v>0</v>
      </c>
      <c r="P98" s="9">
        <f>P99</f>
        <v>0</v>
      </c>
      <c r="Q98" s="8">
        <f t="shared" si="15"/>
        <v>0</v>
      </c>
      <c r="R98" s="9">
        <f>R99</f>
        <v>0</v>
      </c>
      <c r="S98" s="8">
        <f t="shared" si="16"/>
        <v>0</v>
      </c>
      <c r="T98" s="9">
        <f>T99</f>
        <v>0</v>
      </c>
      <c r="U98" s="8">
        <f t="shared" si="13"/>
        <v>0</v>
      </c>
      <c r="V98" s="8">
        <v>0</v>
      </c>
      <c r="W98" s="8">
        <f>W99</f>
        <v>0</v>
      </c>
      <c r="X98" s="8">
        <f t="shared" si="22"/>
        <v>0</v>
      </c>
      <c r="Y98" s="8">
        <f>Y99</f>
        <v>0</v>
      </c>
      <c r="Z98" s="8">
        <f t="shared" si="23"/>
        <v>0</v>
      </c>
      <c r="AA98" s="9">
        <f>AA99</f>
        <v>0</v>
      </c>
      <c r="AB98" s="8">
        <f t="shared" si="24"/>
        <v>0</v>
      </c>
      <c r="AC98" s="9">
        <f>AC99</f>
        <v>0</v>
      </c>
      <c r="AD98" s="8">
        <f t="shared" si="25"/>
        <v>0</v>
      </c>
      <c r="AE98" s="9">
        <f>AE99</f>
        <v>0</v>
      </c>
      <c r="AF98" s="8">
        <f t="shared" si="17"/>
        <v>0</v>
      </c>
      <c r="AG98" s="9">
        <f>AG99</f>
        <v>0</v>
      </c>
      <c r="AH98" s="8">
        <f t="shared" si="14"/>
        <v>0</v>
      </c>
    </row>
    <row r="99" spans="1:34" ht="49.5" customHeight="1">
      <c r="A99" s="2" t="s">
        <v>32</v>
      </c>
      <c r="B99" s="3" t="s">
        <v>5</v>
      </c>
      <c r="C99" s="3" t="s">
        <v>21</v>
      </c>
      <c r="D99" s="3">
        <v>12</v>
      </c>
      <c r="E99" s="1" t="s">
        <v>284</v>
      </c>
      <c r="F99" s="3">
        <v>200</v>
      </c>
      <c r="G99" s="8">
        <v>0</v>
      </c>
      <c r="H99" s="8"/>
      <c r="I99" s="8">
        <f t="shared" si="18"/>
        <v>0</v>
      </c>
      <c r="J99" s="8"/>
      <c r="K99" s="8">
        <f t="shared" si="19"/>
        <v>0</v>
      </c>
      <c r="L99" s="9"/>
      <c r="M99" s="8">
        <f t="shared" si="20"/>
        <v>0</v>
      </c>
      <c r="N99" s="9"/>
      <c r="O99" s="8">
        <f t="shared" si="21"/>
        <v>0</v>
      </c>
      <c r="P99" s="9"/>
      <c r="Q99" s="8">
        <f t="shared" si="15"/>
        <v>0</v>
      </c>
      <c r="R99" s="9"/>
      <c r="S99" s="8">
        <f t="shared" si="16"/>
        <v>0</v>
      </c>
      <c r="T99" s="9"/>
      <c r="U99" s="8">
        <f t="shared" si="13"/>
        <v>0</v>
      </c>
      <c r="V99" s="8">
        <v>0</v>
      </c>
      <c r="W99" s="8"/>
      <c r="X99" s="8">
        <f t="shared" si="22"/>
        <v>0</v>
      </c>
      <c r="Y99" s="8"/>
      <c r="Z99" s="8">
        <f t="shared" si="23"/>
        <v>0</v>
      </c>
      <c r="AA99" s="9"/>
      <c r="AB99" s="8">
        <f t="shared" si="24"/>
        <v>0</v>
      </c>
      <c r="AC99" s="9"/>
      <c r="AD99" s="8">
        <f t="shared" si="25"/>
        <v>0</v>
      </c>
      <c r="AE99" s="9"/>
      <c r="AF99" s="8">
        <f t="shared" si="17"/>
        <v>0</v>
      </c>
      <c r="AG99" s="9"/>
      <c r="AH99" s="8">
        <f t="shared" si="14"/>
        <v>0</v>
      </c>
    </row>
    <row r="100" spans="1:34" ht="49.5" hidden="1" customHeight="1">
      <c r="A100" s="4" t="s">
        <v>232</v>
      </c>
      <c r="B100" s="3" t="s">
        <v>5</v>
      </c>
      <c r="C100" s="3" t="s">
        <v>22</v>
      </c>
      <c r="D100" s="3" t="s">
        <v>19</v>
      </c>
      <c r="E100" s="1" t="s">
        <v>233</v>
      </c>
      <c r="F100" s="3"/>
      <c r="G100" s="8">
        <v>0</v>
      </c>
      <c r="H100" s="8">
        <f>H101</f>
        <v>0</v>
      </c>
      <c r="I100" s="8">
        <f t="shared" si="18"/>
        <v>0</v>
      </c>
      <c r="J100" s="8">
        <f>J101</f>
        <v>0</v>
      </c>
      <c r="K100" s="8">
        <f t="shared" si="19"/>
        <v>0</v>
      </c>
      <c r="L100" s="9">
        <f>L101</f>
        <v>0</v>
      </c>
      <c r="M100" s="8">
        <f t="shared" si="20"/>
        <v>0</v>
      </c>
      <c r="N100" s="9">
        <f>N101</f>
        <v>0</v>
      </c>
      <c r="O100" s="8">
        <f t="shared" si="21"/>
        <v>0</v>
      </c>
      <c r="P100" s="9">
        <f>P101</f>
        <v>0</v>
      </c>
      <c r="Q100" s="8">
        <f t="shared" si="15"/>
        <v>0</v>
      </c>
      <c r="R100" s="9">
        <f>R101</f>
        <v>0</v>
      </c>
      <c r="S100" s="8">
        <f t="shared" si="16"/>
        <v>0</v>
      </c>
      <c r="T100" s="9">
        <f>T101</f>
        <v>0</v>
      </c>
      <c r="U100" s="8">
        <f t="shared" si="13"/>
        <v>0</v>
      </c>
      <c r="V100" s="8">
        <v>0</v>
      </c>
      <c r="W100" s="8">
        <f>W101</f>
        <v>0</v>
      </c>
      <c r="X100" s="8">
        <f t="shared" si="22"/>
        <v>0</v>
      </c>
      <c r="Y100" s="8">
        <f>Y101</f>
        <v>0</v>
      </c>
      <c r="Z100" s="8">
        <f t="shared" si="23"/>
        <v>0</v>
      </c>
      <c r="AA100" s="9">
        <f>AA101</f>
        <v>0</v>
      </c>
      <c r="AB100" s="8">
        <f t="shared" si="24"/>
        <v>0</v>
      </c>
      <c r="AC100" s="9">
        <f>AC101</f>
        <v>0</v>
      </c>
      <c r="AD100" s="8">
        <f t="shared" si="25"/>
        <v>0</v>
      </c>
      <c r="AE100" s="9">
        <f>AE101</f>
        <v>0</v>
      </c>
      <c r="AF100" s="8">
        <f t="shared" si="17"/>
        <v>0</v>
      </c>
      <c r="AG100" s="9">
        <f>AG101</f>
        <v>0</v>
      </c>
      <c r="AH100" s="8">
        <f t="shared" si="14"/>
        <v>0</v>
      </c>
    </row>
    <row r="101" spans="1:34" ht="49.5" hidden="1" customHeight="1">
      <c r="A101" s="4" t="s">
        <v>32</v>
      </c>
      <c r="B101" s="3" t="s">
        <v>5</v>
      </c>
      <c r="C101" s="3" t="s">
        <v>22</v>
      </c>
      <c r="D101" s="3" t="s">
        <v>19</v>
      </c>
      <c r="E101" s="1" t="s">
        <v>233</v>
      </c>
      <c r="F101" s="3">
        <v>200</v>
      </c>
      <c r="G101" s="8">
        <v>0</v>
      </c>
      <c r="H101" s="8"/>
      <c r="I101" s="8">
        <f t="shared" si="18"/>
        <v>0</v>
      </c>
      <c r="J101" s="8"/>
      <c r="K101" s="8">
        <f t="shared" si="19"/>
        <v>0</v>
      </c>
      <c r="L101" s="9"/>
      <c r="M101" s="8">
        <f t="shared" si="20"/>
        <v>0</v>
      </c>
      <c r="N101" s="9"/>
      <c r="O101" s="8">
        <f t="shared" si="21"/>
        <v>0</v>
      </c>
      <c r="P101" s="9"/>
      <c r="Q101" s="8">
        <f t="shared" si="15"/>
        <v>0</v>
      </c>
      <c r="R101" s="9"/>
      <c r="S101" s="8">
        <f t="shared" si="16"/>
        <v>0</v>
      </c>
      <c r="T101" s="9"/>
      <c r="U101" s="8">
        <f t="shared" si="13"/>
        <v>0</v>
      </c>
      <c r="V101" s="8">
        <v>0</v>
      </c>
      <c r="W101" s="8"/>
      <c r="X101" s="8">
        <f t="shared" si="22"/>
        <v>0</v>
      </c>
      <c r="Y101" s="8"/>
      <c r="Z101" s="8">
        <f t="shared" si="23"/>
        <v>0</v>
      </c>
      <c r="AA101" s="9"/>
      <c r="AB101" s="8">
        <f t="shared" si="24"/>
        <v>0</v>
      </c>
      <c r="AC101" s="9"/>
      <c r="AD101" s="8">
        <f t="shared" si="25"/>
        <v>0</v>
      </c>
      <c r="AE101" s="9"/>
      <c r="AF101" s="8">
        <f t="shared" si="17"/>
        <v>0</v>
      </c>
      <c r="AG101" s="9"/>
      <c r="AH101" s="8">
        <f t="shared" si="14"/>
        <v>0</v>
      </c>
    </row>
    <row r="102" spans="1:34" ht="49.5" hidden="1" customHeight="1">
      <c r="A102" s="4" t="s">
        <v>234</v>
      </c>
      <c r="B102" s="3" t="s">
        <v>5</v>
      </c>
      <c r="C102" s="3" t="s">
        <v>22</v>
      </c>
      <c r="D102" s="3" t="s">
        <v>19</v>
      </c>
      <c r="E102" s="1" t="s">
        <v>235</v>
      </c>
      <c r="F102" s="3"/>
      <c r="G102" s="8">
        <v>0</v>
      </c>
      <c r="H102" s="8">
        <f>H103</f>
        <v>0</v>
      </c>
      <c r="I102" s="8">
        <f t="shared" si="18"/>
        <v>0</v>
      </c>
      <c r="J102" s="8">
        <f>J103</f>
        <v>0</v>
      </c>
      <c r="K102" s="8">
        <f t="shared" si="19"/>
        <v>0</v>
      </c>
      <c r="L102" s="9">
        <f>L103</f>
        <v>0</v>
      </c>
      <c r="M102" s="8">
        <f t="shared" si="20"/>
        <v>0</v>
      </c>
      <c r="N102" s="9">
        <f>N103</f>
        <v>0</v>
      </c>
      <c r="O102" s="8">
        <f t="shared" si="21"/>
        <v>0</v>
      </c>
      <c r="P102" s="9">
        <f>P103</f>
        <v>0</v>
      </c>
      <c r="Q102" s="8">
        <f t="shared" si="15"/>
        <v>0</v>
      </c>
      <c r="R102" s="9">
        <f>R103</f>
        <v>0</v>
      </c>
      <c r="S102" s="8">
        <f t="shared" si="16"/>
        <v>0</v>
      </c>
      <c r="T102" s="9">
        <f>T103</f>
        <v>0</v>
      </c>
      <c r="U102" s="8">
        <f t="shared" si="13"/>
        <v>0</v>
      </c>
      <c r="V102" s="8">
        <v>0</v>
      </c>
      <c r="W102" s="8">
        <f>W103</f>
        <v>0</v>
      </c>
      <c r="X102" s="8">
        <f t="shared" si="22"/>
        <v>0</v>
      </c>
      <c r="Y102" s="8">
        <f>Y103</f>
        <v>0</v>
      </c>
      <c r="Z102" s="8">
        <f t="shared" si="23"/>
        <v>0</v>
      </c>
      <c r="AA102" s="9">
        <f>AA103</f>
        <v>0</v>
      </c>
      <c r="AB102" s="8">
        <f t="shared" si="24"/>
        <v>0</v>
      </c>
      <c r="AC102" s="9">
        <f>AC103</f>
        <v>0</v>
      </c>
      <c r="AD102" s="8">
        <f t="shared" si="25"/>
        <v>0</v>
      </c>
      <c r="AE102" s="9">
        <f>AE103</f>
        <v>0</v>
      </c>
      <c r="AF102" s="8">
        <f t="shared" si="17"/>
        <v>0</v>
      </c>
      <c r="AG102" s="9">
        <f>AG103</f>
        <v>0</v>
      </c>
      <c r="AH102" s="8">
        <f t="shared" si="14"/>
        <v>0</v>
      </c>
    </row>
    <row r="103" spans="1:34" ht="49.5" hidden="1" customHeight="1">
      <c r="A103" s="4" t="s">
        <v>32</v>
      </c>
      <c r="B103" s="3" t="s">
        <v>5</v>
      </c>
      <c r="C103" s="3" t="s">
        <v>22</v>
      </c>
      <c r="D103" s="3" t="s">
        <v>19</v>
      </c>
      <c r="E103" s="1" t="s">
        <v>235</v>
      </c>
      <c r="F103" s="3">
        <v>200</v>
      </c>
      <c r="G103" s="8">
        <v>0</v>
      </c>
      <c r="H103" s="8"/>
      <c r="I103" s="8">
        <f t="shared" si="18"/>
        <v>0</v>
      </c>
      <c r="J103" s="8"/>
      <c r="K103" s="8">
        <f t="shared" si="19"/>
        <v>0</v>
      </c>
      <c r="L103" s="9"/>
      <c r="M103" s="8">
        <f t="shared" si="20"/>
        <v>0</v>
      </c>
      <c r="N103" s="9"/>
      <c r="O103" s="8">
        <f t="shared" si="21"/>
        <v>0</v>
      </c>
      <c r="P103" s="9"/>
      <c r="Q103" s="8">
        <f t="shared" si="15"/>
        <v>0</v>
      </c>
      <c r="R103" s="9"/>
      <c r="S103" s="8">
        <f t="shared" si="16"/>
        <v>0</v>
      </c>
      <c r="T103" s="9"/>
      <c r="U103" s="8">
        <f t="shared" si="13"/>
        <v>0</v>
      </c>
      <c r="V103" s="8">
        <v>0</v>
      </c>
      <c r="W103" s="8"/>
      <c r="X103" s="8">
        <f t="shared" si="22"/>
        <v>0</v>
      </c>
      <c r="Y103" s="8"/>
      <c r="Z103" s="8">
        <f t="shared" si="23"/>
        <v>0</v>
      </c>
      <c r="AA103" s="9"/>
      <c r="AB103" s="8">
        <f t="shared" si="24"/>
        <v>0</v>
      </c>
      <c r="AC103" s="9"/>
      <c r="AD103" s="8">
        <f t="shared" si="25"/>
        <v>0</v>
      </c>
      <c r="AE103" s="9"/>
      <c r="AF103" s="8">
        <f t="shared" si="17"/>
        <v>0</v>
      </c>
      <c r="AG103" s="9"/>
      <c r="AH103" s="8">
        <f t="shared" si="14"/>
        <v>0</v>
      </c>
    </row>
    <row r="104" spans="1:34" ht="49.5" hidden="1" customHeight="1">
      <c r="A104" s="4" t="s">
        <v>236</v>
      </c>
      <c r="B104" s="3" t="s">
        <v>5</v>
      </c>
      <c r="C104" s="3" t="s">
        <v>22</v>
      </c>
      <c r="D104" s="3" t="s">
        <v>19</v>
      </c>
      <c r="E104" s="1" t="s">
        <v>237</v>
      </c>
      <c r="F104" s="3"/>
      <c r="G104" s="8">
        <v>0</v>
      </c>
      <c r="H104" s="8">
        <f>H105</f>
        <v>0</v>
      </c>
      <c r="I104" s="8">
        <f t="shared" si="18"/>
        <v>0</v>
      </c>
      <c r="J104" s="8">
        <f>J105</f>
        <v>0</v>
      </c>
      <c r="K104" s="8">
        <f t="shared" si="19"/>
        <v>0</v>
      </c>
      <c r="L104" s="9">
        <f>L105</f>
        <v>0</v>
      </c>
      <c r="M104" s="8">
        <f t="shared" si="20"/>
        <v>0</v>
      </c>
      <c r="N104" s="9">
        <f>N105</f>
        <v>0</v>
      </c>
      <c r="O104" s="8">
        <f t="shared" si="21"/>
        <v>0</v>
      </c>
      <c r="P104" s="9">
        <f>P105</f>
        <v>0</v>
      </c>
      <c r="Q104" s="8">
        <f t="shared" si="15"/>
        <v>0</v>
      </c>
      <c r="R104" s="9">
        <f>R105</f>
        <v>0</v>
      </c>
      <c r="S104" s="8">
        <f t="shared" si="16"/>
        <v>0</v>
      </c>
      <c r="T104" s="9">
        <f>T105</f>
        <v>0</v>
      </c>
      <c r="U104" s="8">
        <f t="shared" si="13"/>
        <v>0</v>
      </c>
      <c r="V104" s="8">
        <v>0</v>
      </c>
      <c r="W104" s="8">
        <f>W105</f>
        <v>0</v>
      </c>
      <c r="X104" s="8">
        <f t="shared" si="22"/>
        <v>0</v>
      </c>
      <c r="Y104" s="8">
        <f>Y105</f>
        <v>0</v>
      </c>
      <c r="Z104" s="8">
        <f t="shared" si="23"/>
        <v>0</v>
      </c>
      <c r="AA104" s="9">
        <f>AA105</f>
        <v>0</v>
      </c>
      <c r="AB104" s="8">
        <f t="shared" si="24"/>
        <v>0</v>
      </c>
      <c r="AC104" s="9">
        <f>AC105</f>
        <v>0</v>
      </c>
      <c r="AD104" s="8">
        <f t="shared" si="25"/>
        <v>0</v>
      </c>
      <c r="AE104" s="9">
        <f>AE105</f>
        <v>0</v>
      </c>
      <c r="AF104" s="8">
        <f t="shared" si="17"/>
        <v>0</v>
      </c>
      <c r="AG104" s="9">
        <f>AG105</f>
        <v>0</v>
      </c>
      <c r="AH104" s="8">
        <f t="shared" si="14"/>
        <v>0</v>
      </c>
    </row>
    <row r="105" spans="1:34" ht="49.5" hidden="1" customHeight="1">
      <c r="A105" s="4" t="s">
        <v>32</v>
      </c>
      <c r="B105" s="3" t="s">
        <v>5</v>
      </c>
      <c r="C105" s="3" t="s">
        <v>22</v>
      </c>
      <c r="D105" s="3" t="s">
        <v>19</v>
      </c>
      <c r="E105" s="1" t="s">
        <v>237</v>
      </c>
      <c r="F105" s="3">
        <v>200</v>
      </c>
      <c r="G105" s="8">
        <v>0</v>
      </c>
      <c r="H105" s="8"/>
      <c r="I105" s="8">
        <f t="shared" si="18"/>
        <v>0</v>
      </c>
      <c r="J105" s="8"/>
      <c r="K105" s="8">
        <f t="shared" si="19"/>
        <v>0</v>
      </c>
      <c r="L105" s="9"/>
      <c r="M105" s="8">
        <f t="shared" si="20"/>
        <v>0</v>
      </c>
      <c r="N105" s="9"/>
      <c r="O105" s="8">
        <f t="shared" si="21"/>
        <v>0</v>
      </c>
      <c r="P105" s="9"/>
      <c r="Q105" s="8">
        <f t="shared" si="15"/>
        <v>0</v>
      </c>
      <c r="R105" s="9"/>
      <c r="S105" s="8">
        <f t="shared" si="16"/>
        <v>0</v>
      </c>
      <c r="T105" s="9"/>
      <c r="U105" s="8">
        <f t="shared" si="13"/>
        <v>0</v>
      </c>
      <c r="V105" s="8">
        <v>0</v>
      </c>
      <c r="W105" s="8"/>
      <c r="X105" s="8">
        <f t="shared" si="22"/>
        <v>0</v>
      </c>
      <c r="Y105" s="8"/>
      <c r="Z105" s="8">
        <f t="shared" si="23"/>
        <v>0</v>
      </c>
      <c r="AA105" s="9"/>
      <c r="AB105" s="8">
        <f t="shared" si="24"/>
        <v>0</v>
      </c>
      <c r="AC105" s="9"/>
      <c r="AD105" s="8">
        <f t="shared" si="25"/>
        <v>0</v>
      </c>
      <c r="AE105" s="9"/>
      <c r="AF105" s="8">
        <f t="shared" si="17"/>
        <v>0</v>
      </c>
      <c r="AG105" s="9"/>
      <c r="AH105" s="8">
        <f t="shared" si="14"/>
        <v>0</v>
      </c>
    </row>
    <row r="106" spans="1:34" ht="30" customHeight="1">
      <c r="A106" s="4" t="s">
        <v>276</v>
      </c>
      <c r="B106" s="3" t="s">
        <v>5</v>
      </c>
      <c r="C106" s="3" t="s">
        <v>22</v>
      </c>
      <c r="D106" s="3" t="s">
        <v>25</v>
      </c>
      <c r="E106" s="1" t="s">
        <v>277</v>
      </c>
      <c r="F106" s="3"/>
      <c r="G106" s="8">
        <v>0</v>
      </c>
      <c r="H106" s="8">
        <f>H107</f>
        <v>0</v>
      </c>
      <c r="I106" s="8">
        <f t="shared" si="18"/>
        <v>0</v>
      </c>
      <c r="J106" s="8">
        <f>J107</f>
        <v>0</v>
      </c>
      <c r="K106" s="8">
        <f t="shared" si="19"/>
        <v>0</v>
      </c>
      <c r="L106" s="9">
        <f>L107</f>
        <v>0</v>
      </c>
      <c r="M106" s="8">
        <f t="shared" si="20"/>
        <v>0</v>
      </c>
      <c r="N106" s="9">
        <f>N107</f>
        <v>0</v>
      </c>
      <c r="O106" s="8">
        <f t="shared" si="21"/>
        <v>0</v>
      </c>
      <c r="P106" s="9">
        <f>P107</f>
        <v>0</v>
      </c>
      <c r="Q106" s="8">
        <f t="shared" si="15"/>
        <v>0</v>
      </c>
      <c r="R106" s="9">
        <f>R107</f>
        <v>0</v>
      </c>
      <c r="S106" s="8">
        <f t="shared" si="16"/>
        <v>0</v>
      </c>
      <c r="T106" s="9">
        <f>T107</f>
        <v>0</v>
      </c>
      <c r="U106" s="8">
        <f t="shared" si="13"/>
        <v>0</v>
      </c>
      <c r="V106" s="8">
        <v>0</v>
      </c>
      <c r="W106" s="8">
        <f>W107</f>
        <v>0</v>
      </c>
      <c r="X106" s="8">
        <f t="shared" si="22"/>
        <v>0</v>
      </c>
      <c r="Y106" s="8">
        <f>Y107</f>
        <v>0</v>
      </c>
      <c r="Z106" s="8">
        <f t="shared" si="23"/>
        <v>0</v>
      </c>
      <c r="AA106" s="9">
        <f>AA107</f>
        <v>0</v>
      </c>
      <c r="AB106" s="8">
        <f t="shared" si="24"/>
        <v>0</v>
      </c>
      <c r="AC106" s="9">
        <f>AC107</f>
        <v>0</v>
      </c>
      <c r="AD106" s="8">
        <f t="shared" si="25"/>
        <v>0</v>
      </c>
      <c r="AE106" s="9">
        <f>AE107</f>
        <v>0</v>
      </c>
      <c r="AF106" s="8">
        <f t="shared" si="17"/>
        <v>0</v>
      </c>
      <c r="AG106" s="9">
        <f>AG107</f>
        <v>0</v>
      </c>
      <c r="AH106" s="8">
        <f t="shared" si="14"/>
        <v>0</v>
      </c>
    </row>
    <row r="107" spans="1:34" ht="49.5" customHeight="1">
      <c r="A107" s="2" t="s">
        <v>186</v>
      </c>
      <c r="B107" s="3" t="s">
        <v>5</v>
      </c>
      <c r="C107" s="3" t="s">
        <v>22</v>
      </c>
      <c r="D107" s="3" t="s">
        <v>25</v>
      </c>
      <c r="E107" s="1" t="s">
        <v>277</v>
      </c>
      <c r="F107" s="3">
        <v>400</v>
      </c>
      <c r="G107" s="8">
        <v>0</v>
      </c>
      <c r="H107" s="8"/>
      <c r="I107" s="8">
        <f t="shared" si="18"/>
        <v>0</v>
      </c>
      <c r="J107" s="8"/>
      <c r="K107" s="8">
        <f t="shared" si="19"/>
        <v>0</v>
      </c>
      <c r="L107" s="9"/>
      <c r="M107" s="8">
        <f t="shared" si="20"/>
        <v>0</v>
      </c>
      <c r="N107" s="9"/>
      <c r="O107" s="8">
        <f t="shared" si="21"/>
        <v>0</v>
      </c>
      <c r="P107" s="9"/>
      <c r="Q107" s="8">
        <f t="shared" si="15"/>
        <v>0</v>
      </c>
      <c r="R107" s="9"/>
      <c r="S107" s="8">
        <f t="shared" si="16"/>
        <v>0</v>
      </c>
      <c r="T107" s="9"/>
      <c r="U107" s="8">
        <f t="shared" si="13"/>
        <v>0</v>
      </c>
      <c r="V107" s="8">
        <v>0</v>
      </c>
      <c r="W107" s="8"/>
      <c r="X107" s="8">
        <f t="shared" si="22"/>
        <v>0</v>
      </c>
      <c r="Y107" s="8"/>
      <c r="Z107" s="8">
        <f t="shared" si="23"/>
        <v>0</v>
      </c>
      <c r="AA107" s="9"/>
      <c r="AB107" s="8">
        <f t="shared" si="24"/>
        <v>0</v>
      </c>
      <c r="AC107" s="9"/>
      <c r="AD107" s="8">
        <f t="shared" si="25"/>
        <v>0</v>
      </c>
      <c r="AE107" s="9"/>
      <c r="AF107" s="8">
        <f t="shared" si="17"/>
        <v>0</v>
      </c>
      <c r="AG107" s="9"/>
      <c r="AH107" s="8">
        <f t="shared" si="14"/>
        <v>0</v>
      </c>
    </row>
    <row r="108" spans="1:34" ht="114.75" customHeight="1">
      <c r="A108" s="2" t="s">
        <v>313</v>
      </c>
      <c r="B108" s="3" t="s">
        <v>5</v>
      </c>
      <c r="C108" s="3" t="s">
        <v>22</v>
      </c>
      <c r="D108" s="3" t="s">
        <v>25</v>
      </c>
      <c r="E108" s="12" t="s">
        <v>314</v>
      </c>
      <c r="F108" s="3"/>
      <c r="G108" s="8">
        <v>2300.4982599999998</v>
      </c>
      <c r="H108" s="8">
        <f>H109</f>
        <v>0</v>
      </c>
      <c r="I108" s="8">
        <f t="shared" si="18"/>
        <v>2300.4982599999998</v>
      </c>
      <c r="J108" s="8">
        <f>J109</f>
        <v>0</v>
      </c>
      <c r="K108" s="8">
        <f t="shared" si="19"/>
        <v>2300.4982599999998</v>
      </c>
      <c r="L108" s="9">
        <f>L109</f>
        <v>0</v>
      </c>
      <c r="M108" s="8">
        <f t="shared" si="20"/>
        <v>2300.4982599999998</v>
      </c>
      <c r="N108" s="9">
        <f>N109</f>
        <v>0</v>
      </c>
      <c r="O108" s="8">
        <f t="shared" si="21"/>
        <v>2300.4982599999998</v>
      </c>
      <c r="P108" s="9">
        <f>P109</f>
        <v>0</v>
      </c>
      <c r="Q108" s="8">
        <f t="shared" si="15"/>
        <v>2300.4982599999998</v>
      </c>
      <c r="R108" s="9">
        <f>R109</f>
        <v>0</v>
      </c>
      <c r="S108" s="8">
        <f t="shared" si="16"/>
        <v>2300.4982599999998</v>
      </c>
      <c r="T108" s="9">
        <f>T109</f>
        <v>0</v>
      </c>
      <c r="U108" s="8">
        <f t="shared" si="13"/>
        <v>2300.4982599999998</v>
      </c>
      <c r="V108" s="8">
        <v>2300.4982599999998</v>
      </c>
      <c r="W108" s="8">
        <f>W109</f>
        <v>0</v>
      </c>
      <c r="X108" s="8">
        <f t="shared" si="22"/>
        <v>2300.4982599999998</v>
      </c>
      <c r="Y108" s="8">
        <f>Y109</f>
        <v>0</v>
      </c>
      <c r="Z108" s="8">
        <f t="shared" si="23"/>
        <v>2300.4982599999998</v>
      </c>
      <c r="AA108" s="9">
        <f>AA109</f>
        <v>0</v>
      </c>
      <c r="AB108" s="8">
        <f t="shared" si="24"/>
        <v>2300.4982599999998</v>
      </c>
      <c r="AC108" s="9">
        <f>AC109</f>
        <v>0</v>
      </c>
      <c r="AD108" s="8">
        <f t="shared" si="25"/>
        <v>2300.4982599999998</v>
      </c>
      <c r="AE108" s="9">
        <f>AE109</f>
        <v>0</v>
      </c>
      <c r="AF108" s="8">
        <f t="shared" si="17"/>
        <v>2300.4982599999998</v>
      </c>
      <c r="AG108" s="9">
        <f>AG109</f>
        <v>0</v>
      </c>
      <c r="AH108" s="8">
        <f t="shared" si="14"/>
        <v>2300.4982599999998</v>
      </c>
    </row>
    <row r="109" spans="1:34" ht="49.5" customHeight="1">
      <c r="A109" s="13" t="s">
        <v>58</v>
      </c>
      <c r="B109" s="3" t="s">
        <v>5</v>
      </c>
      <c r="C109" s="3" t="s">
        <v>22</v>
      </c>
      <c r="D109" s="3" t="s">
        <v>25</v>
      </c>
      <c r="E109" s="12" t="s">
        <v>314</v>
      </c>
      <c r="F109" s="3">
        <v>800</v>
      </c>
      <c r="G109" s="8">
        <v>2300.4982599999998</v>
      </c>
      <c r="H109" s="8"/>
      <c r="I109" s="8">
        <f t="shared" si="18"/>
        <v>2300.4982599999998</v>
      </c>
      <c r="J109" s="8"/>
      <c r="K109" s="8">
        <f t="shared" si="19"/>
        <v>2300.4982599999998</v>
      </c>
      <c r="L109" s="9"/>
      <c r="M109" s="8">
        <f t="shared" si="20"/>
        <v>2300.4982599999998</v>
      </c>
      <c r="N109" s="9"/>
      <c r="O109" s="8">
        <f t="shared" si="21"/>
        <v>2300.4982599999998</v>
      </c>
      <c r="P109" s="9"/>
      <c r="Q109" s="8">
        <f t="shared" si="15"/>
        <v>2300.4982599999998</v>
      </c>
      <c r="R109" s="9"/>
      <c r="S109" s="8">
        <f t="shared" si="16"/>
        <v>2300.4982599999998</v>
      </c>
      <c r="T109" s="9"/>
      <c r="U109" s="8">
        <f t="shared" si="13"/>
        <v>2300.4982599999998</v>
      </c>
      <c r="V109" s="8">
        <v>2300.4982599999998</v>
      </c>
      <c r="W109" s="8"/>
      <c r="X109" s="8">
        <f t="shared" si="22"/>
        <v>2300.4982599999998</v>
      </c>
      <c r="Y109" s="8"/>
      <c r="Z109" s="8">
        <f t="shared" si="23"/>
        <v>2300.4982599999998</v>
      </c>
      <c r="AA109" s="9"/>
      <c r="AB109" s="8">
        <f t="shared" si="24"/>
        <v>2300.4982599999998</v>
      </c>
      <c r="AC109" s="9"/>
      <c r="AD109" s="8">
        <f t="shared" si="25"/>
        <v>2300.4982599999998</v>
      </c>
      <c r="AE109" s="9"/>
      <c r="AF109" s="8">
        <f t="shared" si="17"/>
        <v>2300.4982599999998</v>
      </c>
      <c r="AG109" s="9"/>
      <c r="AH109" s="8">
        <f t="shared" si="14"/>
        <v>2300.4982599999998</v>
      </c>
    </row>
    <row r="110" spans="1:34" ht="73.5" customHeight="1">
      <c r="A110" s="2" t="s">
        <v>306</v>
      </c>
      <c r="B110" s="3" t="s">
        <v>5</v>
      </c>
      <c r="C110" s="3" t="s">
        <v>22</v>
      </c>
      <c r="D110" s="3" t="s">
        <v>25</v>
      </c>
      <c r="E110" s="1" t="s">
        <v>307</v>
      </c>
      <c r="F110" s="3"/>
      <c r="G110" s="8">
        <v>0</v>
      </c>
      <c r="H110" s="8">
        <f>H111</f>
        <v>0</v>
      </c>
      <c r="I110" s="8">
        <f t="shared" si="18"/>
        <v>0</v>
      </c>
      <c r="J110" s="8">
        <f>J111</f>
        <v>0</v>
      </c>
      <c r="K110" s="8">
        <f t="shared" si="19"/>
        <v>0</v>
      </c>
      <c r="L110" s="9">
        <f>L111</f>
        <v>0</v>
      </c>
      <c r="M110" s="8">
        <f t="shared" si="20"/>
        <v>0</v>
      </c>
      <c r="N110" s="9">
        <f>N111</f>
        <v>0</v>
      </c>
      <c r="O110" s="8">
        <f t="shared" si="21"/>
        <v>0</v>
      </c>
      <c r="P110" s="9">
        <f>P111</f>
        <v>0</v>
      </c>
      <c r="Q110" s="8">
        <f t="shared" si="15"/>
        <v>0</v>
      </c>
      <c r="R110" s="9">
        <f>R111</f>
        <v>0</v>
      </c>
      <c r="S110" s="8">
        <f t="shared" si="16"/>
        <v>0</v>
      </c>
      <c r="T110" s="9">
        <f>T111</f>
        <v>0</v>
      </c>
      <c r="U110" s="8">
        <f t="shared" si="13"/>
        <v>0</v>
      </c>
      <c r="V110" s="8">
        <v>0</v>
      </c>
      <c r="W110" s="8">
        <f>W111</f>
        <v>0</v>
      </c>
      <c r="X110" s="8">
        <f t="shared" si="22"/>
        <v>0</v>
      </c>
      <c r="Y110" s="8">
        <f>Y111</f>
        <v>0</v>
      </c>
      <c r="Z110" s="8">
        <f t="shared" si="23"/>
        <v>0</v>
      </c>
      <c r="AA110" s="9">
        <f>AA111</f>
        <v>0</v>
      </c>
      <c r="AB110" s="8">
        <f t="shared" si="24"/>
        <v>0</v>
      </c>
      <c r="AC110" s="9">
        <f>AC111</f>
        <v>0</v>
      </c>
      <c r="AD110" s="8">
        <f t="shared" si="25"/>
        <v>0</v>
      </c>
      <c r="AE110" s="9">
        <f>AE111</f>
        <v>0</v>
      </c>
      <c r="AF110" s="8">
        <f t="shared" si="17"/>
        <v>0</v>
      </c>
      <c r="AG110" s="9">
        <f>AG111</f>
        <v>0</v>
      </c>
      <c r="AH110" s="8">
        <f t="shared" si="14"/>
        <v>0</v>
      </c>
    </row>
    <row r="111" spans="1:34" ht="49.5" customHeight="1">
      <c r="A111" s="2" t="s">
        <v>186</v>
      </c>
      <c r="B111" s="3" t="s">
        <v>5</v>
      </c>
      <c r="C111" s="3" t="s">
        <v>22</v>
      </c>
      <c r="D111" s="3" t="s">
        <v>25</v>
      </c>
      <c r="E111" s="1" t="s">
        <v>307</v>
      </c>
      <c r="F111" s="3">
        <v>400</v>
      </c>
      <c r="G111" s="8">
        <v>0</v>
      </c>
      <c r="H111" s="8"/>
      <c r="I111" s="8">
        <f t="shared" si="18"/>
        <v>0</v>
      </c>
      <c r="J111" s="8"/>
      <c r="K111" s="8">
        <f t="shared" si="19"/>
        <v>0</v>
      </c>
      <c r="L111" s="9"/>
      <c r="M111" s="8">
        <f t="shared" si="20"/>
        <v>0</v>
      </c>
      <c r="N111" s="9"/>
      <c r="O111" s="8">
        <f t="shared" si="21"/>
        <v>0</v>
      </c>
      <c r="P111" s="9"/>
      <c r="Q111" s="8">
        <f t="shared" si="15"/>
        <v>0</v>
      </c>
      <c r="R111" s="9"/>
      <c r="S111" s="8">
        <f t="shared" si="16"/>
        <v>0</v>
      </c>
      <c r="T111" s="9"/>
      <c r="U111" s="8">
        <f t="shared" si="13"/>
        <v>0</v>
      </c>
      <c r="V111" s="8">
        <v>0</v>
      </c>
      <c r="W111" s="8"/>
      <c r="X111" s="8">
        <f t="shared" si="22"/>
        <v>0</v>
      </c>
      <c r="Y111" s="8"/>
      <c r="Z111" s="8">
        <f t="shared" si="23"/>
        <v>0</v>
      </c>
      <c r="AA111" s="9"/>
      <c r="AB111" s="8">
        <f t="shared" si="24"/>
        <v>0</v>
      </c>
      <c r="AC111" s="9"/>
      <c r="AD111" s="8">
        <f t="shared" si="25"/>
        <v>0</v>
      </c>
      <c r="AE111" s="9"/>
      <c r="AF111" s="8">
        <f t="shared" si="17"/>
        <v>0</v>
      </c>
      <c r="AG111" s="9"/>
      <c r="AH111" s="8">
        <f t="shared" si="14"/>
        <v>0</v>
      </c>
    </row>
    <row r="112" spans="1:34" ht="49.5" customHeight="1">
      <c r="A112" s="2" t="s">
        <v>342</v>
      </c>
      <c r="B112" s="3" t="s">
        <v>5</v>
      </c>
      <c r="C112" s="3" t="s">
        <v>22</v>
      </c>
      <c r="D112" s="3" t="s">
        <v>25</v>
      </c>
      <c r="E112" s="1" t="s">
        <v>343</v>
      </c>
      <c r="F112" s="3"/>
      <c r="G112" s="8"/>
      <c r="H112" s="8"/>
      <c r="I112" s="8"/>
      <c r="J112" s="8"/>
      <c r="K112" s="8">
        <f t="shared" si="19"/>
        <v>0</v>
      </c>
      <c r="L112" s="9">
        <f>L113</f>
        <v>0</v>
      </c>
      <c r="M112" s="8">
        <f t="shared" si="20"/>
        <v>0</v>
      </c>
      <c r="N112" s="9">
        <f>N113</f>
        <v>0</v>
      </c>
      <c r="O112" s="8">
        <f t="shared" si="21"/>
        <v>0</v>
      </c>
      <c r="P112" s="9">
        <f>P113</f>
        <v>0</v>
      </c>
      <c r="Q112" s="8">
        <f t="shared" si="15"/>
        <v>0</v>
      </c>
      <c r="R112" s="9">
        <f>R113</f>
        <v>0</v>
      </c>
      <c r="S112" s="8">
        <f t="shared" si="16"/>
        <v>0</v>
      </c>
      <c r="T112" s="9">
        <f>T113</f>
        <v>0</v>
      </c>
      <c r="U112" s="8">
        <f t="shared" si="13"/>
        <v>0</v>
      </c>
      <c r="V112" s="8"/>
      <c r="W112" s="8"/>
      <c r="X112" s="8"/>
      <c r="Y112" s="8"/>
      <c r="Z112" s="8">
        <f t="shared" si="23"/>
        <v>0</v>
      </c>
      <c r="AA112" s="9">
        <f>AA113</f>
        <v>0</v>
      </c>
      <c r="AB112" s="8">
        <f t="shared" si="24"/>
        <v>0</v>
      </c>
      <c r="AC112" s="9">
        <f>AC113</f>
        <v>0</v>
      </c>
      <c r="AD112" s="8">
        <f t="shared" si="25"/>
        <v>0</v>
      </c>
      <c r="AE112" s="9">
        <f>AE113</f>
        <v>0</v>
      </c>
      <c r="AF112" s="8">
        <f t="shared" si="17"/>
        <v>0</v>
      </c>
      <c r="AG112" s="9">
        <f>AG113</f>
        <v>0</v>
      </c>
      <c r="AH112" s="8">
        <f t="shared" si="14"/>
        <v>0</v>
      </c>
    </row>
    <row r="113" spans="1:34" ht="49.5" customHeight="1">
      <c r="A113" s="2" t="s">
        <v>32</v>
      </c>
      <c r="B113" s="3" t="s">
        <v>5</v>
      </c>
      <c r="C113" s="3" t="s">
        <v>22</v>
      </c>
      <c r="D113" s="3" t="s">
        <v>25</v>
      </c>
      <c r="E113" s="1" t="s">
        <v>343</v>
      </c>
      <c r="F113" s="3">
        <v>200</v>
      </c>
      <c r="G113" s="8"/>
      <c r="H113" s="8"/>
      <c r="I113" s="8"/>
      <c r="J113" s="8"/>
      <c r="K113" s="8">
        <f t="shared" si="19"/>
        <v>0</v>
      </c>
      <c r="L113" s="9"/>
      <c r="M113" s="8">
        <f t="shared" si="20"/>
        <v>0</v>
      </c>
      <c r="N113" s="9"/>
      <c r="O113" s="8">
        <f t="shared" si="21"/>
        <v>0</v>
      </c>
      <c r="P113" s="9"/>
      <c r="Q113" s="8">
        <f t="shared" si="15"/>
        <v>0</v>
      </c>
      <c r="R113" s="9"/>
      <c r="S113" s="8">
        <f t="shared" si="16"/>
        <v>0</v>
      </c>
      <c r="T113" s="9"/>
      <c r="U113" s="8">
        <f t="shared" si="13"/>
        <v>0</v>
      </c>
      <c r="V113" s="8"/>
      <c r="W113" s="8"/>
      <c r="X113" s="8"/>
      <c r="Y113" s="8"/>
      <c r="Z113" s="8">
        <f t="shared" si="23"/>
        <v>0</v>
      </c>
      <c r="AA113" s="9"/>
      <c r="AB113" s="8">
        <f t="shared" si="24"/>
        <v>0</v>
      </c>
      <c r="AC113" s="9"/>
      <c r="AD113" s="8">
        <f t="shared" si="25"/>
        <v>0</v>
      </c>
      <c r="AE113" s="9"/>
      <c r="AF113" s="8">
        <f t="shared" si="17"/>
        <v>0</v>
      </c>
      <c r="AG113" s="9"/>
      <c r="AH113" s="8">
        <f t="shared" si="14"/>
        <v>0</v>
      </c>
    </row>
    <row r="114" spans="1:34" ht="33" customHeight="1">
      <c r="A114" s="2" t="s">
        <v>359</v>
      </c>
      <c r="B114" s="3" t="s">
        <v>5</v>
      </c>
      <c r="C114" s="3" t="s">
        <v>22</v>
      </c>
      <c r="D114" s="3" t="s">
        <v>25</v>
      </c>
      <c r="E114" s="1" t="s">
        <v>360</v>
      </c>
      <c r="F114" s="3"/>
      <c r="G114" s="8"/>
      <c r="H114" s="8"/>
      <c r="I114" s="8"/>
      <c r="J114" s="8"/>
      <c r="K114" s="8"/>
      <c r="L114" s="9"/>
      <c r="M114" s="8"/>
      <c r="N114" s="9"/>
      <c r="O114" s="8"/>
      <c r="P114" s="9"/>
      <c r="Q114" s="8">
        <f t="shared" si="15"/>
        <v>0</v>
      </c>
      <c r="R114" s="9">
        <f>R115</f>
        <v>0</v>
      </c>
      <c r="S114" s="8">
        <f t="shared" si="16"/>
        <v>0</v>
      </c>
      <c r="T114" s="9">
        <f>T115</f>
        <v>0</v>
      </c>
      <c r="U114" s="8">
        <f t="shared" si="13"/>
        <v>0</v>
      </c>
      <c r="V114" s="8"/>
      <c r="W114" s="8"/>
      <c r="X114" s="8"/>
      <c r="Y114" s="8"/>
      <c r="Z114" s="8"/>
      <c r="AA114" s="9"/>
      <c r="AB114" s="8"/>
      <c r="AC114" s="9"/>
      <c r="AD114" s="8">
        <f t="shared" si="25"/>
        <v>0</v>
      </c>
      <c r="AE114" s="9">
        <f>AE115</f>
        <v>0</v>
      </c>
      <c r="AF114" s="8">
        <f t="shared" si="17"/>
        <v>0</v>
      </c>
      <c r="AG114" s="9">
        <f>AG115</f>
        <v>0</v>
      </c>
      <c r="AH114" s="8">
        <f t="shared" si="14"/>
        <v>0</v>
      </c>
    </row>
    <row r="115" spans="1:34" ht="49.5" customHeight="1">
      <c r="A115" s="2" t="s">
        <v>32</v>
      </c>
      <c r="B115" s="3" t="s">
        <v>5</v>
      </c>
      <c r="C115" s="3" t="s">
        <v>22</v>
      </c>
      <c r="D115" s="3" t="s">
        <v>25</v>
      </c>
      <c r="E115" s="1" t="s">
        <v>360</v>
      </c>
      <c r="F115" s="3">
        <v>200</v>
      </c>
      <c r="G115" s="8"/>
      <c r="H115" s="8"/>
      <c r="I115" s="8"/>
      <c r="J115" s="8"/>
      <c r="K115" s="8"/>
      <c r="L115" s="9"/>
      <c r="M115" s="8"/>
      <c r="N115" s="9"/>
      <c r="O115" s="8"/>
      <c r="P115" s="9"/>
      <c r="Q115" s="8">
        <f t="shared" si="15"/>
        <v>0</v>
      </c>
      <c r="R115" s="9"/>
      <c r="S115" s="8">
        <f t="shared" si="16"/>
        <v>0</v>
      </c>
      <c r="T115" s="9"/>
      <c r="U115" s="8">
        <f t="shared" si="13"/>
        <v>0</v>
      </c>
      <c r="V115" s="8"/>
      <c r="W115" s="8"/>
      <c r="X115" s="8"/>
      <c r="Y115" s="8"/>
      <c r="Z115" s="8"/>
      <c r="AA115" s="9"/>
      <c r="AB115" s="8"/>
      <c r="AC115" s="9"/>
      <c r="AD115" s="8">
        <f t="shared" si="25"/>
        <v>0</v>
      </c>
      <c r="AE115" s="9"/>
      <c r="AF115" s="8">
        <f t="shared" si="17"/>
        <v>0</v>
      </c>
      <c r="AG115" s="9"/>
      <c r="AH115" s="8">
        <f t="shared" si="14"/>
        <v>0</v>
      </c>
    </row>
    <row r="116" spans="1:34" ht="60" customHeight="1">
      <c r="A116" s="2" t="s">
        <v>361</v>
      </c>
      <c r="B116" s="3" t="s">
        <v>5</v>
      </c>
      <c r="C116" s="3" t="s">
        <v>22</v>
      </c>
      <c r="D116" s="3" t="s">
        <v>25</v>
      </c>
      <c r="E116" s="1" t="s">
        <v>362</v>
      </c>
      <c r="F116" s="3"/>
      <c r="G116" s="8"/>
      <c r="H116" s="8"/>
      <c r="I116" s="8"/>
      <c r="J116" s="8"/>
      <c r="K116" s="8"/>
      <c r="L116" s="9"/>
      <c r="M116" s="8"/>
      <c r="N116" s="9"/>
      <c r="O116" s="8"/>
      <c r="P116" s="9"/>
      <c r="Q116" s="8">
        <f t="shared" si="15"/>
        <v>0</v>
      </c>
      <c r="R116" s="9">
        <f>R117</f>
        <v>0</v>
      </c>
      <c r="S116" s="8">
        <f t="shared" si="16"/>
        <v>0</v>
      </c>
      <c r="T116" s="9">
        <f>T117</f>
        <v>0</v>
      </c>
      <c r="U116" s="8">
        <f t="shared" si="13"/>
        <v>0</v>
      </c>
      <c r="V116" s="8"/>
      <c r="W116" s="8"/>
      <c r="X116" s="8"/>
      <c r="Y116" s="8"/>
      <c r="Z116" s="8"/>
      <c r="AA116" s="9"/>
      <c r="AB116" s="8"/>
      <c r="AC116" s="9"/>
      <c r="AD116" s="8">
        <f t="shared" si="25"/>
        <v>0</v>
      </c>
      <c r="AE116" s="9">
        <f>AE117</f>
        <v>0</v>
      </c>
      <c r="AF116" s="8">
        <f t="shared" si="17"/>
        <v>0</v>
      </c>
      <c r="AG116" s="9">
        <f>AG117</f>
        <v>0</v>
      </c>
      <c r="AH116" s="8">
        <f t="shared" si="14"/>
        <v>0</v>
      </c>
    </row>
    <row r="117" spans="1:34" ht="49.5" customHeight="1">
      <c r="A117" s="4" t="s">
        <v>33</v>
      </c>
      <c r="B117" s="3" t="s">
        <v>5</v>
      </c>
      <c r="C117" s="3" t="s">
        <v>22</v>
      </c>
      <c r="D117" s="3" t="s">
        <v>25</v>
      </c>
      <c r="E117" s="1" t="s">
        <v>362</v>
      </c>
      <c r="F117" s="3">
        <v>800</v>
      </c>
      <c r="G117" s="8"/>
      <c r="H117" s="8"/>
      <c r="I117" s="8"/>
      <c r="J117" s="8"/>
      <c r="K117" s="8"/>
      <c r="L117" s="9"/>
      <c r="M117" s="8"/>
      <c r="N117" s="9"/>
      <c r="O117" s="8"/>
      <c r="P117" s="9"/>
      <c r="Q117" s="8">
        <f t="shared" si="15"/>
        <v>0</v>
      </c>
      <c r="R117" s="9"/>
      <c r="S117" s="8">
        <f t="shared" si="16"/>
        <v>0</v>
      </c>
      <c r="T117" s="9"/>
      <c r="U117" s="8">
        <f t="shared" si="13"/>
        <v>0</v>
      </c>
      <c r="V117" s="8"/>
      <c r="W117" s="8"/>
      <c r="X117" s="8"/>
      <c r="Y117" s="8"/>
      <c r="Z117" s="8"/>
      <c r="AA117" s="9"/>
      <c r="AB117" s="8"/>
      <c r="AC117" s="9"/>
      <c r="AD117" s="8">
        <f t="shared" si="25"/>
        <v>0</v>
      </c>
      <c r="AE117" s="9"/>
      <c r="AF117" s="8">
        <f t="shared" si="17"/>
        <v>0</v>
      </c>
      <c r="AG117" s="9"/>
      <c r="AH117" s="8">
        <f t="shared" si="14"/>
        <v>0</v>
      </c>
    </row>
    <row r="118" spans="1:34" ht="41.25" customHeight="1">
      <c r="A118" s="2" t="s">
        <v>242</v>
      </c>
      <c r="B118" s="3" t="s">
        <v>5</v>
      </c>
      <c r="C118" s="3" t="s">
        <v>22</v>
      </c>
      <c r="D118" s="3" t="s">
        <v>25</v>
      </c>
      <c r="E118" s="1" t="s">
        <v>243</v>
      </c>
      <c r="F118" s="3"/>
      <c r="G118" s="8">
        <v>0</v>
      </c>
      <c r="H118" s="8">
        <f>H119</f>
        <v>0</v>
      </c>
      <c r="I118" s="8">
        <f t="shared" si="18"/>
        <v>0</v>
      </c>
      <c r="J118" s="8">
        <f>J119</f>
        <v>0</v>
      </c>
      <c r="K118" s="8">
        <f t="shared" si="19"/>
        <v>0</v>
      </c>
      <c r="L118" s="9">
        <f>L119</f>
        <v>0</v>
      </c>
      <c r="M118" s="8">
        <f t="shared" si="20"/>
        <v>0</v>
      </c>
      <c r="N118" s="9">
        <f>N119</f>
        <v>0</v>
      </c>
      <c r="O118" s="8">
        <f t="shared" si="21"/>
        <v>0</v>
      </c>
      <c r="P118" s="9">
        <f>P119</f>
        <v>0</v>
      </c>
      <c r="Q118" s="8">
        <f t="shared" si="15"/>
        <v>0</v>
      </c>
      <c r="R118" s="9">
        <f>R119</f>
        <v>0</v>
      </c>
      <c r="S118" s="8">
        <f t="shared" si="16"/>
        <v>0</v>
      </c>
      <c r="T118" s="9">
        <f>T119</f>
        <v>0</v>
      </c>
      <c r="U118" s="8">
        <f t="shared" si="13"/>
        <v>0</v>
      </c>
      <c r="V118" s="8">
        <v>0</v>
      </c>
      <c r="W118" s="8">
        <f>W119</f>
        <v>0</v>
      </c>
      <c r="X118" s="8">
        <f t="shared" si="22"/>
        <v>0</v>
      </c>
      <c r="Y118" s="8">
        <f>Y119</f>
        <v>0</v>
      </c>
      <c r="Z118" s="8">
        <f t="shared" si="23"/>
        <v>0</v>
      </c>
      <c r="AA118" s="9">
        <f>AA119</f>
        <v>0</v>
      </c>
      <c r="AB118" s="8">
        <f t="shared" si="24"/>
        <v>0</v>
      </c>
      <c r="AC118" s="9">
        <f>AC119</f>
        <v>0</v>
      </c>
      <c r="AD118" s="8">
        <f t="shared" si="25"/>
        <v>0</v>
      </c>
      <c r="AE118" s="9">
        <f>AE119</f>
        <v>0</v>
      </c>
      <c r="AF118" s="8">
        <f t="shared" si="17"/>
        <v>0</v>
      </c>
      <c r="AG118" s="9">
        <f>AG119</f>
        <v>0</v>
      </c>
      <c r="AH118" s="8">
        <f t="shared" si="14"/>
        <v>0</v>
      </c>
    </row>
    <row r="119" spans="1:34" ht="49.5" customHeight="1">
      <c r="A119" s="2" t="s">
        <v>32</v>
      </c>
      <c r="B119" s="3" t="s">
        <v>5</v>
      </c>
      <c r="C119" s="3" t="s">
        <v>22</v>
      </c>
      <c r="D119" s="3" t="s">
        <v>25</v>
      </c>
      <c r="E119" s="1" t="s">
        <v>243</v>
      </c>
      <c r="F119" s="3">
        <v>200</v>
      </c>
      <c r="G119" s="8">
        <v>0</v>
      </c>
      <c r="H119" s="8"/>
      <c r="I119" s="8">
        <f t="shared" si="18"/>
        <v>0</v>
      </c>
      <c r="J119" s="8"/>
      <c r="K119" s="8">
        <f t="shared" si="19"/>
        <v>0</v>
      </c>
      <c r="L119" s="9"/>
      <c r="M119" s="8">
        <f t="shared" si="20"/>
        <v>0</v>
      </c>
      <c r="N119" s="9"/>
      <c r="O119" s="8">
        <f t="shared" si="21"/>
        <v>0</v>
      </c>
      <c r="P119" s="9"/>
      <c r="Q119" s="8">
        <f t="shared" si="15"/>
        <v>0</v>
      </c>
      <c r="R119" s="9"/>
      <c r="S119" s="8">
        <f t="shared" si="16"/>
        <v>0</v>
      </c>
      <c r="T119" s="9"/>
      <c r="U119" s="8">
        <f t="shared" si="13"/>
        <v>0</v>
      </c>
      <c r="V119" s="8">
        <v>0</v>
      </c>
      <c r="W119" s="8"/>
      <c r="X119" s="8">
        <f t="shared" si="22"/>
        <v>0</v>
      </c>
      <c r="Y119" s="8"/>
      <c r="Z119" s="8">
        <f t="shared" si="23"/>
        <v>0</v>
      </c>
      <c r="AA119" s="9"/>
      <c r="AB119" s="8">
        <f t="shared" si="24"/>
        <v>0</v>
      </c>
      <c r="AC119" s="9"/>
      <c r="AD119" s="8">
        <f t="shared" si="25"/>
        <v>0</v>
      </c>
      <c r="AE119" s="9"/>
      <c r="AF119" s="8">
        <f t="shared" si="17"/>
        <v>0</v>
      </c>
      <c r="AG119" s="9"/>
      <c r="AH119" s="8">
        <f t="shared" si="14"/>
        <v>0</v>
      </c>
    </row>
    <row r="120" spans="1:34" ht="60.75" customHeight="1">
      <c r="A120" s="10" t="s">
        <v>184</v>
      </c>
      <c r="B120" s="3" t="s">
        <v>5</v>
      </c>
      <c r="C120" s="3" t="s">
        <v>22</v>
      </c>
      <c r="D120" s="3" t="s">
        <v>20</v>
      </c>
      <c r="E120" s="12" t="s">
        <v>185</v>
      </c>
      <c r="F120" s="3"/>
      <c r="G120" s="8">
        <v>12031.884243000002</v>
      </c>
      <c r="H120" s="8">
        <f>H121</f>
        <v>0</v>
      </c>
      <c r="I120" s="8">
        <f t="shared" si="18"/>
        <v>12031.884243000002</v>
      </c>
      <c r="J120" s="8">
        <f>J121</f>
        <v>0</v>
      </c>
      <c r="K120" s="8">
        <f t="shared" si="19"/>
        <v>12031.884243000002</v>
      </c>
      <c r="L120" s="9">
        <f>L121</f>
        <v>0</v>
      </c>
      <c r="M120" s="8">
        <f t="shared" si="20"/>
        <v>12031.884243000002</v>
      </c>
      <c r="N120" s="9">
        <f>N121</f>
        <v>0</v>
      </c>
      <c r="O120" s="8">
        <f t="shared" si="21"/>
        <v>12031.884243000002</v>
      </c>
      <c r="P120" s="9">
        <f>P121</f>
        <v>-60.028230000000008</v>
      </c>
      <c r="Q120" s="8">
        <f t="shared" si="15"/>
        <v>11971.856013000002</v>
      </c>
      <c r="R120" s="9">
        <f>R121</f>
        <v>-273.38741999999996</v>
      </c>
      <c r="S120" s="8">
        <f t="shared" si="16"/>
        <v>11698.468593000003</v>
      </c>
      <c r="T120" s="9">
        <f>T121</f>
        <v>0</v>
      </c>
      <c r="U120" s="8">
        <f t="shared" si="13"/>
        <v>11698.468593000003</v>
      </c>
      <c r="V120" s="8">
        <v>9408.1059630000018</v>
      </c>
      <c r="W120" s="8">
        <f>W121</f>
        <v>0</v>
      </c>
      <c r="X120" s="8">
        <f t="shared" si="22"/>
        <v>9408.1059630000018</v>
      </c>
      <c r="Y120" s="8">
        <f>Y121</f>
        <v>0</v>
      </c>
      <c r="Z120" s="8">
        <f t="shared" si="23"/>
        <v>9408.1059630000018</v>
      </c>
      <c r="AA120" s="9">
        <f>AA121</f>
        <v>0</v>
      </c>
      <c r="AB120" s="8">
        <f t="shared" si="24"/>
        <v>9408.1059630000018</v>
      </c>
      <c r="AC120" s="9">
        <f>AC121</f>
        <v>-524.0071099999999</v>
      </c>
      <c r="AD120" s="8">
        <f t="shared" si="25"/>
        <v>8884.0988530000013</v>
      </c>
      <c r="AE120" s="9">
        <f>AE121</f>
        <v>0</v>
      </c>
      <c r="AF120" s="8">
        <f t="shared" si="17"/>
        <v>8884.0988530000013</v>
      </c>
      <c r="AG120" s="9">
        <f>AG121</f>
        <v>0</v>
      </c>
      <c r="AH120" s="8">
        <f t="shared" si="14"/>
        <v>8884.0988530000013</v>
      </c>
    </row>
    <row r="121" spans="1:34" ht="45" customHeight="1">
      <c r="A121" s="13" t="s">
        <v>58</v>
      </c>
      <c r="B121" s="3" t="s">
        <v>5</v>
      </c>
      <c r="C121" s="3" t="s">
        <v>22</v>
      </c>
      <c r="D121" s="3" t="s">
        <v>20</v>
      </c>
      <c r="E121" s="12" t="s">
        <v>185</v>
      </c>
      <c r="F121" s="3">
        <v>800</v>
      </c>
      <c r="G121" s="8">
        <v>12031.884240000001</v>
      </c>
      <c r="H121" s="8"/>
      <c r="I121" s="8">
        <f t="shared" si="18"/>
        <v>12031.884240000001</v>
      </c>
      <c r="J121" s="8"/>
      <c r="K121" s="8">
        <f t="shared" si="19"/>
        <v>12031.884240000001</v>
      </c>
      <c r="L121" s="9"/>
      <c r="M121" s="8">
        <f t="shared" si="20"/>
        <v>12031.884240000001</v>
      </c>
      <c r="N121" s="9"/>
      <c r="O121" s="8">
        <f t="shared" si="21"/>
        <v>12031.884240000001</v>
      </c>
      <c r="P121" s="9">
        <f>-61.57203+1.58351-0.04073+0.00105-0.00003</f>
        <v>-60.028230000000008</v>
      </c>
      <c r="Q121" s="8">
        <f t="shared" si="15"/>
        <v>11971.856010000001</v>
      </c>
      <c r="R121" s="9">
        <f>-280.4184+7.21181-0.18548+0.00477-0.00012</f>
        <v>-273.38741999999996</v>
      </c>
      <c r="S121" s="8">
        <f t="shared" si="16"/>
        <v>11698.468590000002</v>
      </c>
      <c r="T121" s="9"/>
      <c r="U121" s="8">
        <f t="shared" si="13"/>
        <v>11698.468590000002</v>
      </c>
      <c r="V121" s="8">
        <v>9408.1059600000008</v>
      </c>
      <c r="W121" s="8"/>
      <c r="X121" s="8">
        <f t="shared" si="22"/>
        <v>9408.1059600000008</v>
      </c>
      <c r="Y121" s="8"/>
      <c r="Z121" s="8">
        <f t="shared" si="23"/>
        <v>9408.1059600000008</v>
      </c>
      <c r="AA121" s="9"/>
      <c r="AB121" s="8">
        <f t="shared" si="24"/>
        <v>9408.1059600000008</v>
      </c>
      <c r="AC121" s="9">
        <f>-551.6794+29.13364-1.53852+0.08124-0.00429+0.00023-0.00001</f>
        <v>-524.0071099999999</v>
      </c>
      <c r="AD121" s="8">
        <f t="shared" si="25"/>
        <v>8884.0988500000003</v>
      </c>
      <c r="AE121" s="9"/>
      <c r="AF121" s="8">
        <f t="shared" si="17"/>
        <v>8884.0988500000003</v>
      </c>
      <c r="AG121" s="9"/>
      <c r="AH121" s="8">
        <f t="shared" si="14"/>
        <v>8884.0988500000003</v>
      </c>
    </row>
    <row r="122" spans="1:34" ht="45" customHeight="1">
      <c r="A122" s="2" t="s">
        <v>267</v>
      </c>
      <c r="B122" s="3" t="s">
        <v>5</v>
      </c>
      <c r="C122" s="3" t="s">
        <v>22</v>
      </c>
      <c r="D122" s="3" t="s">
        <v>20</v>
      </c>
      <c r="E122" s="12" t="s">
        <v>291</v>
      </c>
      <c r="F122" s="3"/>
      <c r="G122" s="8">
        <v>0</v>
      </c>
      <c r="H122" s="8">
        <f>H123</f>
        <v>0</v>
      </c>
      <c r="I122" s="8">
        <f t="shared" si="18"/>
        <v>0</v>
      </c>
      <c r="J122" s="8">
        <f>J123</f>
        <v>0</v>
      </c>
      <c r="K122" s="8">
        <f t="shared" si="19"/>
        <v>0</v>
      </c>
      <c r="L122" s="9">
        <f>L123</f>
        <v>0</v>
      </c>
      <c r="M122" s="8">
        <f t="shared" si="20"/>
        <v>0</v>
      </c>
      <c r="N122" s="9">
        <f>N123</f>
        <v>0</v>
      </c>
      <c r="O122" s="8">
        <f t="shared" si="21"/>
        <v>0</v>
      </c>
      <c r="P122" s="9">
        <f>P123</f>
        <v>0</v>
      </c>
      <c r="Q122" s="8">
        <f t="shared" si="15"/>
        <v>0</v>
      </c>
      <c r="R122" s="9">
        <f>R123</f>
        <v>0</v>
      </c>
      <c r="S122" s="8">
        <f t="shared" si="16"/>
        <v>0</v>
      </c>
      <c r="T122" s="9">
        <f>T123</f>
        <v>0</v>
      </c>
      <c r="U122" s="8">
        <f t="shared" si="13"/>
        <v>0</v>
      </c>
      <c r="V122" s="8">
        <v>0</v>
      </c>
      <c r="W122" s="8">
        <f>W123</f>
        <v>0</v>
      </c>
      <c r="X122" s="8">
        <f t="shared" si="22"/>
        <v>0</v>
      </c>
      <c r="Y122" s="8">
        <f>Y123</f>
        <v>0</v>
      </c>
      <c r="Z122" s="8">
        <f t="shared" si="23"/>
        <v>0</v>
      </c>
      <c r="AA122" s="9">
        <f>AA123</f>
        <v>0</v>
      </c>
      <c r="AB122" s="8">
        <f t="shared" si="24"/>
        <v>0</v>
      </c>
      <c r="AC122" s="9">
        <f>AC123</f>
        <v>0</v>
      </c>
      <c r="AD122" s="8">
        <f t="shared" si="25"/>
        <v>0</v>
      </c>
      <c r="AE122" s="9">
        <f>AE123</f>
        <v>0</v>
      </c>
      <c r="AF122" s="8">
        <f t="shared" si="17"/>
        <v>0</v>
      </c>
      <c r="AG122" s="9">
        <f>AG123</f>
        <v>0</v>
      </c>
      <c r="AH122" s="8">
        <f t="shared" si="14"/>
        <v>0</v>
      </c>
    </row>
    <row r="123" spans="1:34" ht="45" customHeight="1">
      <c r="A123" s="2" t="s">
        <v>32</v>
      </c>
      <c r="B123" s="3" t="s">
        <v>5</v>
      </c>
      <c r="C123" s="3" t="s">
        <v>22</v>
      </c>
      <c r="D123" s="3" t="s">
        <v>20</v>
      </c>
      <c r="E123" s="12" t="s">
        <v>291</v>
      </c>
      <c r="F123" s="3">
        <v>200</v>
      </c>
      <c r="G123" s="8">
        <v>0</v>
      </c>
      <c r="H123" s="8"/>
      <c r="I123" s="8">
        <f t="shared" si="18"/>
        <v>0</v>
      </c>
      <c r="J123" s="8"/>
      <c r="K123" s="8">
        <f t="shared" si="19"/>
        <v>0</v>
      </c>
      <c r="L123" s="9"/>
      <c r="M123" s="8">
        <f t="shared" si="20"/>
        <v>0</v>
      </c>
      <c r="N123" s="9"/>
      <c r="O123" s="8">
        <f t="shared" si="21"/>
        <v>0</v>
      </c>
      <c r="P123" s="9"/>
      <c r="Q123" s="8">
        <f t="shared" si="15"/>
        <v>0</v>
      </c>
      <c r="R123" s="9"/>
      <c r="S123" s="8">
        <f t="shared" si="16"/>
        <v>0</v>
      </c>
      <c r="T123" s="9"/>
      <c r="U123" s="8">
        <f t="shared" si="13"/>
        <v>0</v>
      </c>
      <c r="V123" s="8">
        <v>0</v>
      </c>
      <c r="W123" s="8"/>
      <c r="X123" s="8">
        <f t="shared" si="22"/>
        <v>0</v>
      </c>
      <c r="Y123" s="8"/>
      <c r="Z123" s="8">
        <f t="shared" si="23"/>
        <v>0</v>
      </c>
      <c r="AA123" s="9"/>
      <c r="AB123" s="8">
        <f t="shared" si="24"/>
        <v>0</v>
      </c>
      <c r="AC123" s="9"/>
      <c r="AD123" s="8">
        <f t="shared" si="25"/>
        <v>0</v>
      </c>
      <c r="AE123" s="9"/>
      <c r="AF123" s="8">
        <f t="shared" si="17"/>
        <v>0</v>
      </c>
      <c r="AG123" s="9"/>
      <c r="AH123" s="8">
        <f t="shared" si="14"/>
        <v>0</v>
      </c>
    </row>
    <row r="124" spans="1:34" ht="27.75" hidden="1" customHeight="1">
      <c r="A124" s="2" t="s">
        <v>285</v>
      </c>
      <c r="B124" s="3" t="s">
        <v>5</v>
      </c>
      <c r="C124" s="3" t="s">
        <v>22</v>
      </c>
      <c r="D124" s="3" t="s">
        <v>20</v>
      </c>
      <c r="E124" s="12" t="s">
        <v>286</v>
      </c>
      <c r="F124" s="3"/>
      <c r="G124" s="8">
        <v>0</v>
      </c>
      <c r="H124" s="8">
        <f>H125</f>
        <v>0</v>
      </c>
      <c r="I124" s="8">
        <f t="shared" si="18"/>
        <v>0</v>
      </c>
      <c r="J124" s="8">
        <f>J125</f>
        <v>0</v>
      </c>
      <c r="K124" s="8">
        <f t="shared" si="19"/>
        <v>0</v>
      </c>
      <c r="L124" s="9">
        <f>L125</f>
        <v>0</v>
      </c>
      <c r="M124" s="8">
        <f t="shared" si="20"/>
        <v>0</v>
      </c>
      <c r="N124" s="9">
        <f>N125</f>
        <v>0</v>
      </c>
      <c r="O124" s="8">
        <f t="shared" si="21"/>
        <v>0</v>
      </c>
      <c r="P124" s="9">
        <f>P125</f>
        <v>0</v>
      </c>
      <c r="Q124" s="8">
        <f t="shared" si="15"/>
        <v>0</v>
      </c>
      <c r="R124" s="9">
        <f>R125</f>
        <v>0</v>
      </c>
      <c r="S124" s="8">
        <f t="shared" si="16"/>
        <v>0</v>
      </c>
      <c r="T124" s="9">
        <f>T125</f>
        <v>0</v>
      </c>
      <c r="U124" s="8">
        <f t="shared" si="13"/>
        <v>0</v>
      </c>
      <c r="V124" s="8">
        <v>0</v>
      </c>
      <c r="W124" s="8">
        <f>W125</f>
        <v>0</v>
      </c>
      <c r="X124" s="8">
        <f t="shared" si="22"/>
        <v>0</v>
      </c>
      <c r="Y124" s="8">
        <f>Y125</f>
        <v>0</v>
      </c>
      <c r="Z124" s="8">
        <f t="shared" si="23"/>
        <v>0</v>
      </c>
      <c r="AA124" s="9">
        <f>AA125</f>
        <v>0</v>
      </c>
      <c r="AB124" s="8">
        <f t="shared" si="24"/>
        <v>0</v>
      </c>
      <c r="AC124" s="9">
        <f>AC125</f>
        <v>0</v>
      </c>
      <c r="AD124" s="8">
        <f t="shared" si="25"/>
        <v>0</v>
      </c>
      <c r="AE124" s="9">
        <f>AE125</f>
        <v>0</v>
      </c>
      <c r="AF124" s="8">
        <f t="shared" si="17"/>
        <v>0</v>
      </c>
      <c r="AG124" s="9">
        <f>AG125</f>
        <v>0</v>
      </c>
      <c r="AH124" s="8">
        <f t="shared" si="14"/>
        <v>0</v>
      </c>
    </row>
    <row r="125" spans="1:34" ht="45" hidden="1" customHeight="1">
      <c r="A125" s="2" t="s">
        <v>32</v>
      </c>
      <c r="B125" s="3" t="s">
        <v>5</v>
      </c>
      <c r="C125" s="3" t="s">
        <v>22</v>
      </c>
      <c r="D125" s="3" t="s">
        <v>20</v>
      </c>
      <c r="E125" s="12" t="s">
        <v>286</v>
      </c>
      <c r="F125" s="3">
        <v>200</v>
      </c>
      <c r="G125" s="8">
        <v>0</v>
      </c>
      <c r="H125" s="8"/>
      <c r="I125" s="8">
        <f t="shared" si="18"/>
        <v>0</v>
      </c>
      <c r="J125" s="8"/>
      <c r="K125" s="8">
        <f t="shared" si="19"/>
        <v>0</v>
      </c>
      <c r="L125" s="9"/>
      <c r="M125" s="8">
        <f t="shared" si="20"/>
        <v>0</v>
      </c>
      <c r="N125" s="9"/>
      <c r="O125" s="8">
        <f t="shared" si="21"/>
        <v>0</v>
      </c>
      <c r="P125" s="9"/>
      <c r="Q125" s="8">
        <f t="shared" si="15"/>
        <v>0</v>
      </c>
      <c r="R125" s="9"/>
      <c r="S125" s="8">
        <f t="shared" si="16"/>
        <v>0</v>
      </c>
      <c r="T125" s="9"/>
      <c r="U125" s="8">
        <f t="shared" si="13"/>
        <v>0</v>
      </c>
      <c r="V125" s="8">
        <v>0</v>
      </c>
      <c r="W125" s="8"/>
      <c r="X125" s="8">
        <f t="shared" si="22"/>
        <v>0</v>
      </c>
      <c r="Y125" s="8"/>
      <c r="Z125" s="8">
        <f t="shared" si="23"/>
        <v>0</v>
      </c>
      <c r="AA125" s="9"/>
      <c r="AB125" s="8">
        <f t="shared" si="24"/>
        <v>0</v>
      </c>
      <c r="AC125" s="9"/>
      <c r="AD125" s="8">
        <f t="shared" si="25"/>
        <v>0</v>
      </c>
      <c r="AE125" s="9"/>
      <c r="AF125" s="8">
        <f t="shared" si="17"/>
        <v>0</v>
      </c>
      <c r="AG125" s="9"/>
      <c r="AH125" s="8">
        <f t="shared" si="14"/>
        <v>0</v>
      </c>
    </row>
    <row r="126" spans="1:34" ht="39.75" customHeight="1">
      <c r="A126" s="10" t="s">
        <v>182</v>
      </c>
      <c r="B126" s="3" t="s">
        <v>5</v>
      </c>
      <c r="C126" s="3" t="s">
        <v>22</v>
      </c>
      <c r="D126" s="3" t="s">
        <v>20</v>
      </c>
      <c r="E126" s="1" t="s">
        <v>183</v>
      </c>
      <c r="F126" s="3"/>
      <c r="G126" s="8">
        <v>0</v>
      </c>
      <c r="H126" s="8">
        <f>H127</f>
        <v>0</v>
      </c>
      <c r="I126" s="8">
        <f t="shared" si="18"/>
        <v>0</v>
      </c>
      <c r="J126" s="8">
        <f>J127</f>
        <v>0</v>
      </c>
      <c r="K126" s="8">
        <f t="shared" si="19"/>
        <v>0</v>
      </c>
      <c r="L126" s="9">
        <f>L127</f>
        <v>0</v>
      </c>
      <c r="M126" s="8">
        <f t="shared" si="20"/>
        <v>0</v>
      </c>
      <c r="N126" s="9">
        <f>N127</f>
        <v>0</v>
      </c>
      <c r="O126" s="8">
        <f t="shared" si="21"/>
        <v>0</v>
      </c>
      <c r="P126" s="9">
        <f>P127</f>
        <v>0</v>
      </c>
      <c r="Q126" s="8">
        <f t="shared" si="15"/>
        <v>0</v>
      </c>
      <c r="R126" s="9">
        <f>R127</f>
        <v>0</v>
      </c>
      <c r="S126" s="8">
        <f t="shared" si="16"/>
        <v>0</v>
      </c>
      <c r="T126" s="9">
        <f>T127</f>
        <v>0</v>
      </c>
      <c r="U126" s="8">
        <f t="shared" si="13"/>
        <v>0</v>
      </c>
      <c r="V126" s="8">
        <v>0</v>
      </c>
      <c r="W126" s="8">
        <f>W127</f>
        <v>0</v>
      </c>
      <c r="X126" s="8">
        <f t="shared" si="22"/>
        <v>0</v>
      </c>
      <c r="Y126" s="8">
        <f>Y127</f>
        <v>0</v>
      </c>
      <c r="Z126" s="8">
        <f t="shared" si="23"/>
        <v>0</v>
      </c>
      <c r="AA126" s="9">
        <f>AA127</f>
        <v>0</v>
      </c>
      <c r="AB126" s="8">
        <f t="shared" si="24"/>
        <v>0</v>
      </c>
      <c r="AC126" s="9">
        <f>AC127</f>
        <v>0</v>
      </c>
      <c r="AD126" s="8">
        <f t="shared" si="25"/>
        <v>0</v>
      </c>
      <c r="AE126" s="9">
        <f>AE127</f>
        <v>0</v>
      </c>
      <c r="AF126" s="8">
        <f t="shared" si="17"/>
        <v>0</v>
      </c>
      <c r="AG126" s="9">
        <f>AG127</f>
        <v>0</v>
      </c>
      <c r="AH126" s="8">
        <f t="shared" si="14"/>
        <v>0</v>
      </c>
    </row>
    <row r="127" spans="1:34" ht="54" customHeight="1">
      <c r="A127" s="2" t="s">
        <v>32</v>
      </c>
      <c r="B127" s="3" t="s">
        <v>5</v>
      </c>
      <c r="C127" s="3" t="s">
        <v>22</v>
      </c>
      <c r="D127" s="3" t="s">
        <v>20</v>
      </c>
      <c r="E127" s="1" t="s">
        <v>183</v>
      </c>
      <c r="F127" s="3">
        <v>200</v>
      </c>
      <c r="G127" s="8">
        <v>0</v>
      </c>
      <c r="H127" s="8"/>
      <c r="I127" s="8">
        <f t="shared" si="18"/>
        <v>0</v>
      </c>
      <c r="J127" s="8"/>
      <c r="K127" s="8">
        <f t="shared" si="19"/>
        <v>0</v>
      </c>
      <c r="L127" s="9"/>
      <c r="M127" s="8">
        <f t="shared" si="20"/>
        <v>0</v>
      </c>
      <c r="N127" s="9"/>
      <c r="O127" s="8">
        <f t="shared" si="21"/>
        <v>0</v>
      </c>
      <c r="P127" s="9"/>
      <c r="Q127" s="8">
        <f t="shared" si="15"/>
        <v>0</v>
      </c>
      <c r="R127" s="9"/>
      <c r="S127" s="8">
        <f t="shared" si="16"/>
        <v>0</v>
      </c>
      <c r="T127" s="9"/>
      <c r="U127" s="8">
        <f t="shared" si="13"/>
        <v>0</v>
      </c>
      <c r="V127" s="8">
        <v>0</v>
      </c>
      <c r="W127" s="8"/>
      <c r="X127" s="8">
        <f t="shared" si="22"/>
        <v>0</v>
      </c>
      <c r="Y127" s="8"/>
      <c r="Z127" s="8">
        <f t="shared" si="23"/>
        <v>0</v>
      </c>
      <c r="AA127" s="9"/>
      <c r="AB127" s="8">
        <f t="shared" si="24"/>
        <v>0</v>
      </c>
      <c r="AC127" s="9"/>
      <c r="AD127" s="8">
        <f t="shared" si="25"/>
        <v>0</v>
      </c>
      <c r="AE127" s="9"/>
      <c r="AF127" s="8">
        <f t="shared" si="17"/>
        <v>0</v>
      </c>
      <c r="AG127" s="9"/>
      <c r="AH127" s="8">
        <f t="shared" si="14"/>
        <v>0</v>
      </c>
    </row>
    <row r="128" spans="1:34" ht="41.25" customHeight="1">
      <c r="A128" s="10" t="s">
        <v>207</v>
      </c>
      <c r="B128" s="3" t="s">
        <v>5</v>
      </c>
      <c r="C128" s="3" t="s">
        <v>22</v>
      </c>
      <c r="D128" s="3" t="s">
        <v>20</v>
      </c>
      <c r="E128" s="1" t="s">
        <v>208</v>
      </c>
      <c r="F128" s="3"/>
      <c r="G128" s="8">
        <v>0</v>
      </c>
      <c r="H128" s="8">
        <f>H129</f>
        <v>0</v>
      </c>
      <c r="I128" s="8">
        <f t="shared" si="18"/>
        <v>0</v>
      </c>
      <c r="J128" s="8">
        <f>J129</f>
        <v>0</v>
      </c>
      <c r="K128" s="8">
        <f t="shared" si="19"/>
        <v>0</v>
      </c>
      <c r="L128" s="9">
        <f>L129</f>
        <v>0</v>
      </c>
      <c r="M128" s="8">
        <f t="shared" si="20"/>
        <v>0</v>
      </c>
      <c r="N128" s="9">
        <f>N129</f>
        <v>0</v>
      </c>
      <c r="O128" s="8">
        <f t="shared" si="21"/>
        <v>0</v>
      </c>
      <c r="P128" s="9">
        <f>P129</f>
        <v>0</v>
      </c>
      <c r="Q128" s="8">
        <f t="shared" si="15"/>
        <v>0</v>
      </c>
      <c r="R128" s="9">
        <f>R129</f>
        <v>0</v>
      </c>
      <c r="S128" s="8">
        <f t="shared" si="16"/>
        <v>0</v>
      </c>
      <c r="T128" s="9">
        <f>T129</f>
        <v>0</v>
      </c>
      <c r="U128" s="8">
        <f t="shared" si="13"/>
        <v>0</v>
      </c>
      <c r="V128" s="8">
        <v>0</v>
      </c>
      <c r="W128" s="8">
        <f>W129</f>
        <v>0</v>
      </c>
      <c r="X128" s="8">
        <f t="shared" si="22"/>
        <v>0</v>
      </c>
      <c r="Y128" s="8">
        <f>Y129</f>
        <v>0</v>
      </c>
      <c r="Z128" s="8">
        <f t="shared" si="23"/>
        <v>0</v>
      </c>
      <c r="AA128" s="9">
        <f>AA129</f>
        <v>0</v>
      </c>
      <c r="AB128" s="8">
        <f t="shared" si="24"/>
        <v>0</v>
      </c>
      <c r="AC128" s="9">
        <f>AC129</f>
        <v>0</v>
      </c>
      <c r="AD128" s="8">
        <f t="shared" si="25"/>
        <v>0</v>
      </c>
      <c r="AE128" s="9">
        <f>AE129</f>
        <v>0</v>
      </c>
      <c r="AF128" s="8">
        <f t="shared" si="17"/>
        <v>0</v>
      </c>
      <c r="AG128" s="9">
        <f>AG129</f>
        <v>0</v>
      </c>
      <c r="AH128" s="8">
        <f t="shared" si="14"/>
        <v>0</v>
      </c>
    </row>
    <row r="129" spans="1:34" ht="42.75" customHeight="1">
      <c r="A129" s="2" t="s">
        <v>32</v>
      </c>
      <c r="B129" s="3" t="s">
        <v>5</v>
      </c>
      <c r="C129" s="3" t="s">
        <v>22</v>
      </c>
      <c r="D129" s="3" t="s">
        <v>20</v>
      </c>
      <c r="E129" s="1" t="s">
        <v>208</v>
      </c>
      <c r="F129" s="3">
        <v>200</v>
      </c>
      <c r="G129" s="8">
        <v>0</v>
      </c>
      <c r="H129" s="8"/>
      <c r="I129" s="8">
        <f t="shared" si="18"/>
        <v>0</v>
      </c>
      <c r="J129" s="8"/>
      <c r="K129" s="8">
        <f t="shared" si="19"/>
        <v>0</v>
      </c>
      <c r="L129" s="9"/>
      <c r="M129" s="8">
        <f t="shared" si="20"/>
        <v>0</v>
      </c>
      <c r="N129" s="9"/>
      <c r="O129" s="8">
        <f t="shared" si="21"/>
        <v>0</v>
      </c>
      <c r="P129" s="9"/>
      <c r="Q129" s="8">
        <f t="shared" si="15"/>
        <v>0</v>
      </c>
      <c r="R129" s="9"/>
      <c r="S129" s="8">
        <f t="shared" si="16"/>
        <v>0</v>
      </c>
      <c r="T129" s="9"/>
      <c r="U129" s="8">
        <f t="shared" si="13"/>
        <v>0</v>
      </c>
      <c r="V129" s="8">
        <v>0</v>
      </c>
      <c r="W129" s="8"/>
      <c r="X129" s="8">
        <f t="shared" si="22"/>
        <v>0</v>
      </c>
      <c r="Y129" s="8"/>
      <c r="Z129" s="8">
        <f t="shared" si="23"/>
        <v>0</v>
      </c>
      <c r="AA129" s="9"/>
      <c r="AB129" s="8">
        <f t="shared" si="24"/>
        <v>0</v>
      </c>
      <c r="AC129" s="9"/>
      <c r="AD129" s="8">
        <f t="shared" si="25"/>
        <v>0</v>
      </c>
      <c r="AE129" s="9"/>
      <c r="AF129" s="8">
        <f t="shared" si="17"/>
        <v>0</v>
      </c>
      <c r="AG129" s="9"/>
      <c r="AH129" s="8">
        <f t="shared" si="14"/>
        <v>0</v>
      </c>
    </row>
    <row r="130" spans="1:34" ht="59.25" customHeight="1">
      <c r="A130" s="2" t="s">
        <v>213</v>
      </c>
      <c r="B130" s="3" t="s">
        <v>5</v>
      </c>
      <c r="C130" s="3" t="s">
        <v>22</v>
      </c>
      <c r="D130" s="3" t="s">
        <v>20</v>
      </c>
      <c r="E130" s="1" t="s">
        <v>214</v>
      </c>
      <c r="F130" s="3"/>
      <c r="G130" s="8">
        <v>260.70299999999997</v>
      </c>
      <c r="H130" s="8">
        <f>H131</f>
        <v>0</v>
      </c>
      <c r="I130" s="8">
        <f t="shared" si="18"/>
        <v>260.70299999999997</v>
      </c>
      <c r="J130" s="8">
        <f>J131</f>
        <v>0</v>
      </c>
      <c r="K130" s="8">
        <f t="shared" si="19"/>
        <v>260.70299999999997</v>
      </c>
      <c r="L130" s="9">
        <f>L131</f>
        <v>0</v>
      </c>
      <c r="M130" s="8">
        <f t="shared" si="20"/>
        <v>260.70299999999997</v>
      </c>
      <c r="N130" s="9">
        <f>N131</f>
        <v>0</v>
      </c>
      <c r="O130" s="8">
        <f t="shared" si="21"/>
        <v>260.70299999999997</v>
      </c>
      <c r="P130" s="9">
        <f>P131</f>
        <v>0</v>
      </c>
      <c r="Q130" s="8">
        <f t="shared" si="15"/>
        <v>260.70299999999997</v>
      </c>
      <c r="R130" s="9">
        <f>R131</f>
        <v>0</v>
      </c>
      <c r="S130" s="8">
        <f t="shared" si="16"/>
        <v>260.70299999999997</v>
      </c>
      <c r="T130" s="9">
        <f>T131</f>
        <v>-260.70299999999997</v>
      </c>
      <c r="U130" s="8">
        <f t="shared" si="13"/>
        <v>0</v>
      </c>
      <c r="V130" s="8">
        <v>260.70299999999997</v>
      </c>
      <c r="W130" s="8">
        <f>W131</f>
        <v>0</v>
      </c>
      <c r="X130" s="8">
        <f t="shared" si="22"/>
        <v>260.70299999999997</v>
      </c>
      <c r="Y130" s="8">
        <f>Y131</f>
        <v>0</v>
      </c>
      <c r="Z130" s="8">
        <f t="shared" si="23"/>
        <v>260.70299999999997</v>
      </c>
      <c r="AA130" s="9">
        <f>AA131</f>
        <v>0</v>
      </c>
      <c r="AB130" s="8">
        <f t="shared" si="24"/>
        <v>260.70299999999997</v>
      </c>
      <c r="AC130" s="9">
        <f>AC131</f>
        <v>0</v>
      </c>
      <c r="AD130" s="8">
        <f t="shared" si="25"/>
        <v>260.70299999999997</v>
      </c>
      <c r="AE130" s="9">
        <f>AE131</f>
        <v>0</v>
      </c>
      <c r="AF130" s="8">
        <f t="shared" si="17"/>
        <v>260.70299999999997</v>
      </c>
      <c r="AG130" s="9">
        <f>AG131</f>
        <v>0</v>
      </c>
      <c r="AH130" s="8">
        <f t="shared" si="14"/>
        <v>260.70299999999997</v>
      </c>
    </row>
    <row r="131" spans="1:34" ht="43.5" customHeight="1">
      <c r="A131" s="2" t="s">
        <v>32</v>
      </c>
      <c r="B131" s="3" t="s">
        <v>5</v>
      </c>
      <c r="C131" s="3" t="s">
        <v>22</v>
      </c>
      <c r="D131" s="3" t="s">
        <v>20</v>
      </c>
      <c r="E131" s="1" t="s">
        <v>214</v>
      </c>
      <c r="F131" s="3">
        <v>200</v>
      </c>
      <c r="G131" s="8">
        <v>260.70299999999997</v>
      </c>
      <c r="H131" s="8"/>
      <c r="I131" s="8">
        <f t="shared" si="18"/>
        <v>260.70299999999997</v>
      </c>
      <c r="J131" s="8"/>
      <c r="K131" s="8">
        <f t="shared" si="19"/>
        <v>260.70299999999997</v>
      </c>
      <c r="L131" s="9"/>
      <c r="M131" s="8">
        <f t="shared" si="20"/>
        <v>260.70299999999997</v>
      </c>
      <c r="N131" s="9"/>
      <c r="O131" s="8">
        <f t="shared" si="21"/>
        <v>260.70299999999997</v>
      </c>
      <c r="P131" s="9"/>
      <c r="Q131" s="8">
        <f t="shared" si="15"/>
        <v>260.70299999999997</v>
      </c>
      <c r="R131" s="9"/>
      <c r="S131" s="8">
        <f t="shared" si="16"/>
        <v>260.70299999999997</v>
      </c>
      <c r="T131" s="9">
        <v>-260.70299999999997</v>
      </c>
      <c r="U131" s="8">
        <f t="shared" si="13"/>
        <v>0</v>
      </c>
      <c r="V131" s="8">
        <v>260.70299999999997</v>
      </c>
      <c r="W131" s="8"/>
      <c r="X131" s="8">
        <f t="shared" si="22"/>
        <v>260.70299999999997</v>
      </c>
      <c r="Y131" s="8"/>
      <c r="Z131" s="8">
        <f t="shared" si="23"/>
        <v>260.70299999999997</v>
      </c>
      <c r="AA131" s="9"/>
      <c r="AB131" s="8">
        <f t="shared" si="24"/>
        <v>260.70299999999997</v>
      </c>
      <c r="AC131" s="9"/>
      <c r="AD131" s="8">
        <f t="shared" si="25"/>
        <v>260.70299999999997</v>
      </c>
      <c r="AE131" s="9"/>
      <c r="AF131" s="8">
        <f t="shared" si="17"/>
        <v>260.70299999999997</v>
      </c>
      <c r="AG131" s="9"/>
      <c r="AH131" s="8">
        <f t="shared" si="14"/>
        <v>260.70299999999997</v>
      </c>
    </row>
    <row r="132" spans="1:34" ht="33" customHeight="1">
      <c r="A132" s="4" t="s">
        <v>238</v>
      </c>
      <c r="B132" s="3" t="s">
        <v>5</v>
      </c>
      <c r="C132" s="3" t="s">
        <v>22</v>
      </c>
      <c r="D132" s="3" t="s">
        <v>20</v>
      </c>
      <c r="E132" s="1" t="s">
        <v>239</v>
      </c>
      <c r="F132" s="3"/>
      <c r="G132" s="8">
        <v>0</v>
      </c>
      <c r="H132" s="8">
        <f>H133</f>
        <v>0</v>
      </c>
      <c r="I132" s="8">
        <f t="shared" si="18"/>
        <v>0</v>
      </c>
      <c r="J132" s="8">
        <f>J133</f>
        <v>0</v>
      </c>
      <c r="K132" s="8">
        <f t="shared" si="19"/>
        <v>0</v>
      </c>
      <c r="L132" s="9">
        <f>L133</f>
        <v>0</v>
      </c>
      <c r="M132" s="8">
        <f t="shared" si="20"/>
        <v>0</v>
      </c>
      <c r="N132" s="9">
        <f>N133</f>
        <v>0</v>
      </c>
      <c r="O132" s="8">
        <f t="shared" si="21"/>
        <v>0</v>
      </c>
      <c r="P132" s="9">
        <f>P133</f>
        <v>0</v>
      </c>
      <c r="Q132" s="8">
        <f t="shared" si="15"/>
        <v>0</v>
      </c>
      <c r="R132" s="9">
        <f>R133</f>
        <v>0</v>
      </c>
      <c r="S132" s="8">
        <f t="shared" si="16"/>
        <v>0</v>
      </c>
      <c r="T132" s="9">
        <f>T133</f>
        <v>1500</v>
      </c>
      <c r="U132" s="8">
        <f t="shared" si="13"/>
        <v>1500</v>
      </c>
      <c r="V132" s="8">
        <v>0</v>
      </c>
      <c r="W132" s="8">
        <f>W133</f>
        <v>0</v>
      </c>
      <c r="X132" s="8">
        <f t="shared" si="22"/>
        <v>0</v>
      </c>
      <c r="Y132" s="8">
        <f>Y133</f>
        <v>0</v>
      </c>
      <c r="Z132" s="8">
        <f t="shared" si="23"/>
        <v>0</v>
      </c>
      <c r="AA132" s="9">
        <f>AA133</f>
        <v>0</v>
      </c>
      <c r="AB132" s="8">
        <f t="shared" si="24"/>
        <v>0</v>
      </c>
      <c r="AC132" s="9">
        <f>AC133</f>
        <v>0</v>
      </c>
      <c r="AD132" s="8">
        <f t="shared" si="25"/>
        <v>0</v>
      </c>
      <c r="AE132" s="9">
        <f>AE133</f>
        <v>0</v>
      </c>
      <c r="AF132" s="8">
        <f t="shared" si="17"/>
        <v>0</v>
      </c>
      <c r="AG132" s="9">
        <f>AG133</f>
        <v>0</v>
      </c>
      <c r="AH132" s="8">
        <f t="shared" si="14"/>
        <v>0</v>
      </c>
    </row>
    <row r="133" spans="1:34" ht="44.25" customHeight="1">
      <c r="A133" s="4" t="s">
        <v>32</v>
      </c>
      <c r="B133" s="3" t="s">
        <v>5</v>
      </c>
      <c r="C133" s="3" t="s">
        <v>22</v>
      </c>
      <c r="D133" s="3" t="s">
        <v>20</v>
      </c>
      <c r="E133" s="1" t="s">
        <v>239</v>
      </c>
      <c r="F133" s="3">
        <v>200</v>
      </c>
      <c r="G133" s="8">
        <v>0</v>
      </c>
      <c r="H133" s="8"/>
      <c r="I133" s="8">
        <f t="shared" si="18"/>
        <v>0</v>
      </c>
      <c r="J133" s="8"/>
      <c r="K133" s="8">
        <f t="shared" si="19"/>
        <v>0</v>
      </c>
      <c r="L133" s="9"/>
      <c r="M133" s="8">
        <f t="shared" si="20"/>
        <v>0</v>
      </c>
      <c r="N133" s="9"/>
      <c r="O133" s="8">
        <f t="shared" si="21"/>
        <v>0</v>
      </c>
      <c r="P133" s="9"/>
      <c r="Q133" s="8">
        <f t="shared" si="15"/>
        <v>0</v>
      </c>
      <c r="R133" s="9"/>
      <c r="S133" s="8">
        <f t="shared" si="16"/>
        <v>0</v>
      </c>
      <c r="T133" s="9">
        <f>559.89053+260.703+679.40647</f>
        <v>1500</v>
      </c>
      <c r="U133" s="8">
        <f t="shared" si="13"/>
        <v>1500</v>
      </c>
      <c r="V133" s="8">
        <v>0</v>
      </c>
      <c r="W133" s="8"/>
      <c r="X133" s="8">
        <f t="shared" si="22"/>
        <v>0</v>
      </c>
      <c r="Y133" s="8"/>
      <c r="Z133" s="8">
        <f t="shared" si="23"/>
        <v>0</v>
      </c>
      <c r="AA133" s="9"/>
      <c r="AB133" s="8">
        <f t="shared" si="24"/>
        <v>0</v>
      </c>
      <c r="AC133" s="9"/>
      <c r="AD133" s="8">
        <f t="shared" si="25"/>
        <v>0</v>
      </c>
      <c r="AE133" s="9"/>
      <c r="AF133" s="8">
        <f t="shared" si="17"/>
        <v>0</v>
      </c>
      <c r="AG133" s="9"/>
      <c r="AH133" s="8">
        <f t="shared" si="14"/>
        <v>0</v>
      </c>
    </row>
    <row r="134" spans="1:34" ht="36" customHeight="1">
      <c r="A134" s="4" t="s">
        <v>240</v>
      </c>
      <c r="B134" s="3" t="s">
        <v>5</v>
      </c>
      <c r="C134" s="3" t="s">
        <v>22</v>
      </c>
      <c r="D134" s="3" t="s">
        <v>20</v>
      </c>
      <c r="E134" s="1" t="s">
        <v>241</v>
      </c>
      <c r="F134" s="3"/>
      <c r="G134" s="8">
        <v>575.67999999999995</v>
      </c>
      <c r="H134" s="8">
        <f>H135+H136</f>
        <v>0</v>
      </c>
      <c r="I134" s="8">
        <f t="shared" si="18"/>
        <v>575.67999999999995</v>
      </c>
      <c r="J134" s="8">
        <f>J135+J136</f>
        <v>0</v>
      </c>
      <c r="K134" s="8">
        <f t="shared" si="19"/>
        <v>575.67999999999995</v>
      </c>
      <c r="L134" s="9">
        <f>L135+L136</f>
        <v>0</v>
      </c>
      <c r="M134" s="8">
        <f t="shared" si="20"/>
        <v>575.67999999999995</v>
      </c>
      <c r="N134" s="9">
        <f>N135+N136</f>
        <v>0</v>
      </c>
      <c r="O134" s="8">
        <f t="shared" si="21"/>
        <v>575.67999999999995</v>
      </c>
      <c r="P134" s="9">
        <f>P135+P136</f>
        <v>0</v>
      </c>
      <c r="Q134" s="8">
        <f t="shared" si="15"/>
        <v>575.67999999999995</v>
      </c>
      <c r="R134" s="9">
        <f>R135+R136</f>
        <v>0</v>
      </c>
      <c r="S134" s="8">
        <f t="shared" si="16"/>
        <v>575.67999999999995</v>
      </c>
      <c r="T134" s="9">
        <f>T135+T136</f>
        <v>29440.109469999999</v>
      </c>
      <c r="U134" s="8">
        <f t="shared" si="13"/>
        <v>30015.78947</v>
      </c>
      <c r="V134" s="8">
        <v>575.67999999999995</v>
      </c>
      <c r="W134" s="8">
        <f>W135+W136</f>
        <v>0</v>
      </c>
      <c r="X134" s="8">
        <f t="shared" si="22"/>
        <v>575.67999999999995</v>
      </c>
      <c r="Y134" s="8">
        <f>Y135+Y136</f>
        <v>0</v>
      </c>
      <c r="Z134" s="8">
        <f t="shared" si="23"/>
        <v>575.67999999999995</v>
      </c>
      <c r="AA134" s="9">
        <f>AA135+AA136</f>
        <v>0</v>
      </c>
      <c r="AB134" s="8">
        <f t="shared" si="24"/>
        <v>575.67999999999995</v>
      </c>
      <c r="AC134" s="9">
        <f>AC135+AC136</f>
        <v>0</v>
      </c>
      <c r="AD134" s="8">
        <f t="shared" si="25"/>
        <v>575.67999999999995</v>
      </c>
      <c r="AE134" s="9">
        <f>AE135+AE136</f>
        <v>0</v>
      </c>
      <c r="AF134" s="8">
        <f t="shared" si="17"/>
        <v>575.67999999999995</v>
      </c>
      <c r="AG134" s="9">
        <f>AG135+AG136</f>
        <v>0</v>
      </c>
      <c r="AH134" s="8">
        <f t="shared" si="14"/>
        <v>575.67999999999995</v>
      </c>
    </row>
    <row r="135" spans="1:34" ht="44.25" customHeight="1">
      <c r="A135" s="4" t="s">
        <v>32</v>
      </c>
      <c r="B135" s="3" t="s">
        <v>5</v>
      </c>
      <c r="C135" s="3" t="s">
        <v>22</v>
      </c>
      <c r="D135" s="3" t="s">
        <v>20</v>
      </c>
      <c r="E135" s="1" t="s">
        <v>241</v>
      </c>
      <c r="F135" s="3">
        <v>200</v>
      </c>
      <c r="G135" s="8">
        <v>0</v>
      </c>
      <c r="H135" s="8"/>
      <c r="I135" s="8">
        <f t="shared" si="18"/>
        <v>0</v>
      </c>
      <c r="J135" s="8"/>
      <c r="K135" s="8">
        <f t="shared" si="19"/>
        <v>0</v>
      </c>
      <c r="L135" s="9"/>
      <c r="M135" s="8">
        <f t="shared" si="20"/>
        <v>0</v>
      </c>
      <c r="N135" s="9"/>
      <c r="O135" s="8">
        <f t="shared" si="21"/>
        <v>0</v>
      </c>
      <c r="P135" s="9"/>
      <c r="Q135" s="8">
        <f t="shared" si="15"/>
        <v>0</v>
      </c>
      <c r="R135" s="9"/>
      <c r="S135" s="8">
        <f t="shared" si="16"/>
        <v>0</v>
      </c>
      <c r="T135" s="9">
        <f>575.68-559.89053+30000</f>
        <v>30015.78947</v>
      </c>
      <c r="U135" s="8">
        <f t="shared" si="13"/>
        <v>30015.78947</v>
      </c>
      <c r="V135" s="8">
        <v>0</v>
      </c>
      <c r="W135" s="8"/>
      <c r="X135" s="8">
        <f t="shared" si="22"/>
        <v>0</v>
      </c>
      <c r="Y135" s="8"/>
      <c r="Z135" s="8">
        <f t="shared" si="23"/>
        <v>0</v>
      </c>
      <c r="AA135" s="9"/>
      <c r="AB135" s="8">
        <f t="shared" si="24"/>
        <v>0</v>
      </c>
      <c r="AC135" s="9"/>
      <c r="AD135" s="8">
        <f t="shared" si="25"/>
        <v>0</v>
      </c>
      <c r="AE135" s="9"/>
      <c r="AF135" s="8">
        <f t="shared" si="17"/>
        <v>0</v>
      </c>
      <c r="AG135" s="9">
        <v>575.67999999999995</v>
      </c>
      <c r="AH135" s="8">
        <f t="shared" si="14"/>
        <v>575.67999999999995</v>
      </c>
    </row>
    <row r="136" spans="1:34" ht="52.5" customHeight="1">
      <c r="A136" s="2" t="s">
        <v>186</v>
      </c>
      <c r="B136" s="3" t="s">
        <v>5</v>
      </c>
      <c r="C136" s="3" t="s">
        <v>22</v>
      </c>
      <c r="D136" s="3" t="s">
        <v>20</v>
      </c>
      <c r="E136" s="1" t="s">
        <v>241</v>
      </c>
      <c r="F136" s="3">
        <v>400</v>
      </c>
      <c r="G136" s="8">
        <v>575.67999999999995</v>
      </c>
      <c r="H136" s="8"/>
      <c r="I136" s="8">
        <f t="shared" si="18"/>
        <v>575.67999999999995</v>
      </c>
      <c r="J136" s="8"/>
      <c r="K136" s="8">
        <f t="shared" si="19"/>
        <v>575.67999999999995</v>
      </c>
      <c r="L136" s="9"/>
      <c r="M136" s="8">
        <f t="shared" si="20"/>
        <v>575.67999999999995</v>
      </c>
      <c r="N136" s="9"/>
      <c r="O136" s="8">
        <f t="shared" si="21"/>
        <v>575.67999999999995</v>
      </c>
      <c r="P136" s="9"/>
      <c r="Q136" s="8">
        <f t="shared" si="15"/>
        <v>575.67999999999995</v>
      </c>
      <c r="R136" s="9"/>
      <c r="S136" s="8">
        <f t="shared" si="16"/>
        <v>575.67999999999995</v>
      </c>
      <c r="T136" s="9">
        <v>-575.67999999999995</v>
      </c>
      <c r="U136" s="8">
        <f t="shared" si="13"/>
        <v>0</v>
      </c>
      <c r="V136" s="8">
        <v>575.67999999999995</v>
      </c>
      <c r="W136" s="8"/>
      <c r="X136" s="8">
        <f t="shared" si="22"/>
        <v>575.67999999999995</v>
      </c>
      <c r="Y136" s="8"/>
      <c r="Z136" s="8">
        <f t="shared" si="23"/>
        <v>575.67999999999995</v>
      </c>
      <c r="AA136" s="9"/>
      <c r="AB136" s="8">
        <f t="shared" si="24"/>
        <v>575.67999999999995</v>
      </c>
      <c r="AC136" s="9"/>
      <c r="AD136" s="8">
        <f t="shared" si="25"/>
        <v>575.67999999999995</v>
      </c>
      <c r="AE136" s="9"/>
      <c r="AF136" s="8">
        <f t="shared" si="17"/>
        <v>575.67999999999995</v>
      </c>
      <c r="AG136" s="9">
        <v>-575.67999999999995</v>
      </c>
      <c r="AH136" s="8">
        <f t="shared" si="14"/>
        <v>0</v>
      </c>
    </row>
    <row r="137" spans="1:34" ht="73.5" hidden="1" customHeight="1">
      <c r="A137" s="4" t="s">
        <v>253</v>
      </c>
      <c r="B137" s="3" t="s">
        <v>5</v>
      </c>
      <c r="C137" s="3" t="s">
        <v>22</v>
      </c>
      <c r="D137" s="3" t="s">
        <v>20</v>
      </c>
      <c r="E137" s="1" t="s">
        <v>254</v>
      </c>
      <c r="F137" s="3"/>
      <c r="G137" s="8">
        <v>0</v>
      </c>
      <c r="H137" s="8">
        <f>H138</f>
        <v>0</v>
      </c>
      <c r="I137" s="8">
        <f t="shared" si="18"/>
        <v>0</v>
      </c>
      <c r="J137" s="8">
        <f>J138</f>
        <v>0</v>
      </c>
      <c r="K137" s="8">
        <f t="shared" si="19"/>
        <v>0</v>
      </c>
      <c r="L137" s="9">
        <f>L138</f>
        <v>0</v>
      </c>
      <c r="M137" s="8">
        <f t="shared" si="20"/>
        <v>0</v>
      </c>
      <c r="N137" s="9">
        <f>N138</f>
        <v>0</v>
      </c>
      <c r="O137" s="8">
        <f t="shared" si="21"/>
        <v>0</v>
      </c>
      <c r="P137" s="9">
        <f>P138</f>
        <v>0</v>
      </c>
      <c r="Q137" s="8">
        <f t="shared" si="15"/>
        <v>0</v>
      </c>
      <c r="R137" s="9">
        <f>R138</f>
        <v>0</v>
      </c>
      <c r="S137" s="8">
        <f t="shared" si="16"/>
        <v>0</v>
      </c>
      <c r="T137" s="9">
        <f>T138</f>
        <v>0</v>
      </c>
      <c r="U137" s="8">
        <f t="shared" si="13"/>
        <v>0</v>
      </c>
      <c r="V137" s="8">
        <v>0</v>
      </c>
      <c r="W137" s="8">
        <f>W138</f>
        <v>0</v>
      </c>
      <c r="X137" s="8">
        <f t="shared" si="22"/>
        <v>0</v>
      </c>
      <c r="Y137" s="8">
        <f>Y138</f>
        <v>0</v>
      </c>
      <c r="Z137" s="8">
        <f t="shared" si="23"/>
        <v>0</v>
      </c>
      <c r="AA137" s="9">
        <f>AA138</f>
        <v>0</v>
      </c>
      <c r="AB137" s="8">
        <f t="shared" si="24"/>
        <v>0</v>
      </c>
      <c r="AC137" s="9">
        <f>AC138</f>
        <v>0</v>
      </c>
      <c r="AD137" s="8">
        <f t="shared" si="25"/>
        <v>0</v>
      </c>
      <c r="AE137" s="9">
        <f>AE138</f>
        <v>0</v>
      </c>
      <c r="AF137" s="8">
        <f t="shared" si="17"/>
        <v>0</v>
      </c>
      <c r="AG137" s="9">
        <f>AG138</f>
        <v>0</v>
      </c>
      <c r="AH137" s="8">
        <f t="shared" si="14"/>
        <v>0</v>
      </c>
    </row>
    <row r="138" spans="1:34" ht="52.5" hidden="1" customHeight="1">
      <c r="A138" s="2" t="s">
        <v>186</v>
      </c>
      <c r="B138" s="3" t="s">
        <v>5</v>
      </c>
      <c r="C138" s="3" t="s">
        <v>22</v>
      </c>
      <c r="D138" s="3" t="s">
        <v>20</v>
      </c>
      <c r="E138" s="1" t="s">
        <v>254</v>
      </c>
      <c r="F138" s="3">
        <v>400</v>
      </c>
      <c r="G138" s="8">
        <v>0</v>
      </c>
      <c r="H138" s="8"/>
      <c r="I138" s="8">
        <f t="shared" si="18"/>
        <v>0</v>
      </c>
      <c r="J138" s="8"/>
      <c r="K138" s="8">
        <f t="shared" si="19"/>
        <v>0</v>
      </c>
      <c r="L138" s="9"/>
      <c r="M138" s="8">
        <f t="shared" si="20"/>
        <v>0</v>
      </c>
      <c r="N138" s="9"/>
      <c r="O138" s="8">
        <f t="shared" si="21"/>
        <v>0</v>
      </c>
      <c r="P138" s="9"/>
      <c r="Q138" s="8">
        <f t="shared" si="15"/>
        <v>0</v>
      </c>
      <c r="R138" s="9"/>
      <c r="S138" s="8">
        <f t="shared" si="16"/>
        <v>0</v>
      </c>
      <c r="T138" s="9"/>
      <c r="U138" s="8">
        <f t="shared" si="13"/>
        <v>0</v>
      </c>
      <c r="V138" s="8">
        <v>0</v>
      </c>
      <c r="W138" s="8"/>
      <c r="X138" s="8">
        <f t="shared" si="22"/>
        <v>0</v>
      </c>
      <c r="Y138" s="8"/>
      <c r="Z138" s="8">
        <f t="shared" si="23"/>
        <v>0</v>
      </c>
      <c r="AA138" s="9"/>
      <c r="AB138" s="8">
        <f t="shared" si="24"/>
        <v>0</v>
      </c>
      <c r="AC138" s="9"/>
      <c r="AD138" s="8">
        <f t="shared" si="25"/>
        <v>0</v>
      </c>
      <c r="AE138" s="9"/>
      <c r="AF138" s="8">
        <f t="shared" si="17"/>
        <v>0</v>
      </c>
      <c r="AG138" s="9"/>
      <c r="AH138" s="8">
        <f t="shared" si="14"/>
        <v>0</v>
      </c>
    </row>
    <row r="139" spans="1:34" ht="48" customHeight="1">
      <c r="A139" s="2" t="s">
        <v>351</v>
      </c>
      <c r="B139" s="3" t="s">
        <v>5</v>
      </c>
      <c r="C139" s="3" t="s">
        <v>22</v>
      </c>
      <c r="D139" s="3" t="s">
        <v>20</v>
      </c>
      <c r="E139" s="1" t="s">
        <v>345</v>
      </c>
      <c r="F139" s="3"/>
      <c r="G139" s="8">
        <v>0</v>
      </c>
      <c r="H139" s="8">
        <f>H140</f>
        <v>0</v>
      </c>
      <c r="I139" s="8">
        <f t="shared" si="18"/>
        <v>0</v>
      </c>
      <c r="J139" s="8">
        <f>J140</f>
        <v>0</v>
      </c>
      <c r="K139" s="8">
        <f t="shared" si="19"/>
        <v>0</v>
      </c>
      <c r="L139" s="9">
        <f>L140</f>
        <v>0</v>
      </c>
      <c r="M139" s="8">
        <f t="shared" si="20"/>
        <v>0</v>
      </c>
      <c r="N139" s="9">
        <f>N140</f>
        <v>0</v>
      </c>
      <c r="O139" s="8">
        <f t="shared" si="21"/>
        <v>0</v>
      </c>
      <c r="P139" s="9">
        <f>P140</f>
        <v>0</v>
      </c>
      <c r="Q139" s="8">
        <f t="shared" si="15"/>
        <v>0</v>
      </c>
      <c r="R139" s="9">
        <f>R140</f>
        <v>0</v>
      </c>
      <c r="S139" s="8">
        <f t="shared" si="16"/>
        <v>0</v>
      </c>
      <c r="T139" s="9">
        <f>T140</f>
        <v>0</v>
      </c>
      <c r="U139" s="8">
        <f t="shared" si="13"/>
        <v>0</v>
      </c>
      <c r="V139" s="8">
        <v>0</v>
      </c>
      <c r="W139" s="8">
        <f>W140</f>
        <v>0</v>
      </c>
      <c r="X139" s="8">
        <f t="shared" si="22"/>
        <v>0</v>
      </c>
      <c r="Y139" s="8">
        <f>Y140</f>
        <v>0</v>
      </c>
      <c r="Z139" s="8">
        <f t="shared" si="23"/>
        <v>0</v>
      </c>
      <c r="AA139" s="9">
        <f>AA140</f>
        <v>0</v>
      </c>
      <c r="AB139" s="8">
        <f t="shared" si="24"/>
        <v>0</v>
      </c>
      <c r="AC139" s="9">
        <f>AC140</f>
        <v>0</v>
      </c>
      <c r="AD139" s="8">
        <f t="shared" si="25"/>
        <v>0</v>
      </c>
      <c r="AE139" s="9">
        <f>AE140</f>
        <v>0</v>
      </c>
      <c r="AF139" s="8">
        <f t="shared" si="17"/>
        <v>0</v>
      </c>
      <c r="AG139" s="9">
        <f>AG140</f>
        <v>0</v>
      </c>
      <c r="AH139" s="8">
        <f t="shared" si="14"/>
        <v>0</v>
      </c>
    </row>
    <row r="140" spans="1:34" ht="43.5" customHeight="1">
      <c r="A140" s="4" t="s">
        <v>32</v>
      </c>
      <c r="B140" s="3" t="s">
        <v>5</v>
      </c>
      <c r="C140" s="3" t="s">
        <v>22</v>
      </c>
      <c r="D140" s="3" t="s">
        <v>20</v>
      </c>
      <c r="E140" s="1" t="s">
        <v>345</v>
      </c>
      <c r="F140" s="3">
        <v>200</v>
      </c>
      <c r="G140" s="8">
        <v>0</v>
      </c>
      <c r="H140" s="8"/>
      <c r="I140" s="8">
        <f t="shared" si="18"/>
        <v>0</v>
      </c>
      <c r="J140" s="8"/>
      <c r="K140" s="8">
        <f t="shared" si="19"/>
        <v>0</v>
      </c>
      <c r="L140" s="9"/>
      <c r="M140" s="8">
        <f t="shared" si="20"/>
        <v>0</v>
      </c>
      <c r="N140" s="9"/>
      <c r="O140" s="8">
        <f t="shared" si="21"/>
        <v>0</v>
      </c>
      <c r="P140" s="9"/>
      <c r="Q140" s="8">
        <f t="shared" si="15"/>
        <v>0</v>
      </c>
      <c r="R140" s="9"/>
      <c r="S140" s="8">
        <f t="shared" si="16"/>
        <v>0</v>
      </c>
      <c r="T140" s="9"/>
      <c r="U140" s="8">
        <f t="shared" si="13"/>
        <v>0</v>
      </c>
      <c r="V140" s="8">
        <v>0</v>
      </c>
      <c r="W140" s="8"/>
      <c r="X140" s="8">
        <f t="shared" si="22"/>
        <v>0</v>
      </c>
      <c r="Y140" s="8"/>
      <c r="Z140" s="8">
        <f t="shared" si="23"/>
        <v>0</v>
      </c>
      <c r="AA140" s="9"/>
      <c r="AB140" s="8">
        <f t="shared" si="24"/>
        <v>0</v>
      </c>
      <c r="AC140" s="9"/>
      <c r="AD140" s="8">
        <f t="shared" si="25"/>
        <v>0</v>
      </c>
      <c r="AE140" s="9"/>
      <c r="AF140" s="8">
        <f t="shared" si="17"/>
        <v>0</v>
      </c>
      <c r="AG140" s="9"/>
      <c r="AH140" s="8">
        <f t="shared" si="14"/>
        <v>0</v>
      </c>
    </row>
    <row r="141" spans="1:34" ht="39" customHeight="1">
      <c r="A141" s="14" t="s">
        <v>346</v>
      </c>
      <c r="B141" s="3" t="s">
        <v>5</v>
      </c>
      <c r="C141" s="3" t="s">
        <v>22</v>
      </c>
      <c r="D141" s="3" t="s">
        <v>20</v>
      </c>
      <c r="E141" s="1" t="s">
        <v>350</v>
      </c>
      <c r="F141" s="3"/>
      <c r="G141" s="8"/>
      <c r="H141" s="8"/>
      <c r="I141" s="8"/>
      <c r="J141" s="8"/>
      <c r="K141" s="8"/>
      <c r="L141" s="9">
        <f>L142</f>
        <v>0</v>
      </c>
      <c r="M141" s="8">
        <f t="shared" si="20"/>
        <v>0</v>
      </c>
      <c r="N141" s="9">
        <f>N142</f>
        <v>0</v>
      </c>
      <c r="O141" s="8">
        <f t="shared" si="21"/>
        <v>0</v>
      </c>
      <c r="P141" s="9">
        <f>P142</f>
        <v>0</v>
      </c>
      <c r="Q141" s="8">
        <f t="shared" si="15"/>
        <v>0</v>
      </c>
      <c r="R141" s="9">
        <f>R142</f>
        <v>0</v>
      </c>
      <c r="S141" s="8">
        <f t="shared" si="16"/>
        <v>0</v>
      </c>
      <c r="T141" s="9">
        <f>T142</f>
        <v>0</v>
      </c>
      <c r="U141" s="8">
        <f t="shared" si="13"/>
        <v>0</v>
      </c>
      <c r="V141" s="8"/>
      <c r="W141" s="8"/>
      <c r="X141" s="8"/>
      <c r="Y141" s="8"/>
      <c r="Z141" s="8"/>
      <c r="AA141" s="9"/>
      <c r="AB141" s="8">
        <f t="shared" si="24"/>
        <v>0</v>
      </c>
      <c r="AC141" s="9">
        <f>AC142</f>
        <v>0</v>
      </c>
      <c r="AD141" s="8">
        <f t="shared" si="25"/>
        <v>0</v>
      </c>
      <c r="AE141" s="9">
        <f>AE142</f>
        <v>0</v>
      </c>
      <c r="AF141" s="8">
        <f t="shared" si="17"/>
        <v>0</v>
      </c>
      <c r="AG141" s="9">
        <f>AG142</f>
        <v>0</v>
      </c>
      <c r="AH141" s="8">
        <f t="shared" si="14"/>
        <v>0</v>
      </c>
    </row>
    <row r="142" spans="1:34" ht="42" customHeight="1">
      <c r="A142" s="4" t="s">
        <v>32</v>
      </c>
      <c r="B142" s="3" t="s">
        <v>5</v>
      </c>
      <c r="C142" s="3" t="s">
        <v>22</v>
      </c>
      <c r="D142" s="3" t="s">
        <v>20</v>
      </c>
      <c r="E142" s="1" t="s">
        <v>350</v>
      </c>
      <c r="F142" s="3">
        <v>200</v>
      </c>
      <c r="G142" s="8"/>
      <c r="H142" s="8"/>
      <c r="I142" s="8"/>
      <c r="J142" s="8"/>
      <c r="K142" s="8"/>
      <c r="L142" s="9"/>
      <c r="M142" s="8">
        <f t="shared" si="20"/>
        <v>0</v>
      </c>
      <c r="N142" s="9"/>
      <c r="O142" s="8">
        <f t="shared" si="21"/>
        <v>0</v>
      </c>
      <c r="P142" s="9"/>
      <c r="Q142" s="8">
        <f t="shared" si="15"/>
        <v>0</v>
      </c>
      <c r="R142" s="9"/>
      <c r="S142" s="8">
        <f t="shared" si="16"/>
        <v>0</v>
      </c>
      <c r="T142" s="9"/>
      <c r="U142" s="8">
        <f t="shared" si="13"/>
        <v>0</v>
      </c>
      <c r="V142" s="8"/>
      <c r="W142" s="8"/>
      <c r="X142" s="8"/>
      <c r="Y142" s="8"/>
      <c r="Z142" s="8"/>
      <c r="AA142" s="9"/>
      <c r="AB142" s="8">
        <f t="shared" si="24"/>
        <v>0</v>
      </c>
      <c r="AC142" s="9"/>
      <c r="AD142" s="8">
        <f t="shared" si="25"/>
        <v>0</v>
      </c>
      <c r="AE142" s="9"/>
      <c r="AF142" s="8">
        <f t="shared" si="17"/>
        <v>0</v>
      </c>
      <c r="AG142" s="9"/>
      <c r="AH142" s="8">
        <f t="shared" si="14"/>
        <v>0</v>
      </c>
    </row>
    <row r="143" spans="1:34" ht="23.25" customHeight="1">
      <c r="A143" s="4" t="s">
        <v>367</v>
      </c>
      <c r="B143" s="3" t="s">
        <v>5</v>
      </c>
      <c r="C143" s="3" t="s">
        <v>22</v>
      </c>
      <c r="D143" s="3" t="s">
        <v>20</v>
      </c>
      <c r="E143" s="1" t="s">
        <v>368</v>
      </c>
      <c r="F143" s="3"/>
      <c r="G143" s="8"/>
      <c r="H143" s="8"/>
      <c r="I143" s="8"/>
      <c r="J143" s="8"/>
      <c r="K143" s="8"/>
      <c r="L143" s="9"/>
      <c r="M143" s="8"/>
      <c r="N143" s="9"/>
      <c r="O143" s="8"/>
      <c r="P143" s="9"/>
      <c r="Q143" s="8"/>
      <c r="R143" s="9"/>
      <c r="S143" s="8">
        <f t="shared" si="16"/>
        <v>0</v>
      </c>
      <c r="T143" s="9">
        <f>T144</f>
        <v>0</v>
      </c>
      <c r="U143" s="8">
        <f t="shared" si="13"/>
        <v>0</v>
      </c>
      <c r="V143" s="8"/>
      <c r="W143" s="8"/>
      <c r="X143" s="8"/>
      <c r="Y143" s="8"/>
      <c r="Z143" s="8"/>
      <c r="AA143" s="9"/>
      <c r="AB143" s="8"/>
      <c r="AC143" s="9"/>
      <c r="AD143" s="8"/>
      <c r="AE143" s="9"/>
      <c r="AF143" s="8">
        <f t="shared" si="17"/>
        <v>0</v>
      </c>
      <c r="AG143" s="9">
        <f>AG144</f>
        <v>0</v>
      </c>
      <c r="AH143" s="8">
        <f t="shared" si="14"/>
        <v>0</v>
      </c>
    </row>
    <row r="144" spans="1:34" ht="46.5" customHeight="1">
      <c r="A144" s="4" t="s">
        <v>32</v>
      </c>
      <c r="B144" s="3" t="s">
        <v>5</v>
      </c>
      <c r="C144" s="3" t="s">
        <v>22</v>
      </c>
      <c r="D144" s="3" t="s">
        <v>20</v>
      </c>
      <c r="E144" s="1" t="s">
        <v>368</v>
      </c>
      <c r="F144" s="3">
        <v>200</v>
      </c>
      <c r="G144" s="8"/>
      <c r="H144" s="8"/>
      <c r="I144" s="8"/>
      <c r="J144" s="8"/>
      <c r="K144" s="8"/>
      <c r="L144" s="9"/>
      <c r="M144" s="8"/>
      <c r="N144" s="9"/>
      <c r="O144" s="8"/>
      <c r="P144" s="9"/>
      <c r="Q144" s="8"/>
      <c r="R144" s="9"/>
      <c r="S144" s="8">
        <f t="shared" si="16"/>
        <v>0</v>
      </c>
      <c r="T144" s="9"/>
      <c r="U144" s="8">
        <f t="shared" si="13"/>
        <v>0</v>
      </c>
      <c r="V144" s="8"/>
      <c r="W144" s="8"/>
      <c r="X144" s="8"/>
      <c r="Y144" s="8"/>
      <c r="Z144" s="8"/>
      <c r="AA144" s="9"/>
      <c r="AB144" s="8"/>
      <c r="AC144" s="9"/>
      <c r="AD144" s="8"/>
      <c r="AE144" s="9"/>
      <c r="AF144" s="8">
        <f t="shared" si="17"/>
        <v>0</v>
      </c>
      <c r="AG144" s="9"/>
      <c r="AH144" s="8">
        <f t="shared" si="14"/>
        <v>0</v>
      </c>
    </row>
    <row r="145" spans="1:34" ht="31.5" customHeight="1">
      <c r="A145" s="4" t="s">
        <v>369</v>
      </c>
      <c r="B145" s="3" t="s">
        <v>5</v>
      </c>
      <c r="C145" s="3" t="s">
        <v>22</v>
      </c>
      <c r="D145" s="3" t="s">
        <v>20</v>
      </c>
      <c r="E145" s="1" t="s">
        <v>370</v>
      </c>
      <c r="F145" s="3"/>
      <c r="G145" s="8"/>
      <c r="H145" s="8"/>
      <c r="I145" s="8"/>
      <c r="J145" s="8"/>
      <c r="K145" s="8"/>
      <c r="L145" s="9"/>
      <c r="M145" s="8"/>
      <c r="N145" s="9"/>
      <c r="O145" s="8"/>
      <c r="P145" s="9"/>
      <c r="Q145" s="8"/>
      <c r="R145" s="9"/>
      <c r="S145" s="8">
        <f t="shared" si="16"/>
        <v>0</v>
      </c>
      <c r="T145" s="9">
        <f>T146</f>
        <v>0</v>
      </c>
      <c r="U145" s="8">
        <f t="shared" si="13"/>
        <v>0</v>
      </c>
      <c r="V145" s="8"/>
      <c r="W145" s="8"/>
      <c r="X145" s="8"/>
      <c r="Y145" s="8"/>
      <c r="Z145" s="8"/>
      <c r="AA145" s="9"/>
      <c r="AB145" s="8"/>
      <c r="AC145" s="9"/>
      <c r="AD145" s="8"/>
      <c r="AE145" s="9"/>
      <c r="AF145" s="8">
        <f t="shared" si="17"/>
        <v>0</v>
      </c>
      <c r="AG145" s="9">
        <f>AG146</f>
        <v>0</v>
      </c>
      <c r="AH145" s="8">
        <f t="shared" si="14"/>
        <v>0</v>
      </c>
    </row>
    <row r="146" spans="1:34" ht="47.25" customHeight="1">
      <c r="A146" s="4" t="s">
        <v>32</v>
      </c>
      <c r="B146" s="3" t="s">
        <v>5</v>
      </c>
      <c r="C146" s="3" t="s">
        <v>22</v>
      </c>
      <c r="D146" s="3" t="s">
        <v>20</v>
      </c>
      <c r="E146" s="1" t="s">
        <v>370</v>
      </c>
      <c r="F146" s="3">
        <v>200</v>
      </c>
      <c r="G146" s="8"/>
      <c r="H146" s="8"/>
      <c r="I146" s="8"/>
      <c r="J146" s="8"/>
      <c r="K146" s="8"/>
      <c r="L146" s="9"/>
      <c r="M146" s="8"/>
      <c r="N146" s="9"/>
      <c r="O146" s="8"/>
      <c r="P146" s="9"/>
      <c r="Q146" s="8"/>
      <c r="R146" s="9"/>
      <c r="S146" s="8">
        <f t="shared" si="16"/>
        <v>0</v>
      </c>
      <c r="T146" s="9"/>
      <c r="U146" s="8">
        <f t="shared" si="13"/>
        <v>0</v>
      </c>
      <c r="V146" s="8"/>
      <c r="W146" s="8"/>
      <c r="X146" s="8"/>
      <c r="Y146" s="8"/>
      <c r="Z146" s="8"/>
      <c r="AA146" s="9"/>
      <c r="AB146" s="8"/>
      <c r="AC146" s="9"/>
      <c r="AD146" s="8"/>
      <c r="AE146" s="9"/>
      <c r="AF146" s="8">
        <f t="shared" si="17"/>
        <v>0</v>
      </c>
      <c r="AG146" s="9"/>
      <c r="AH146" s="8">
        <f t="shared" si="14"/>
        <v>0</v>
      </c>
    </row>
    <row r="147" spans="1:34" ht="49.5" customHeight="1">
      <c r="A147" s="10" t="s">
        <v>194</v>
      </c>
      <c r="B147" s="3" t="s">
        <v>5</v>
      </c>
      <c r="C147" s="3" t="s">
        <v>22</v>
      </c>
      <c r="D147" s="3" t="s">
        <v>22</v>
      </c>
      <c r="E147" s="1" t="s">
        <v>181</v>
      </c>
      <c r="F147" s="3"/>
      <c r="G147" s="8">
        <v>1959.4885800000002</v>
      </c>
      <c r="H147" s="8">
        <f>H148+H149+H150+H151</f>
        <v>0</v>
      </c>
      <c r="I147" s="8">
        <f t="shared" si="18"/>
        <v>1959.4885800000002</v>
      </c>
      <c r="J147" s="8">
        <f>J148+J149+J150+J151</f>
        <v>0</v>
      </c>
      <c r="K147" s="8">
        <f t="shared" si="19"/>
        <v>1959.4885800000002</v>
      </c>
      <c r="L147" s="9">
        <f>L148+L149+L150+L151</f>
        <v>0</v>
      </c>
      <c r="M147" s="8">
        <f t="shared" si="20"/>
        <v>1959.4885800000002</v>
      </c>
      <c r="N147" s="9">
        <f>N148+N149+N150+N151</f>
        <v>0</v>
      </c>
      <c r="O147" s="8">
        <f t="shared" si="21"/>
        <v>1959.4885800000002</v>
      </c>
      <c r="P147" s="9">
        <f>P148+P149+P150+P151</f>
        <v>0</v>
      </c>
      <c r="Q147" s="8">
        <f t="shared" si="15"/>
        <v>1959.4885800000002</v>
      </c>
      <c r="R147" s="9">
        <f>R148+R149+R150+R151</f>
        <v>0</v>
      </c>
      <c r="S147" s="8">
        <f t="shared" si="16"/>
        <v>1959.4885800000002</v>
      </c>
      <c r="T147" s="9">
        <f>T148+T149+T150+T151</f>
        <v>0</v>
      </c>
      <c r="U147" s="8">
        <f t="shared" si="13"/>
        <v>1959.4885800000002</v>
      </c>
      <c r="V147" s="8">
        <v>1959.4885800000002</v>
      </c>
      <c r="W147" s="8">
        <f>W148+W149+W150+W151</f>
        <v>0</v>
      </c>
      <c r="X147" s="8">
        <f t="shared" si="22"/>
        <v>1959.4885800000002</v>
      </c>
      <c r="Y147" s="8">
        <f>Y148+Y149+Y150+Y151</f>
        <v>0</v>
      </c>
      <c r="Z147" s="8">
        <f t="shared" si="23"/>
        <v>1959.4885800000002</v>
      </c>
      <c r="AA147" s="9">
        <f>AA148+AA149+AA150+AA151</f>
        <v>0</v>
      </c>
      <c r="AB147" s="8">
        <f t="shared" si="24"/>
        <v>1959.4885800000002</v>
      </c>
      <c r="AC147" s="9">
        <f>AC148+AC149+AC150+AC151</f>
        <v>0</v>
      </c>
      <c r="AD147" s="8">
        <f t="shared" si="25"/>
        <v>1959.4885800000002</v>
      </c>
      <c r="AE147" s="9">
        <f>AE148+AE149+AE150+AE151</f>
        <v>0</v>
      </c>
      <c r="AF147" s="8">
        <f t="shared" si="17"/>
        <v>1959.4885800000002</v>
      </c>
      <c r="AG147" s="9">
        <f>AG148+AG149+AG150+AG151</f>
        <v>0</v>
      </c>
      <c r="AH147" s="8">
        <f t="shared" si="14"/>
        <v>1959.4885800000002</v>
      </c>
    </row>
    <row r="148" spans="1:34" ht="91.5" customHeight="1">
      <c r="A148" s="2" t="s">
        <v>99</v>
      </c>
      <c r="B148" s="3" t="s">
        <v>5</v>
      </c>
      <c r="C148" s="3" t="s">
        <v>22</v>
      </c>
      <c r="D148" s="3" t="s">
        <v>22</v>
      </c>
      <c r="E148" s="1" t="s">
        <v>181</v>
      </c>
      <c r="F148" s="3">
        <v>100</v>
      </c>
      <c r="G148" s="8">
        <v>1640.77</v>
      </c>
      <c r="H148" s="8"/>
      <c r="I148" s="8">
        <f t="shared" si="18"/>
        <v>1640.77</v>
      </c>
      <c r="J148" s="8"/>
      <c r="K148" s="8">
        <f t="shared" si="19"/>
        <v>1640.77</v>
      </c>
      <c r="L148" s="9"/>
      <c r="M148" s="8">
        <f t="shared" si="20"/>
        <v>1640.77</v>
      </c>
      <c r="N148" s="9"/>
      <c r="O148" s="8">
        <f t="shared" si="21"/>
        <v>1640.77</v>
      </c>
      <c r="P148" s="9"/>
      <c r="Q148" s="8">
        <f t="shared" si="15"/>
        <v>1640.77</v>
      </c>
      <c r="R148" s="9"/>
      <c r="S148" s="8">
        <f t="shared" si="16"/>
        <v>1640.77</v>
      </c>
      <c r="T148" s="9"/>
      <c r="U148" s="8">
        <f t="shared" si="13"/>
        <v>1640.77</v>
      </c>
      <c r="V148" s="8">
        <v>1640.77</v>
      </c>
      <c r="W148" s="8"/>
      <c r="X148" s="8">
        <f t="shared" si="22"/>
        <v>1640.77</v>
      </c>
      <c r="Y148" s="8"/>
      <c r="Z148" s="8">
        <f t="shared" si="23"/>
        <v>1640.77</v>
      </c>
      <c r="AA148" s="9"/>
      <c r="AB148" s="8">
        <f t="shared" si="24"/>
        <v>1640.77</v>
      </c>
      <c r="AC148" s="9"/>
      <c r="AD148" s="8">
        <f t="shared" si="25"/>
        <v>1640.77</v>
      </c>
      <c r="AE148" s="9"/>
      <c r="AF148" s="8">
        <f t="shared" si="17"/>
        <v>1640.77</v>
      </c>
      <c r="AG148" s="9"/>
      <c r="AH148" s="8">
        <f t="shared" si="14"/>
        <v>1640.77</v>
      </c>
    </row>
    <row r="149" spans="1:34" ht="51.75" customHeight="1">
      <c r="A149" s="2" t="s">
        <v>32</v>
      </c>
      <c r="B149" s="3" t="s">
        <v>5</v>
      </c>
      <c r="C149" s="3" t="s">
        <v>22</v>
      </c>
      <c r="D149" s="3" t="s">
        <v>22</v>
      </c>
      <c r="E149" s="1" t="s">
        <v>181</v>
      </c>
      <c r="F149" s="3">
        <v>200</v>
      </c>
      <c r="G149" s="8">
        <v>318.71858000000003</v>
      </c>
      <c r="H149" s="8"/>
      <c r="I149" s="8">
        <f t="shared" si="18"/>
        <v>318.71858000000003</v>
      </c>
      <c r="J149" s="8"/>
      <c r="K149" s="8">
        <f t="shared" si="19"/>
        <v>318.71858000000003</v>
      </c>
      <c r="L149" s="9"/>
      <c r="M149" s="8">
        <f t="shared" si="20"/>
        <v>318.71858000000003</v>
      </c>
      <c r="N149" s="9"/>
      <c r="O149" s="8">
        <f t="shared" si="21"/>
        <v>318.71858000000003</v>
      </c>
      <c r="P149" s="9"/>
      <c r="Q149" s="8">
        <f t="shared" si="15"/>
        <v>318.71858000000003</v>
      </c>
      <c r="R149" s="9"/>
      <c r="S149" s="8">
        <f t="shared" si="16"/>
        <v>318.71858000000003</v>
      </c>
      <c r="T149" s="9"/>
      <c r="U149" s="8">
        <f t="shared" ref="U149:U212" si="26">S149+T149</f>
        <v>318.71858000000003</v>
      </c>
      <c r="V149" s="8">
        <v>318.71858000000003</v>
      </c>
      <c r="W149" s="8"/>
      <c r="X149" s="8">
        <f t="shared" si="22"/>
        <v>318.71858000000003</v>
      </c>
      <c r="Y149" s="8"/>
      <c r="Z149" s="8">
        <f t="shared" si="23"/>
        <v>318.71858000000003</v>
      </c>
      <c r="AA149" s="9"/>
      <c r="AB149" s="8">
        <f t="shared" si="24"/>
        <v>318.71858000000003</v>
      </c>
      <c r="AC149" s="9"/>
      <c r="AD149" s="8">
        <f t="shared" si="25"/>
        <v>318.71858000000003</v>
      </c>
      <c r="AE149" s="9"/>
      <c r="AF149" s="8">
        <f t="shared" si="17"/>
        <v>318.71858000000003</v>
      </c>
      <c r="AG149" s="9"/>
      <c r="AH149" s="8">
        <f t="shared" ref="AH149:AH212" si="27">AF149+AG149</f>
        <v>318.71858000000003</v>
      </c>
    </row>
    <row r="150" spans="1:34" ht="48.75" hidden="1" customHeight="1">
      <c r="A150" s="2" t="s">
        <v>164</v>
      </c>
      <c r="B150" s="3" t="s">
        <v>5</v>
      </c>
      <c r="C150" s="3" t="s">
        <v>22</v>
      </c>
      <c r="D150" s="3" t="s">
        <v>22</v>
      </c>
      <c r="E150" s="1" t="s">
        <v>181</v>
      </c>
      <c r="F150" s="3">
        <v>300</v>
      </c>
      <c r="G150" s="8">
        <v>0</v>
      </c>
      <c r="H150" s="8"/>
      <c r="I150" s="8">
        <f t="shared" si="18"/>
        <v>0</v>
      </c>
      <c r="J150" s="8"/>
      <c r="K150" s="8">
        <f t="shared" si="19"/>
        <v>0</v>
      </c>
      <c r="L150" s="9"/>
      <c r="M150" s="8">
        <f t="shared" si="20"/>
        <v>0</v>
      </c>
      <c r="N150" s="9"/>
      <c r="O150" s="8">
        <f t="shared" si="21"/>
        <v>0</v>
      </c>
      <c r="P150" s="9"/>
      <c r="Q150" s="8">
        <f t="shared" si="15"/>
        <v>0</v>
      </c>
      <c r="R150" s="9"/>
      <c r="S150" s="8">
        <f t="shared" si="16"/>
        <v>0</v>
      </c>
      <c r="T150" s="9"/>
      <c r="U150" s="8">
        <f t="shared" si="26"/>
        <v>0</v>
      </c>
      <c r="V150" s="8">
        <v>0</v>
      </c>
      <c r="W150" s="8"/>
      <c r="X150" s="8">
        <f t="shared" si="22"/>
        <v>0</v>
      </c>
      <c r="Y150" s="8"/>
      <c r="Z150" s="8">
        <f t="shared" si="23"/>
        <v>0</v>
      </c>
      <c r="AA150" s="9"/>
      <c r="AB150" s="8">
        <f t="shared" si="24"/>
        <v>0</v>
      </c>
      <c r="AC150" s="9"/>
      <c r="AD150" s="8">
        <f t="shared" si="25"/>
        <v>0</v>
      </c>
      <c r="AE150" s="9"/>
      <c r="AF150" s="8">
        <f t="shared" si="17"/>
        <v>0</v>
      </c>
      <c r="AG150" s="9"/>
      <c r="AH150" s="8">
        <f t="shared" si="27"/>
        <v>0</v>
      </c>
    </row>
    <row r="151" spans="1:34" ht="48" hidden="1" customHeight="1">
      <c r="A151" s="2" t="s">
        <v>33</v>
      </c>
      <c r="B151" s="3" t="s">
        <v>5</v>
      </c>
      <c r="C151" s="3" t="s">
        <v>22</v>
      </c>
      <c r="D151" s="3" t="s">
        <v>22</v>
      </c>
      <c r="E151" s="1" t="s">
        <v>181</v>
      </c>
      <c r="F151" s="3">
        <v>800</v>
      </c>
      <c r="G151" s="8">
        <v>0</v>
      </c>
      <c r="H151" s="8"/>
      <c r="I151" s="8">
        <f t="shared" si="18"/>
        <v>0</v>
      </c>
      <c r="J151" s="8"/>
      <c r="K151" s="8">
        <f t="shared" si="19"/>
        <v>0</v>
      </c>
      <c r="L151" s="9"/>
      <c r="M151" s="8">
        <f t="shared" si="20"/>
        <v>0</v>
      </c>
      <c r="N151" s="9"/>
      <c r="O151" s="8">
        <f t="shared" si="21"/>
        <v>0</v>
      </c>
      <c r="P151" s="9"/>
      <c r="Q151" s="8">
        <f t="shared" si="15"/>
        <v>0</v>
      </c>
      <c r="R151" s="9"/>
      <c r="S151" s="8">
        <f t="shared" si="16"/>
        <v>0</v>
      </c>
      <c r="T151" s="9"/>
      <c r="U151" s="8">
        <f t="shared" si="26"/>
        <v>0</v>
      </c>
      <c r="V151" s="8">
        <v>0</v>
      </c>
      <c r="W151" s="8"/>
      <c r="X151" s="8">
        <f t="shared" si="22"/>
        <v>0</v>
      </c>
      <c r="Y151" s="8"/>
      <c r="Z151" s="8">
        <f t="shared" si="23"/>
        <v>0</v>
      </c>
      <c r="AA151" s="9"/>
      <c r="AB151" s="8">
        <f t="shared" si="24"/>
        <v>0</v>
      </c>
      <c r="AC151" s="9"/>
      <c r="AD151" s="8">
        <f t="shared" si="25"/>
        <v>0</v>
      </c>
      <c r="AE151" s="9"/>
      <c r="AF151" s="8">
        <f t="shared" si="17"/>
        <v>0</v>
      </c>
      <c r="AG151" s="9"/>
      <c r="AH151" s="8">
        <f t="shared" si="27"/>
        <v>0</v>
      </c>
    </row>
    <row r="152" spans="1:34" ht="88.5" hidden="1" customHeight="1">
      <c r="A152" s="2" t="s">
        <v>176</v>
      </c>
      <c r="B152" s="3" t="s">
        <v>5</v>
      </c>
      <c r="C152" s="3" t="s">
        <v>23</v>
      </c>
      <c r="D152" s="3" t="s">
        <v>22</v>
      </c>
      <c r="E152" s="1" t="s">
        <v>177</v>
      </c>
      <c r="F152" s="3"/>
      <c r="G152" s="8">
        <v>170</v>
      </c>
      <c r="H152" s="8">
        <f>H153</f>
        <v>0</v>
      </c>
      <c r="I152" s="8">
        <f t="shared" si="18"/>
        <v>170</v>
      </c>
      <c r="J152" s="8">
        <f>J153</f>
        <v>-170</v>
      </c>
      <c r="K152" s="8">
        <f t="shared" si="19"/>
        <v>0</v>
      </c>
      <c r="L152" s="9">
        <f>L153</f>
        <v>0</v>
      </c>
      <c r="M152" s="8">
        <f t="shared" si="20"/>
        <v>0</v>
      </c>
      <c r="N152" s="9">
        <f>N153</f>
        <v>0</v>
      </c>
      <c r="O152" s="8">
        <f t="shared" si="21"/>
        <v>0</v>
      </c>
      <c r="P152" s="9">
        <f>P153</f>
        <v>0</v>
      </c>
      <c r="Q152" s="8">
        <f t="shared" si="15"/>
        <v>0</v>
      </c>
      <c r="R152" s="9">
        <f>R153</f>
        <v>0</v>
      </c>
      <c r="S152" s="8">
        <f t="shared" si="16"/>
        <v>0</v>
      </c>
      <c r="T152" s="9">
        <f>T153</f>
        <v>0</v>
      </c>
      <c r="U152" s="8">
        <f t="shared" si="26"/>
        <v>0</v>
      </c>
      <c r="V152" s="8">
        <v>170</v>
      </c>
      <c r="W152" s="8">
        <f>W153</f>
        <v>0</v>
      </c>
      <c r="X152" s="8">
        <f t="shared" si="22"/>
        <v>170</v>
      </c>
      <c r="Y152" s="8">
        <f>Y153</f>
        <v>-170</v>
      </c>
      <c r="Z152" s="8">
        <f t="shared" si="23"/>
        <v>0</v>
      </c>
      <c r="AA152" s="9">
        <f>AA153</f>
        <v>0</v>
      </c>
      <c r="AB152" s="8">
        <f t="shared" si="24"/>
        <v>0</v>
      </c>
      <c r="AC152" s="9">
        <f>AC153</f>
        <v>0</v>
      </c>
      <c r="AD152" s="8">
        <f t="shared" si="25"/>
        <v>0</v>
      </c>
      <c r="AE152" s="9">
        <f>AE153</f>
        <v>0</v>
      </c>
      <c r="AF152" s="8">
        <f t="shared" si="17"/>
        <v>0</v>
      </c>
      <c r="AG152" s="9">
        <f>AG153</f>
        <v>0</v>
      </c>
      <c r="AH152" s="8">
        <f t="shared" si="27"/>
        <v>0</v>
      </c>
    </row>
    <row r="153" spans="1:34" ht="51.75" hidden="1" customHeight="1">
      <c r="A153" s="2" t="s">
        <v>32</v>
      </c>
      <c r="B153" s="3" t="s">
        <v>5</v>
      </c>
      <c r="C153" s="3" t="s">
        <v>23</v>
      </c>
      <c r="D153" s="3" t="s">
        <v>22</v>
      </c>
      <c r="E153" s="1" t="s">
        <v>177</v>
      </c>
      <c r="F153" s="3">
        <v>200</v>
      </c>
      <c r="G153" s="8">
        <v>170</v>
      </c>
      <c r="H153" s="8"/>
      <c r="I153" s="8">
        <f t="shared" si="18"/>
        <v>170</v>
      </c>
      <c r="J153" s="8">
        <v>-170</v>
      </c>
      <c r="K153" s="8">
        <f t="shared" si="19"/>
        <v>0</v>
      </c>
      <c r="L153" s="9"/>
      <c r="M153" s="8">
        <f t="shared" si="20"/>
        <v>0</v>
      </c>
      <c r="N153" s="9"/>
      <c r="O153" s="8">
        <f t="shared" si="21"/>
        <v>0</v>
      </c>
      <c r="P153" s="9"/>
      <c r="Q153" s="8">
        <f t="shared" si="15"/>
        <v>0</v>
      </c>
      <c r="R153" s="9"/>
      <c r="S153" s="8">
        <f t="shared" si="16"/>
        <v>0</v>
      </c>
      <c r="T153" s="9"/>
      <c r="U153" s="8">
        <f t="shared" si="26"/>
        <v>0</v>
      </c>
      <c r="V153" s="8">
        <v>170</v>
      </c>
      <c r="W153" s="8"/>
      <c r="X153" s="8">
        <f t="shared" si="22"/>
        <v>170</v>
      </c>
      <c r="Y153" s="8">
        <v>-170</v>
      </c>
      <c r="Z153" s="8">
        <f t="shared" si="23"/>
        <v>0</v>
      </c>
      <c r="AA153" s="9"/>
      <c r="AB153" s="8">
        <f t="shared" si="24"/>
        <v>0</v>
      </c>
      <c r="AC153" s="9"/>
      <c r="AD153" s="8">
        <f t="shared" si="25"/>
        <v>0</v>
      </c>
      <c r="AE153" s="9"/>
      <c r="AF153" s="8">
        <f t="shared" si="17"/>
        <v>0</v>
      </c>
      <c r="AG153" s="9"/>
      <c r="AH153" s="8">
        <f t="shared" si="27"/>
        <v>0</v>
      </c>
    </row>
    <row r="154" spans="1:34" ht="79.5" customHeight="1">
      <c r="A154" s="2" t="s">
        <v>176</v>
      </c>
      <c r="B154" s="3" t="s">
        <v>5</v>
      </c>
      <c r="C154" s="3" t="s">
        <v>23</v>
      </c>
      <c r="D154" s="3" t="s">
        <v>22</v>
      </c>
      <c r="E154" s="1" t="s">
        <v>339</v>
      </c>
      <c r="F154" s="3"/>
      <c r="G154" s="8">
        <v>0</v>
      </c>
      <c r="H154" s="8">
        <f>H155</f>
        <v>0</v>
      </c>
      <c r="I154" s="8">
        <f t="shared" si="18"/>
        <v>0</v>
      </c>
      <c r="J154" s="8">
        <f>J155</f>
        <v>170</v>
      </c>
      <c r="K154" s="8">
        <f t="shared" si="19"/>
        <v>170</v>
      </c>
      <c r="L154" s="9">
        <f>L155</f>
        <v>0</v>
      </c>
      <c r="M154" s="8">
        <f t="shared" si="20"/>
        <v>170</v>
      </c>
      <c r="N154" s="9">
        <f>N155</f>
        <v>0</v>
      </c>
      <c r="O154" s="8">
        <f t="shared" si="21"/>
        <v>170</v>
      </c>
      <c r="P154" s="9">
        <f>P155</f>
        <v>0</v>
      </c>
      <c r="Q154" s="8">
        <f t="shared" si="15"/>
        <v>170</v>
      </c>
      <c r="R154" s="9">
        <f>R155</f>
        <v>0</v>
      </c>
      <c r="S154" s="8">
        <f t="shared" si="16"/>
        <v>170</v>
      </c>
      <c r="T154" s="9">
        <f>T155</f>
        <v>0</v>
      </c>
      <c r="U154" s="8">
        <f t="shared" si="26"/>
        <v>170</v>
      </c>
      <c r="V154" s="8">
        <v>0</v>
      </c>
      <c r="W154" s="8">
        <f>W155</f>
        <v>0</v>
      </c>
      <c r="X154" s="8">
        <f t="shared" si="22"/>
        <v>0</v>
      </c>
      <c r="Y154" s="8">
        <f>Y155</f>
        <v>170</v>
      </c>
      <c r="Z154" s="8">
        <f t="shared" si="23"/>
        <v>170</v>
      </c>
      <c r="AA154" s="9">
        <f>AA155</f>
        <v>0</v>
      </c>
      <c r="AB154" s="8">
        <f t="shared" si="24"/>
        <v>170</v>
      </c>
      <c r="AC154" s="9">
        <f>AC155</f>
        <v>0</v>
      </c>
      <c r="AD154" s="8">
        <f t="shared" si="25"/>
        <v>170</v>
      </c>
      <c r="AE154" s="9">
        <f>AE155</f>
        <v>0</v>
      </c>
      <c r="AF154" s="8">
        <f t="shared" si="17"/>
        <v>170</v>
      </c>
      <c r="AG154" s="9">
        <f>AG155</f>
        <v>0</v>
      </c>
      <c r="AH154" s="8">
        <f t="shared" si="27"/>
        <v>170</v>
      </c>
    </row>
    <row r="155" spans="1:34" ht="51.75" customHeight="1">
      <c r="A155" s="2" t="s">
        <v>32</v>
      </c>
      <c r="B155" s="3" t="s">
        <v>5</v>
      </c>
      <c r="C155" s="3" t="s">
        <v>23</v>
      </c>
      <c r="D155" s="3" t="s">
        <v>22</v>
      </c>
      <c r="E155" s="1" t="s">
        <v>339</v>
      </c>
      <c r="F155" s="3">
        <v>200</v>
      </c>
      <c r="G155" s="8">
        <v>0</v>
      </c>
      <c r="H155" s="8"/>
      <c r="I155" s="8">
        <f t="shared" si="18"/>
        <v>0</v>
      </c>
      <c r="J155" s="8">
        <v>170</v>
      </c>
      <c r="K155" s="8">
        <f t="shared" si="19"/>
        <v>170</v>
      </c>
      <c r="L155" s="9"/>
      <c r="M155" s="8">
        <f t="shared" si="20"/>
        <v>170</v>
      </c>
      <c r="N155" s="9"/>
      <c r="O155" s="8">
        <f t="shared" si="21"/>
        <v>170</v>
      </c>
      <c r="P155" s="9"/>
      <c r="Q155" s="8">
        <f t="shared" ref="Q155:Q218" si="28">O155+P155</f>
        <v>170</v>
      </c>
      <c r="R155" s="9"/>
      <c r="S155" s="8">
        <f t="shared" ref="S155:S218" si="29">Q155+R155</f>
        <v>170</v>
      </c>
      <c r="T155" s="9"/>
      <c r="U155" s="8">
        <f t="shared" si="26"/>
        <v>170</v>
      </c>
      <c r="V155" s="8">
        <v>0</v>
      </c>
      <c r="W155" s="8"/>
      <c r="X155" s="8">
        <f t="shared" si="22"/>
        <v>0</v>
      </c>
      <c r="Y155" s="8">
        <v>170</v>
      </c>
      <c r="Z155" s="8">
        <f t="shared" si="23"/>
        <v>170</v>
      </c>
      <c r="AA155" s="9"/>
      <c r="AB155" s="8">
        <f t="shared" si="24"/>
        <v>170</v>
      </c>
      <c r="AC155" s="9"/>
      <c r="AD155" s="8">
        <f t="shared" si="25"/>
        <v>170</v>
      </c>
      <c r="AE155" s="9"/>
      <c r="AF155" s="8">
        <f t="shared" ref="AF155:AF218" si="30">AD155+AE155</f>
        <v>170</v>
      </c>
      <c r="AG155" s="9"/>
      <c r="AH155" s="8">
        <f t="shared" si="27"/>
        <v>170</v>
      </c>
    </row>
    <row r="156" spans="1:34" ht="51.75" customHeight="1">
      <c r="A156" s="10" t="s">
        <v>94</v>
      </c>
      <c r="B156" s="3" t="s">
        <v>5</v>
      </c>
      <c r="C156" s="3" t="s">
        <v>24</v>
      </c>
      <c r="D156" s="3" t="s">
        <v>19</v>
      </c>
      <c r="E156" s="1" t="s">
        <v>224</v>
      </c>
      <c r="F156" s="3"/>
      <c r="G156" s="8">
        <v>230.81</v>
      </c>
      <c r="H156" s="8">
        <f>H157</f>
        <v>0</v>
      </c>
      <c r="I156" s="8">
        <f t="shared" si="18"/>
        <v>230.81</v>
      </c>
      <c r="J156" s="8">
        <f>J157</f>
        <v>0</v>
      </c>
      <c r="K156" s="8">
        <f t="shared" si="19"/>
        <v>230.81</v>
      </c>
      <c r="L156" s="9">
        <f>L157</f>
        <v>0</v>
      </c>
      <c r="M156" s="8">
        <f t="shared" si="20"/>
        <v>230.81</v>
      </c>
      <c r="N156" s="9">
        <f>N157</f>
        <v>0</v>
      </c>
      <c r="O156" s="8">
        <f t="shared" si="21"/>
        <v>230.81</v>
      </c>
      <c r="P156" s="9">
        <f>P157</f>
        <v>0</v>
      </c>
      <c r="Q156" s="8">
        <f t="shared" si="28"/>
        <v>230.81</v>
      </c>
      <c r="R156" s="9">
        <f>R157</f>
        <v>0</v>
      </c>
      <c r="S156" s="8">
        <f t="shared" si="29"/>
        <v>230.81</v>
      </c>
      <c r="T156" s="9">
        <f>T157</f>
        <v>0</v>
      </c>
      <c r="U156" s="8">
        <f t="shared" si="26"/>
        <v>230.81</v>
      </c>
      <c r="V156" s="8">
        <v>230.81</v>
      </c>
      <c r="W156" s="8">
        <f>W157</f>
        <v>0</v>
      </c>
      <c r="X156" s="8">
        <f t="shared" si="22"/>
        <v>230.81</v>
      </c>
      <c r="Y156" s="8">
        <f>Y157</f>
        <v>0</v>
      </c>
      <c r="Z156" s="8">
        <f t="shared" si="23"/>
        <v>230.81</v>
      </c>
      <c r="AA156" s="9">
        <f>AA157</f>
        <v>0</v>
      </c>
      <c r="AB156" s="8">
        <f t="shared" si="24"/>
        <v>230.81</v>
      </c>
      <c r="AC156" s="9">
        <f>AC157</f>
        <v>0</v>
      </c>
      <c r="AD156" s="8">
        <f t="shared" si="25"/>
        <v>230.81</v>
      </c>
      <c r="AE156" s="9">
        <f>AE157</f>
        <v>0</v>
      </c>
      <c r="AF156" s="8">
        <f t="shared" si="30"/>
        <v>230.81</v>
      </c>
      <c r="AG156" s="9">
        <f>AG157</f>
        <v>0</v>
      </c>
      <c r="AH156" s="8">
        <f t="shared" si="27"/>
        <v>230.81</v>
      </c>
    </row>
    <row r="157" spans="1:34" ht="51.75" customHeight="1">
      <c r="A157" s="2" t="s">
        <v>32</v>
      </c>
      <c r="B157" s="3" t="s">
        <v>5</v>
      </c>
      <c r="C157" s="3" t="s">
        <v>24</v>
      </c>
      <c r="D157" s="3" t="s">
        <v>19</v>
      </c>
      <c r="E157" s="1" t="s">
        <v>224</v>
      </c>
      <c r="F157" s="3">
        <v>200</v>
      </c>
      <c r="G157" s="8">
        <v>230.81</v>
      </c>
      <c r="H157" s="8"/>
      <c r="I157" s="8">
        <f t="shared" si="18"/>
        <v>230.81</v>
      </c>
      <c r="J157" s="8"/>
      <c r="K157" s="8">
        <f t="shared" si="19"/>
        <v>230.81</v>
      </c>
      <c r="L157" s="9"/>
      <c r="M157" s="8">
        <f t="shared" si="20"/>
        <v>230.81</v>
      </c>
      <c r="N157" s="9"/>
      <c r="O157" s="8">
        <f t="shared" si="21"/>
        <v>230.81</v>
      </c>
      <c r="P157" s="9"/>
      <c r="Q157" s="8">
        <f t="shared" si="28"/>
        <v>230.81</v>
      </c>
      <c r="R157" s="9"/>
      <c r="S157" s="8">
        <f t="shared" si="29"/>
        <v>230.81</v>
      </c>
      <c r="T157" s="9"/>
      <c r="U157" s="8">
        <f t="shared" si="26"/>
        <v>230.81</v>
      </c>
      <c r="V157" s="8">
        <v>230.81</v>
      </c>
      <c r="W157" s="8"/>
      <c r="X157" s="8">
        <f t="shared" si="22"/>
        <v>230.81</v>
      </c>
      <c r="Y157" s="8"/>
      <c r="Z157" s="8">
        <f t="shared" si="23"/>
        <v>230.81</v>
      </c>
      <c r="AA157" s="9"/>
      <c r="AB157" s="8">
        <f t="shared" si="24"/>
        <v>230.81</v>
      </c>
      <c r="AC157" s="9"/>
      <c r="AD157" s="8">
        <f t="shared" si="25"/>
        <v>230.81</v>
      </c>
      <c r="AE157" s="9"/>
      <c r="AF157" s="8">
        <f t="shared" si="30"/>
        <v>230.81</v>
      </c>
      <c r="AG157" s="9"/>
      <c r="AH157" s="8">
        <f t="shared" si="27"/>
        <v>230.81</v>
      </c>
    </row>
    <row r="158" spans="1:34" ht="69.75" customHeight="1">
      <c r="A158" s="2" t="s">
        <v>175</v>
      </c>
      <c r="B158" s="3" t="s">
        <v>5</v>
      </c>
      <c r="C158" s="3">
        <v>10</v>
      </c>
      <c r="D158" s="3" t="s">
        <v>19</v>
      </c>
      <c r="E158" s="1" t="s">
        <v>197</v>
      </c>
      <c r="F158" s="3"/>
      <c r="G158" s="8">
        <v>859.12608</v>
      </c>
      <c r="H158" s="8">
        <f>H159+H160</f>
        <v>0</v>
      </c>
      <c r="I158" s="8">
        <f t="shared" si="18"/>
        <v>859.12608</v>
      </c>
      <c r="J158" s="8">
        <f>J159+J160</f>
        <v>0</v>
      </c>
      <c r="K158" s="8">
        <f t="shared" si="19"/>
        <v>859.12608</v>
      </c>
      <c r="L158" s="9">
        <f>L159+L160</f>
        <v>0</v>
      </c>
      <c r="M158" s="8">
        <f t="shared" si="20"/>
        <v>859.12608</v>
      </c>
      <c r="N158" s="9">
        <f>N159+N160</f>
        <v>0</v>
      </c>
      <c r="O158" s="8">
        <f t="shared" si="21"/>
        <v>859.12608</v>
      </c>
      <c r="P158" s="9">
        <f>P159+P160</f>
        <v>0</v>
      </c>
      <c r="Q158" s="8">
        <f t="shared" si="28"/>
        <v>859.12608</v>
      </c>
      <c r="R158" s="9">
        <f>R159+R160</f>
        <v>0</v>
      </c>
      <c r="S158" s="8">
        <f t="shared" si="29"/>
        <v>859.12608</v>
      </c>
      <c r="T158" s="9">
        <f>T159+T160</f>
        <v>0</v>
      </c>
      <c r="U158" s="8">
        <f t="shared" si="26"/>
        <v>859.12608</v>
      </c>
      <c r="V158" s="8">
        <v>859.12608</v>
      </c>
      <c r="W158" s="8">
        <f>W159+W160</f>
        <v>0</v>
      </c>
      <c r="X158" s="8">
        <f t="shared" si="22"/>
        <v>859.12608</v>
      </c>
      <c r="Y158" s="8">
        <f>Y159+Y160</f>
        <v>0</v>
      </c>
      <c r="Z158" s="8">
        <f t="shared" si="23"/>
        <v>859.12608</v>
      </c>
      <c r="AA158" s="9">
        <f>AA159+AA160</f>
        <v>0</v>
      </c>
      <c r="AB158" s="8">
        <f t="shared" si="24"/>
        <v>859.12608</v>
      </c>
      <c r="AC158" s="9">
        <f>AC159+AC160</f>
        <v>0</v>
      </c>
      <c r="AD158" s="8">
        <f t="shared" si="25"/>
        <v>859.12608</v>
      </c>
      <c r="AE158" s="9">
        <f>AE159+AE160</f>
        <v>0</v>
      </c>
      <c r="AF158" s="8">
        <f t="shared" si="30"/>
        <v>859.12608</v>
      </c>
      <c r="AG158" s="9">
        <f>AG159+AG160</f>
        <v>0</v>
      </c>
      <c r="AH158" s="8">
        <f t="shared" si="27"/>
        <v>859.12608</v>
      </c>
    </row>
    <row r="159" spans="1:34" ht="48.75" hidden="1" customHeight="1">
      <c r="A159" s="2" t="s">
        <v>32</v>
      </c>
      <c r="B159" s="3" t="s">
        <v>5</v>
      </c>
      <c r="C159" s="3">
        <v>10</v>
      </c>
      <c r="D159" s="3" t="s">
        <v>19</v>
      </c>
      <c r="E159" s="1" t="s">
        <v>197</v>
      </c>
      <c r="F159" s="3">
        <v>200</v>
      </c>
      <c r="G159" s="8">
        <v>0</v>
      </c>
      <c r="H159" s="8"/>
      <c r="I159" s="8">
        <f t="shared" si="18"/>
        <v>0</v>
      </c>
      <c r="J159" s="8"/>
      <c r="K159" s="8">
        <f t="shared" si="19"/>
        <v>0</v>
      </c>
      <c r="L159" s="9"/>
      <c r="M159" s="8">
        <f t="shared" si="20"/>
        <v>0</v>
      </c>
      <c r="N159" s="9"/>
      <c r="O159" s="8">
        <f t="shared" ref="O159:O222" si="31">M159+N159</f>
        <v>0</v>
      </c>
      <c r="P159" s="9"/>
      <c r="Q159" s="8">
        <f t="shared" si="28"/>
        <v>0</v>
      </c>
      <c r="R159" s="9"/>
      <c r="S159" s="8">
        <f t="shared" si="29"/>
        <v>0</v>
      </c>
      <c r="T159" s="9"/>
      <c r="U159" s="8">
        <f t="shared" si="26"/>
        <v>0</v>
      </c>
      <c r="V159" s="8">
        <v>0</v>
      </c>
      <c r="W159" s="8"/>
      <c r="X159" s="8">
        <f t="shared" si="22"/>
        <v>0</v>
      </c>
      <c r="Y159" s="8"/>
      <c r="Z159" s="8">
        <f t="shared" si="23"/>
        <v>0</v>
      </c>
      <c r="AA159" s="9"/>
      <c r="AB159" s="8">
        <f t="shared" si="24"/>
        <v>0</v>
      </c>
      <c r="AC159" s="9"/>
      <c r="AD159" s="8">
        <f t="shared" si="25"/>
        <v>0</v>
      </c>
      <c r="AE159" s="9"/>
      <c r="AF159" s="8">
        <f t="shared" si="30"/>
        <v>0</v>
      </c>
      <c r="AG159" s="9"/>
      <c r="AH159" s="8">
        <f t="shared" si="27"/>
        <v>0</v>
      </c>
    </row>
    <row r="160" spans="1:34" ht="37.5" customHeight="1">
      <c r="A160" s="2" t="s">
        <v>164</v>
      </c>
      <c r="B160" s="3" t="s">
        <v>5</v>
      </c>
      <c r="C160" s="3">
        <v>10</v>
      </c>
      <c r="D160" s="3" t="s">
        <v>19</v>
      </c>
      <c r="E160" s="1" t="s">
        <v>197</v>
      </c>
      <c r="F160" s="3">
        <v>300</v>
      </c>
      <c r="G160" s="8">
        <v>859.12608</v>
      </c>
      <c r="H160" s="8"/>
      <c r="I160" s="8">
        <f t="shared" si="18"/>
        <v>859.12608</v>
      </c>
      <c r="J160" s="8"/>
      <c r="K160" s="8">
        <f t="shared" si="19"/>
        <v>859.12608</v>
      </c>
      <c r="L160" s="9"/>
      <c r="M160" s="8">
        <f t="shared" si="20"/>
        <v>859.12608</v>
      </c>
      <c r="N160" s="9"/>
      <c r="O160" s="8">
        <f t="shared" si="31"/>
        <v>859.12608</v>
      </c>
      <c r="P160" s="9"/>
      <c r="Q160" s="8">
        <f t="shared" si="28"/>
        <v>859.12608</v>
      </c>
      <c r="R160" s="9"/>
      <c r="S160" s="8">
        <f t="shared" si="29"/>
        <v>859.12608</v>
      </c>
      <c r="T160" s="9"/>
      <c r="U160" s="8">
        <f t="shared" si="26"/>
        <v>859.12608</v>
      </c>
      <c r="V160" s="8">
        <v>859.12608</v>
      </c>
      <c r="W160" s="8"/>
      <c r="X160" s="8">
        <f t="shared" si="22"/>
        <v>859.12608</v>
      </c>
      <c r="Y160" s="8"/>
      <c r="Z160" s="8">
        <f t="shared" si="23"/>
        <v>859.12608</v>
      </c>
      <c r="AA160" s="9"/>
      <c r="AB160" s="8">
        <f t="shared" si="24"/>
        <v>859.12608</v>
      </c>
      <c r="AC160" s="9"/>
      <c r="AD160" s="8">
        <f t="shared" si="25"/>
        <v>859.12608</v>
      </c>
      <c r="AE160" s="9"/>
      <c r="AF160" s="8">
        <f t="shared" si="30"/>
        <v>859.12608</v>
      </c>
      <c r="AG160" s="9"/>
      <c r="AH160" s="8">
        <f t="shared" si="27"/>
        <v>859.12608</v>
      </c>
    </row>
    <row r="161" spans="1:34" ht="51.75" customHeight="1">
      <c r="A161" s="2" t="s">
        <v>173</v>
      </c>
      <c r="B161" s="3" t="s">
        <v>5</v>
      </c>
      <c r="C161" s="3">
        <v>10</v>
      </c>
      <c r="D161" s="3" t="s">
        <v>20</v>
      </c>
      <c r="E161" s="1" t="s">
        <v>174</v>
      </c>
      <c r="F161" s="3"/>
      <c r="G161" s="8">
        <v>80.072999999999993</v>
      </c>
      <c r="H161" s="8">
        <f>H162</f>
        <v>0</v>
      </c>
      <c r="I161" s="8">
        <f t="shared" si="18"/>
        <v>80.072999999999993</v>
      </c>
      <c r="J161" s="8">
        <f>J162</f>
        <v>0</v>
      </c>
      <c r="K161" s="8">
        <f t="shared" si="19"/>
        <v>80.072999999999993</v>
      </c>
      <c r="L161" s="9">
        <f>L162</f>
        <v>0</v>
      </c>
      <c r="M161" s="8">
        <f t="shared" si="20"/>
        <v>80.072999999999993</v>
      </c>
      <c r="N161" s="9">
        <f>N162</f>
        <v>0</v>
      </c>
      <c r="O161" s="8">
        <f t="shared" si="31"/>
        <v>80.072999999999993</v>
      </c>
      <c r="P161" s="9">
        <f>P162</f>
        <v>0</v>
      </c>
      <c r="Q161" s="8">
        <f t="shared" si="28"/>
        <v>80.072999999999993</v>
      </c>
      <c r="R161" s="9">
        <f>R162</f>
        <v>0</v>
      </c>
      <c r="S161" s="8">
        <f t="shared" si="29"/>
        <v>80.072999999999993</v>
      </c>
      <c r="T161" s="9">
        <f>T162</f>
        <v>0</v>
      </c>
      <c r="U161" s="8">
        <f t="shared" si="26"/>
        <v>80.072999999999993</v>
      </c>
      <c r="V161" s="8">
        <v>80.072999999999993</v>
      </c>
      <c r="W161" s="8">
        <f>W162</f>
        <v>0</v>
      </c>
      <c r="X161" s="8">
        <f t="shared" si="22"/>
        <v>80.072999999999993</v>
      </c>
      <c r="Y161" s="8">
        <f>Y162</f>
        <v>0</v>
      </c>
      <c r="Z161" s="8">
        <f t="shared" si="23"/>
        <v>80.072999999999993</v>
      </c>
      <c r="AA161" s="9">
        <f>AA162</f>
        <v>0</v>
      </c>
      <c r="AB161" s="8">
        <f t="shared" si="24"/>
        <v>80.072999999999993</v>
      </c>
      <c r="AC161" s="9">
        <f>AC162</f>
        <v>0</v>
      </c>
      <c r="AD161" s="8">
        <f t="shared" ref="AD161:AD224" si="32">AB161+AC161</f>
        <v>80.072999999999993</v>
      </c>
      <c r="AE161" s="9">
        <f>AE162</f>
        <v>0</v>
      </c>
      <c r="AF161" s="8">
        <f t="shared" si="30"/>
        <v>80.072999999999993</v>
      </c>
      <c r="AG161" s="9">
        <f>AG162</f>
        <v>0</v>
      </c>
      <c r="AH161" s="8">
        <f t="shared" si="27"/>
        <v>80.072999999999993</v>
      </c>
    </row>
    <row r="162" spans="1:34" ht="49.5" customHeight="1">
      <c r="A162" s="2" t="s">
        <v>32</v>
      </c>
      <c r="B162" s="3" t="s">
        <v>5</v>
      </c>
      <c r="C162" s="3">
        <v>10</v>
      </c>
      <c r="D162" s="3" t="s">
        <v>20</v>
      </c>
      <c r="E162" s="1" t="s">
        <v>174</v>
      </c>
      <c r="F162" s="3">
        <v>200</v>
      </c>
      <c r="G162" s="8">
        <v>80.072999999999993</v>
      </c>
      <c r="H162" s="8"/>
      <c r="I162" s="8">
        <f t="shared" si="18"/>
        <v>80.072999999999993</v>
      </c>
      <c r="J162" s="8"/>
      <c r="K162" s="8">
        <f t="shared" si="19"/>
        <v>80.072999999999993</v>
      </c>
      <c r="L162" s="9"/>
      <c r="M162" s="8">
        <f t="shared" si="20"/>
        <v>80.072999999999993</v>
      </c>
      <c r="N162" s="9"/>
      <c r="O162" s="8">
        <f t="shared" si="31"/>
        <v>80.072999999999993</v>
      </c>
      <c r="P162" s="9"/>
      <c r="Q162" s="8">
        <f t="shared" si="28"/>
        <v>80.072999999999993</v>
      </c>
      <c r="R162" s="9"/>
      <c r="S162" s="8">
        <f t="shared" si="29"/>
        <v>80.072999999999993</v>
      </c>
      <c r="T162" s="9"/>
      <c r="U162" s="8">
        <f t="shared" si="26"/>
        <v>80.072999999999993</v>
      </c>
      <c r="V162" s="8">
        <v>80.072999999999993</v>
      </c>
      <c r="W162" s="8"/>
      <c r="X162" s="8">
        <f t="shared" si="22"/>
        <v>80.072999999999993</v>
      </c>
      <c r="Y162" s="8"/>
      <c r="Z162" s="8">
        <f t="shared" si="23"/>
        <v>80.072999999999993</v>
      </c>
      <c r="AA162" s="9"/>
      <c r="AB162" s="8">
        <f t="shared" si="24"/>
        <v>80.072999999999993</v>
      </c>
      <c r="AC162" s="9"/>
      <c r="AD162" s="8">
        <f t="shared" si="32"/>
        <v>80.072999999999993</v>
      </c>
      <c r="AE162" s="9"/>
      <c r="AF162" s="8">
        <f t="shared" si="30"/>
        <v>80.072999999999993</v>
      </c>
      <c r="AG162" s="9"/>
      <c r="AH162" s="8">
        <f t="shared" si="27"/>
        <v>80.072999999999993</v>
      </c>
    </row>
    <row r="163" spans="1:34" ht="54.75" customHeight="1">
      <c r="A163" s="10" t="s">
        <v>171</v>
      </c>
      <c r="B163" s="3" t="s">
        <v>5</v>
      </c>
      <c r="C163" s="3">
        <v>10</v>
      </c>
      <c r="D163" s="3" t="s">
        <v>20</v>
      </c>
      <c r="E163" s="1" t="s">
        <v>172</v>
      </c>
      <c r="F163" s="3"/>
      <c r="G163" s="8">
        <v>175.774</v>
      </c>
      <c r="H163" s="8">
        <f>H164+H165</f>
        <v>0</v>
      </c>
      <c r="I163" s="8">
        <f t="shared" ref="I163:I226" si="33">G163+H163</f>
        <v>175.774</v>
      </c>
      <c r="J163" s="8">
        <f>J164+J165</f>
        <v>0</v>
      </c>
      <c r="K163" s="8">
        <f t="shared" ref="K163:K226" si="34">I163+J163</f>
        <v>175.774</v>
      </c>
      <c r="L163" s="9">
        <f>L164+L165</f>
        <v>0</v>
      </c>
      <c r="M163" s="8">
        <f t="shared" ref="M163:M226" si="35">K163+L163</f>
        <v>175.774</v>
      </c>
      <c r="N163" s="9">
        <f>N164+N165</f>
        <v>0</v>
      </c>
      <c r="O163" s="8">
        <f t="shared" si="31"/>
        <v>175.774</v>
      </c>
      <c r="P163" s="9">
        <f>P164+P165</f>
        <v>0</v>
      </c>
      <c r="Q163" s="8">
        <f t="shared" si="28"/>
        <v>175.774</v>
      </c>
      <c r="R163" s="9">
        <f>R164+R165</f>
        <v>0</v>
      </c>
      <c r="S163" s="8">
        <f t="shared" si="29"/>
        <v>175.774</v>
      </c>
      <c r="T163" s="9">
        <f>T164+T165</f>
        <v>0</v>
      </c>
      <c r="U163" s="8">
        <f t="shared" si="26"/>
        <v>175.774</v>
      </c>
      <c r="V163" s="8">
        <v>175.774</v>
      </c>
      <c r="W163" s="8">
        <f>W164+W165</f>
        <v>0</v>
      </c>
      <c r="X163" s="8">
        <f t="shared" ref="X163:X226" si="36">V163+W163</f>
        <v>175.774</v>
      </c>
      <c r="Y163" s="8">
        <f>Y164+Y165</f>
        <v>0</v>
      </c>
      <c r="Z163" s="8">
        <f t="shared" ref="Z163:Z226" si="37">X163+Y163</f>
        <v>175.774</v>
      </c>
      <c r="AA163" s="9">
        <f>AA164+AA165</f>
        <v>0</v>
      </c>
      <c r="AB163" s="8">
        <f t="shared" ref="AB163:AB226" si="38">Z163+AA163</f>
        <v>175.774</v>
      </c>
      <c r="AC163" s="9">
        <f>AC164+AC165</f>
        <v>0</v>
      </c>
      <c r="AD163" s="8">
        <f t="shared" si="32"/>
        <v>175.774</v>
      </c>
      <c r="AE163" s="9">
        <f>AE164+AE165</f>
        <v>0</v>
      </c>
      <c r="AF163" s="8">
        <f t="shared" si="30"/>
        <v>175.774</v>
      </c>
      <c r="AG163" s="9">
        <f>AG164+AG165</f>
        <v>0</v>
      </c>
      <c r="AH163" s="8">
        <f t="shared" si="27"/>
        <v>175.774</v>
      </c>
    </row>
    <row r="164" spans="1:34" ht="51.75" customHeight="1">
      <c r="A164" s="2" t="s">
        <v>32</v>
      </c>
      <c r="B164" s="3" t="s">
        <v>5</v>
      </c>
      <c r="C164" s="3">
        <v>10</v>
      </c>
      <c r="D164" s="3" t="s">
        <v>20</v>
      </c>
      <c r="E164" s="1" t="s">
        <v>172</v>
      </c>
      <c r="F164" s="3">
        <v>200</v>
      </c>
      <c r="G164" s="8">
        <v>175.774</v>
      </c>
      <c r="H164" s="8"/>
      <c r="I164" s="8">
        <f t="shared" si="33"/>
        <v>175.774</v>
      </c>
      <c r="J164" s="8"/>
      <c r="K164" s="8">
        <f t="shared" si="34"/>
        <v>175.774</v>
      </c>
      <c r="L164" s="9"/>
      <c r="M164" s="8">
        <f t="shared" si="35"/>
        <v>175.774</v>
      </c>
      <c r="N164" s="9"/>
      <c r="O164" s="8">
        <f t="shared" si="31"/>
        <v>175.774</v>
      </c>
      <c r="P164" s="9"/>
      <c r="Q164" s="8">
        <f t="shared" si="28"/>
        <v>175.774</v>
      </c>
      <c r="R164" s="9"/>
      <c r="S164" s="8">
        <f t="shared" si="29"/>
        <v>175.774</v>
      </c>
      <c r="T164" s="9"/>
      <c r="U164" s="8">
        <f t="shared" si="26"/>
        <v>175.774</v>
      </c>
      <c r="V164" s="8">
        <v>175.774</v>
      </c>
      <c r="W164" s="8"/>
      <c r="X164" s="8">
        <f t="shared" si="36"/>
        <v>175.774</v>
      </c>
      <c r="Y164" s="8"/>
      <c r="Z164" s="8">
        <f t="shared" si="37"/>
        <v>175.774</v>
      </c>
      <c r="AA164" s="9"/>
      <c r="AB164" s="8">
        <f t="shared" si="38"/>
        <v>175.774</v>
      </c>
      <c r="AC164" s="9"/>
      <c r="AD164" s="8">
        <f t="shared" si="32"/>
        <v>175.774</v>
      </c>
      <c r="AE164" s="9"/>
      <c r="AF164" s="8">
        <f t="shared" si="30"/>
        <v>175.774</v>
      </c>
      <c r="AG164" s="9"/>
      <c r="AH164" s="8">
        <f t="shared" si="27"/>
        <v>175.774</v>
      </c>
    </row>
    <row r="165" spans="1:34" ht="38.25" customHeight="1">
      <c r="A165" s="2" t="s">
        <v>164</v>
      </c>
      <c r="B165" s="3" t="s">
        <v>5</v>
      </c>
      <c r="C165" s="3">
        <v>10</v>
      </c>
      <c r="D165" s="3" t="s">
        <v>20</v>
      </c>
      <c r="E165" s="1" t="s">
        <v>172</v>
      </c>
      <c r="F165" s="3">
        <v>300</v>
      </c>
      <c r="G165" s="8">
        <v>0</v>
      </c>
      <c r="H165" s="8"/>
      <c r="I165" s="8">
        <f t="shared" si="33"/>
        <v>0</v>
      </c>
      <c r="J165" s="8"/>
      <c r="K165" s="8">
        <f t="shared" si="34"/>
        <v>0</v>
      </c>
      <c r="L165" s="9"/>
      <c r="M165" s="8">
        <f t="shared" si="35"/>
        <v>0</v>
      </c>
      <c r="N165" s="9"/>
      <c r="O165" s="8">
        <f t="shared" si="31"/>
        <v>0</v>
      </c>
      <c r="P165" s="9"/>
      <c r="Q165" s="8">
        <f t="shared" si="28"/>
        <v>0</v>
      </c>
      <c r="R165" s="9"/>
      <c r="S165" s="8">
        <f t="shared" si="29"/>
        <v>0</v>
      </c>
      <c r="T165" s="9"/>
      <c r="U165" s="8">
        <f t="shared" si="26"/>
        <v>0</v>
      </c>
      <c r="V165" s="8">
        <v>0</v>
      </c>
      <c r="W165" s="8"/>
      <c r="X165" s="8">
        <f t="shared" si="36"/>
        <v>0</v>
      </c>
      <c r="Y165" s="8"/>
      <c r="Z165" s="8">
        <f t="shared" si="37"/>
        <v>0</v>
      </c>
      <c r="AA165" s="9"/>
      <c r="AB165" s="8">
        <f t="shared" si="38"/>
        <v>0</v>
      </c>
      <c r="AC165" s="9"/>
      <c r="AD165" s="8">
        <f t="shared" si="32"/>
        <v>0</v>
      </c>
      <c r="AE165" s="9"/>
      <c r="AF165" s="8">
        <f t="shared" si="30"/>
        <v>0</v>
      </c>
      <c r="AG165" s="9"/>
      <c r="AH165" s="8">
        <f t="shared" si="27"/>
        <v>0</v>
      </c>
    </row>
    <row r="166" spans="1:34" ht="48" customHeight="1">
      <c r="A166" s="2" t="s">
        <v>170</v>
      </c>
      <c r="B166" s="3" t="s">
        <v>5</v>
      </c>
      <c r="C166" s="3">
        <v>10</v>
      </c>
      <c r="D166" s="3" t="s">
        <v>20</v>
      </c>
      <c r="E166" s="12" t="s">
        <v>195</v>
      </c>
      <c r="F166" s="3"/>
      <c r="G166" s="8">
        <v>158.58799999999999</v>
      </c>
      <c r="H166" s="8">
        <f>H167</f>
        <v>0</v>
      </c>
      <c r="I166" s="8">
        <f t="shared" si="33"/>
        <v>158.58799999999999</v>
      </c>
      <c r="J166" s="8">
        <f>J167</f>
        <v>0</v>
      </c>
      <c r="K166" s="8">
        <f t="shared" si="34"/>
        <v>158.58799999999999</v>
      </c>
      <c r="L166" s="9">
        <f>L167</f>
        <v>0</v>
      </c>
      <c r="M166" s="8">
        <f t="shared" si="35"/>
        <v>158.58799999999999</v>
      </c>
      <c r="N166" s="9">
        <f>N167</f>
        <v>0</v>
      </c>
      <c r="O166" s="8">
        <f t="shared" si="31"/>
        <v>158.58799999999999</v>
      </c>
      <c r="P166" s="9">
        <f>P167</f>
        <v>0</v>
      </c>
      <c r="Q166" s="8">
        <f t="shared" si="28"/>
        <v>158.58799999999999</v>
      </c>
      <c r="R166" s="9">
        <f>R167</f>
        <v>0</v>
      </c>
      <c r="S166" s="8">
        <f t="shared" si="29"/>
        <v>158.58799999999999</v>
      </c>
      <c r="T166" s="9">
        <f>T167</f>
        <v>0</v>
      </c>
      <c r="U166" s="8">
        <f t="shared" si="26"/>
        <v>158.58799999999999</v>
      </c>
      <c r="V166" s="8">
        <v>158.58799999999999</v>
      </c>
      <c r="W166" s="8">
        <f>W167</f>
        <v>0</v>
      </c>
      <c r="X166" s="8">
        <f t="shared" si="36"/>
        <v>158.58799999999999</v>
      </c>
      <c r="Y166" s="8">
        <f>Y167</f>
        <v>0</v>
      </c>
      <c r="Z166" s="8">
        <f t="shared" si="37"/>
        <v>158.58799999999999</v>
      </c>
      <c r="AA166" s="9">
        <f>AA167</f>
        <v>0</v>
      </c>
      <c r="AB166" s="8">
        <f t="shared" si="38"/>
        <v>158.58799999999999</v>
      </c>
      <c r="AC166" s="9">
        <f>AC167</f>
        <v>0</v>
      </c>
      <c r="AD166" s="8">
        <f t="shared" si="32"/>
        <v>158.58799999999999</v>
      </c>
      <c r="AE166" s="9">
        <f>AE167</f>
        <v>0</v>
      </c>
      <c r="AF166" s="8">
        <f t="shared" si="30"/>
        <v>158.58799999999999</v>
      </c>
      <c r="AG166" s="9">
        <f>AG167</f>
        <v>0</v>
      </c>
      <c r="AH166" s="8">
        <f t="shared" si="27"/>
        <v>158.58799999999999</v>
      </c>
    </row>
    <row r="167" spans="1:34" ht="39" customHeight="1">
      <c r="A167" s="2" t="s">
        <v>164</v>
      </c>
      <c r="B167" s="3" t="s">
        <v>5</v>
      </c>
      <c r="C167" s="3">
        <v>10</v>
      </c>
      <c r="D167" s="3" t="s">
        <v>20</v>
      </c>
      <c r="E167" s="12" t="s">
        <v>195</v>
      </c>
      <c r="F167" s="3">
        <v>300</v>
      </c>
      <c r="G167" s="8">
        <v>158.58799999999999</v>
      </c>
      <c r="H167" s="8"/>
      <c r="I167" s="8">
        <f t="shared" si="33"/>
        <v>158.58799999999999</v>
      </c>
      <c r="J167" s="8"/>
      <c r="K167" s="8">
        <f t="shared" si="34"/>
        <v>158.58799999999999</v>
      </c>
      <c r="L167" s="9"/>
      <c r="M167" s="8">
        <f t="shared" si="35"/>
        <v>158.58799999999999</v>
      </c>
      <c r="N167" s="9"/>
      <c r="O167" s="8">
        <f t="shared" si="31"/>
        <v>158.58799999999999</v>
      </c>
      <c r="P167" s="9"/>
      <c r="Q167" s="8">
        <f t="shared" si="28"/>
        <v>158.58799999999999</v>
      </c>
      <c r="R167" s="9"/>
      <c r="S167" s="8">
        <f t="shared" si="29"/>
        <v>158.58799999999999</v>
      </c>
      <c r="T167" s="9"/>
      <c r="U167" s="8">
        <f t="shared" si="26"/>
        <v>158.58799999999999</v>
      </c>
      <c r="V167" s="8">
        <v>158.58799999999999</v>
      </c>
      <c r="W167" s="8"/>
      <c r="X167" s="8">
        <f t="shared" si="36"/>
        <v>158.58799999999999</v>
      </c>
      <c r="Y167" s="8"/>
      <c r="Z167" s="8">
        <f t="shared" si="37"/>
        <v>158.58799999999999</v>
      </c>
      <c r="AA167" s="9"/>
      <c r="AB167" s="8">
        <f t="shared" si="38"/>
        <v>158.58799999999999</v>
      </c>
      <c r="AC167" s="9"/>
      <c r="AD167" s="8">
        <f t="shared" si="32"/>
        <v>158.58799999999999</v>
      </c>
      <c r="AE167" s="9"/>
      <c r="AF167" s="8">
        <f t="shared" si="30"/>
        <v>158.58799999999999</v>
      </c>
      <c r="AG167" s="9"/>
      <c r="AH167" s="8">
        <f t="shared" si="27"/>
        <v>158.58799999999999</v>
      </c>
    </row>
    <row r="168" spans="1:34" ht="61.5" customHeight="1">
      <c r="A168" s="2" t="s">
        <v>225</v>
      </c>
      <c r="B168" s="3" t="s">
        <v>5</v>
      </c>
      <c r="C168" s="3">
        <v>10</v>
      </c>
      <c r="D168" s="3" t="s">
        <v>20</v>
      </c>
      <c r="E168" s="1" t="s">
        <v>226</v>
      </c>
      <c r="F168" s="15"/>
      <c r="G168" s="8">
        <v>2.4729999999999999</v>
      </c>
      <c r="H168" s="8">
        <f>H169</f>
        <v>0</v>
      </c>
      <c r="I168" s="8">
        <f t="shared" si="33"/>
        <v>2.4729999999999999</v>
      </c>
      <c r="J168" s="8">
        <f>J169</f>
        <v>0</v>
      </c>
      <c r="K168" s="8">
        <f t="shared" si="34"/>
        <v>2.4729999999999999</v>
      </c>
      <c r="L168" s="9">
        <f>L169</f>
        <v>0</v>
      </c>
      <c r="M168" s="8">
        <f t="shared" si="35"/>
        <v>2.4729999999999999</v>
      </c>
      <c r="N168" s="9">
        <f>N169</f>
        <v>0</v>
      </c>
      <c r="O168" s="8">
        <f t="shared" si="31"/>
        <v>2.4729999999999999</v>
      </c>
      <c r="P168" s="9">
        <f>P169</f>
        <v>0</v>
      </c>
      <c r="Q168" s="8">
        <f t="shared" si="28"/>
        <v>2.4729999999999999</v>
      </c>
      <c r="R168" s="9">
        <f>R169</f>
        <v>0</v>
      </c>
      <c r="S168" s="8">
        <f t="shared" si="29"/>
        <v>2.4729999999999999</v>
      </c>
      <c r="T168" s="9">
        <f>T169</f>
        <v>0</v>
      </c>
      <c r="U168" s="8">
        <f t="shared" si="26"/>
        <v>2.4729999999999999</v>
      </c>
      <c r="V168" s="8">
        <v>2.4729999999999999</v>
      </c>
      <c r="W168" s="8">
        <f>W169</f>
        <v>0</v>
      </c>
      <c r="X168" s="8">
        <f t="shared" si="36"/>
        <v>2.4729999999999999</v>
      </c>
      <c r="Y168" s="8">
        <f>Y169</f>
        <v>0</v>
      </c>
      <c r="Z168" s="8">
        <f t="shared" si="37"/>
        <v>2.4729999999999999</v>
      </c>
      <c r="AA168" s="9">
        <f>AA169</f>
        <v>0</v>
      </c>
      <c r="AB168" s="8">
        <f t="shared" si="38"/>
        <v>2.4729999999999999</v>
      </c>
      <c r="AC168" s="9">
        <f>AC169</f>
        <v>0</v>
      </c>
      <c r="AD168" s="8">
        <f t="shared" si="32"/>
        <v>2.4729999999999999</v>
      </c>
      <c r="AE168" s="9">
        <f>AE169</f>
        <v>0</v>
      </c>
      <c r="AF168" s="8">
        <f t="shared" si="30"/>
        <v>2.4729999999999999</v>
      </c>
      <c r="AG168" s="9">
        <f>AG169</f>
        <v>0</v>
      </c>
      <c r="AH168" s="8">
        <f t="shared" si="27"/>
        <v>2.4729999999999999</v>
      </c>
    </row>
    <row r="169" spans="1:34" ht="37.5" customHeight="1">
      <c r="A169" s="2" t="s">
        <v>164</v>
      </c>
      <c r="B169" s="3" t="s">
        <v>5</v>
      </c>
      <c r="C169" s="3">
        <v>10</v>
      </c>
      <c r="D169" s="3" t="s">
        <v>20</v>
      </c>
      <c r="E169" s="1" t="s">
        <v>226</v>
      </c>
      <c r="F169" s="3">
        <v>300</v>
      </c>
      <c r="G169" s="8">
        <v>2.4729999999999999</v>
      </c>
      <c r="H169" s="8"/>
      <c r="I169" s="8">
        <f t="shared" si="33"/>
        <v>2.4729999999999999</v>
      </c>
      <c r="J169" s="8"/>
      <c r="K169" s="8">
        <f t="shared" si="34"/>
        <v>2.4729999999999999</v>
      </c>
      <c r="L169" s="9"/>
      <c r="M169" s="8">
        <f t="shared" si="35"/>
        <v>2.4729999999999999</v>
      </c>
      <c r="N169" s="9"/>
      <c r="O169" s="8">
        <f t="shared" si="31"/>
        <v>2.4729999999999999</v>
      </c>
      <c r="P169" s="9"/>
      <c r="Q169" s="8">
        <f t="shared" si="28"/>
        <v>2.4729999999999999</v>
      </c>
      <c r="R169" s="9"/>
      <c r="S169" s="8">
        <f t="shared" si="29"/>
        <v>2.4729999999999999</v>
      </c>
      <c r="T169" s="9"/>
      <c r="U169" s="8">
        <f t="shared" si="26"/>
        <v>2.4729999999999999</v>
      </c>
      <c r="V169" s="8">
        <v>2.4729999999999999</v>
      </c>
      <c r="W169" s="8"/>
      <c r="X169" s="8">
        <f t="shared" si="36"/>
        <v>2.4729999999999999</v>
      </c>
      <c r="Y169" s="8"/>
      <c r="Z169" s="8">
        <f t="shared" si="37"/>
        <v>2.4729999999999999</v>
      </c>
      <c r="AA169" s="9"/>
      <c r="AB169" s="8">
        <f t="shared" si="38"/>
        <v>2.4729999999999999</v>
      </c>
      <c r="AC169" s="9"/>
      <c r="AD169" s="8">
        <f t="shared" si="32"/>
        <v>2.4729999999999999</v>
      </c>
      <c r="AE169" s="9"/>
      <c r="AF169" s="8">
        <f t="shared" si="30"/>
        <v>2.4729999999999999</v>
      </c>
      <c r="AG169" s="9"/>
      <c r="AH169" s="8">
        <f t="shared" si="27"/>
        <v>2.4729999999999999</v>
      </c>
    </row>
    <row r="170" spans="1:34" ht="49.5" customHeight="1">
      <c r="A170" s="2" t="s">
        <v>168</v>
      </c>
      <c r="B170" s="3" t="s">
        <v>5</v>
      </c>
      <c r="C170" s="3">
        <v>10</v>
      </c>
      <c r="D170" s="3" t="s">
        <v>20</v>
      </c>
      <c r="E170" s="1" t="s">
        <v>169</v>
      </c>
      <c r="F170" s="3"/>
      <c r="G170" s="8">
        <v>40.692</v>
      </c>
      <c r="H170" s="8">
        <f>H171</f>
        <v>0</v>
      </c>
      <c r="I170" s="8">
        <f t="shared" si="33"/>
        <v>40.692</v>
      </c>
      <c r="J170" s="8">
        <f>J171</f>
        <v>0</v>
      </c>
      <c r="K170" s="8">
        <f t="shared" si="34"/>
        <v>40.692</v>
      </c>
      <c r="L170" s="9">
        <f>L171</f>
        <v>0</v>
      </c>
      <c r="M170" s="8">
        <f t="shared" si="35"/>
        <v>40.692</v>
      </c>
      <c r="N170" s="9">
        <f>N171</f>
        <v>0</v>
      </c>
      <c r="O170" s="8">
        <f t="shared" si="31"/>
        <v>40.692</v>
      </c>
      <c r="P170" s="9">
        <f>P171</f>
        <v>0</v>
      </c>
      <c r="Q170" s="8">
        <f t="shared" si="28"/>
        <v>40.692</v>
      </c>
      <c r="R170" s="9">
        <f>R171</f>
        <v>0</v>
      </c>
      <c r="S170" s="8">
        <f t="shared" si="29"/>
        <v>40.692</v>
      </c>
      <c r="T170" s="9">
        <f>T171</f>
        <v>0</v>
      </c>
      <c r="U170" s="8">
        <f t="shared" si="26"/>
        <v>40.692</v>
      </c>
      <c r="V170" s="8">
        <v>40.692</v>
      </c>
      <c r="W170" s="8">
        <f>W171</f>
        <v>0</v>
      </c>
      <c r="X170" s="8">
        <f t="shared" si="36"/>
        <v>40.692</v>
      </c>
      <c r="Y170" s="8">
        <f>Y171</f>
        <v>0</v>
      </c>
      <c r="Z170" s="8">
        <f t="shared" si="37"/>
        <v>40.692</v>
      </c>
      <c r="AA170" s="9">
        <f>AA171</f>
        <v>0</v>
      </c>
      <c r="AB170" s="8">
        <f t="shared" si="38"/>
        <v>40.692</v>
      </c>
      <c r="AC170" s="9">
        <f>AC171</f>
        <v>0</v>
      </c>
      <c r="AD170" s="8">
        <f t="shared" si="32"/>
        <v>40.692</v>
      </c>
      <c r="AE170" s="9">
        <f>AE171</f>
        <v>0</v>
      </c>
      <c r="AF170" s="8">
        <f t="shared" si="30"/>
        <v>40.692</v>
      </c>
      <c r="AG170" s="9">
        <f>AG171</f>
        <v>0</v>
      </c>
      <c r="AH170" s="8">
        <f t="shared" si="27"/>
        <v>40.692</v>
      </c>
    </row>
    <row r="171" spans="1:34" ht="51.75" customHeight="1">
      <c r="A171" s="2" t="s">
        <v>32</v>
      </c>
      <c r="B171" s="3" t="s">
        <v>5</v>
      </c>
      <c r="C171" s="3">
        <v>10</v>
      </c>
      <c r="D171" s="3" t="s">
        <v>20</v>
      </c>
      <c r="E171" s="1" t="s">
        <v>169</v>
      </c>
      <c r="F171" s="3">
        <v>200</v>
      </c>
      <c r="G171" s="8">
        <v>40.692</v>
      </c>
      <c r="H171" s="8"/>
      <c r="I171" s="8">
        <f t="shared" si="33"/>
        <v>40.692</v>
      </c>
      <c r="J171" s="8"/>
      <c r="K171" s="8">
        <f t="shared" si="34"/>
        <v>40.692</v>
      </c>
      <c r="L171" s="9"/>
      <c r="M171" s="8">
        <f t="shared" si="35"/>
        <v>40.692</v>
      </c>
      <c r="N171" s="9"/>
      <c r="O171" s="8">
        <f t="shared" si="31"/>
        <v>40.692</v>
      </c>
      <c r="P171" s="9"/>
      <c r="Q171" s="8">
        <f t="shared" si="28"/>
        <v>40.692</v>
      </c>
      <c r="R171" s="9"/>
      <c r="S171" s="8">
        <f t="shared" si="29"/>
        <v>40.692</v>
      </c>
      <c r="T171" s="9"/>
      <c r="U171" s="8">
        <f t="shared" si="26"/>
        <v>40.692</v>
      </c>
      <c r="V171" s="8">
        <v>40.692</v>
      </c>
      <c r="W171" s="8"/>
      <c r="X171" s="8">
        <f t="shared" si="36"/>
        <v>40.692</v>
      </c>
      <c r="Y171" s="8"/>
      <c r="Z171" s="8">
        <f t="shared" si="37"/>
        <v>40.692</v>
      </c>
      <c r="AA171" s="9"/>
      <c r="AB171" s="8">
        <f t="shared" si="38"/>
        <v>40.692</v>
      </c>
      <c r="AC171" s="9"/>
      <c r="AD171" s="8">
        <f t="shared" si="32"/>
        <v>40.692</v>
      </c>
      <c r="AE171" s="9"/>
      <c r="AF171" s="8">
        <f t="shared" si="30"/>
        <v>40.692</v>
      </c>
      <c r="AG171" s="9"/>
      <c r="AH171" s="8">
        <f t="shared" si="27"/>
        <v>40.692</v>
      </c>
    </row>
    <row r="172" spans="1:34" ht="53.25" customHeight="1">
      <c r="A172" s="2" t="s">
        <v>166</v>
      </c>
      <c r="B172" s="3" t="s">
        <v>5</v>
      </c>
      <c r="C172" s="3">
        <v>10</v>
      </c>
      <c r="D172" s="3" t="s">
        <v>20</v>
      </c>
      <c r="E172" s="1" t="s">
        <v>167</v>
      </c>
      <c r="F172" s="3"/>
      <c r="G172" s="8">
        <v>18</v>
      </c>
      <c r="H172" s="8">
        <f>H173</f>
        <v>0</v>
      </c>
      <c r="I172" s="8">
        <f t="shared" si="33"/>
        <v>18</v>
      </c>
      <c r="J172" s="8">
        <f>J173</f>
        <v>0</v>
      </c>
      <c r="K172" s="8">
        <f t="shared" si="34"/>
        <v>18</v>
      </c>
      <c r="L172" s="9">
        <f>L173</f>
        <v>0</v>
      </c>
      <c r="M172" s="8">
        <f t="shared" si="35"/>
        <v>18</v>
      </c>
      <c r="N172" s="9">
        <f>N173</f>
        <v>0</v>
      </c>
      <c r="O172" s="8">
        <f t="shared" si="31"/>
        <v>18</v>
      </c>
      <c r="P172" s="9">
        <f>P173</f>
        <v>0</v>
      </c>
      <c r="Q172" s="8">
        <f t="shared" si="28"/>
        <v>18</v>
      </c>
      <c r="R172" s="9">
        <f>R173</f>
        <v>0</v>
      </c>
      <c r="S172" s="8">
        <f t="shared" si="29"/>
        <v>18</v>
      </c>
      <c r="T172" s="9">
        <f>T173</f>
        <v>0</v>
      </c>
      <c r="U172" s="8">
        <f t="shared" si="26"/>
        <v>18</v>
      </c>
      <c r="V172" s="8">
        <v>18</v>
      </c>
      <c r="W172" s="8">
        <f>W173</f>
        <v>0</v>
      </c>
      <c r="X172" s="8">
        <f t="shared" si="36"/>
        <v>18</v>
      </c>
      <c r="Y172" s="8">
        <f>Y173</f>
        <v>0</v>
      </c>
      <c r="Z172" s="8">
        <f t="shared" si="37"/>
        <v>18</v>
      </c>
      <c r="AA172" s="9">
        <f>AA173</f>
        <v>0</v>
      </c>
      <c r="AB172" s="8">
        <f t="shared" si="38"/>
        <v>18</v>
      </c>
      <c r="AC172" s="9">
        <f>AC173</f>
        <v>0</v>
      </c>
      <c r="AD172" s="8">
        <f t="shared" si="32"/>
        <v>18</v>
      </c>
      <c r="AE172" s="9">
        <f>AE173</f>
        <v>0</v>
      </c>
      <c r="AF172" s="8">
        <f t="shared" si="30"/>
        <v>18</v>
      </c>
      <c r="AG172" s="9">
        <f>AG173</f>
        <v>0</v>
      </c>
      <c r="AH172" s="8">
        <f t="shared" si="27"/>
        <v>18</v>
      </c>
    </row>
    <row r="173" spans="1:34" ht="54.75" customHeight="1">
      <c r="A173" s="2" t="s">
        <v>32</v>
      </c>
      <c r="B173" s="3" t="s">
        <v>5</v>
      </c>
      <c r="C173" s="3">
        <v>10</v>
      </c>
      <c r="D173" s="3" t="s">
        <v>20</v>
      </c>
      <c r="E173" s="1" t="s">
        <v>167</v>
      </c>
      <c r="F173" s="3">
        <v>200</v>
      </c>
      <c r="G173" s="8">
        <v>18</v>
      </c>
      <c r="H173" s="8"/>
      <c r="I173" s="8">
        <f t="shared" si="33"/>
        <v>18</v>
      </c>
      <c r="J173" s="8"/>
      <c r="K173" s="8">
        <f t="shared" si="34"/>
        <v>18</v>
      </c>
      <c r="L173" s="9"/>
      <c r="M173" s="8">
        <f t="shared" si="35"/>
        <v>18</v>
      </c>
      <c r="N173" s="9"/>
      <c r="O173" s="8">
        <f t="shared" si="31"/>
        <v>18</v>
      </c>
      <c r="P173" s="9"/>
      <c r="Q173" s="8">
        <f t="shared" si="28"/>
        <v>18</v>
      </c>
      <c r="R173" s="9"/>
      <c r="S173" s="8">
        <f t="shared" si="29"/>
        <v>18</v>
      </c>
      <c r="T173" s="9"/>
      <c r="U173" s="8">
        <f t="shared" si="26"/>
        <v>18</v>
      </c>
      <c r="V173" s="8">
        <v>18</v>
      </c>
      <c r="W173" s="8"/>
      <c r="X173" s="8">
        <f t="shared" si="36"/>
        <v>18</v>
      </c>
      <c r="Y173" s="8"/>
      <c r="Z173" s="8">
        <f t="shared" si="37"/>
        <v>18</v>
      </c>
      <c r="AA173" s="9"/>
      <c r="AB173" s="8">
        <f t="shared" si="38"/>
        <v>18</v>
      </c>
      <c r="AC173" s="9"/>
      <c r="AD173" s="8">
        <f t="shared" si="32"/>
        <v>18</v>
      </c>
      <c r="AE173" s="9"/>
      <c r="AF173" s="8">
        <f t="shared" si="30"/>
        <v>18</v>
      </c>
      <c r="AG173" s="9"/>
      <c r="AH173" s="8">
        <f t="shared" si="27"/>
        <v>18</v>
      </c>
    </row>
    <row r="174" spans="1:34" ht="48" customHeight="1">
      <c r="A174" s="10" t="s">
        <v>165</v>
      </c>
      <c r="B174" s="3" t="s">
        <v>5</v>
      </c>
      <c r="C174" s="3">
        <v>10</v>
      </c>
      <c r="D174" s="3" t="s">
        <v>20</v>
      </c>
      <c r="E174" s="1" t="s">
        <v>230</v>
      </c>
      <c r="F174" s="3"/>
      <c r="G174" s="8">
        <v>99.9512</v>
      </c>
      <c r="H174" s="8">
        <f>H175</f>
        <v>0</v>
      </c>
      <c r="I174" s="8">
        <f t="shared" si="33"/>
        <v>99.9512</v>
      </c>
      <c r="J174" s="8">
        <f>J175</f>
        <v>0</v>
      </c>
      <c r="K174" s="8">
        <f t="shared" si="34"/>
        <v>99.9512</v>
      </c>
      <c r="L174" s="9">
        <f>L175</f>
        <v>0</v>
      </c>
      <c r="M174" s="8">
        <f t="shared" si="35"/>
        <v>99.9512</v>
      </c>
      <c r="N174" s="9">
        <f>N175</f>
        <v>0</v>
      </c>
      <c r="O174" s="8">
        <f t="shared" si="31"/>
        <v>99.9512</v>
      </c>
      <c r="P174" s="9">
        <f>P175</f>
        <v>0</v>
      </c>
      <c r="Q174" s="8">
        <f t="shared" si="28"/>
        <v>99.9512</v>
      </c>
      <c r="R174" s="9">
        <f>R175</f>
        <v>0</v>
      </c>
      <c r="S174" s="8">
        <f t="shared" si="29"/>
        <v>99.9512</v>
      </c>
      <c r="T174" s="9">
        <f>T175</f>
        <v>0</v>
      </c>
      <c r="U174" s="8">
        <f t="shared" si="26"/>
        <v>99.9512</v>
      </c>
      <c r="V174" s="8">
        <v>99.9512</v>
      </c>
      <c r="W174" s="8">
        <f>W175</f>
        <v>0</v>
      </c>
      <c r="X174" s="8">
        <f t="shared" si="36"/>
        <v>99.9512</v>
      </c>
      <c r="Y174" s="8">
        <f>Y175</f>
        <v>0</v>
      </c>
      <c r="Z174" s="8">
        <f t="shared" si="37"/>
        <v>99.9512</v>
      </c>
      <c r="AA174" s="9">
        <f>AA175</f>
        <v>0</v>
      </c>
      <c r="AB174" s="8">
        <f t="shared" si="38"/>
        <v>99.9512</v>
      </c>
      <c r="AC174" s="9">
        <f>AC175</f>
        <v>0</v>
      </c>
      <c r="AD174" s="8">
        <f t="shared" si="32"/>
        <v>99.9512</v>
      </c>
      <c r="AE174" s="9">
        <f>AE175</f>
        <v>0</v>
      </c>
      <c r="AF174" s="8">
        <f t="shared" si="30"/>
        <v>99.9512</v>
      </c>
      <c r="AG174" s="9">
        <f>AG175</f>
        <v>0</v>
      </c>
      <c r="AH174" s="8">
        <f t="shared" si="27"/>
        <v>99.9512</v>
      </c>
    </row>
    <row r="175" spans="1:34" ht="39.75" customHeight="1">
      <c r="A175" s="2" t="s">
        <v>164</v>
      </c>
      <c r="B175" s="3" t="s">
        <v>5</v>
      </c>
      <c r="C175" s="3">
        <v>10</v>
      </c>
      <c r="D175" s="3" t="s">
        <v>20</v>
      </c>
      <c r="E175" s="1" t="s">
        <v>230</v>
      </c>
      <c r="F175" s="3">
        <v>300</v>
      </c>
      <c r="G175" s="8">
        <v>99.9512</v>
      </c>
      <c r="H175" s="8"/>
      <c r="I175" s="8">
        <f t="shared" si="33"/>
        <v>99.9512</v>
      </c>
      <c r="J175" s="8"/>
      <c r="K175" s="8">
        <f t="shared" si="34"/>
        <v>99.9512</v>
      </c>
      <c r="L175" s="9"/>
      <c r="M175" s="8">
        <f t="shared" si="35"/>
        <v>99.9512</v>
      </c>
      <c r="N175" s="9"/>
      <c r="O175" s="8">
        <f t="shared" si="31"/>
        <v>99.9512</v>
      </c>
      <c r="P175" s="9"/>
      <c r="Q175" s="8">
        <f t="shared" si="28"/>
        <v>99.9512</v>
      </c>
      <c r="R175" s="9"/>
      <c r="S175" s="8">
        <f t="shared" si="29"/>
        <v>99.9512</v>
      </c>
      <c r="T175" s="9"/>
      <c r="U175" s="8">
        <f t="shared" si="26"/>
        <v>99.9512</v>
      </c>
      <c r="V175" s="8">
        <v>99.9512</v>
      </c>
      <c r="W175" s="8"/>
      <c r="X175" s="8">
        <f t="shared" si="36"/>
        <v>99.9512</v>
      </c>
      <c r="Y175" s="8"/>
      <c r="Z175" s="8">
        <f t="shared" si="37"/>
        <v>99.9512</v>
      </c>
      <c r="AA175" s="9"/>
      <c r="AB175" s="8">
        <f t="shared" si="38"/>
        <v>99.9512</v>
      </c>
      <c r="AC175" s="9"/>
      <c r="AD175" s="8">
        <f t="shared" si="32"/>
        <v>99.9512</v>
      </c>
      <c r="AE175" s="9"/>
      <c r="AF175" s="8">
        <f t="shared" si="30"/>
        <v>99.9512</v>
      </c>
      <c r="AG175" s="9"/>
      <c r="AH175" s="8">
        <f t="shared" si="27"/>
        <v>99.9512</v>
      </c>
    </row>
    <row r="176" spans="1:34" ht="83.25" hidden="1" customHeight="1">
      <c r="A176" s="2" t="s">
        <v>268</v>
      </c>
      <c r="B176" s="3" t="s">
        <v>5</v>
      </c>
      <c r="C176" s="3">
        <v>10</v>
      </c>
      <c r="D176" s="3" t="s">
        <v>20</v>
      </c>
      <c r="E176" s="12" t="s">
        <v>269</v>
      </c>
      <c r="F176" s="3"/>
      <c r="G176" s="8">
        <v>0</v>
      </c>
      <c r="H176" s="8">
        <f>H177</f>
        <v>0</v>
      </c>
      <c r="I176" s="8">
        <f t="shared" si="33"/>
        <v>0</v>
      </c>
      <c r="J176" s="8">
        <f>J177</f>
        <v>0</v>
      </c>
      <c r="K176" s="8">
        <f t="shared" si="34"/>
        <v>0</v>
      </c>
      <c r="L176" s="9">
        <f>L177</f>
        <v>0</v>
      </c>
      <c r="M176" s="8">
        <f t="shared" si="35"/>
        <v>0</v>
      </c>
      <c r="N176" s="9">
        <f>N177</f>
        <v>0</v>
      </c>
      <c r="O176" s="8">
        <f t="shared" si="31"/>
        <v>0</v>
      </c>
      <c r="P176" s="9">
        <f>P177</f>
        <v>0</v>
      </c>
      <c r="Q176" s="8">
        <f t="shared" si="28"/>
        <v>0</v>
      </c>
      <c r="R176" s="9">
        <f>R177</f>
        <v>0</v>
      </c>
      <c r="S176" s="8">
        <f t="shared" si="29"/>
        <v>0</v>
      </c>
      <c r="T176" s="9">
        <f>T177</f>
        <v>0</v>
      </c>
      <c r="U176" s="8">
        <f t="shared" si="26"/>
        <v>0</v>
      </c>
      <c r="V176" s="8">
        <v>0</v>
      </c>
      <c r="W176" s="8">
        <f>W177</f>
        <v>0</v>
      </c>
      <c r="X176" s="8">
        <f t="shared" si="36"/>
        <v>0</v>
      </c>
      <c r="Y176" s="8">
        <f>Y177</f>
        <v>0</v>
      </c>
      <c r="Z176" s="8">
        <f t="shared" si="37"/>
        <v>0</v>
      </c>
      <c r="AA176" s="9">
        <f>AA177</f>
        <v>0</v>
      </c>
      <c r="AB176" s="8">
        <f t="shared" si="38"/>
        <v>0</v>
      </c>
      <c r="AC176" s="9">
        <f>AC177</f>
        <v>0</v>
      </c>
      <c r="AD176" s="8">
        <f t="shared" si="32"/>
        <v>0</v>
      </c>
      <c r="AE176" s="9">
        <f>AE177</f>
        <v>0</v>
      </c>
      <c r="AF176" s="8">
        <f t="shared" si="30"/>
        <v>0</v>
      </c>
      <c r="AG176" s="9">
        <f>AG177</f>
        <v>0</v>
      </c>
      <c r="AH176" s="8">
        <f t="shared" si="27"/>
        <v>0</v>
      </c>
    </row>
    <row r="177" spans="1:34" ht="42.75" hidden="1" customHeight="1">
      <c r="A177" s="2" t="s">
        <v>32</v>
      </c>
      <c r="B177" s="3" t="s">
        <v>5</v>
      </c>
      <c r="C177" s="3">
        <v>10</v>
      </c>
      <c r="D177" s="3" t="s">
        <v>20</v>
      </c>
      <c r="E177" s="12" t="s">
        <v>269</v>
      </c>
      <c r="F177" s="3">
        <v>200</v>
      </c>
      <c r="G177" s="8">
        <v>0</v>
      </c>
      <c r="H177" s="8"/>
      <c r="I177" s="8">
        <f t="shared" si="33"/>
        <v>0</v>
      </c>
      <c r="J177" s="8"/>
      <c r="K177" s="8">
        <f t="shared" si="34"/>
        <v>0</v>
      </c>
      <c r="L177" s="9"/>
      <c r="M177" s="8">
        <f t="shared" si="35"/>
        <v>0</v>
      </c>
      <c r="N177" s="9"/>
      <c r="O177" s="8">
        <f t="shared" si="31"/>
        <v>0</v>
      </c>
      <c r="P177" s="9"/>
      <c r="Q177" s="8">
        <f t="shared" si="28"/>
        <v>0</v>
      </c>
      <c r="R177" s="9"/>
      <c r="S177" s="8">
        <f t="shared" si="29"/>
        <v>0</v>
      </c>
      <c r="T177" s="9"/>
      <c r="U177" s="8">
        <f t="shared" si="26"/>
        <v>0</v>
      </c>
      <c r="V177" s="8">
        <v>0</v>
      </c>
      <c r="W177" s="8"/>
      <c r="X177" s="8">
        <f t="shared" si="36"/>
        <v>0</v>
      </c>
      <c r="Y177" s="8"/>
      <c r="Z177" s="8">
        <f t="shared" si="37"/>
        <v>0</v>
      </c>
      <c r="AA177" s="9"/>
      <c r="AB177" s="8">
        <f t="shared" si="38"/>
        <v>0</v>
      </c>
      <c r="AC177" s="9"/>
      <c r="AD177" s="8">
        <f t="shared" si="32"/>
        <v>0</v>
      </c>
      <c r="AE177" s="9"/>
      <c r="AF177" s="8">
        <f t="shared" si="30"/>
        <v>0</v>
      </c>
      <c r="AG177" s="9"/>
      <c r="AH177" s="8">
        <f t="shared" si="27"/>
        <v>0</v>
      </c>
    </row>
    <row r="178" spans="1:34" ht="173.25" hidden="1" customHeight="1">
      <c r="A178" s="2" t="s">
        <v>300</v>
      </c>
      <c r="B178" s="3" t="s">
        <v>5</v>
      </c>
      <c r="C178" s="3">
        <v>10</v>
      </c>
      <c r="D178" s="3" t="s">
        <v>20</v>
      </c>
      <c r="E178" s="12" t="s">
        <v>301</v>
      </c>
      <c r="F178" s="3"/>
      <c r="G178" s="8">
        <v>0</v>
      </c>
      <c r="H178" s="8">
        <f>H179</f>
        <v>0</v>
      </c>
      <c r="I178" s="8">
        <f t="shared" si="33"/>
        <v>0</v>
      </c>
      <c r="J178" s="8">
        <f>J179</f>
        <v>0</v>
      </c>
      <c r="K178" s="8">
        <f t="shared" si="34"/>
        <v>0</v>
      </c>
      <c r="L178" s="9">
        <f>L179</f>
        <v>0</v>
      </c>
      <c r="M178" s="8">
        <f t="shared" si="35"/>
        <v>0</v>
      </c>
      <c r="N178" s="9">
        <f>N179</f>
        <v>0</v>
      </c>
      <c r="O178" s="8">
        <f t="shared" si="31"/>
        <v>0</v>
      </c>
      <c r="P178" s="9">
        <f>P179</f>
        <v>0</v>
      </c>
      <c r="Q178" s="8">
        <f t="shared" si="28"/>
        <v>0</v>
      </c>
      <c r="R178" s="9">
        <f>R179</f>
        <v>0</v>
      </c>
      <c r="S178" s="8">
        <f t="shared" si="29"/>
        <v>0</v>
      </c>
      <c r="T178" s="9">
        <f>T179</f>
        <v>0</v>
      </c>
      <c r="U178" s="8">
        <f t="shared" si="26"/>
        <v>0</v>
      </c>
      <c r="V178" s="8">
        <v>0</v>
      </c>
      <c r="W178" s="8">
        <f>W179</f>
        <v>0</v>
      </c>
      <c r="X178" s="8">
        <f t="shared" si="36"/>
        <v>0</v>
      </c>
      <c r="Y178" s="8">
        <f>Y179</f>
        <v>0</v>
      </c>
      <c r="Z178" s="8">
        <f t="shared" si="37"/>
        <v>0</v>
      </c>
      <c r="AA178" s="9">
        <f>AA179</f>
        <v>0</v>
      </c>
      <c r="AB178" s="8">
        <f t="shared" si="38"/>
        <v>0</v>
      </c>
      <c r="AC178" s="9">
        <f>AC179</f>
        <v>0</v>
      </c>
      <c r="AD178" s="8">
        <f t="shared" si="32"/>
        <v>0</v>
      </c>
      <c r="AE178" s="9">
        <f>AE179</f>
        <v>0</v>
      </c>
      <c r="AF178" s="8">
        <f t="shared" si="30"/>
        <v>0</v>
      </c>
      <c r="AG178" s="9">
        <f>AG179</f>
        <v>0</v>
      </c>
      <c r="AH178" s="8">
        <f t="shared" si="27"/>
        <v>0</v>
      </c>
    </row>
    <row r="179" spans="1:34" ht="42.75" hidden="1" customHeight="1">
      <c r="A179" s="2" t="s">
        <v>32</v>
      </c>
      <c r="B179" s="3" t="s">
        <v>5</v>
      </c>
      <c r="C179" s="3">
        <v>10</v>
      </c>
      <c r="D179" s="3" t="s">
        <v>20</v>
      </c>
      <c r="E179" s="12" t="s">
        <v>301</v>
      </c>
      <c r="F179" s="3">
        <v>200</v>
      </c>
      <c r="G179" s="8">
        <v>0</v>
      </c>
      <c r="H179" s="8"/>
      <c r="I179" s="8">
        <f t="shared" si="33"/>
        <v>0</v>
      </c>
      <c r="J179" s="8"/>
      <c r="K179" s="8">
        <f t="shared" si="34"/>
        <v>0</v>
      </c>
      <c r="L179" s="9"/>
      <c r="M179" s="8">
        <f t="shared" si="35"/>
        <v>0</v>
      </c>
      <c r="N179" s="9"/>
      <c r="O179" s="8">
        <f t="shared" si="31"/>
        <v>0</v>
      </c>
      <c r="P179" s="9"/>
      <c r="Q179" s="8">
        <f t="shared" si="28"/>
        <v>0</v>
      </c>
      <c r="R179" s="9"/>
      <c r="S179" s="8">
        <f t="shared" si="29"/>
        <v>0</v>
      </c>
      <c r="T179" s="9"/>
      <c r="U179" s="8">
        <f t="shared" si="26"/>
        <v>0</v>
      </c>
      <c r="V179" s="8">
        <v>0</v>
      </c>
      <c r="W179" s="8"/>
      <c r="X179" s="8">
        <f t="shared" si="36"/>
        <v>0</v>
      </c>
      <c r="Y179" s="8"/>
      <c r="Z179" s="8">
        <f t="shared" si="37"/>
        <v>0</v>
      </c>
      <c r="AA179" s="9"/>
      <c r="AB179" s="8">
        <f t="shared" si="38"/>
        <v>0</v>
      </c>
      <c r="AC179" s="9"/>
      <c r="AD179" s="8">
        <f t="shared" si="32"/>
        <v>0</v>
      </c>
      <c r="AE179" s="9"/>
      <c r="AF179" s="8">
        <f t="shared" si="30"/>
        <v>0</v>
      </c>
      <c r="AG179" s="9"/>
      <c r="AH179" s="8">
        <f t="shared" si="27"/>
        <v>0</v>
      </c>
    </row>
    <row r="180" spans="1:34" ht="60.75" customHeight="1">
      <c r="A180" s="10" t="s">
        <v>163</v>
      </c>
      <c r="B180" s="3" t="s">
        <v>5</v>
      </c>
      <c r="C180" s="3">
        <v>10</v>
      </c>
      <c r="D180" s="3" t="s">
        <v>20</v>
      </c>
      <c r="E180" s="1" t="s">
        <v>196</v>
      </c>
      <c r="F180" s="3"/>
      <c r="G180" s="8">
        <v>168.45840000000001</v>
      </c>
      <c r="H180" s="8">
        <f>H181</f>
        <v>0</v>
      </c>
      <c r="I180" s="8">
        <f t="shared" si="33"/>
        <v>168.45840000000001</v>
      </c>
      <c r="J180" s="8">
        <f>J181</f>
        <v>0</v>
      </c>
      <c r="K180" s="8">
        <f t="shared" si="34"/>
        <v>168.45840000000001</v>
      </c>
      <c r="L180" s="9">
        <f>L181</f>
        <v>0</v>
      </c>
      <c r="M180" s="8">
        <f t="shared" si="35"/>
        <v>168.45840000000001</v>
      </c>
      <c r="N180" s="9">
        <f>N181</f>
        <v>0</v>
      </c>
      <c r="O180" s="8">
        <f t="shared" si="31"/>
        <v>168.45840000000001</v>
      </c>
      <c r="P180" s="9">
        <f>P181</f>
        <v>0</v>
      </c>
      <c r="Q180" s="8">
        <f t="shared" si="28"/>
        <v>168.45840000000001</v>
      </c>
      <c r="R180" s="9">
        <f>R181</f>
        <v>0</v>
      </c>
      <c r="S180" s="8">
        <f t="shared" si="29"/>
        <v>168.45840000000001</v>
      </c>
      <c r="T180" s="9">
        <f>T181</f>
        <v>0</v>
      </c>
      <c r="U180" s="8">
        <f t="shared" si="26"/>
        <v>168.45840000000001</v>
      </c>
      <c r="V180" s="8">
        <v>168.45840000000001</v>
      </c>
      <c r="W180" s="8">
        <f>W181</f>
        <v>0</v>
      </c>
      <c r="X180" s="8">
        <f t="shared" si="36"/>
        <v>168.45840000000001</v>
      </c>
      <c r="Y180" s="8">
        <f>Y181</f>
        <v>0</v>
      </c>
      <c r="Z180" s="8">
        <f t="shared" si="37"/>
        <v>168.45840000000001</v>
      </c>
      <c r="AA180" s="9">
        <f>AA181</f>
        <v>0</v>
      </c>
      <c r="AB180" s="8">
        <f t="shared" si="38"/>
        <v>168.45840000000001</v>
      </c>
      <c r="AC180" s="9">
        <f>AC181</f>
        <v>0</v>
      </c>
      <c r="AD180" s="8">
        <f t="shared" si="32"/>
        <v>168.45840000000001</v>
      </c>
      <c r="AE180" s="9">
        <f>AE181</f>
        <v>0</v>
      </c>
      <c r="AF180" s="8">
        <f t="shared" si="30"/>
        <v>168.45840000000001</v>
      </c>
      <c r="AG180" s="9">
        <f>AG181</f>
        <v>0</v>
      </c>
      <c r="AH180" s="8">
        <f t="shared" si="27"/>
        <v>168.45840000000001</v>
      </c>
    </row>
    <row r="181" spans="1:34" ht="38.25" customHeight="1">
      <c r="A181" s="2" t="s">
        <v>164</v>
      </c>
      <c r="B181" s="3" t="s">
        <v>5</v>
      </c>
      <c r="C181" s="3">
        <v>10</v>
      </c>
      <c r="D181" s="3" t="s">
        <v>20</v>
      </c>
      <c r="E181" s="1" t="s">
        <v>196</v>
      </c>
      <c r="F181" s="3">
        <v>300</v>
      </c>
      <c r="G181" s="8">
        <v>168.45840000000001</v>
      </c>
      <c r="H181" s="8"/>
      <c r="I181" s="8">
        <f t="shared" si="33"/>
        <v>168.45840000000001</v>
      </c>
      <c r="J181" s="8"/>
      <c r="K181" s="8">
        <f t="shared" si="34"/>
        <v>168.45840000000001</v>
      </c>
      <c r="L181" s="9"/>
      <c r="M181" s="8">
        <f t="shared" si="35"/>
        <v>168.45840000000001</v>
      </c>
      <c r="N181" s="9"/>
      <c r="O181" s="8">
        <f t="shared" si="31"/>
        <v>168.45840000000001</v>
      </c>
      <c r="P181" s="9"/>
      <c r="Q181" s="8">
        <f t="shared" si="28"/>
        <v>168.45840000000001</v>
      </c>
      <c r="R181" s="9"/>
      <c r="S181" s="8">
        <f t="shared" si="29"/>
        <v>168.45840000000001</v>
      </c>
      <c r="T181" s="9"/>
      <c r="U181" s="8">
        <f t="shared" si="26"/>
        <v>168.45840000000001</v>
      </c>
      <c r="V181" s="8">
        <v>168.45840000000001</v>
      </c>
      <c r="W181" s="8"/>
      <c r="X181" s="8">
        <f t="shared" si="36"/>
        <v>168.45840000000001</v>
      </c>
      <c r="Y181" s="8"/>
      <c r="Z181" s="8">
        <f t="shared" si="37"/>
        <v>168.45840000000001</v>
      </c>
      <c r="AA181" s="9"/>
      <c r="AB181" s="8">
        <f t="shared" si="38"/>
        <v>168.45840000000001</v>
      </c>
      <c r="AC181" s="9"/>
      <c r="AD181" s="8">
        <f t="shared" si="32"/>
        <v>168.45840000000001</v>
      </c>
      <c r="AE181" s="9"/>
      <c r="AF181" s="8">
        <f t="shared" si="30"/>
        <v>168.45840000000001</v>
      </c>
      <c r="AG181" s="9"/>
      <c r="AH181" s="8">
        <f t="shared" si="27"/>
        <v>168.45840000000001</v>
      </c>
    </row>
    <row r="182" spans="1:34" ht="71.25" customHeight="1">
      <c r="A182" s="10" t="s">
        <v>161</v>
      </c>
      <c r="B182" s="3" t="s">
        <v>5</v>
      </c>
      <c r="C182" s="3">
        <v>10</v>
      </c>
      <c r="D182" s="3" t="s">
        <v>21</v>
      </c>
      <c r="E182" s="12" t="s">
        <v>162</v>
      </c>
      <c r="F182" s="3"/>
      <c r="G182" s="8">
        <v>5520.3984</v>
      </c>
      <c r="H182" s="8">
        <f>H183</f>
        <v>0</v>
      </c>
      <c r="I182" s="8">
        <f t="shared" si="33"/>
        <v>5520.3984</v>
      </c>
      <c r="J182" s="8">
        <f>J183</f>
        <v>0</v>
      </c>
      <c r="K182" s="8">
        <f t="shared" si="34"/>
        <v>5520.3984</v>
      </c>
      <c r="L182" s="9">
        <f>L183</f>
        <v>0</v>
      </c>
      <c r="M182" s="8">
        <f t="shared" si="35"/>
        <v>5520.3984</v>
      </c>
      <c r="N182" s="9">
        <f>N183</f>
        <v>0</v>
      </c>
      <c r="O182" s="8">
        <f t="shared" si="31"/>
        <v>5520.3984</v>
      </c>
      <c r="P182" s="9">
        <f>P183</f>
        <v>0</v>
      </c>
      <c r="Q182" s="8">
        <f t="shared" si="28"/>
        <v>5520.3984</v>
      </c>
      <c r="R182" s="9">
        <f>R183</f>
        <v>0</v>
      </c>
      <c r="S182" s="8">
        <f t="shared" si="29"/>
        <v>5520.3984</v>
      </c>
      <c r="T182" s="9">
        <f>T183</f>
        <v>0</v>
      </c>
      <c r="U182" s="8">
        <f t="shared" si="26"/>
        <v>5520.3984</v>
      </c>
      <c r="V182" s="8">
        <v>1380.0995999999998</v>
      </c>
      <c r="W182" s="8">
        <f>W183</f>
        <v>4140.2987999999996</v>
      </c>
      <c r="X182" s="8">
        <f t="shared" si="36"/>
        <v>5520.3983999999991</v>
      </c>
      <c r="Y182" s="8">
        <f>Y183</f>
        <v>0</v>
      </c>
      <c r="Z182" s="8">
        <f t="shared" si="37"/>
        <v>5520.3983999999991</v>
      </c>
      <c r="AA182" s="9">
        <f>AA183</f>
        <v>0</v>
      </c>
      <c r="AB182" s="8">
        <f t="shared" si="38"/>
        <v>5520.3983999999991</v>
      </c>
      <c r="AC182" s="9">
        <f>AC183</f>
        <v>0</v>
      </c>
      <c r="AD182" s="8">
        <f t="shared" si="32"/>
        <v>5520.3983999999991</v>
      </c>
      <c r="AE182" s="9">
        <f>AE183</f>
        <v>0</v>
      </c>
      <c r="AF182" s="8">
        <f t="shared" si="30"/>
        <v>5520.3983999999991</v>
      </c>
      <c r="AG182" s="9">
        <f>AG183</f>
        <v>0</v>
      </c>
      <c r="AH182" s="8">
        <f t="shared" si="27"/>
        <v>5520.3983999999991</v>
      </c>
    </row>
    <row r="183" spans="1:34" ht="50.25" customHeight="1">
      <c r="A183" s="2" t="s">
        <v>186</v>
      </c>
      <c r="B183" s="3" t="s">
        <v>5</v>
      </c>
      <c r="C183" s="3">
        <v>10</v>
      </c>
      <c r="D183" s="3" t="s">
        <v>21</v>
      </c>
      <c r="E183" s="12" t="s">
        <v>162</v>
      </c>
      <c r="F183" s="3">
        <v>400</v>
      </c>
      <c r="G183" s="8">
        <v>5520.3984</v>
      </c>
      <c r="H183" s="8"/>
      <c r="I183" s="8">
        <f t="shared" si="33"/>
        <v>5520.3984</v>
      </c>
      <c r="J183" s="8"/>
      <c r="K183" s="8">
        <f t="shared" si="34"/>
        <v>5520.3984</v>
      </c>
      <c r="L183" s="9"/>
      <c r="M183" s="8">
        <f t="shared" si="35"/>
        <v>5520.3984</v>
      </c>
      <c r="N183" s="9"/>
      <c r="O183" s="8">
        <f t="shared" si="31"/>
        <v>5520.3984</v>
      </c>
      <c r="P183" s="9"/>
      <c r="Q183" s="8">
        <f t="shared" si="28"/>
        <v>5520.3984</v>
      </c>
      <c r="R183" s="9"/>
      <c r="S183" s="8">
        <f t="shared" si="29"/>
        <v>5520.3984</v>
      </c>
      <c r="T183" s="9"/>
      <c r="U183" s="8">
        <f t="shared" si="26"/>
        <v>5520.3984</v>
      </c>
      <c r="V183" s="8">
        <v>1380.0995999999998</v>
      </c>
      <c r="W183" s="8">
        <v>4140.2987999999996</v>
      </c>
      <c r="X183" s="8">
        <f t="shared" si="36"/>
        <v>5520.3983999999991</v>
      </c>
      <c r="Y183" s="8"/>
      <c r="Z183" s="8">
        <f t="shared" si="37"/>
        <v>5520.3983999999991</v>
      </c>
      <c r="AA183" s="9"/>
      <c r="AB183" s="8">
        <f t="shared" si="38"/>
        <v>5520.3983999999991</v>
      </c>
      <c r="AC183" s="9"/>
      <c r="AD183" s="8">
        <f t="shared" si="32"/>
        <v>5520.3983999999991</v>
      </c>
      <c r="AE183" s="9"/>
      <c r="AF183" s="8">
        <f t="shared" si="30"/>
        <v>5520.3983999999991</v>
      </c>
      <c r="AG183" s="9"/>
      <c r="AH183" s="8">
        <f t="shared" si="27"/>
        <v>5520.3983999999991</v>
      </c>
    </row>
    <row r="184" spans="1:34" ht="45.75" customHeight="1">
      <c r="A184" s="10" t="s">
        <v>159</v>
      </c>
      <c r="B184" s="3" t="s">
        <v>5</v>
      </c>
      <c r="C184" s="3">
        <v>10</v>
      </c>
      <c r="D184" s="3" t="s">
        <v>28</v>
      </c>
      <c r="E184" s="12" t="s">
        <v>160</v>
      </c>
      <c r="F184" s="3"/>
      <c r="G184" s="8">
        <v>384.17060000000004</v>
      </c>
      <c r="H184" s="8">
        <f>H185</f>
        <v>0</v>
      </c>
      <c r="I184" s="8">
        <f t="shared" si="33"/>
        <v>384.17060000000004</v>
      </c>
      <c r="J184" s="8">
        <f>J185</f>
        <v>0</v>
      </c>
      <c r="K184" s="8">
        <f t="shared" si="34"/>
        <v>384.17060000000004</v>
      </c>
      <c r="L184" s="9">
        <f>L185</f>
        <v>0</v>
      </c>
      <c r="M184" s="8">
        <f t="shared" si="35"/>
        <v>384.17060000000004</v>
      </c>
      <c r="N184" s="9">
        <f>N185</f>
        <v>0</v>
      </c>
      <c r="O184" s="8">
        <f t="shared" si="31"/>
        <v>384.17060000000004</v>
      </c>
      <c r="P184" s="9">
        <f>P185</f>
        <v>0</v>
      </c>
      <c r="Q184" s="8">
        <f t="shared" si="28"/>
        <v>384.17060000000004</v>
      </c>
      <c r="R184" s="9">
        <f>R185</f>
        <v>0</v>
      </c>
      <c r="S184" s="8">
        <f t="shared" si="29"/>
        <v>384.17060000000004</v>
      </c>
      <c r="T184" s="9">
        <f>T185</f>
        <v>0</v>
      </c>
      <c r="U184" s="8">
        <f t="shared" si="26"/>
        <v>384.17060000000004</v>
      </c>
      <c r="V184" s="8">
        <v>384.17060000000004</v>
      </c>
      <c r="W184" s="8">
        <f>W185</f>
        <v>0</v>
      </c>
      <c r="X184" s="8">
        <f t="shared" si="36"/>
        <v>384.17060000000004</v>
      </c>
      <c r="Y184" s="8">
        <f>Y185</f>
        <v>0</v>
      </c>
      <c r="Z184" s="8">
        <f t="shared" si="37"/>
        <v>384.17060000000004</v>
      </c>
      <c r="AA184" s="9">
        <f>AA185</f>
        <v>0</v>
      </c>
      <c r="AB184" s="8">
        <f t="shared" si="38"/>
        <v>384.17060000000004</v>
      </c>
      <c r="AC184" s="9">
        <f>AC185</f>
        <v>0</v>
      </c>
      <c r="AD184" s="8">
        <f t="shared" si="32"/>
        <v>384.17060000000004</v>
      </c>
      <c r="AE184" s="9">
        <f>AE185</f>
        <v>0</v>
      </c>
      <c r="AF184" s="8">
        <f t="shared" si="30"/>
        <v>384.17060000000004</v>
      </c>
      <c r="AG184" s="9">
        <f>AG185</f>
        <v>0</v>
      </c>
      <c r="AH184" s="8">
        <f t="shared" si="27"/>
        <v>384.17060000000004</v>
      </c>
    </row>
    <row r="185" spans="1:34" ht="56.25" customHeight="1">
      <c r="A185" s="2" t="s">
        <v>69</v>
      </c>
      <c r="B185" s="3" t="s">
        <v>5</v>
      </c>
      <c r="C185" s="3">
        <v>10</v>
      </c>
      <c r="D185" s="3" t="s">
        <v>28</v>
      </c>
      <c r="E185" s="12" t="s">
        <v>160</v>
      </c>
      <c r="F185" s="3">
        <v>600</v>
      </c>
      <c r="G185" s="8">
        <v>384.17060000000004</v>
      </c>
      <c r="H185" s="8"/>
      <c r="I185" s="8">
        <f t="shared" si="33"/>
        <v>384.17060000000004</v>
      </c>
      <c r="J185" s="8"/>
      <c r="K185" s="8">
        <f t="shared" si="34"/>
        <v>384.17060000000004</v>
      </c>
      <c r="L185" s="9"/>
      <c r="M185" s="8">
        <f t="shared" si="35"/>
        <v>384.17060000000004</v>
      </c>
      <c r="N185" s="9"/>
      <c r="O185" s="8">
        <f t="shared" si="31"/>
        <v>384.17060000000004</v>
      </c>
      <c r="P185" s="9"/>
      <c r="Q185" s="8">
        <f t="shared" si="28"/>
        <v>384.17060000000004</v>
      </c>
      <c r="R185" s="9"/>
      <c r="S185" s="8">
        <f t="shared" si="29"/>
        <v>384.17060000000004</v>
      </c>
      <c r="T185" s="9"/>
      <c r="U185" s="8">
        <f t="shared" si="26"/>
        <v>384.17060000000004</v>
      </c>
      <c r="V185" s="8">
        <v>384.17060000000004</v>
      </c>
      <c r="W185" s="8"/>
      <c r="X185" s="8">
        <f t="shared" si="36"/>
        <v>384.17060000000004</v>
      </c>
      <c r="Y185" s="8"/>
      <c r="Z185" s="8">
        <f t="shared" si="37"/>
        <v>384.17060000000004</v>
      </c>
      <c r="AA185" s="9"/>
      <c r="AB185" s="8">
        <f t="shared" si="38"/>
        <v>384.17060000000004</v>
      </c>
      <c r="AC185" s="9"/>
      <c r="AD185" s="8">
        <f t="shared" si="32"/>
        <v>384.17060000000004</v>
      </c>
      <c r="AE185" s="9"/>
      <c r="AF185" s="8">
        <f t="shared" si="30"/>
        <v>384.17060000000004</v>
      </c>
      <c r="AG185" s="9"/>
      <c r="AH185" s="8">
        <f t="shared" si="27"/>
        <v>384.17060000000004</v>
      </c>
    </row>
    <row r="186" spans="1:34" ht="42" customHeight="1">
      <c r="A186" s="6" t="s">
        <v>6</v>
      </c>
      <c r="B186" s="7" t="s">
        <v>3</v>
      </c>
      <c r="C186" s="7"/>
      <c r="D186" s="7"/>
      <c r="E186" s="7"/>
      <c r="F186" s="7"/>
      <c r="G186" s="8">
        <v>5185.528800000001</v>
      </c>
      <c r="H186" s="8">
        <f>H187</f>
        <v>0</v>
      </c>
      <c r="I186" s="8">
        <f t="shared" si="33"/>
        <v>5185.528800000001</v>
      </c>
      <c r="J186" s="8">
        <f>J187</f>
        <v>0</v>
      </c>
      <c r="K186" s="8">
        <f t="shared" si="34"/>
        <v>5185.528800000001</v>
      </c>
      <c r="L186" s="9">
        <f>L187</f>
        <v>0</v>
      </c>
      <c r="M186" s="8">
        <f t="shared" si="35"/>
        <v>5185.528800000001</v>
      </c>
      <c r="N186" s="9">
        <f>N187</f>
        <v>0</v>
      </c>
      <c r="O186" s="8">
        <f t="shared" si="31"/>
        <v>5185.528800000001</v>
      </c>
      <c r="P186" s="9">
        <f>P187</f>
        <v>0</v>
      </c>
      <c r="Q186" s="8">
        <f t="shared" si="28"/>
        <v>5185.528800000001</v>
      </c>
      <c r="R186" s="9">
        <f>R187</f>
        <v>0</v>
      </c>
      <c r="S186" s="8">
        <f t="shared" si="29"/>
        <v>5185.528800000001</v>
      </c>
      <c r="T186" s="9">
        <f>T187</f>
        <v>0</v>
      </c>
      <c r="U186" s="8">
        <f t="shared" si="26"/>
        <v>5185.528800000001</v>
      </c>
      <c r="V186" s="8">
        <v>5185.528800000001</v>
      </c>
      <c r="W186" s="8">
        <f>W187</f>
        <v>0</v>
      </c>
      <c r="X186" s="8">
        <f t="shared" si="36"/>
        <v>5185.528800000001</v>
      </c>
      <c r="Y186" s="8">
        <f>Y187</f>
        <v>0</v>
      </c>
      <c r="Z186" s="8">
        <f t="shared" si="37"/>
        <v>5185.528800000001</v>
      </c>
      <c r="AA186" s="9">
        <f>AA187</f>
        <v>0</v>
      </c>
      <c r="AB186" s="8">
        <f t="shared" si="38"/>
        <v>5185.528800000001</v>
      </c>
      <c r="AC186" s="9">
        <f>AC187</f>
        <v>0</v>
      </c>
      <c r="AD186" s="8">
        <f t="shared" si="32"/>
        <v>5185.528800000001</v>
      </c>
      <c r="AE186" s="9">
        <f>AE187</f>
        <v>0</v>
      </c>
      <c r="AF186" s="8">
        <f t="shared" si="30"/>
        <v>5185.528800000001</v>
      </c>
      <c r="AG186" s="9">
        <f>AG187</f>
        <v>0</v>
      </c>
      <c r="AH186" s="8">
        <f t="shared" si="27"/>
        <v>5185.528800000001</v>
      </c>
    </row>
    <row r="187" spans="1:34" ht="35.25" customHeight="1">
      <c r="A187" s="2" t="s">
        <v>12</v>
      </c>
      <c r="B187" s="3" t="s">
        <v>3</v>
      </c>
      <c r="C187" s="3"/>
      <c r="D187" s="3"/>
      <c r="E187" s="3"/>
      <c r="F187" s="3"/>
      <c r="G187" s="8">
        <v>5185.528800000001</v>
      </c>
      <c r="H187" s="8">
        <f>H188+H192+H198+H196+H194+H200</f>
        <v>0</v>
      </c>
      <c r="I187" s="8">
        <f t="shared" si="33"/>
        <v>5185.528800000001</v>
      </c>
      <c r="J187" s="8">
        <f>J188+J192+J198+J196+J194+J200</f>
        <v>0</v>
      </c>
      <c r="K187" s="8">
        <f t="shared" si="34"/>
        <v>5185.528800000001</v>
      </c>
      <c r="L187" s="9">
        <f>L188+L192+L198+L196+L194+L200</f>
        <v>0</v>
      </c>
      <c r="M187" s="8">
        <f t="shared" si="35"/>
        <v>5185.528800000001</v>
      </c>
      <c r="N187" s="9">
        <f>N188+N192+N198+N196+N194+N200</f>
        <v>0</v>
      </c>
      <c r="O187" s="8">
        <f t="shared" si="31"/>
        <v>5185.528800000001</v>
      </c>
      <c r="P187" s="9">
        <f>P188+P192+P198+P196+P194+P200</f>
        <v>0</v>
      </c>
      <c r="Q187" s="8">
        <f t="shared" si="28"/>
        <v>5185.528800000001</v>
      </c>
      <c r="R187" s="9">
        <f>R188+R192+R198+R196+R194+R200</f>
        <v>0</v>
      </c>
      <c r="S187" s="8">
        <f t="shared" si="29"/>
        <v>5185.528800000001</v>
      </c>
      <c r="T187" s="9">
        <f>T188+T192+T198+T196+T194+T200</f>
        <v>0</v>
      </c>
      <c r="U187" s="8">
        <f t="shared" si="26"/>
        <v>5185.528800000001</v>
      </c>
      <c r="V187" s="8">
        <v>5185.528800000001</v>
      </c>
      <c r="W187" s="8">
        <f>W188+W192+W198+W196+W194+W200</f>
        <v>0</v>
      </c>
      <c r="X187" s="8">
        <f t="shared" si="36"/>
        <v>5185.528800000001</v>
      </c>
      <c r="Y187" s="8">
        <f>Y188+Y192+Y198+Y196+Y194+Y200</f>
        <v>0</v>
      </c>
      <c r="Z187" s="8">
        <f t="shared" si="37"/>
        <v>5185.528800000001</v>
      </c>
      <c r="AA187" s="9">
        <f>AA188+AA192+AA198+AA196+AA194+AA200</f>
        <v>0</v>
      </c>
      <c r="AB187" s="8">
        <f t="shared" si="38"/>
        <v>5185.528800000001</v>
      </c>
      <c r="AC187" s="9">
        <f>AC188+AC192+AC198+AC196+AC194+AC200</f>
        <v>0</v>
      </c>
      <c r="AD187" s="8">
        <f t="shared" si="32"/>
        <v>5185.528800000001</v>
      </c>
      <c r="AE187" s="9">
        <f>AE188+AE192+AE198+AE196+AE194+AE200</f>
        <v>0</v>
      </c>
      <c r="AF187" s="8">
        <f t="shared" si="30"/>
        <v>5185.528800000001</v>
      </c>
      <c r="AG187" s="9">
        <f>AG188+AG192+AG198+AG196+AG194+AG200</f>
        <v>0</v>
      </c>
      <c r="AH187" s="8">
        <f t="shared" si="27"/>
        <v>5185.528800000001</v>
      </c>
    </row>
    <row r="188" spans="1:34" ht="50.25" customHeight="1">
      <c r="A188" s="2" t="s">
        <v>31</v>
      </c>
      <c r="B188" s="3" t="s">
        <v>3</v>
      </c>
      <c r="C188" s="3" t="s">
        <v>19</v>
      </c>
      <c r="D188" s="3" t="s">
        <v>28</v>
      </c>
      <c r="E188" s="1" t="s">
        <v>34</v>
      </c>
      <c r="F188" s="3"/>
      <c r="G188" s="8">
        <v>4567.0418</v>
      </c>
      <c r="H188" s="8">
        <f>H189+H190+H191</f>
        <v>0</v>
      </c>
      <c r="I188" s="8">
        <f t="shared" si="33"/>
        <v>4567.0418</v>
      </c>
      <c r="J188" s="8">
        <f>J189+J190+J191</f>
        <v>0</v>
      </c>
      <c r="K188" s="8">
        <f t="shared" si="34"/>
        <v>4567.0418</v>
      </c>
      <c r="L188" s="9">
        <f>L189+L190+L191</f>
        <v>0</v>
      </c>
      <c r="M188" s="8">
        <f t="shared" si="35"/>
        <v>4567.0418</v>
      </c>
      <c r="N188" s="9">
        <f>N189+N190+N191</f>
        <v>0</v>
      </c>
      <c r="O188" s="8">
        <f t="shared" si="31"/>
        <v>4567.0418</v>
      </c>
      <c r="P188" s="9">
        <f>P189+P190+P191</f>
        <v>0</v>
      </c>
      <c r="Q188" s="8">
        <f t="shared" si="28"/>
        <v>4567.0418</v>
      </c>
      <c r="R188" s="9">
        <f>R189+R190+R191</f>
        <v>0</v>
      </c>
      <c r="S188" s="8">
        <f t="shared" si="29"/>
        <v>4567.0418</v>
      </c>
      <c r="T188" s="9">
        <f>T189+T190+T191</f>
        <v>0</v>
      </c>
      <c r="U188" s="8">
        <f t="shared" si="26"/>
        <v>4567.0418</v>
      </c>
      <c r="V188" s="8">
        <v>4567.0418</v>
      </c>
      <c r="W188" s="8">
        <f>W189+W190+W191</f>
        <v>0</v>
      </c>
      <c r="X188" s="8">
        <f t="shared" si="36"/>
        <v>4567.0418</v>
      </c>
      <c r="Y188" s="8">
        <f>Y189+Y190+Y191</f>
        <v>0</v>
      </c>
      <c r="Z188" s="8">
        <f t="shared" si="37"/>
        <v>4567.0418</v>
      </c>
      <c r="AA188" s="9">
        <f>AA189+AA190+AA191</f>
        <v>0</v>
      </c>
      <c r="AB188" s="8">
        <f t="shared" si="38"/>
        <v>4567.0418</v>
      </c>
      <c r="AC188" s="9">
        <f>AC189+AC190+AC191</f>
        <v>0</v>
      </c>
      <c r="AD188" s="8">
        <f t="shared" si="32"/>
        <v>4567.0418</v>
      </c>
      <c r="AE188" s="9">
        <f>AE189+AE190+AE191</f>
        <v>0</v>
      </c>
      <c r="AF188" s="8">
        <f t="shared" si="30"/>
        <v>4567.0418</v>
      </c>
      <c r="AG188" s="9">
        <f>AG189+AG190+AG191</f>
        <v>0</v>
      </c>
      <c r="AH188" s="8">
        <f t="shared" si="27"/>
        <v>4567.0418</v>
      </c>
    </row>
    <row r="189" spans="1:34" ht="89.25" customHeight="1">
      <c r="A189" s="2" t="s">
        <v>99</v>
      </c>
      <c r="B189" s="3" t="s">
        <v>3</v>
      </c>
      <c r="C189" s="3" t="s">
        <v>19</v>
      </c>
      <c r="D189" s="3" t="s">
        <v>28</v>
      </c>
      <c r="E189" s="1" t="s">
        <v>34</v>
      </c>
      <c r="F189" s="3">
        <v>100</v>
      </c>
      <c r="G189" s="8">
        <v>4567.0417999999991</v>
      </c>
      <c r="H189" s="8"/>
      <c r="I189" s="8">
        <f t="shared" si="33"/>
        <v>4567.0417999999991</v>
      </c>
      <c r="J189" s="8"/>
      <c r="K189" s="8">
        <f t="shared" si="34"/>
        <v>4567.0417999999991</v>
      </c>
      <c r="L189" s="9"/>
      <c r="M189" s="8">
        <f t="shared" si="35"/>
        <v>4567.0417999999991</v>
      </c>
      <c r="N189" s="9"/>
      <c r="O189" s="8">
        <f t="shared" si="31"/>
        <v>4567.0417999999991</v>
      </c>
      <c r="P189" s="9"/>
      <c r="Q189" s="8">
        <f t="shared" si="28"/>
        <v>4567.0417999999991</v>
      </c>
      <c r="R189" s="9"/>
      <c r="S189" s="8">
        <f t="shared" si="29"/>
        <v>4567.0417999999991</v>
      </c>
      <c r="T189" s="9"/>
      <c r="U189" s="8">
        <f t="shared" si="26"/>
        <v>4567.0417999999991</v>
      </c>
      <c r="V189" s="8">
        <v>4567.0417999999991</v>
      </c>
      <c r="W189" s="8"/>
      <c r="X189" s="8">
        <f t="shared" si="36"/>
        <v>4567.0417999999991</v>
      </c>
      <c r="Y189" s="8"/>
      <c r="Z189" s="8">
        <f t="shared" si="37"/>
        <v>4567.0417999999991</v>
      </c>
      <c r="AA189" s="9"/>
      <c r="AB189" s="8">
        <f t="shared" si="38"/>
        <v>4567.0417999999991</v>
      </c>
      <c r="AC189" s="9"/>
      <c r="AD189" s="8">
        <f t="shared" si="32"/>
        <v>4567.0417999999991</v>
      </c>
      <c r="AE189" s="9"/>
      <c r="AF189" s="8">
        <f t="shared" si="30"/>
        <v>4567.0417999999991</v>
      </c>
      <c r="AG189" s="9"/>
      <c r="AH189" s="8">
        <f t="shared" si="27"/>
        <v>4567.0417999999991</v>
      </c>
    </row>
    <row r="190" spans="1:34" ht="52.5" hidden="1" customHeight="1">
      <c r="A190" s="2" t="s">
        <v>32</v>
      </c>
      <c r="B190" s="3" t="s">
        <v>3</v>
      </c>
      <c r="C190" s="3" t="s">
        <v>19</v>
      </c>
      <c r="D190" s="3" t="s">
        <v>28</v>
      </c>
      <c r="E190" s="1" t="s">
        <v>34</v>
      </c>
      <c r="F190" s="3">
        <v>200</v>
      </c>
      <c r="G190" s="8">
        <v>0</v>
      </c>
      <c r="H190" s="8"/>
      <c r="I190" s="8">
        <f t="shared" si="33"/>
        <v>0</v>
      </c>
      <c r="J190" s="8"/>
      <c r="K190" s="8">
        <f t="shared" si="34"/>
        <v>0</v>
      </c>
      <c r="L190" s="9"/>
      <c r="M190" s="8">
        <f t="shared" si="35"/>
        <v>0</v>
      </c>
      <c r="N190" s="9"/>
      <c r="O190" s="8">
        <f t="shared" si="31"/>
        <v>0</v>
      </c>
      <c r="P190" s="9"/>
      <c r="Q190" s="8">
        <f t="shared" si="28"/>
        <v>0</v>
      </c>
      <c r="R190" s="9"/>
      <c r="S190" s="8">
        <f t="shared" si="29"/>
        <v>0</v>
      </c>
      <c r="T190" s="9"/>
      <c r="U190" s="8">
        <f t="shared" si="26"/>
        <v>0</v>
      </c>
      <c r="V190" s="8">
        <v>0</v>
      </c>
      <c r="W190" s="8"/>
      <c r="X190" s="8">
        <f t="shared" si="36"/>
        <v>0</v>
      </c>
      <c r="Y190" s="8"/>
      <c r="Z190" s="8">
        <f t="shared" si="37"/>
        <v>0</v>
      </c>
      <c r="AA190" s="9"/>
      <c r="AB190" s="8">
        <f t="shared" si="38"/>
        <v>0</v>
      </c>
      <c r="AC190" s="9"/>
      <c r="AD190" s="8">
        <f t="shared" si="32"/>
        <v>0</v>
      </c>
      <c r="AE190" s="9"/>
      <c r="AF190" s="8">
        <f t="shared" si="30"/>
        <v>0</v>
      </c>
      <c r="AG190" s="9"/>
      <c r="AH190" s="8">
        <f t="shared" si="27"/>
        <v>0</v>
      </c>
    </row>
    <row r="191" spans="1:34" ht="47.25" hidden="1" customHeight="1">
      <c r="A191" s="2" t="s">
        <v>33</v>
      </c>
      <c r="B191" s="3" t="s">
        <v>3</v>
      </c>
      <c r="C191" s="3" t="s">
        <v>19</v>
      </c>
      <c r="D191" s="3" t="s">
        <v>28</v>
      </c>
      <c r="E191" s="1" t="s">
        <v>34</v>
      </c>
      <c r="F191" s="3">
        <v>800</v>
      </c>
      <c r="G191" s="8">
        <v>0</v>
      </c>
      <c r="H191" s="8"/>
      <c r="I191" s="8">
        <f t="shared" si="33"/>
        <v>0</v>
      </c>
      <c r="J191" s="8"/>
      <c r="K191" s="8">
        <f t="shared" si="34"/>
        <v>0</v>
      </c>
      <c r="L191" s="9"/>
      <c r="M191" s="8">
        <f t="shared" si="35"/>
        <v>0</v>
      </c>
      <c r="N191" s="9"/>
      <c r="O191" s="8">
        <f t="shared" si="31"/>
        <v>0</v>
      </c>
      <c r="P191" s="9"/>
      <c r="Q191" s="8">
        <f t="shared" si="28"/>
        <v>0</v>
      </c>
      <c r="R191" s="9"/>
      <c r="S191" s="8">
        <f t="shared" si="29"/>
        <v>0</v>
      </c>
      <c r="T191" s="9"/>
      <c r="U191" s="8">
        <f t="shared" si="26"/>
        <v>0</v>
      </c>
      <c r="V191" s="8">
        <v>0</v>
      </c>
      <c r="W191" s="8"/>
      <c r="X191" s="8">
        <f t="shared" si="36"/>
        <v>0</v>
      </c>
      <c r="Y191" s="8"/>
      <c r="Z191" s="8">
        <f t="shared" si="37"/>
        <v>0</v>
      </c>
      <c r="AA191" s="9"/>
      <c r="AB191" s="8">
        <f t="shared" si="38"/>
        <v>0</v>
      </c>
      <c r="AC191" s="9"/>
      <c r="AD191" s="8">
        <f t="shared" si="32"/>
        <v>0</v>
      </c>
      <c r="AE191" s="9"/>
      <c r="AF191" s="8">
        <f t="shared" si="30"/>
        <v>0</v>
      </c>
      <c r="AG191" s="9"/>
      <c r="AH191" s="8">
        <f t="shared" si="27"/>
        <v>0</v>
      </c>
    </row>
    <row r="192" spans="1:34" ht="42" customHeight="1">
      <c r="A192" s="10" t="s">
        <v>59</v>
      </c>
      <c r="B192" s="3" t="s">
        <v>3</v>
      </c>
      <c r="C192" s="3" t="s">
        <v>19</v>
      </c>
      <c r="D192" s="3">
        <v>11</v>
      </c>
      <c r="E192" s="1" t="s">
        <v>60</v>
      </c>
      <c r="F192" s="3"/>
      <c r="G192" s="8">
        <v>500</v>
      </c>
      <c r="H192" s="8">
        <f>H193</f>
        <v>0</v>
      </c>
      <c r="I192" s="8">
        <f t="shared" si="33"/>
        <v>500</v>
      </c>
      <c r="J192" s="8">
        <f>J193</f>
        <v>0</v>
      </c>
      <c r="K192" s="8">
        <f t="shared" si="34"/>
        <v>500</v>
      </c>
      <c r="L192" s="9">
        <f>L193</f>
        <v>0</v>
      </c>
      <c r="M192" s="8">
        <f t="shared" si="35"/>
        <v>500</v>
      </c>
      <c r="N192" s="9">
        <f>N193</f>
        <v>0</v>
      </c>
      <c r="O192" s="8">
        <f t="shared" si="31"/>
        <v>500</v>
      </c>
      <c r="P192" s="9">
        <f>P193</f>
        <v>0</v>
      </c>
      <c r="Q192" s="8">
        <f t="shared" si="28"/>
        <v>500</v>
      </c>
      <c r="R192" s="9">
        <f>R193</f>
        <v>0</v>
      </c>
      <c r="S192" s="8">
        <f t="shared" si="29"/>
        <v>500</v>
      </c>
      <c r="T192" s="9">
        <f>T193</f>
        <v>0</v>
      </c>
      <c r="U192" s="8">
        <f t="shared" si="26"/>
        <v>500</v>
      </c>
      <c r="V192" s="8">
        <v>500</v>
      </c>
      <c r="W192" s="8">
        <f>W193</f>
        <v>0</v>
      </c>
      <c r="X192" s="8">
        <f t="shared" si="36"/>
        <v>500</v>
      </c>
      <c r="Y192" s="8">
        <f>Y193</f>
        <v>0</v>
      </c>
      <c r="Z192" s="8">
        <f t="shared" si="37"/>
        <v>500</v>
      </c>
      <c r="AA192" s="9">
        <f>AA193</f>
        <v>0</v>
      </c>
      <c r="AB192" s="8">
        <f t="shared" si="38"/>
        <v>500</v>
      </c>
      <c r="AC192" s="9">
        <f>AC193</f>
        <v>0</v>
      </c>
      <c r="AD192" s="8">
        <f t="shared" si="32"/>
        <v>500</v>
      </c>
      <c r="AE192" s="9">
        <f>AE193</f>
        <v>0</v>
      </c>
      <c r="AF192" s="8">
        <f t="shared" si="30"/>
        <v>500</v>
      </c>
      <c r="AG192" s="9">
        <f>AG193</f>
        <v>0</v>
      </c>
      <c r="AH192" s="8">
        <f t="shared" si="27"/>
        <v>500</v>
      </c>
    </row>
    <row r="193" spans="1:34" ht="36" customHeight="1">
      <c r="A193" s="2" t="s">
        <v>33</v>
      </c>
      <c r="B193" s="3" t="s">
        <v>3</v>
      </c>
      <c r="C193" s="3" t="s">
        <v>19</v>
      </c>
      <c r="D193" s="3">
        <v>11</v>
      </c>
      <c r="E193" s="1" t="s">
        <v>60</v>
      </c>
      <c r="F193" s="3">
        <v>800</v>
      </c>
      <c r="G193" s="8">
        <v>500</v>
      </c>
      <c r="H193" s="8"/>
      <c r="I193" s="8">
        <f t="shared" si="33"/>
        <v>500</v>
      </c>
      <c r="J193" s="8"/>
      <c r="K193" s="8">
        <f t="shared" si="34"/>
        <v>500</v>
      </c>
      <c r="L193" s="9"/>
      <c r="M193" s="8">
        <f t="shared" si="35"/>
        <v>500</v>
      </c>
      <c r="N193" s="9"/>
      <c r="O193" s="8">
        <f t="shared" si="31"/>
        <v>500</v>
      </c>
      <c r="P193" s="9"/>
      <c r="Q193" s="8">
        <f t="shared" si="28"/>
        <v>500</v>
      </c>
      <c r="R193" s="9"/>
      <c r="S193" s="8">
        <f t="shared" si="29"/>
        <v>500</v>
      </c>
      <c r="T193" s="9"/>
      <c r="U193" s="8">
        <f t="shared" si="26"/>
        <v>500</v>
      </c>
      <c r="V193" s="8">
        <v>500</v>
      </c>
      <c r="W193" s="8"/>
      <c r="X193" s="8">
        <f t="shared" si="36"/>
        <v>500</v>
      </c>
      <c r="Y193" s="8"/>
      <c r="Z193" s="8">
        <f t="shared" si="37"/>
        <v>500</v>
      </c>
      <c r="AA193" s="9"/>
      <c r="AB193" s="8">
        <f t="shared" si="38"/>
        <v>500</v>
      </c>
      <c r="AC193" s="9"/>
      <c r="AD193" s="8">
        <f t="shared" si="32"/>
        <v>500</v>
      </c>
      <c r="AE193" s="9"/>
      <c r="AF193" s="8">
        <f t="shared" si="30"/>
        <v>500</v>
      </c>
      <c r="AG193" s="9"/>
      <c r="AH193" s="8">
        <f t="shared" si="27"/>
        <v>500</v>
      </c>
    </row>
    <row r="194" spans="1:34" ht="48.75" customHeight="1">
      <c r="A194" s="2" t="s">
        <v>317</v>
      </c>
      <c r="B194" s="3" t="s">
        <v>3</v>
      </c>
      <c r="C194" s="3" t="s">
        <v>19</v>
      </c>
      <c r="D194" s="3">
        <v>13</v>
      </c>
      <c r="E194" s="1" t="s">
        <v>318</v>
      </c>
      <c r="F194" s="3"/>
      <c r="G194" s="8">
        <v>0</v>
      </c>
      <c r="H194" s="8">
        <f>H195</f>
        <v>0</v>
      </c>
      <c r="I194" s="8">
        <f t="shared" si="33"/>
        <v>0</v>
      </c>
      <c r="J194" s="8">
        <f>J195</f>
        <v>0</v>
      </c>
      <c r="K194" s="8">
        <f t="shared" si="34"/>
        <v>0</v>
      </c>
      <c r="L194" s="9">
        <f>L195</f>
        <v>0</v>
      </c>
      <c r="M194" s="8">
        <f t="shared" si="35"/>
        <v>0</v>
      </c>
      <c r="N194" s="9">
        <f>N195</f>
        <v>0</v>
      </c>
      <c r="O194" s="8">
        <f t="shared" si="31"/>
        <v>0</v>
      </c>
      <c r="P194" s="9">
        <f>P195</f>
        <v>0</v>
      </c>
      <c r="Q194" s="8">
        <f t="shared" si="28"/>
        <v>0</v>
      </c>
      <c r="R194" s="9">
        <f>R195</f>
        <v>0</v>
      </c>
      <c r="S194" s="8">
        <f t="shared" si="29"/>
        <v>0</v>
      </c>
      <c r="T194" s="9">
        <f>T195</f>
        <v>0</v>
      </c>
      <c r="U194" s="8">
        <f t="shared" si="26"/>
        <v>0</v>
      </c>
      <c r="V194" s="8">
        <v>0</v>
      </c>
      <c r="W194" s="8">
        <f>W195</f>
        <v>0</v>
      </c>
      <c r="X194" s="8">
        <f t="shared" si="36"/>
        <v>0</v>
      </c>
      <c r="Y194" s="8">
        <f>Y195</f>
        <v>0</v>
      </c>
      <c r="Z194" s="8">
        <f t="shared" si="37"/>
        <v>0</v>
      </c>
      <c r="AA194" s="9">
        <f>AA195</f>
        <v>0</v>
      </c>
      <c r="AB194" s="8">
        <f t="shared" si="38"/>
        <v>0</v>
      </c>
      <c r="AC194" s="9">
        <f>AC195</f>
        <v>0</v>
      </c>
      <c r="AD194" s="8">
        <f t="shared" si="32"/>
        <v>0</v>
      </c>
      <c r="AE194" s="9">
        <f>AE195</f>
        <v>0</v>
      </c>
      <c r="AF194" s="8">
        <f t="shared" si="30"/>
        <v>0</v>
      </c>
      <c r="AG194" s="9">
        <f>AG195</f>
        <v>0</v>
      </c>
      <c r="AH194" s="8">
        <f t="shared" si="27"/>
        <v>0</v>
      </c>
    </row>
    <row r="195" spans="1:34" ht="44.25" customHeight="1">
      <c r="A195" s="2" t="s">
        <v>32</v>
      </c>
      <c r="B195" s="3" t="s">
        <v>3</v>
      </c>
      <c r="C195" s="3" t="s">
        <v>19</v>
      </c>
      <c r="D195" s="3">
        <v>13</v>
      </c>
      <c r="E195" s="1" t="s">
        <v>318</v>
      </c>
      <c r="F195" s="3">
        <v>200</v>
      </c>
      <c r="G195" s="8">
        <v>0</v>
      </c>
      <c r="H195" s="8"/>
      <c r="I195" s="8">
        <f t="shared" si="33"/>
        <v>0</v>
      </c>
      <c r="J195" s="8"/>
      <c r="K195" s="8">
        <f t="shared" si="34"/>
        <v>0</v>
      </c>
      <c r="L195" s="9"/>
      <c r="M195" s="8">
        <f t="shared" si="35"/>
        <v>0</v>
      </c>
      <c r="N195" s="9"/>
      <c r="O195" s="8">
        <f t="shared" si="31"/>
        <v>0</v>
      </c>
      <c r="P195" s="9"/>
      <c r="Q195" s="8">
        <f t="shared" si="28"/>
        <v>0</v>
      </c>
      <c r="R195" s="9"/>
      <c r="S195" s="8">
        <f t="shared" si="29"/>
        <v>0</v>
      </c>
      <c r="T195" s="9"/>
      <c r="U195" s="8">
        <f t="shared" si="26"/>
        <v>0</v>
      </c>
      <c r="V195" s="8">
        <v>0</v>
      </c>
      <c r="W195" s="8"/>
      <c r="X195" s="8">
        <f t="shared" si="36"/>
        <v>0</v>
      </c>
      <c r="Y195" s="8"/>
      <c r="Z195" s="8">
        <f t="shared" si="37"/>
        <v>0</v>
      </c>
      <c r="AA195" s="9"/>
      <c r="AB195" s="8">
        <f t="shared" si="38"/>
        <v>0</v>
      </c>
      <c r="AC195" s="9"/>
      <c r="AD195" s="8">
        <f t="shared" si="32"/>
        <v>0</v>
      </c>
      <c r="AE195" s="9"/>
      <c r="AF195" s="8">
        <f t="shared" si="30"/>
        <v>0</v>
      </c>
      <c r="AG195" s="9"/>
      <c r="AH195" s="8">
        <f t="shared" si="27"/>
        <v>0</v>
      </c>
    </row>
    <row r="196" spans="1:34" ht="138" hidden="1" customHeight="1">
      <c r="A196" s="4" t="s">
        <v>281</v>
      </c>
      <c r="B196" s="3" t="s">
        <v>3</v>
      </c>
      <c r="C196" s="3" t="s">
        <v>19</v>
      </c>
      <c r="D196" s="3">
        <v>13</v>
      </c>
      <c r="E196" s="1" t="s">
        <v>280</v>
      </c>
      <c r="F196" s="3"/>
      <c r="G196" s="8">
        <v>0</v>
      </c>
      <c r="H196" s="8">
        <f>H197</f>
        <v>0</v>
      </c>
      <c r="I196" s="8">
        <f t="shared" si="33"/>
        <v>0</v>
      </c>
      <c r="J196" s="8">
        <f>J197</f>
        <v>0</v>
      </c>
      <c r="K196" s="8">
        <f t="shared" si="34"/>
        <v>0</v>
      </c>
      <c r="L196" s="9">
        <f>L197</f>
        <v>0</v>
      </c>
      <c r="M196" s="8">
        <f t="shared" si="35"/>
        <v>0</v>
      </c>
      <c r="N196" s="9">
        <f>N197</f>
        <v>0</v>
      </c>
      <c r="O196" s="8">
        <f t="shared" si="31"/>
        <v>0</v>
      </c>
      <c r="P196" s="9">
        <f>P197</f>
        <v>0</v>
      </c>
      <c r="Q196" s="8">
        <f t="shared" si="28"/>
        <v>0</v>
      </c>
      <c r="R196" s="9">
        <f>R197</f>
        <v>0</v>
      </c>
      <c r="S196" s="8">
        <f t="shared" si="29"/>
        <v>0</v>
      </c>
      <c r="T196" s="9">
        <f>T197</f>
        <v>0</v>
      </c>
      <c r="U196" s="8">
        <f t="shared" si="26"/>
        <v>0</v>
      </c>
      <c r="V196" s="8">
        <v>0</v>
      </c>
      <c r="W196" s="8">
        <f>W197</f>
        <v>0</v>
      </c>
      <c r="X196" s="8">
        <f t="shared" si="36"/>
        <v>0</v>
      </c>
      <c r="Y196" s="8">
        <f>Y197</f>
        <v>0</v>
      </c>
      <c r="Z196" s="8">
        <f t="shared" si="37"/>
        <v>0</v>
      </c>
      <c r="AA196" s="9">
        <f>AA197</f>
        <v>0</v>
      </c>
      <c r="AB196" s="8">
        <f t="shared" si="38"/>
        <v>0</v>
      </c>
      <c r="AC196" s="9">
        <f>AC197</f>
        <v>0</v>
      </c>
      <c r="AD196" s="8">
        <f t="shared" si="32"/>
        <v>0</v>
      </c>
      <c r="AE196" s="9">
        <f>AE197</f>
        <v>0</v>
      </c>
      <c r="AF196" s="8">
        <f t="shared" si="30"/>
        <v>0</v>
      </c>
      <c r="AG196" s="9">
        <f>AG197</f>
        <v>0</v>
      </c>
      <c r="AH196" s="8">
        <f t="shared" si="27"/>
        <v>0</v>
      </c>
    </row>
    <row r="197" spans="1:34" ht="36" hidden="1" customHeight="1">
      <c r="A197" s="4" t="s">
        <v>58</v>
      </c>
      <c r="B197" s="3" t="s">
        <v>3</v>
      </c>
      <c r="C197" s="3" t="s">
        <v>19</v>
      </c>
      <c r="D197" s="3">
        <v>13</v>
      </c>
      <c r="E197" s="1" t="s">
        <v>280</v>
      </c>
      <c r="F197" s="3">
        <v>800</v>
      </c>
      <c r="G197" s="8">
        <v>0</v>
      </c>
      <c r="H197" s="8"/>
      <c r="I197" s="8">
        <f t="shared" si="33"/>
        <v>0</v>
      </c>
      <c r="J197" s="8"/>
      <c r="K197" s="8">
        <f t="shared" si="34"/>
        <v>0</v>
      </c>
      <c r="L197" s="9"/>
      <c r="M197" s="8">
        <f t="shared" si="35"/>
        <v>0</v>
      </c>
      <c r="N197" s="9"/>
      <c r="O197" s="8">
        <f t="shared" si="31"/>
        <v>0</v>
      </c>
      <c r="P197" s="9"/>
      <c r="Q197" s="8">
        <f t="shared" si="28"/>
        <v>0</v>
      </c>
      <c r="R197" s="9"/>
      <c r="S197" s="8">
        <f t="shared" si="29"/>
        <v>0</v>
      </c>
      <c r="T197" s="9"/>
      <c r="U197" s="8">
        <f t="shared" si="26"/>
        <v>0</v>
      </c>
      <c r="V197" s="8">
        <v>0</v>
      </c>
      <c r="W197" s="8"/>
      <c r="X197" s="8">
        <f t="shared" si="36"/>
        <v>0</v>
      </c>
      <c r="Y197" s="8"/>
      <c r="Z197" s="8">
        <f t="shared" si="37"/>
        <v>0</v>
      </c>
      <c r="AA197" s="9"/>
      <c r="AB197" s="8">
        <f t="shared" si="38"/>
        <v>0</v>
      </c>
      <c r="AC197" s="9"/>
      <c r="AD197" s="8">
        <f t="shared" si="32"/>
        <v>0</v>
      </c>
      <c r="AE197" s="9"/>
      <c r="AF197" s="8">
        <f t="shared" si="30"/>
        <v>0</v>
      </c>
      <c r="AG197" s="9"/>
      <c r="AH197" s="8">
        <f t="shared" si="27"/>
        <v>0</v>
      </c>
    </row>
    <row r="198" spans="1:34" ht="23.25" customHeight="1">
      <c r="A198" s="10" t="s">
        <v>54</v>
      </c>
      <c r="B198" s="3" t="s">
        <v>3</v>
      </c>
      <c r="C198" s="3" t="s">
        <v>21</v>
      </c>
      <c r="D198" s="3">
        <v>10</v>
      </c>
      <c r="E198" s="1" t="s">
        <v>55</v>
      </c>
      <c r="F198" s="3"/>
      <c r="G198" s="8">
        <v>118.48700000000001</v>
      </c>
      <c r="H198" s="8">
        <f>H199</f>
        <v>0</v>
      </c>
      <c r="I198" s="8">
        <f t="shared" si="33"/>
        <v>118.48700000000001</v>
      </c>
      <c r="J198" s="8">
        <f>J199</f>
        <v>0</v>
      </c>
      <c r="K198" s="8">
        <f t="shared" si="34"/>
        <v>118.48700000000001</v>
      </c>
      <c r="L198" s="9">
        <f>L199</f>
        <v>0</v>
      </c>
      <c r="M198" s="8">
        <f t="shared" si="35"/>
        <v>118.48700000000001</v>
      </c>
      <c r="N198" s="9">
        <f>N199</f>
        <v>0</v>
      </c>
      <c r="O198" s="8">
        <f t="shared" si="31"/>
        <v>118.48700000000001</v>
      </c>
      <c r="P198" s="9">
        <f>P199</f>
        <v>0</v>
      </c>
      <c r="Q198" s="8">
        <f t="shared" si="28"/>
        <v>118.48700000000001</v>
      </c>
      <c r="R198" s="9">
        <f>R199</f>
        <v>0</v>
      </c>
      <c r="S198" s="8">
        <f t="shared" si="29"/>
        <v>118.48700000000001</v>
      </c>
      <c r="T198" s="9">
        <f>T199</f>
        <v>0</v>
      </c>
      <c r="U198" s="8">
        <f t="shared" si="26"/>
        <v>118.48700000000001</v>
      </c>
      <c r="V198" s="8">
        <v>118.48700000000001</v>
      </c>
      <c r="W198" s="8">
        <f>W199</f>
        <v>0</v>
      </c>
      <c r="X198" s="8">
        <f t="shared" si="36"/>
        <v>118.48700000000001</v>
      </c>
      <c r="Y198" s="8">
        <f>Y199</f>
        <v>0</v>
      </c>
      <c r="Z198" s="8">
        <f t="shared" si="37"/>
        <v>118.48700000000001</v>
      </c>
      <c r="AA198" s="9">
        <f>AA199</f>
        <v>0</v>
      </c>
      <c r="AB198" s="8">
        <f t="shared" si="38"/>
        <v>118.48700000000001</v>
      </c>
      <c r="AC198" s="9">
        <f>AC199</f>
        <v>0</v>
      </c>
      <c r="AD198" s="8">
        <f t="shared" si="32"/>
        <v>118.48700000000001</v>
      </c>
      <c r="AE198" s="9">
        <f>AE199</f>
        <v>0</v>
      </c>
      <c r="AF198" s="8">
        <f t="shared" si="30"/>
        <v>118.48700000000001</v>
      </c>
      <c r="AG198" s="9">
        <f>AG199</f>
        <v>0</v>
      </c>
      <c r="AH198" s="8">
        <f t="shared" si="27"/>
        <v>118.48700000000001</v>
      </c>
    </row>
    <row r="199" spans="1:34" ht="48" customHeight="1">
      <c r="A199" s="2" t="s">
        <v>32</v>
      </c>
      <c r="B199" s="3" t="s">
        <v>3</v>
      </c>
      <c r="C199" s="3" t="s">
        <v>21</v>
      </c>
      <c r="D199" s="3">
        <v>10</v>
      </c>
      <c r="E199" s="1" t="s">
        <v>55</v>
      </c>
      <c r="F199" s="3">
        <v>200</v>
      </c>
      <c r="G199" s="8">
        <v>118.48700000000001</v>
      </c>
      <c r="H199" s="8"/>
      <c r="I199" s="8">
        <f t="shared" si="33"/>
        <v>118.48700000000001</v>
      </c>
      <c r="J199" s="8"/>
      <c r="K199" s="8">
        <f t="shared" si="34"/>
        <v>118.48700000000001</v>
      </c>
      <c r="L199" s="9"/>
      <c r="M199" s="8">
        <f t="shared" si="35"/>
        <v>118.48700000000001</v>
      </c>
      <c r="N199" s="9"/>
      <c r="O199" s="8">
        <f t="shared" si="31"/>
        <v>118.48700000000001</v>
      </c>
      <c r="P199" s="9"/>
      <c r="Q199" s="8">
        <f t="shared" si="28"/>
        <v>118.48700000000001</v>
      </c>
      <c r="R199" s="9"/>
      <c r="S199" s="8">
        <f t="shared" si="29"/>
        <v>118.48700000000001</v>
      </c>
      <c r="T199" s="9"/>
      <c r="U199" s="8">
        <f t="shared" si="26"/>
        <v>118.48700000000001</v>
      </c>
      <c r="V199" s="8">
        <v>118.48700000000001</v>
      </c>
      <c r="W199" s="8"/>
      <c r="X199" s="8">
        <f t="shared" si="36"/>
        <v>118.48700000000001</v>
      </c>
      <c r="Y199" s="8"/>
      <c r="Z199" s="8">
        <f t="shared" si="37"/>
        <v>118.48700000000001</v>
      </c>
      <c r="AA199" s="9"/>
      <c r="AB199" s="8">
        <f t="shared" si="38"/>
        <v>118.48700000000001</v>
      </c>
      <c r="AC199" s="9"/>
      <c r="AD199" s="8">
        <f t="shared" si="32"/>
        <v>118.48700000000001</v>
      </c>
      <c r="AE199" s="9"/>
      <c r="AF199" s="8">
        <f t="shared" si="30"/>
        <v>118.48700000000001</v>
      </c>
      <c r="AG199" s="9"/>
      <c r="AH199" s="8">
        <f t="shared" si="27"/>
        <v>118.48700000000001</v>
      </c>
    </row>
    <row r="200" spans="1:34" ht="87.75" customHeight="1">
      <c r="A200" s="2" t="s">
        <v>176</v>
      </c>
      <c r="B200" s="3" t="s">
        <v>3</v>
      </c>
      <c r="C200" s="3" t="s">
        <v>23</v>
      </c>
      <c r="D200" s="3" t="s">
        <v>22</v>
      </c>
      <c r="E200" s="1" t="s">
        <v>339</v>
      </c>
      <c r="F200" s="3"/>
      <c r="G200" s="8">
        <v>0</v>
      </c>
      <c r="H200" s="8">
        <f>H201</f>
        <v>0</v>
      </c>
      <c r="I200" s="8">
        <f t="shared" si="33"/>
        <v>0</v>
      </c>
      <c r="J200" s="8">
        <f>J201</f>
        <v>0</v>
      </c>
      <c r="K200" s="8">
        <f t="shared" si="34"/>
        <v>0</v>
      </c>
      <c r="L200" s="9">
        <f>L201</f>
        <v>0</v>
      </c>
      <c r="M200" s="8">
        <f t="shared" si="35"/>
        <v>0</v>
      </c>
      <c r="N200" s="9">
        <f>N201</f>
        <v>0</v>
      </c>
      <c r="O200" s="8">
        <f t="shared" si="31"/>
        <v>0</v>
      </c>
      <c r="P200" s="9">
        <f>P201</f>
        <v>0</v>
      </c>
      <c r="Q200" s="8">
        <f t="shared" si="28"/>
        <v>0</v>
      </c>
      <c r="R200" s="9">
        <f>R201</f>
        <v>0</v>
      </c>
      <c r="S200" s="8">
        <f t="shared" si="29"/>
        <v>0</v>
      </c>
      <c r="T200" s="9">
        <f>T201</f>
        <v>0</v>
      </c>
      <c r="U200" s="8">
        <f t="shared" si="26"/>
        <v>0</v>
      </c>
      <c r="V200" s="8">
        <v>0</v>
      </c>
      <c r="W200" s="8">
        <f>W201</f>
        <v>0</v>
      </c>
      <c r="X200" s="8">
        <f t="shared" si="36"/>
        <v>0</v>
      </c>
      <c r="Y200" s="8">
        <f>Y201</f>
        <v>0</v>
      </c>
      <c r="Z200" s="8">
        <f t="shared" si="37"/>
        <v>0</v>
      </c>
      <c r="AA200" s="9">
        <f>AA201</f>
        <v>0</v>
      </c>
      <c r="AB200" s="8">
        <f t="shared" si="38"/>
        <v>0</v>
      </c>
      <c r="AC200" s="9">
        <f>AC201</f>
        <v>0</v>
      </c>
      <c r="AD200" s="8">
        <f t="shared" si="32"/>
        <v>0</v>
      </c>
      <c r="AE200" s="9">
        <f>AE201</f>
        <v>0</v>
      </c>
      <c r="AF200" s="8">
        <f t="shared" si="30"/>
        <v>0</v>
      </c>
      <c r="AG200" s="9">
        <f>AG201</f>
        <v>0</v>
      </c>
      <c r="AH200" s="8">
        <f t="shared" si="27"/>
        <v>0</v>
      </c>
    </row>
    <row r="201" spans="1:34" ht="48" customHeight="1">
      <c r="A201" s="2" t="s">
        <v>32</v>
      </c>
      <c r="B201" s="3" t="s">
        <v>3</v>
      </c>
      <c r="C201" s="3" t="s">
        <v>23</v>
      </c>
      <c r="D201" s="3" t="s">
        <v>22</v>
      </c>
      <c r="E201" s="1" t="s">
        <v>339</v>
      </c>
      <c r="F201" s="3">
        <v>200</v>
      </c>
      <c r="G201" s="8">
        <v>0</v>
      </c>
      <c r="H201" s="8"/>
      <c r="I201" s="8">
        <f t="shared" si="33"/>
        <v>0</v>
      </c>
      <c r="J201" s="8"/>
      <c r="K201" s="8">
        <f t="shared" si="34"/>
        <v>0</v>
      </c>
      <c r="L201" s="9"/>
      <c r="M201" s="8">
        <f t="shared" si="35"/>
        <v>0</v>
      </c>
      <c r="N201" s="9"/>
      <c r="O201" s="8">
        <f t="shared" si="31"/>
        <v>0</v>
      </c>
      <c r="P201" s="9"/>
      <c r="Q201" s="8">
        <f t="shared" si="28"/>
        <v>0</v>
      </c>
      <c r="R201" s="9"/>
      <c r="S201" s="8">
        <f t="shared" si="29"/>
        <v>0</v>
      </c>
      <c r="T201" s="9"/>
      <c r="U201" s="8">
        <f t="shared" si="26"/>
        <v>0</v>
      </c>
      <c r="V201" s="8">
        <v>0</v>
      </c>
      <c r="W201" s="8"/>
      <c r="X201" s="8">
        <f t="shared" si="36"/>
        <v>0</v>
      </c>
      <c r="Y201" s="8"/>
      <c r="Z201" s="8">
        <f t="shared" si="37"/>
        <v>0</v>
      </c>
      <c r="AA201" s="9"/>
      <c r="AB201" s="8">
        <f t="shared" si="38"/>
        <v>0</v>
      </c>
      <c r="AC201" s="9"/>
      <c r="AD201" s="8">
        <f t="shared" si="32"/>
        <v>0</v>
      </c>
      <c r="AE201" s="9"/>
      <c r="AF201" s="8">
        <f t="shared" si="30"/>
        <v>0</v>
      </c>
      <c r="AG201" s="9"/>
      <c r="AH201" s="8">
        <f t="shared" si="27"/>
        <v>0</v>
      </c>
    </row>
    <row r="202" spans="1:34" ht="63.75" customHeight="1">
      <c r="A202" s="6" t="s">
        <v>16</v>
      </c>
      <c r="B202" s="7" t="s">
        <v>11</v>
      </c>
      <c r="C202" s="3"/>
      <c r="D202" s="3"/>
      <c r="E202" s="3"/>
      <c r="F202" s="3"/>
      <c r="G202" s="8">
        <v>5250.7431299999989</v>
      </c>
      <c r="H202" s="8">
        <f>H203</f>
        <v>2.7024900000000001</v>
      </c>
      <c r="I202" s="8">
        <f t="shared" si="33"/>
        <v>5253.4456199999986</v>
      </c>
      <c r="J202" s="8">
        <f>J203</f>
        <v>0</v>
      </c>
      <c r="K202" s="8">
        <f t="shared" si="34"/>
        <v>5253.4456199999986</v>
      </c>
      <c r="L202" s="9">
        <f>L203</f>
        <v>0</v>
      </c>
      <c r="M202" s="8">
        <f t="shared" si="35"/>
        <v>5253.4456199999986</v>
      </c>
      <c r="N202" s="9">
        <f>N203</f>
        <v>-741.96131000000025</v>
      </c>
      <c r="O202" s="8">
        <f t="shared" si="31"/>
        <v>4511.484309999998</v>
      </c>
      <c r="P202" s="9">
        <f>P203</f>
        <v>0</v>
      </c>
      <c r="Q202" s="8">
        <f t="shared" si="28"/>
        <v>4511.484309999998</v>
      </c>
      <c r="R202" s="9">
        <f>R203</f>
        <v>0</v>
      </c>
      <c r="S202" s="8">
        <f t="shared" si="29"/>
        <v>4511.484309999998</v>
      </c>
      <c r="T202" s="9">
        <f>T203</f>
        <v>255.32004000000006</v>
      </c>
      <c r="U202" s="8">
        <f t="shared" si="26"/>
        <v>4766.8043499999985</v>
      </c>
      <c r="V202" s="8">
        <v>5110.3594999999996</v>
      </c>
      <c r="W202" s="8">
        <f>W203</f>
        <v>5.3779599999999999</v>
      </c>
      <c r="X202" s="8">
        <f t="shared" si="36"/>
        <v>5115.7374599999994</v>
      </c>
      <c r="Y202" s="8">
        <f>Y203</f>
        <v>0</v>
      </c>
      <c r="Z202" s="8">
        <f t="shared" si="37"/>
        <v>5115.7374599999994</v>
      </c>
      <c r="AA202" s="9">
        <f>AA203</f>
        <v>0</v>
      </c>
      <c r="AB202" s="8">
        <f t="shared" si="38"/>
        <v>5115.7374599999994</v>
      </c>
      <c r="AC202" s="9">
        <f>AC203</f>
        <v>-255.17899</v>
      </c>
      <c r="AD202" s="8">
        <f t="shared" si="32"/>
        <v>4860.558469999999</v>
      </c>
      <c r="AE202" s="9">
        <f>AE203</f>
        <v>0</v>
      </c>
      <c r="AF202" s="8">
        <f t="shared" si="30"/>
        <v>4860.558469999999</v>
      </c>
      <c r="AG202" s="9">
        <f>AG203</f>
        <v>0</v>
      </c>
      <c r="AH202" s="8">
        <f t="shared" si="27"/>
        <v>4860.558469999999</v>
      </c>
    </row>
    <row r="203" spans="1:34" ht="35.25" customHeight="1">
      <c r="A203" s="2" t="s">
        <v>12</v>
      </c>
      <c r="B203" s="3" t="s">
        <v>11</v>
      </c>
      <c r="C203" s="3"/>
      <c r="D203" s="3"/>
      <c r="E203" s="3"/>
      <c r="F203" s="3"/>
      <c r="G203" s="8">
        <v>5250.7431299999989</v>
      </c>
      <c r="H203" s="8">
        <f>H204+H209+H211+H215+H220+H222+H224+H226+H218+H213+H228</f>
        <v>2.7024900000000001</v>
      </c>
      <c r="I203" s="8">
        <f t="shared" si="33"/>
        <v>5253.4456199999986</v>
      </c>
      <c r="J203" s="8">
        <f>J204+J209+J211+J215+J220+J222+J224+J226+J218+J213+J228</f>
        <v>0</v>
      </c>
      <c r="K203" s="8">
        <f t="shared" si="34"/>
        <v>5253.4456199999986</v>
      </c>
      <c r="L203" s="9">
        <f>L204+L209+L211+L215+L220+L222+L224+L226+L218+L213+L228</f>
        <v>0</v>
      </c>
      <c r="M203" s="8">
        <f t="shared" si="35"/>
        <v>5253.4456199999986</v>
      </c>
      <c r="N203" s="9">
        <f>N204+N209+N211+N215+N220+N222+N224+N226+N218+N213+N228</f>
        <v>-741.96131000000025</v>
      </c>
      <c r="O203" s="8">
        <f t="shared" si="31"/>
        <v>4511.484309999998</v>
      </c>
      <c r="P203" s="9">
        <f>P204+P209+P211+P215+P220+P222+P224+P226+P218+P213+P228</f>
        <v>0</v>
      </c>
      <c r="Q203" s="8">
        <f t="shared" si="28"/>
        <v>4511.484309999998</v>
      </c>
      <c r="R203" s="9">
        <f>R204+R209+R211+R215+R220+R222+R224+R226+R218+R213+R228</f>
        <v>0</v>
      </c>
      <c r="S203" s="8">
        <f t="shared" si="29"/>
        <v>4511.484309999998</v>
      </c>
      <c r="T203" s="9">
        <f>T204+T209+T211+T215+T220+T222+T224+T226+T218+T213+T228</f>
        <v>255.32004000000006</v>
      </c>
      <c r="U203" s="8">
        <f t="shared" si="26"/>
        <v>4766.8043499999985</v>
      </c>
      <c r="V203" s="8">
        <v>5110.3594999999996</v>
      </c>
      <c r="W203" s="8">
        <f>W204+W209+W211+W215+W220+W222+W224+W226+W218+W213+W228</f>
        <v>5.3779599999999999</v>
      </c>
      <c r="X203" s="8">
        <f t="shared" si="36"/>
        <v>5115.7374599999994</v>
      </c>
      <c r="Y203" s="8">
        <f>Y204+Y209+Y211+Y215+Y220+Y222+Y224+Y226+Y218+Y213+Y228</f>
        <v>0</v>
      </c>
      <c r="Z203" s="8">
        <f t="shared" si="37"/>
        <v>5115.7374599999994</v>
      </c>
      <c r="AA203" s="9">
        <f>AA204+AA209+AA211+AA215+AA220+AA222+AA224+AA226+AA218+AA213+AA228</f>
        <v>0</v>
      </c>
      <c r="AB203" s="8">
        <f t="shared" si="38"/>
        <v>5115.7374599999994</v>
      </c>
      <c r="AC203" s="9">
        <f>AC204+AC209+AC211+AC215+AC220+AC222+AC224+AC226+AC218+AC213+AC228</f>
        <v>-255.17899</v>
      </c>
      <c r="AD203" s="8">
        <f t="shared" si="32"/>
        <v>4860.558469999999</v>
      </c>
      <c r="AE203" s="9">
        <f>AE204+AE209+AE211+AE215+AE220+AE222+AE224+AE226+AE218+AE213+AE228</f>
        <v>0</v>
      </c>
      <c r="AF203" s="8">
        <f t="shared" si="30"/>
        <v>4860.558469999999</v>
      </c>
      <c r="AG203" s="9">
        <f>AG204+AG209+AG211+AG215+AG220+AG222+AG224+AG226+AG218+AG213+AG228</f>
        <v>0</v>
      </c>
      <c r="AH203" s="8">
        <f t="shared" si="27"/>
        <v>4860.558469999999</v>
      </c>
    </row>
    <row r="204" spans="1:34" ht="48" customHeight="1">
      <c r="A204" s="2" t="s">
        <v>31</v>
      </c>
      <c r="B204" s="3" t="s">
        <v>11</v>
      </c>
      <c r="C204" s="3" t="s">
        <v>19</v>
      </c>
      <c r="D204" s="3">
        <v>13</v>
      </c>
      <c r="E204" s="1" t="s">
        <v>34</v>
      </c>
      <c r="F204" s="3"/>
      <c r="G204" s="8">
        <v>3519.6260000000002</v>
      </c>
      <c r="H204" s="8">
        <f>H205+H206+H208+H207</f>
        <v>0</v>
      </c>
      <c r="I204" s="8">
        <f t="shared" si="33"/>
        <v>3519.6260000000002</v>
      </c>
      <c r="J204" s="8">
        <f>J205+J206+J208+J207</f>
        <v>0</v>
      </c>
      <c r="K204" s="8">
        <f t="shared" si="34"/>
        <v>3519.6260000000002</v>
      </c>
      <c r="L204" s="9">
        <f>L205+L206+L208+L207</f>
        <v>0</v>
      </c>
      <c r="M204" s="8">
        <f t="shared" si="35"/>
        <v>3519.6260000000002</v>
      </c>
      <c r="N204" s="9">
        <f>N205+N206+N208+N207</f>
        <v>0</v>
      </c>
      <c r="O204" s="8">
        <f t="shared" si="31"/>
        <v>3519.6260000000002</v>
      </c>
      <c r="P204" s="9">
        <f>P205+P206+P208+P207</f>
        <v>0</v>
      </c>
      <c r="Q204" s="8">
        <f t="shared" si="28"/>
        <v>3519.6260000000002</v>
      </c>
      <c r="R204" s="9">
        <f>R205+R206+R208+R207</f>
        <v>0</v>
      </c>
      <c r="S204" s="8">
        <f t="shared" si="29"/>
        <v>3519.6260000000002</v>
      </c>
      <c r="T204" s="9">
        <f>T205+T206+T208+T207</f>
        <v>0</v>
      </c>
      <c r="U204" s="8">
        <f t="shared" si="26"/>
        <v>3519.6260000000002</v>
      </c>
      <c r="V204" s="8">
        <v>3519.6260000000002</v>
      </c>
      <c r="W204" s="8">
        <f>W205+W206+W208+W207</f>
        <v>0</v>
      </c>
      <c r="X204" s="8">
        <f t="shared" si="36"/>
        <v>3519.6260000000002</v>
      </c>
      <c r="Y204" s="8">
        <f>Y205+Y206+Y208+Y207</f>
        <v>0</v>
      </c>
      <c r="Z204" s="8">
        <f t="shared" si="37"/>
        <v>3519.6260000000002</v>
      </c>
      <c r="AA204" s="9">
        <f>AA205+AA206+AA208+AA207</f>
        <v>0</v>
      </c>
      <c r="AB204" s="8">
        <f t="shared" si="38"/>
        <v>3519.6260000000002</v>
      </c>
      <c r="AC204" s="9">
        <f>AC205+AC206+AC208+AC207</f>
        <v>0</v>
      </c>
      <c r="AD204" s="8">
        <f t="shared" si="32"/>
        <v>3519.6260000000002</v>
      </c>
      <c r="AE204" s="9">
        <f>AE205+AE206+AE208+AE207</f>
        <v>0</v>
      </c>
      <c r="AF204" s="8">
        <f t="shared" si="30"/>
        <v>3519.6260000000002</v>
      </c>
      <c r="AG204" s="9">
        <f>AG205+AG206+AG208+AG207</f>
        <v>0</v>
      </c>
      <c r="AH204" s="8">
        <f t="shared" si="27"/>
        <v>3519.6260000000002</v>
      </c>
    </row>
    <row r="205" spans="1:34" ht="88.5" customHeight="1">
      <c r="A205" s="2" t="s">
        <v>99</v>
      </c>
      <c r="B205" s="3" t="s">
        <v>11</v>
      </c>
      <c r="C205" s="3" t="s">
        <v>19</v>
      </c>
      <c r="D205" s="3">
        <v>13</v>
      </c>
      <c r="E205" s="1" t="s">
        <v>34</v>
      </c>
      <c r="F205" s="3">
        <v>100</v>
      </c>
      <c r="G205" s="8">
        <v>3519.6260000000002</v>
      </c>
      <c r="H205" s="8"/>
      <c r="I205" s="8">
        <f t="shared" si="33"/>
        <v>3519.6260000000002</v>
      </c>
      <c r="J205" s="8"/>
      <c r="K205" s="8">
        <f t="shared" si="34"/>
        <v>3519.6260000000002</v>
      </c>
      <c r="L205" s="9"/>
      <c r="M205" s="8">
        <f t="shared" si="35"/>
        <v>3519.6260000000002</v>
      </c>
      <c r="N205" s="9"/>
      <c r="O205" s="8">
        <f t="shared" si="31"/>
        <v>3519.6260000000002</v>
      </c>
      <c r="P205" s="9"/>
      <c r="Q205" s="8">
        <f t="shared" si="28"/>
        <v>3519.6260000000002</v>
      </c>
      <c r="R205" s="9"/>
      <c r="S205" s="8">
        <f t="shared" si="29"/>
        <v>3519.6260000000002</v>
      </c>
      <c r="T205" s="9"/>
      <c r="U205" s="8">
        <f t="shared" si="26"/>
        <v>3519.6260000000002</v>
      </c>
      <c r="V205" s="8">
        <v>3519.6260000000002</v>
      </c>
      <c r="W205" s="8"/>
      <c r="X205" s="8">
        <f t="shared" si="36"/>
        <v>3519.6260000000002</v>
      </c>
      <c r="Y205" s="8"/>
      <c r="Z205" s="8">
        <f t="shared" si="37"/>
        <v>3519.6260000000002</v>
      </c>
      <c r="AA205" s="9"/>
      <c r="AB205" s="8">
        <f t="shared" si="38"/>
        <v>3519.6260000000002</v>
      </c>
      <c r="AC205" s="9"/>
      <c r="AD205" s="8">
        <f t="shared" si="32"/>
        <v>3519.6260000000002</v>
      </c>
      <c r="AE205" s="9"/>
      <c r="AF205" s="8">
        <f t="shared" si="30"/>
        <v>3519.6260000000002</v>
      </c>
      <c r="AG205" s="9"/>
      <c r="AH205" s="8">
        <f t="shared" si="27"/>
        <v>3519.6260000000002</v>
      </c>
    </row>
    <row r="206" spans="1:34" ht="49.5" hidden="1" customHeight="1">
      <c r="A206" s="2" t="s">
        <v>32</v>
      </c>
      <c r="B206" s="3" t="s">
        <v>11</v>
      </c>
      <c r="C206" s="3" t="s">
        <v>19</v>
      </c>
      <c r="D206" s="3">
        <v>13</v>
      </c>
      <c r="E206" s="1" t="s">
        <v>34</v>
      </c>
      <c r="F206" s="3">
        <v>200</v>
      </c>
      <c r="G206" s="8">
        <v>0</v>
      </c>
      <c r="H206" s="8"/>
      <c r="I206" s="8">
        <f t="shared" si="33"/>
        <v>0</v>
      </c>
      <c r="J206" s="8"/>
      <c r="K206" s="8">
        <f t="shared" si="34"/>
        <v>0</v>
      </c>
      <c r="L206" s="9"/>
      <c r="M206" s="8">
        <f t="shared" si="35"/>
        <v>0</v>
      </c>
      <c r="N206" s="9"/>
      <c r="O206" s="8">
        <f t="shared" si="31"/>
        <v>0</v>
      </c>
      <c r="P206" s="9"/>
      <c r="Q206" s="8">
        <f t="shared" si="28"/>
        <v>0</v>
      </c>
      <c r="R206" s="9"/>
      <c r="S206" s="8">
        <f t="shared" si="29"/>
        <v>0</v>
      </c>
      <c r="T206" s="9"/>
      <c r="U206" s="8">
        <f t="shared" si="26"/>
        <v>0</v>
      </c>
      <c r="V206" s="8">
        <v>0</v>
      </c>
      <c r="W206" s="8"/>
      <c r="X206" s="8">
        <f t="shared" si="36"/>
        <v>0</v>
      </c>
      <c r="Y206" s="8"/>
      <c r="Z206" s="8">
        <f t="shared" si="37"/>
        <v>0</v>
      </c>
      <c r="AA206" s="9"/>
      <c r="AB206" s="8">
        <f t="shared" si="38"/>
        <v>0</v>
      </c>
      <c r="AC206" s="9"/>
      <c r="AD206" s="8">
        <f t="shared" si="32"/>
        <v>0</v>
      </c>
      <c r="AE206" s="9"/>
      <c r="AF206" s="8">
        <f t="shared" si="30"/>
        <v>0</v>
      </c>
      <c r="AG206" s="9"/>
      <c r="AH206" s="8">
        <f t="shared" si="27"/>
        <v>0</v>
      </c>
    </row>
    <row r="207" spans="1:34" ht="32.25" hidden="1" customHeight="1">
      <c r="A207" s="2" t="s">
        <v>164</v>
      </c>
      <c r="B207" s="3" t="s">
        <v>11</v>
      </c>
      <c r="C207" s="3" t="s">
        <v>19</v>
      </c>
      <c r="D207" s="3">
        <v>13</v>
      </c>
      <c r="E207" s="1" t="s">
        <v>34</v>
      </c>
      <c r="F207" s="3">
        <v>300</v>
      </c>
      <c r="G207" s="8">
        <v>0</v>
      </c>
      <c r="H207" s="8"/>
      <c r="I207" s="8">
        <f t="shared" si="33"/>
        <v>0</v>
      </c>
      <c r="J207" s="8"/>
      <c r="K207" s="8">
        <f t="shared" si="34"/>
        <v>0</v>
      </c>
      <c r="L207" s="9"/>
      <c r="M207" s="8">
        <f t="shared" si="35"/>
        <v>0</v>
      </c>
      <c r="N207" s="9"/>
      <c r="O207" s="8">
        <f t="shared" si="31"/>
        <v>0</v>
      </c>
      <c r="P207" s="9"/>
      <c r="Q207" s="8">
        <f t="shared" si="28"/>
        <v>0</v>
      </c>
      <c r="R207" s="9"/>
      <c r="S207" s="8">
        <f t="shared" si="29"/>
        <v>0</v>
      </c>
      <c r="T207" s="9"/>
      <c r="U207" s="8">
        <f t="shared" si="26"/>
        <v>0</v>
      </c>
      <c r="V207" s="8">
        <v>0</v>
      </c>
      <c r="W207" s="8"/>
      <c r="X207" s="8">
        <f t="shared" si="36"/>
        <v>0</v>
      </c>
      <c r="Y207" s="8"/>
      <c r="Z207" s="8">
        <f t="shared" si="37"/>
        <v>0</v>
      </c>
      <c r="AA207" s="9"/>
      <c r="AB207" s="8">
        <f t="shared" si="38"/>
        <v>0</v>
      </c>
      <c r="AC207" s="9"/>
      <c r="AD207" s="8">
        <f t="shared" si="32"/>
        <v>0</v>
      </c>
      <c r="AE207" s="9"/>
      <c r="AF207" s="8">
        <f t="shared" si="30"/>
        <v>0</v>
      </c>
      <c r="AG207" s="9"/>
      <c r="AH207" s="8">
        <f t="shared" si="27"/>
        <v>0</v>
      </c>
    </row>
    <row r="208" spans="1:34" ht="36.75" hidden="1" customHeight="1">
      <c r="A208" s="2" t="s">
        <v>33</v>
      </c>
      <c r="B208" s="3" t="s">
        <v>11</v>
      </c>
      <c r="C208" s="3" t="s">
        <v>19</v>
      </c>
      <c r="D208" s="3">
        <v>13</v>
      </c>
      <c r="E208" s="1" t="s">
        <v>34</v>
      </c>
      <c r="F208" s="3">
        <v>800</v>
      </c>
      <c r="G208" s="8">
        <v>0</v>
      </c>
      <c r="H208" s="8"/>
      <c r="I208" s="8">
        <f t="shared" si="33"/>
        <v>0</v>
      </c>
      <c r="J208" s="8"/>
      <c r="K208" s="8">
        <f t="shared" si="34"/>
        <v>0</v>
      </c>
      <c r="L208" s="9"/>
      <c r="M208" s="8">
        <f t="shared" si="35"/>
        <v>0</v>
      </c>
      <c r="N208" s="9"/>
      <c r="O208" s="8">
        <f t="shared" si="31"/>
        <v>0</v>
      </c>
      <c r="P208" s="9"/>
      <c r="Q208" s="8">
        <f t="shared" si="28"/>
        <v>0</v>
      </c>
      <c r="R208" s="9"/>
      <c r="S208" s="8">
        <f t="shared" si="29"/>
        <v>0</v>
      </c>
      <c r="T208" s="9"/>
      <c r="U208" s="8">
        <f t="shared" si="26"/>
        <v>0</v>
      </c>
      <c r="V208" s="8">
        <v>0</v>
      </c>
      <c r="W208" s="8"/>
      <c r="X208" s="8">
        <f t="shared" si="36"/>
        <v>0</v>
      </c>
      <c r="Y208" s="8"/>
      <c r="Z208" s="8">
        <f t="shared" si="37"/>
        <v>0</v>
      </c>
      <c r="AA208" s="9"/>
      <c r="AB208" s="8">
        <f t="shared" si="38"/>
        <v>0</v>
      </c>
      <c r="AC208" s="9"/>
      <c r="AD208" s="8">
        <f t="shared" si="32"/>
        <v>0</v>
      </c>
      <c r="AE208" s="9"/>
      <c r="AF208" s="8">
        <f t="shared" si="30"/>
        <v>0</v>
      </c>
      <c r="AG208" s="9"/>
      <c r="AH208" s="8">
        <f t="shared" si="27"/>
        <v>0</v>
      </c>
    </row>
    <row r="209" spans="1:34" ht="36.75" hidden="1" customHeight="1">
      <c r="A209" s="10" t="s">
        <v>182</v>
      </c>
      <c r="B209" s="3" t="s">
        <v>11</v>
      </c>
      <c r="C209" s="3" t="s">
        <v>19</v>
      </c>
      <c r="D209" s="3">
        <v>13</v>
      </c>
      <c r="E209" s="1" t="s">
        <v>183</v>
      </c>
      <c r="F209" s="3"/>
      <c r="G209" s="8">
        <v>0</v>
      </c>
      <c r="H209" s="8">
        <f>H210</f>
        <v>0</v>
      </c>
      <c r="I209" s="8">
        <f t="shared" si="33"/>
        <v>0</v>
      </c>
      <c r="J209" s="8">
        <f>J210</f>
        <v>0</v>
      </c>
      <c r="K209" s="8">
        <f t="shared" si="34"/>
        <v>0</v>
      </c>
      <c r="L209" s="9">
        <f>L210</f>
        <v>0</v>
      </c>
      <c r="M209" s="8">
        <f t="shared" si="35"/>
        <v>0</v>
      </c>
      <c r="N209" s="9">
        <f>N210</f>
        <v>0</v>
      </c>
      <c r="O209" s="8">
        <f t="shared" si="31"/>
        <v>0</v>
      </c>
      <c r="P209" s="9">
        <f>P210</f>
        <v>0</v>
      </c>
      <c r="Q209" s="8">
        <f t="shared" si="28"/>
        <v>0</v>
      </c>
      <c r="R209" s="9">
        <f>R210</f>
        <v>0</v>
      </c>
      <c r="S209" s="8">
        <f t="shared" si="29"/>
        <v>0</v>
      </c>
      <c r="T209" s="9">
        <f>T210</f>
        <v>0</v>
      </c>
      <c r="U209" s="8">
        <f t="shared" si="26"/>
        <v>0</v>
      </c>
      <c r="V209" s="8">
        <v>0</v>
      </c>
      <c r="W209" s="8">
        <f>W210</f>
        <v>0</v>
      </c>
      <c r="X209" s="8">
        <f t="shared" si="36"/>
        <v>0</v>
      </c>
      <c r="Y209" s="8">
        <f>Y210</f>
        <v>0</v>
      </c>
      <c r="Z209" s="8">
        <f t="shared" si="37"/>
        <v>0</v>
      </c>
      <c r="AA209" s="9">
        <f>AA210</f>
        <v>0</v>
      </c>
      <c r="AB209" s="8">
        <f t="shared" si="38"/>
        <v>0</v>
      </c>
      <c r="AC209" s="9">
        <f>AC210</f>
        <v>0</v>
      </c>
      <c r="AD209" s="8">
        <f t="shared" si="32"/>
        <v>0</v>
      </c>
      <c r="AE209" s="9">
        <f>AE210</f>
        <v>0</v>
      </c>
      <c r="AF209" s="8">
        <f t="shared" si="30"/>
        <v>0</v>
      </c>
      <c r="AG209" s="9">
        <f>AG210</f>
        <v>0</v>
      </c>
      <c r="AH209" s="8">
        <f t="shared" si="27"/>
        <v>0</v>
      </c>
    </row>
    <row r="210" spans="1:34" ht="51" hidden="1" customHeight="1">
      <c r="A210" s="2" t="s">
        <v>186</v>
      </c>
      <c r="B210" s="3" t="s">
        <v>11</v>
      </c>
      <c r="C210" s="3" t="s">
        <v>19</v>
      </c>
      <c r="D210" s="3">
        <v>13</v>
      </c>
      <c r="E210" s="1" t="s">
        <v>183</v>
      </c>
      <c r="F210" s="3">
        <v>400</v>
      </c>
      <c r="G210" s="8">
        <v>0</v>
      </c>
      <c r="H210" s="8"/>
      <c r="I210" s="8">
        <f t="shared" si="33"/>
        <v>0</v>
      </c>
      <c r="J210" s="8"/>
      <c r="K210" s="8">
        <f t="shared" si="34"/>
        <v>0</v>
      </c>
      <c r="L210" s="9"/>
      <c r="M210" s="8">
        <f t="shared" si="35"/>
        <v>0</v>
      </c>
      <c r="N210" s="9"/>
      <c r="O210" s="8">
        <f t="shared" si="31"/>
        <v>0</v>
      </c>
      <c r="P210" s="9"/>
      <c r="Q210" s="8">
        <f t="shared" si="28"/>
        <v>0</v>
      </c>
      <c r="R210" s="9"/>
      <c r="S210" s="8">
        <f t="shared" si="29"/>
        <v>0</v>
      </c>
      <c r="T210" s="9"/>
      <c r="U210" s="8">
        <f t="shared" si="26"/>
        <v>0</v>
      </c>
      <c r="V210" s="8">
        <v>0</v>
      </c>
      <c r="W210" s="8"/>
      <c r="X210" s="8">
        <f t="shared" si="36"/>
        <v>0</v>
      </c>
      <c r="Y210" s="8"/>
      <c r="Z210" s="8">
        <f t="shared" si="37"/>
        <v>0</v>
      </c>
      <c r="AA210" s="9"/>
      <c r="AB210" s="8">
        <f t="shared" si="38"/>
        <v>0</v>
      </c>
      <c r="AC210" s="9"/>
      <c r="AD210" s="8">
        <f t="shared" si="32"/>
        <v>0</v>
      </c>
      <c r="AE210" s="9"/>
      <c r="AF210" s="8">
        <f t="shared" si="30"/>
        <v>0</v>
      </c>
      <c r="AG210" s="9"/>
      <c r="AH210" s="8">
        <f t="shared" si="27"/>
        <v>0</v>
      </c>
    </row>
    <row r="211" spans="1:34" ht="36.75" hidden="1" customHeight="1">
      <c r="A211" s="2" t="s">
        <v>227</v>
      </c>
      <c r="B211" s="3" t="s">
        <v>11</v>
      </c>
      <c r="C211" s="3" t="s">
        <v>19</v>
      </c>
      <c r="D211" s="3">
        <v>13</v>
      </c>
      <c r="E211" s="1" t="s">
        <v>228</v>
      </c>
      <c r="F211" s="3"/>
      <c r="G211" s="8">
        <v>0</v>
      </c>
      <c r="H211" s="8">
        <f>H212</f>
        <v>0</v>
      </c>
      <c r="I211" s="8">
        <f t="shared" si="33"/>
        <v>0</v>
      </c>
      <c r="J211" s="8">
        <f>J212</f>
        <v>0</v>
      </c>
      <c r="K211" s="8">
        <f t="shared" si="34"/>
        <v>0</v>
      </c>
      <c r="L211" s="9">
        <f>L212</f>
        <v>0</v>
      </c>
      <c r="M211" s="8">
        <f t="shared" si="35"/>
        <v>0</v>
      </c>
      <c r="N211" s="9">
        <f>N212</f>
        <v>0</v>
      </c>
      <c r="O211" s="8">
        <f t="shared" si="31"/>
        <v>0</v>
      </c>
      <c r="P211" s="9">
        <f>P212</f>
        <v>0</v>
      </c>
      <c r="Q211" s="8">
        <f t="shared" si="28"/>
        <v>0</v>
      </c>
      <c r="R211" s="9">
        <f>R212</f>
        <v>0</v>
      </c>
      <c r="S211" s="8">
        <f t="shared" si="29"/>
        <v>0</v>
      </c>
      <c r="T211" s="9">
        <f>T212</f>
        <v>0</v>
      </c>
      <c r="U211" s="8">
        <f t="shared" si="26"/>
        <v>0</v>
      </c>
      <c r="V211" s="8">
        <v>0</v>
      </c>
      <c r="W211" s="8">
        <f>W212</f>
        <v>0</v>
      </c>
      <c r="X211" s="8">
        <f t="shared" si="36"/>
        <v>0</v>
      </c>
      <c r="Y211" s="8">
        <f>Y212</f>
        <v>0</v>
      </c>
      <c r="Z211" s="8">
        <f t="shared" si="37"/>
        <v>0</v>
      </c>
      <c r="AA211" s="9">
        <f>AA212</f>
        <v>0</v>
      </c>
      <c r="AB211" s="8">
        <f t="shared" si="38"/>
        <v>0</v>
      </c>
      <c r="AC211" s="9">
        <f>AC212</f>
        <v>0</v>
      </c>
      <c r="AD211" s="8">
        <f t="shared" si="32"/>
        <v>0</v>
      </c>
      <c r="AE211" s="9">
        <f>AE212</f>
        <v>0</v>
      </c>
      <c r="AF211" s="8">
        <f t="shared" si="30"/>
        <v>0</v>
      </c>
      <c r="AG211" s="9">
        <f>AG212</f>
        <v>0</v>
      </c>
      <c r="AH211" s="8">
        <f t="shared" si="27"/>
        <v>0</v>
      </c>
    </row>
    <row r="212" spans="1:34" ht="45.75" hidden="1" customHeight="1">
      <c r="A212" s="2" t="s">
        <v>32</v>
      </c>
      <c r="B212" s="3" t="s">
        <v>11</v>
      </c>
      <c r="C212" s="3" t="s">
        <v>19</v>
      </c>
      <c r="D212" s="3">
        <v>13</v>
      </c>
      <c r="E212" s="12" t="s">
        <v>228</v>
      </c>
      <c r="F212" s="3">
        <v>200</v>
      </c>
      <c r="G212" s="8">
        <v>0</v>
      </c>
      <c r="H212" s="8"/>
      <c r="I212" s="8">
        <f t="shared" si="33"/>
        <v>0</v>
      </c>
      <c r="J212" s="8"/>
      <c r="K212" s="8">
        <f t="shared" si="34"/>
        <v>0</v>
      </c>
      <c r="L212" s="9"/>
      <c r="M212" s="8">
        <f t="shared" si="35"/>
        <v>0</v>
      </c>
      <c r="N212" s="9"/>
      <c r="O212" s="8">
        <f t="shared" si="31"/>
        <v>0</v>
      </c>
      <c r="P212" s="9"/>
      <c r="Q212" s="8">
        <f t="shared" si="28"/>
        <v>0</v>
      </c>
      <c r="R212" s="9"/>
      <c r="S212" s="8">
        <f t="shared" si="29"/>
        <v>0</v>
      </c>
      <c r="T212" s="9"/>
      <c r="U212" s="8">
        <f t="shared" si="26"/>
        <v>0</v>
      </c>
      <c r="V212" s="8">
        <v>0</v>
      </c>
      <c r="W212" s="8"/>
      <c r="X212" s="8">
        <f t="shared" si="36"/>
        <v>0</v>
      </c>
      <c r="Y212" s="8"/>
      <c r="Z212" s="8">
        <f t="shared" si="37"/>
        <v>0</v>
      </c>
      <c r="AA212" s="9"/>
      <c r="AB212" s="8">
        <f t="shared" si="38"/>
        <v>0</v>
      </c>
      <c r="AC212" s="9"/>
      <c r="AD212" s="8">
        <f t="shared" si="32"/>
        <v>0</v>
      </c>
      <c r="AE212" s="9"/>
      <c r="AF212" s="8">
        <f t="shared" si="30"/>
        <v>0</v>
      </c>
      <c r="AG212" s="9"/>
      <c r="AH212" s="8">
        <f t="shared" si="27"/>
        <v>0</v>
      </c>
    </row>
    <row r="213" spans="1:34" ht="45.75" customHeight="1">
      <c r="A213" s="2" t="s">
        <v>317</v>
      </c>
      <c r="B213" s="3" t="s">
        <v>11</v>
      </c>
      <c r="C213" s="3" t="s">
        <v>19</v>
      </c>
      <c r="D213" s="3">
        <v>13</v>
      </c>
      <c r="E213" s="1" t="s">
        <v>318</v>
      </c>
      <c r="F213" s="3"/>
      <c r="G213" s="8">
        <v>0</v>
      </c>
      <c r="H213" s="8">
        <f>H214</f>
        <v>0</v>
      </c>
      <c r="I213" s="8">
        <f t="shared" si="33"/>
        <v>0</v>
      </c>
      <c r="J213" s="8">
        <f>J214</f>
        <v>0</v>
      </c>
      <c r="K213" s="8">
        <f t="shared" si="34"/>
        <v>0</v>
      </c>
      <c r="L213" s="9">
        <f>L214</f>
        <v>0</v>
      </c>
      <c r="M213" s="8">
        <f t="shared" si="35"/>
        <v>0</v>
      </c>
      <c r="N213" s="9">
        <f>N214</f>
        <v>0</v>
      </c>
      <c r="O213" s="8">
        <f t="shared" si="31"/>
        <v>0</v>
      </c>
      <c r="P213" s="9">
        <f>P214</f>
        <v>0</v>
      </c>
      <c r="Q213" s="8">
        <f t="shared" si="28"/>
        <v>0</v>
      </c>
      <c r="R213" s="9">
        <f>R214</f>
        <v>0</v>
      </c>
      <c r="S213" s="8">
        <f t="shared" si="29"/>
        <v>0</v>
      </c>
      <c r="T213" s="9">
        <f>T214</f>
        <v>0</v>
      </c>
      <c r="U213" s="8">
        <f t="shared" ref="U213:U278" si="39">S213+T213</f>
        <v>0</v>
      </c>
      <c r="V213" s="8">
        <v>0</v>
      </c>
      <c r="W213" s="8">
        <f>W214</f>
        <v>0</v>
      </c>
      <c r="X213" s="8">
        <f t="shared" si="36"/>
        <v>0</v>
      </c>
      <c r="Y213" s="8">
        <f>Y214</f>
        <v>0</v>
      </c>
      <c r="Z213" s="8">
        <f t="shared" si="37"/>
        <v>0</v>
      </c>
      <c r="AA213" s="9">
        <f>AA214</f>
        <v>0</v>
      </c>
      <c r="AB213" s="8">
        <f t="shared" si="38"/>
        <v>0</v>
      </c>
      <c r="AC213" s="9">
        <f>AC214</f>
        <v>0</v>
      </c>
      <c r="AD213" s="8">
        <f t="shared" si="32"/>
        <v>0</v>
      </c>
      <c r="AE213" s="9">
        <f>AE214</f>
        <v>0</v>
      </c>
      <c r="AF213" s="8">
        <f t="shared" si="30"/>
        <v>0</v>
      </c>
      <c r="AG213" s="9">
        <f>AG214</f>
        <v>0</v>
      </c>
      <c r="AH213" s="8">
        <f t="shared" ref="AH213:AH278" si="40">AF213+AG213</f>
        <v>0</v>
      </c>
    </row>
    <row r="214" spans="1:34" ht="45.75" customHeight="1">
      <c r="A214" s="2" t="s">
        <v>32</v>
      </c>
      <c r="B214" s="3" t="s">
        <v>11</v>
      </c>
      <c r="C214" s="3" t="s">
        <v>19</v>
      </c>
      <c r="D214" s="3">
        <v>13</v>
      </c>
      <c r="E214" s="1" t="s">
        <v>318</v>
      </c>
      <c r="F214" s="3">
        <v>200</v>
      </c>
      <c r="G214" s="8">
        <v>0</v>
      </c>
      <c r="H214" s="8"/>
      <c r="I214" s="8">
        <f t="shared" si="33"/>
        <v>0</v>
      </c>
      <c r="J214" s="8"/>
      <c r="K214" s="8">
        <f t="shared" si="34"/>
        <v>0</v>
      </c>
      <c r="L214" s="9"/>
      <c r="M214" s="8">
        <f t="shared" si="35"/>
        <v>0</v>
      </c>
      <c r="N214" s="9"/>
      <c r="O214" s="8">
        <f t="shared" si="31"/>
        <v>0</v>
      </c>
      <c r="P214" s="9"/>
      <c r="Q214" s="8">
        <f t="shared" si="28"/>
        <v>0</v>
      </c>
      <c r="R214" s="9"/>
      <c r="S214" s="8">
        <f t="shared" si="29"/>
        <v>0</v>
      </c>
      <c r="T214" s="9"/>
      <c r="U214" s="8">
        <f t="shared" si="39"/>
        <v>0</v>
      </c>
      <c r="V214" s="8">
        <v>0</v>
      </c>
      <c r="W214" s="8"/>
      <c r="X214" s="8">
        <f t="shared" si="36"/>
        <v>0</v>
      </c>
      <c r="Y214" s="8"/>
      <c r="Z214" s="8">
        <f t="shared" si="37"/>
        <v>0</v>
      </c>
      <c r="AA214" s="9"/>
      <c r="AB214" s="8">
        <f t="shared" si="38"/>
        <v>0</v>
      </c>
      <c r="AC214" s="9"/>
      <c r="AD214" s="8">
        <f t="shared" si="32"/>
        <v>0</v>
      </c>
      <c r="AE214" s="9"/>
      <c r="AF214" s="8">
        <f t="shared" si="30"/>
        <v>0</v>
      </c>
      <c r="AG214" s="9"/>
      <c r="AH214" s="8">
        <f t="shared" si="40"/>
        <v>0</v>
      </c>
    </row>
    <row r="215" spans="1:34" ht="50.25" customHeight="1">
      <c r="A215" s="2" t="s">
        <v>46</v>
      </c>
      <c r="B215" s="3" t="s">
        <v>11</v>
      </c>
      <c r="C215" s="3" t="s">
        <v>19</v>
      </c>
      <c r="D215" s="3">
        <v>13</v>
      </c>
      <c r="E215" s="12" t="s">
        <v>47</v>
      </c>
      <c r="F215" s="3"/>
      <c r="G215" s="8">
        <v>608.57005000000004</v>
      </c>
      <c r="H215" s="8">
        <f>H216+H217</f>
        <v>0</v>
      </c>
      <c r="I215" s="8">
        <f t="shared" si="33"/>
        <v>608.57005000000004</v>
      </c>
      <c r="J215" s="8">
        <f>J216+J217</f>
        <v>0</v>
      </c>
      <c r="K215" s="8">
        <f t="shared" si="34"/>
        <v>608.57005000000004</v>
      </c>
      <c r="L215" s="9">
        <f>L216+L217</f>
        <v>0</v>
      </c>
      <c r="M215" s="8">
        <f t="shared" si="35"/>
        <v>608.57005000000004</v>
      </c>
      <c r="N215" s="9">
        <f>N216+N217</f>
        <v>0</v>
      </c>
      <c r="O215" s="8">
        <f t="shared" si="31"/>
        <v>608.57005000000004</v>
      </c>
      <c r="P215" s="9">
        <f>P216+P217</f>
        <v>0</v>
      </c>
      <c r="Q215" s="8">
        <f t="shared" si="28"/>
        <v>608.57005000000004</v>
      </c>
      <c r="R215" s="9">
        <f>R216+R217</f>
        <v>0</v>
      </c>
      <c r="S215" s="8">
        <f t="shared" si="29"/>
        <v>608.57005000000004</v>
      </c>
      <c r="T215" s="9">
        <f>T216+T217</f>
        <v>0</v>
      </c>
      <c r="U215" s="8">
        <f t="shared" si="39"/>
        <v>608.57005000000004</v>
      </c>
      <c r="V215" s="8">
        <v>608.57005000000004</v>
      </c>
      <c r="W215" s="8">
        <f>W216+W217</f>
        <v>0</v>
      </c>
      <c r="X215" s="8">
        <f t="shared" si="36"/>
        <v>608.57005000000004</v>
      </c>
      <c r="Y215" s="8">
        <f>Y216+Y217</f>
        <v>0</v>
      </c>
      <c r="Z215" s="8">
        <f t="shared" si="37"/>
        <v>608.57005000000004</v>
      </c>
      <c r="AA215" s="9">
        <f>AA216+AA217</f>
        <v>0</v>
      </c>
      <c r="AB215" s="8">
        <f t="shared" si="38"/>
        <v>608.57005000000004</v>
      </c>
      <c r="AC215" s="9">
        <f>AC216+AC217</f>
        <v>0</v>
      </c>
      <c r="AD215" s="8">
        <f t="shared" si="32"/>
        <v>608.57005000000004</v>
      </c>
      <c r="AE215" s="9">
        <f>AE216+AE217</f>
        <v>0</v>
      </c>
      <c r="AF215" s="8">
        <f t="shared" si="30"/>
        <v>608.57005000000004</v>
      </c>
      <c r="AG215" s="9">
        <f>AG216+AG217</f>
        <v>0</v>
      </c>
      <c r="AH215" s="8">
        <f t="shared" si="40"/>
        <v>608.57005000000004</v>
      </c>
    </row>
    <row r="216" spans="1:34" ht="48" customHeight="1">
      <c r="A216" s="2" t="s">
        <v>32</v>
      </c>
      <c r="B216" s="3" t="s">
        <v>11</v>
      </c>
      <c r="C216" s="3" t="s">
        <v>19</v>
      </c>
      <c r="D216" s="3">
        <v>13</v>
      </c>
      <c r="E216" s="12" t="s">
        <v>47</v>
      </c>
      <c r="F216" s="3">
        <v>200</v>
      </c>
      <c r="G216" s="8">
        <v>608.57005000000004</v>
      </c>
      <c r="H216" s="8"/>
      <c r="I216" s="8">
        <f t="shared" si="33"/>
        <v>608.57005000000004</v>
      </c>
      <c r="J216" s="8"/>
      <c r="K216" s="8">
        <f t="shared" si="34"/>
        <v>608.57005000000004</v>
      </c>
      <c r="L216" s="9"/>
      <c r="M216" s="8">
        <f t="shared" si="35"/>
        <v>608.57005000000004</v>
      </c>
      <c r="N216" s="9"/>
      <c r="O216" s="8">
        <f t="shared" si="31"/>
        <v>608.57005000000004</v>
      </c>
      <c r="P216" s="9"/>
      <c r="Q216" s="8">
        <f t="shared" si="28"/>
        <v>608.57005000000004</v>
      </c>
      <c r="R216" s="9"/>
      <c r="S216" s="8">
        <f t="shared" si="29"/>
        <v>608.57005000000004</v>
      </c>
      <c r="T216" s="9"/>
      <c r="U216" s="8">
        <f t="shared" si="39"/>
        <v>608.57005000000004</v>
      </c>
      <c r="V216" s="8">
        <v>608.57005000000004</v>
      </c>
      <c r="W216" s="8"/>
      <c r="X216" s="8">
        <f t="shared" si="36"/>
        <v>608.57005000000004</v>
      </c>
      <c r="Y216" s="8"/>
      <c r="Z216" s="8">
        <f t="shared" si="37"/>
        <v>608.57005000000004</v>
      </c>
      <c r="AA216" s="9"/>
      <c r="AB216" s="8">
        <f t="shared" si="38"/>
        <v>608.57005000000004</v>
      </c>
      <c r="AC216" s="9"/>
      <c r="AD216" s="8">
        <f t="shared" si="32"/>
        <v>608.57005000000004</v>
      </c>
      <c r="AE216" s="9"/>
      <c r="AF216" s="8">
        <f t="shared" si="30"/>
        <v>608.57005000000004</v>
      </c>
      <c r="AG216" s="9"/>
      <c r="AH216" s="8">
        <f t="shared" si="40"/>
        <v>608.57005000000004</v>
      </c>
    </row>
    <row r="217" spans="1:34" ht="39.75" hidden="1" customHeight="1">
      <c r="A217" s="4" t="s">
        <v>33</v>
      </c>
      <c r="B217" s="3" t="s">
        <v>11</v>
      </c>
      <c r="C217" s="3" t="s">
        <v>19</v>
      </c>
      <c r="D217" s="3">
        <v>13</v>
      </c>
      <c r="E217" s="12" t="s">
        <v>47</v>
      </c>
      <c r="F217" s="3">
        <v>800</v>
      </c>
      <c r="G217" s="8">
        <v>0</v>
      </c>
      <c r="H217" s="8"/>
      <c r="I217" s="8">
        <f t="shared" si="33"/>
        <v>0</v>
      </c>
      <c r="J217" s="8"/>
      <c r="K217" s="8">
        <f t="shared" si="34"/>
        <v>0</v>
      </c>
      <c r="L217" s="9"/>
      <c r="M217" s="8">
        <f t="shared" si="35"/>
        <v>0</v>
      </c>
      <c r="N217" s="9"/>
      <c r="O217" s="8">
        <f t="shared" si="31"/>
        <v>0</v>
      </c>
      <c r="P217" s="9"/>
      <c r="Q217" s="8">
        <f t="shared" si="28"/>
        <v>0</v>
      </c>
      <c r="R217" s="9"/>
      <c r="S217" s="8">
        <f t="shared" si="29"/>
        <v>0</v>
      </c>
      <c r="T217" s="9"/>
      <c r="U217" s="8">
        <f t="shared" si="39"/>
        <v>0</v>
      </c>
      <c r="V217" s="8">
        <v>0</v>
      </c>
      <c r="W217" s="8"/>
      <c r="X217" s="8">
        <f t="shared" si="36"/>
        <v>0</v>
      </c>
      <c r="Y217" s="8"/>
      <c r="Z217" s="8">
        <f t="shared" si="37"/>
        <v>0</v>
      </c>
      <c r="AA217" s="9"/>
      <c r="AB217" s="8">
        <f t="shared" si="38"/>
        <v>0</v>
      </c>
      <c r="AC217" s="9"/>
      <c r="AD217" s="8">
        <f t="shared" si="32"/>
        <v>0</v>
      </c>
      <c r="AE217" s="9"/>
      <c r="AF217" s="8">
        <f t="shared" si="30"/>
        <v>0</v>
      </c>
      <c r="AG217" s="9"/>
      <c r="AH217" s="8">
        <f t="shared" si="40"/>
        <v>0</v>
      </c>
    </row>
    <row r="218" spans="1:34" ht="67.5" customHeight="1">
      <c r="A218" s="4" t="s">
        <v>251</v>
      </c>
      <c r="B218" s="3" t="s">
        <v>11</v>
      </c>
      <c r="C218" s="3" t="s">
        <v>19</v>
      </c>
      <c r="D218" s="3">
        <v>13</v>
      </c>
      <c r="E218" s="12" t="s">
        <v>252</v>
      </c>
      <c r="F218" s="3"/>
      <c r="G218" s="8">
        <v>0</v>
      </c>
      <c r="H218" s="8">
        <f>H219</f>
        <v>0</v>
      </c>
      <c r="I218" s="8">
        <f t="shared" si="33"/>
        <v>0</v>
      </c>
      <c r="J218" s="8">
        <f>J219</f>
        <v>0</v>
      </c>
      <c r="K218" s="8">
        <f t="shared" si="34"/>
        <v>0</v>
      </c>
      <c r="L218" s="9">
        <f>L219</f>
        <v>0</v>
      </c>
      <c r="M218" s="8">
        <f t="shared" si="35"/>
        <v>0</v>
      </c>
      <c r="N218" s="9">
        <f>N219</f>
        <v>0</v>
      </c>
      <c r="O218" s="8">
        <f t="shared" si="31"/>
        <v>0</v>
      </c>
      <c r="P218" s="9">
        <f>P219</f>
        <v>0</v>
      </c>
      <c r="Q218" s="8">
        <f t="shared" si="28"/>
        <v>0</v>
      </c>
      <c r="R218" s="9">
        <f>R219</f>
        <v>0</v>
      </c>
      <c r="S218" s="8">
        <f t="shared" si="29"/>
        <v>0</v>
      </c>
      <c r="T218" s="9">
        <f>T219</f>
        <v>0</v>
      </c>
      <c r="U218" s="8">
        <f t="shared" si="39"/>
        <v>0</v>
      </c>
      <c r="V218" s="8">
        <v>0</v>
      </c>
      <c r="W218" s="8">
        <f>W219</f>
        <v>0</v>
      </c>
      <c r="X218" s="8">
        <f t="shared" si="36"/>
        <v>0</v>
      </c>
      <c r="Y218" s="8">
        <f>Y219</f>
        <v>0</v>
      </c>
      <c r="Z218" s="8">
        <f t="shared" si="37"/>
        <v>0</v>
      </c>
      <c r="AA218" s="9">
        <f>AA219</f>
        <v>0</v>
      </c>
      <c r="AB218" s="8">
        <f t="shared" si="38"/>
        <v>0</v>
      </c>
      <c r="AC218" s="9">
        <f>AC219</f>
        <v>0</v>
      </c>
      <c r="AD218" s="8">
        <f t="shared" si="32"/>
        <v>0</v>
      </c>
      <c r="AE218" s="9">
        <f>AE219</f>
        <v>0</v>
      </c>
      <c r="AF218" s="8">
        <f t="shared" si="30"/>
        <v>0</v>
      </c>
      <c r="AG218" s="9">
        <f>AG219</f>
        <v>0</v>
      </c>
      <c r="AH218" s="8">
        <f t="shared" si="40"/>
        <v>0</v>
      </c>
    </row>
    <row r="219" spans="1:34" ht="39.75" customHeight="1">
      <c r="A219" s="4" t="s">
        <v>33</v>
      </c>
      <c r="B219" s="3" t="s">
        <v>11</v>
      </c>
      <c r="C219" s="3" t="s">
        <v>19</v>
      </c>
      <c r="D219" s="3">
        <v>13</v>
      </c>
      <c r="E219" s="12" t="s">
        <v>252</v>
      </c>
      <c r="F219" s="3">
        <v>800</v>
      </c>
      <c r="G219" s="8">
        <v>0</v>
      </c>
      <c r="H219" s="8"/>
      <c r="I219" s="8">
        <f t="shared" si="33"/>
        <v>0</v>
      </c>
      <c r="J219" s="8"/>
      <c r="K219" s="8">
        <f t="shared" si="34"/>
        <v>0</v>
      </c>
      <c r="L219" s="9"/>
      <c r="M219" s="8">
        <f t="shared" si="35"/>
        <v>0</v>
      </c>
      <c r="N219" s="9"/>
      <c r="O219" s="8">
        <f t="shared" si="31"/>
        <v>0</v>
      </c>
      <c r="P219" s="9"/>
      <c r="Q219" s="8">
        <f t="shared" ref="Q219:Q284" si="41">O219+P219</f>
        <v>0</v>
      </c>
      <c r="R219" s="9"/>
      <c r="S219" s="8">
        <f t="shared" ref="S219:S284" si="42">Q219+R219</f>
        <v>0</v>
      </c>
      <c r="T219" s="9"/>
      <c r="U219" s="8">
        <f t="shared" si="39"/>
        <v>0</v>
      </c>
      <c r="V219" s="8">
        <v>0</v>
      </c>
      <c r="W219" s="8"/>
      <c r="X219" s="8">
        <f t="shared" si="36"/>
        <v>0</v>
      </c>
      <c r="Y219" s="8"/>
      <c r="Z219" s="8">
        <f t="shared" si="37"/>
        <v>0</v>
      </c>
      <c r="AA219" s="9"/>
      <c r="AB219" s="8">
        <f t="shared" si="38"/>
        <v>0</v>
      </c>
      <c r="AC219" s="9"/>
      <c r="AD219" s="8">
        <f t="shared" si="32"/>
        <v>0</v>
      </c>
      <c r="AE219" s="9"/>
      <c r="AF219" s="8">
        <f t="shared" ref="AF219:AF284" si="43">AD219+AE219</f>
        <v>0</v>
      </c>
      <c r="AG219" s="9"/>
      <c r="AH219" s="8">
        <f t="shared" si="40"/>
        <v>0</v>
      </c>
    </row>
    <row r="220" spans="1:34" ht="40.5" customHeight="1">
      <c r="A220" s="10" t="s">
        <v>54</v>
      </c>
      <c r="B220" s="3" t="s">
        <v>11</v>
      </c>
      <c r="C220" s="3" t="s">
        <v>21</v>
      </c>
      <c r="D220" s="3">
        <v>10</v>
      </c>
      <c r="E220" s="1" t="s">
        <v>55</v>
      </c>
      <c r="F220" s="3"/>
      <c r="G220" s="8">
        <v>152</v>
      </c>
      <c r="H220" s="8">
        <f>H221</f>
        <v>0</v>
      </c>
      <c r="I220" s="8">
        <f t="shared" si="33"/>
        <v>152</v>
      </c>
      <c r="J220" s="8">
        <f>J221</f>
        <v>0</v>
      </c>
      <c r="K220" s="8">
        <f t="shared" si="34"/>
        <v>152</v>
      </c>
      <c r="L220" s="9">
        <f>L221</f>
        <v>0</v>
      </c>
      <c r="M220" s="8">
        <f t="shared" si="35"/>
        <v>152</v>
      </c>
      <c r="N220" s="9">
        <f>N221</f>
        <v>0</v>
      </c>
      <c r="O220" s="8">
        <f t="shared" si="31"/>
        <v>152</v>
      </c>
      <c r="P220" s="9">
        <f>P221</f>
        <v>0</v>
      </c>
      <c r="Q220" s="8">
        <f t="shared" si="41"/>
        <v>152</v>
      </c>
      <c r="R220" s="9">
        <f>R221</f>
        <v>0</v>
      </c>
      <c r="S220" s="8">
        <f t="shared" si="42"/>
        <v>152</v>
      </c>
      <c r="T220" s="9">
        <f>T221</f>
        <v>0</v>
      </c>
      <c r="U220" s="8">
        <f t="shared" si="39"/>
        <v>152</v>
      </c>
      <c r="V220" s="8">
        <v>152</v>
      </c>
      <c r="W220" s="8">
        <f>W221</f>
        <v>0</v>
      </c>
      <c r="X220" s="8">
        <f t="shared" si="36"/>
        <v>152</v>
      </c>
      <c r="Y220" s="8">
        <f>Y221</f>
        <v>0</v>
      </c>
      <c r="Z220" s="8">
        <f t="shared" si="37"/>
        <v>152</v>
      </c>
      <c r="AA220" s="9">
        <f>AA221</f>
        <v>0</v>
      </c>
      <c r="AB220" s="8">
        <f t="shared" si="38"/>
        <v>152</v>
      </c>
      <c r="AC220" s="9">
        <f>AC221</f>
        <v>0</v>
      </c>
      <c r="AD220" s="8">
        <f t="shared" si="32"/>
        <v>152</v>
      </c>
      <c r="AE220" s="9">
        <f>AE221</f>
        <v>0</v>
      </c>
      <c r="AF220" s="8">
        <f t="shared" si="43"/>
        <v>152</v>
      </c>
      <c r="AG220" s="9">
        <f>AG221</f>
        <v>0</v>
      </c>
      <c r="AH220" s="8">
        <f t="shared" si="40"/>
        <v>152</v>
      </c>
    </row>
    <row r="221" spans="1:34" ht="48" customHeight="1">
      <c r="A221" s="2" t="s">
        <v>32</v>
      </c>
      <c r="B221" s="3" t="s">
        <v>11</v>
      </c>
      <c r="C221" s="3" t="s">
        <v>21</v>
      </c>
      <c r="D221" s="3">
        <v>10</v>
      </c>
      <c r="E221" s="1" t="s">
        <v>55</v>
      </c>
      <c r="F221" s="3">
        <v>200</v>
      </c>
      <c r="G221" s="8">
        <v>152</v>
      </c>
      <c r="H221" s="8"/>
      <c r="I221" s="8">
        <f t="shared" si="33"/>
        <v>152</v>
      </c>
      <c r="J221" s="8"/>
      <c r="K221" s="8">
        <f t="shared" si="34"/>
        <v>152</v>
      </c>
      <c r="L221" s="9"/>
      <c r="M221" s="8">
        <f t="shared" si="35"/>
        <v>152</v>
      </c>
      <c r="N221" s="9"/>
      <c r="O221" s="8">
        <f t="shared" si="31"/>
        <v>152</v>
      </c>
      <c r="P221" s="9"/>
      <c r="Q221" s="8">
        <f t="shared" si="41"/>
        <v>152</v>
      </c>
      <c r="R221" s="9"/>
      <c r="S221" s="8">
        <f t="shared" si="42"/>
        <v>152</v>
      </c>
      <c r="T221" s="9"/>
      <c r="U221" s="8">
        <f t="shared" si="39"/>
        <v>152</v>
      </c>
      <c r="V221" s="8">
        <v>152</v>
      </c>
      <c r="W221" s="8"/>
      <c r="X221" s="8">
        <f t="shared" si="36"/>
        <v>152</v>
      </c>
      <c r="Y221" s="8"/>
      <c r="Z221" s="8">
        <f t="shared" si="37"/>
        <v>152</v>
      </c>
      <c r="AA221" s="9"/>
      <c r="AB221" s="8">
        <f t="shared" si="38"/>
        <v>152</v>
      </c>
      <c r="AC221" s="9"/>
      <c r="AD221" s="8">
        <f t="shared" si="32"/>
        <v>152</v>
      </c>
      <c r="AE221" s="9"/>
      <c r="AF221" s="8">
        <f t="shared" si="43"/>
        <v>152</v>
      </c>
      <c r="AG221" s="9"/>
      <c r="AH221" s="8">
        <f t="shared" si="40"/>
        <v>152</v>
      </c>
    </row>
    <row r="222" spans="1:34" ht="48" hidden="1" customHeight="1">
      <c r="A222" s="2" t="s">
        <v>221</v>
      </c>
      <c r="B222" s="3" t="s">
        <v>11</v>
      </c>
      <c r="C222" s="3" t="s">
        <v>21</v>
      </c>
      <c r="D222" s="3">
        <v>12</v>
      </c>
      <c r="E222" s="1" t="s">
        <v>231</v>
      </c>
      <c r="F222" s="3"/>
      <c r="G222" s="8">
        <v>0</v>
      </c>
      <c r="H222" s="8">
        <f>H223</f>
        <v>0</v>
      </c>
      <c r="I222" s="8">
        <f t="shared" si="33"/>
        <v>0</v>
      </c>
      <c r="J222" s="8">
        <f>J223</f>
        <v>0</v>
      </c>
      <c r="K222" s="8">
        <f t="shared" si="34"/>
        <v>0</v>
      </c>
      <c r="L222" s="9">
        <f>L223</f>
        <v>0</v>
      </c>
      <c r="M222" s="8">
        <f t="shared" si="35"/>
        <v>0</v>
      </c>
      <c r="N222" s="9">
        <f>N223</f>
        <v>0</v>
      </c>
      <c r="O222" s="8">
        <f t="shared" si="31"/>
        <v>0</v>
      </c>
      <c r="P222" s="9">
        <f>P223</f>
        <v>0</v>
      </c>
      <c r="Q222" s="8">
        <f t="shared" si="41"/>
        <v>0</v>
      </c>
      <c r="R222" s="9">
        <f>R223</f>
        <v>0</v>
      </c>
      <c r="S222" s="8">
        <f t="shared" si="42"/>
        <v>0</v>
      </c>
      <c r="T222" s="9">
        <f>T223</f>
        <v>0</v>
      </c>
      <c r="U222" s="8">
        <f t="shared" si="39"/>
        <v>0</v>
      </c>
      <c r="V222" s="8">
        <v>0</v>
      </c>
      <c r="W222" s="8">
        <f>W223</f>
        <v>0</v>
      </c>
      <c r="X222" s="8">
        <f t="shared" si="36"/>
        <v>0</v>
      </c>
      <c r="Y222" s="8">
        <f>Y223</f>
        <v>0</v>
      </c>
      <c r="Z222" s="8">
        <f t="shared" si="37"/>
        <v>0</v>
      </c>
      <c r="AA222" s="9">
        <f>AA223</f>
        <v>0</v>
      </c>
      <c r="AB222" s="8">
        <f t="shared" si="38"/>
        <v>0</v>
      </c>
      <c r="AC222" s="9">
        <f>AC223</f>
        <v>0</v>
      </c>
      <c r="AD222" s="8">
        <f t="shared" si="32"/>
        <v>0</v>
      </c>
      <c r="AE222" s="9">
        <f>AE223</f>
        <v>0</v>
      </c>
      <c r="AF222" s="8">
        <f t="shared" si="43"/>
        <v>0</v>
      </c>
      <c r="AG222" s="9">
        <f>AG223</f>
        <v>0</v>
      </c>
      <c r="AH222" s="8">
        <f t="shared" si="40"/>
        <v>0</v>
      </c>
    </row>
    <row r="223" spans="1:34" ht="48" hidden="1" customHeight="1">
      <c r="A223" s="2" t="s">
        <v>32</v>
      </c>
      <c r="B223" s="3" t="s">
        <v>11</v>
      </c>
      <c r="C223" s="3" t="s">
        <v>21</v>
      </c>
      <c r="D223" s="3">
        <v>12</v>
      </c>
      <c r="E223" s="1" t="s">
        <v>231</v>
      </c>
      <c r="F223" s="3">
        <v>200</v>
      </c>
      <c r="G223" s="8">
        <v>0</v>
      </c>
      <c r="H223" s="8"/>
      <c r="I223" s="8">
        <f t="shared" si="33"/>
        <v>0</v>
      </c>
      <c r="J223" s="8"/>
      <c r="K223" s="8">
        <f t="shared" si="34"/>
        <v>0</v>
      </c>
      <c r="L223" s="9"/>
      <c r="M223" s="8">
        <f t="shared" si="35"/>
        <v>0</v>
      </c>
      <c r="N223" s="9"/>
      <c r="O223" s="8">
        <f t="shared" ref="O223:O288" si="44">M223+N223</f>
        <v>0</v>
      </c>
      <c r="P223" s="9"/>
      <c r="Q223" s="8">
        <f t="shared" si="41"/>
        <v>0</v>
      </c>
      <c r="R223" s="9"/>
      <c r="S223" s="8">
        <f t="shared" si="42"/>
        <v>0</v>
      </c>
      <c r="T223" s="9"/>
      <c r="U223" s="8">
        <f t="shared" si="39"/>
        <v>0</v>
      </c>
      <c r="V223" s="8">
        <v>0</v>
      </c>
      <c r="W223" s="8"/>
      <c r="X223" s="8">
        <f t="shared" si="36"/>
        <v>0</v>
      </c>
      <c r="Y223" s="8"/>
      <c r="Z223" s="8">
        <f t="shared" si="37"/>
        <v>0</v>
      </c>
      <c r="AA223" s="9"/>
      <c r="AB223" s="8">
        <f t="shared" si="38"/>
        <v>0</v>
      </c>
      <c r="AC223" s="9"/>
      <c r="AD223" s="8">
        <f t="shared" si="32"/>
        <v>0</v>
      </c>
      <c r="AE223" s="9"/>
      <c r="AF223" s="8">
        <f t="shared" si="43"/>
        <v>0</v>
      </c>
      <c r="AG223" s="9"/>
      <c r="AH223" s="8">
        <f t="shared" si="40"/>
        <v>0</v>
      </c>
    </row>
    <row r="224" spans="1:34" ht="69" customHeight="1">
      <c r="A224" s="2" t="s">
        <v>61</v>
      </c>
      <c r="B224" s="3" t="s">
        <v>11</v>
      </c>
      <c r="C224" s="3" t="s">
        <v>21</v>
      </c>
      <c r="D224" s="3">
        <v>12</v>
      </c>
      <c r="E224" s="12" t="s">
        <v>62</v>
      </c>
      <c r="F224" s="3"/>
      <c r="G224" s="8">
        <v>200</v>
      </c>
      <c r="H224" s="8">
        <f>H225</f>
        <v>0</v>
      </c>
      <c r="I224" s="8">
        <f t="shared" si="33"/>
        <v>200</v>
      </c>
      <c r="J224" s="8">
        <f>J225</f>
        <v>0</v>
      </c>
      <c r="K224" s="8">
        <f t="shared" si="34"/>
        <v>200</v>
      </c>
      <c r="L224" s="9">
        <f>L225</f>
        <v>0</v>
      </c>
      <c r="M224" s="8">
        <f t="shared" si="35"/>
        <v>200</v>
      </c>
      <c r="N224" s="9">
        <f>N225</f>
        <v>0</v>
      </c>
      <c r="O224" s="8">
        <f t="shared" si="44"/>
        <v>200</v>
      </c>
      <c r="P224" s="9">
        <f>P225</f>
        <v>0</v>
      </c>
      <c r="Q224" s="8">
        <f t="shared" si="41"/>
        <v>200</v>
      </c>
      <c r="R224" s="9">
        <f>R225</f>
        <v>0</v>
      </c>
      <c r="S224" s="8">
        <f t="shared" si="42"/>
        <v>200</v>
      </c>
      <c r="T224" s="9">
        <f>T225</f>
        <v>0</v>
      </c>
      <c r="U224" s="8">
        <f t="shared" si="39"/>
        <v>200</v>
      </c>
      <c r="V224" s="8">
        <v>200</v>
      </c>
      <c r="W224" s="8">
        <f>W225</f>
        <v>0</v>
      </c>
      <c r="X224" s="8">
        <f t="shared" si="36"/>
        <v>200</v>
      </c>
      <c r="Y224" s="8">
        <f>Y225</f>
        <v>0</v>
      </c>
      <c r="Z224" s="8">
        <f t="shared" si="37"/>
        <v>200</v>
      </c>
      <c r="AA224" s="9">
        <f>AA225</f>
        <v>0</v>
      </c>
      <c r="AB224" s="8">
        <f t="shared" si="38"/>
        <v>200</v>
      </c>
      <c r="AC224" s="9">
        <f>AC225</f>
        <v>0</v>
      </c>
      <c r="AD224" s="8">
        <f t="shared" si="32"/>
        <v>200</v>
      </c>
      <c r="AE224" s="9">
        <f>AE225</f>
        <v>0</v>
      </c>
      <c r="AF224" s="8">
        <f t="shared" si="43"/>
        <v>200</v>
      </c>
      <c r="AG224" s="9">
        <f>AG225</f>
        <v>0</v>
      </c>
      <c r="AH224" s="8">
        <f t="shared" si="40"/>
        <v>200</v>
      </c>
    </row>
    <row r="225" spans="1:34" ht="49.5" customHeight="1">
      <c r="A225" s="2" t="s">
        <v>32</v>
      </c>
      <c r="B225" s="3" t="s">
        <v>11</v>
      </c>
      <c r="C225" s="3" t="s">
        <v>21</v>
      </c>
      <c r="D225" s="3">
        <v>12</v>
      </c>
      <c r="E225" s="12" t="s">
        <v>62</v>
      </c>
      <c r="F225" s="3">
        <v>200</v>
      </c>
      <c r="G225" s="8">
        <v>200</v>
      </c>
      <c r="H225" s="8"/>
      <c r="I225" s="8">
        <f t="shared" si="33"/>
        <v>200</v>
      </c>
      <c r="J225" s="8"/>
      <c r="K225" s="8">
        <f t="shared" si="34"/>
        <v>200</v>
      </c>
      <c r="L225" s="9"/>
      <c r="M225" s="8">
        <f t="shared" si="35"/>
        <v>200</v>
      </c>
      <c r="N225" s="9"/>
      <c r="O225" s="8">
        <f t="shared" si="44"/>
        <v>200</v>
      </c>
      <c r="P225" s="9"/>
      <c r="Q225" s="8">
        <f t="shared" si="41"/>
        <v>200</v>
      </c>
      <c r="R225" s="9"/>
      <c r="S225" s="8">
        <f t="shared" si="42"/>
        <v>200</v>
      </c>
      <c r="T225" s="9"/>
      <c r="U225" s="8">
        <f t="shared" si="39"/>
        <v>200</v>
      </c>
      <c r="V225" s="8">
        <v>200</v>
      </c>
      <c r="W225" s="8"/>
      <c r="X225" s="8">
        <f t="shared" si="36"/>
        <v>200</v>
      </c>
      <c r="Y225" s="8"/>
      <c r="Z225" s="8">
        <f t="shared" si="37"/>
        <v>200</v>
      </c>
      <c r="AA225" s="9"/>
      <c r="AB225" s="8">
        <f t="shared" si="38"/>
        <v>200</v>
      </c>
      <c r="AC225" s="9"/>
      <c r="AD225" s="8">
        <f t="shared" ref="AD225:AD290" si="45">AB225+AC225</f>
        <v>200</v>
      </c>
      <c r="AE225" s="9"/>
      <c r="AF225" s="8">
        <f t="shared" si="43"/>
        <v>200</v>
      </c>
      <c r="AG225" s="9"/>
      <c r="AH225" s="8">
        <f t="shared" si="40"/>
        <v>200</v>
      </c>
    </row>
    <row r="226" spans="1:34" ht="97.5" customHeight="1">
      <c r="A226" s="16" t="s">
        <v>375</v>
      </c>
      <c r="B226" s="3" t="s">
        <v>11</v>
      </c>
      <c r="C226" s="3" t="s">
        <v>22</v>
      </c>
      <c r="D226" s="3" t="s">
        <v>19</v>
      </c>
      <c r="E226" s="12" t="s">
        <v>63</v>
      </c>
      <c r="F226" s="3"/>
      <c r="G226" s="8">
        <v>770.54708000000005</v>
      </c>
      <c r="H226" s="8">
        <f>H227</f>
        <v>2.7024900000000001</v>
      </c>
      <c r="I226" s="8">
        <f t="shared" si="33"/>
        <v>773.24957000000006</v>
      </c>
      <c r="J226" s="8">
        <f>J227</f>
        <v>0</v>
      </c>
      <c r="K226" s="8">
        <f t="shared" si="34"/>
        <v>773.24957000000006</v>
      </c>
      <c r="L226" s="9">
        <f>L227</f>
        <v>0</v>
      </c>
      <c r="M226" s="8">
        <f t="shared" si="35"/>
        <v>773.24957000000006</v>
      </c>
      <c r="N226" s="9">
        <f>N227</f>
        <v>-741.96131000000025</v>
      </c>
      <c r="O226" s="8">
        <f t="shared" si="44"/>
        <v>31.288259999999809</v>
      </c>
      <c r="P226" s="9">
        <f>P227</f>
        <v>0</v>
      </c>
      <c r="Q226" s="8">
        <f t="shared" si="41"/>
        <v>31.288259999999809</v>
      </c>
      <c r="R226" s="9">
        <f>R227</f>
        <v>0</v>
      </c>
      <c r="S226" s="8">
        <f t="shared" si="42"/>
        <v>31.288259999999809</v>
      </c>
      <c r="T226" s="9">
        <f>T227</f>
        <v>255.32004000000006</v>
      </c>
      <c r="U226" s="8">
        <f t="shared" si="39"/>
        <v>286.60829999999987</v>
      </c>
      <c r="V226" s="8">
        <v>630.16345000000001</v>
      </c>
      <c r="W226" s="8">
        <f>W227</f>
        <v>5.3779599999999999</v>
      </c>
      <c r="X226" s="8">
        <f t="shared" si="36"/>
        <v>635.54141000000004</v>
      </c>
      <c r="Y226" s="8">
        <f>Y227</f>
        <v>0</v>
      </c>
      <c r="Z226" s="8">
        <f t="shared" si="37"/>
        <v>635.54141000000004</v>
      </c>
      <c r="AA226" s="9">
        <f>AA227</f>
        <v>0</v>
      </c>
      <c r="AB226" s="8">
        <f t="shared" si="38"/>
        <v>635.54141000000004</v>
      </c>
      <c r="AC226" s="9">
        <f>AC227</f>
        <v>-255.17899</v>
      </c>
      <c r="AD226" s="8">
        <f t="shared" si="45"/>
        <v>380.36242000000004</v>
      </c>
      <c r="AE226" s="9">
        <f>AE227</f>
        <v>0</v>
      </c>
      <c r="AF226" s="8">
        <f t="shared" si="43"/>
        <v>380.36242000000004</v>
      </c>
      <c r="AG226" s="9">
        <f>AG227</f>
        <v>0</v>
      </c>
      <c r="AH226" s="8">
        <f t="shared" si="40"/>
        <v>380.36242000000004</v>
      </c>
    </row>
    <row r="227" spans="1:34" ht="45" customHeight="1">
      <c r="A227" s="2" t="s">
        <v>33</v>
      </c>
      <c r="B227" s="3" t="s">
        <v>11</v>
      </c>
      <c r="C227" s="3" t="s">
        <v>22</v>
      </c>
      <c r="D227" s="3" t="s">
        <v>19</v>
      </c>
      <c r="E227" s="12" t="s">
        <v>63</v>
      </c>
      <c r="F227" s="3">
        <v>800</v>
      </c>
      <c r="G227" s="8">
        <v>770.54708000000005</v>
      </c>
      <c r="H227" s="8">
        <v>2.7024900000000001</v>
      </c>
      <c r="I227" s="8">
        <f t="shared" ref="I227:I296" si="46">G227+H227</f>
        <v>773.24957000000006</v>
      </c>
      <c r="J227" s="8"/>
      <c r="K227" s="8">
        <f t="shared" ref="K227:K294" si="47">I227+J227</f>
        <v>773.24957000000006</v>
      </c>
      <c r="L227" s="9"/>
      <c r="M227" s="8">
        <f t="shared" ref="M227:M294" si="48">K227+L227</f>
        <v>773.24957000000006</v>
      </c>
      <c r="N227" s="9">
        <f>-485.79772-262.75161+6.75745-0.17379+0.00447-0.00012+0.00001</f>
        <v>-741.96131000000025</v>
      </c>
      <c r="O227" s="8">
        <f t="shared" si="44"/>
        <v>31.288259999999809</v>
      </c>
      <c r="P227" s="9"/>
      <c r="Q227" s="8">
        <f t="shared" si="41"/>
        <v>31.288259999999809</v>
      </c>
      <c r="R227" s="9"/>
      <c r="S227" s="8">
        <f t="shared" si="42"/>
        <v>31.288259999999809</v>
      </c>
      <c r="T227" s="9">
        <f>261.88636-6.73519+0.17321-0.00445+0.00011</f>
        <v>255.32004000000006</v>
      </c>
      <c r="U227" s="8">
        <f t="shared" si="39"/>
        <v>286.60829999999987</v>
      </c>
      <c r="V227" s="8">
        <v>630.16345000000001</v>
      </c>
      <c r="W227" s="8">
        <f>5.66197-0.299+0.01579-0.00084+0.00005-0.00001</f>
        <v>5.3779599999999999</v>
      </c>
      <c r="X227" s="8">
        <f t="shared" ref="X227:X296" si="49">V227+W227</f>
        <v>635.54141000000004</v>
      </c>
      <c r="Y227" s="8"/>
      <c r="Z227" s="8">
        <f t="shared" ref="Z227:Z294" si="50">X227+Y227</f>
        <v>635.54141000000004</v>
      </c>
      <c r="AA227" s="9"/>
      <c r="AB227" s="8">
        <f t="shared" ref="AB227:AB294" si="51">Z227+AA227</f>
        <v>635.54141000000004</v>
      </c>
      <c r="AC227" s="9">
        <v>-255.17899</v>
      </c>
      <c r="AD227" s="8">
        <f t="shared" si="45"/>
        <v>380.36242000000004</v>
      </c>
      <c r="AE227" s="9"/>
      <c r="AF227" s="8">
        <f t="shared" si="43"/>
        <v>380.36242000000004</v>
      </c>
      <c r="AG227" s="9"/>
      <c r="AH227" s="8">
        <f t="shared" si="40"/>
        <v>380.36242000000004</v>
      </c>
    </row>
    <row r="228" spans="1:34" ht="87.75" customHeight="1">
      <c r="A228" s="2" t="s">
        <v>176</v>
      </c>
      <c r="B228" s="3" t="s">
        <v>11</v>
      </c>
      <c r="C228" s="3" t="s">
        <v>23</v>
      </c>
      <c r="D228" s="3" t="s">
        <v>22</v>
      </c>
      <c r="E228" s="1" t="s">
        <v>339</v>
      </c>
      <c r="F228" s="3"/>
      <c r="G228" s="8">
        <v>0</v>
      </c>
      <c r="H228" s="8">
        <f>H229</f>
        <v>0</v>
      </c>
      <c r="I228" s="8">
        <f t="shared" si="46"/>
        <v>0</v>
      </c>
      <c r="J228" s="8">
        <f>J229</f>
        <v>0</v>
      </c>
      <c r="K228" s="8">
        <f t="shared" si="47"/>
        <v>0</v>
      </c>
      <c r="L228" s="9">
        <f>L229</f>
        <v>0</v>
      </c>
      <c r="M228" s="8">
        <f t="shared" si="48"/>
        <v>0</v>
      </c>
      <c r="N228" s="9">
        <f>N229</f>
        <v>0</v>
      </c>
      <c r="O228" s="8">
        <f t="shared" si="44"/>
        <v>0</v>
      </c>
      <c r="P228" s="9">
        <f>P229</f>
        <v>0</v>
      </c>
      <c r="Q228" s="8">
        <f t="shared" si="41"/>
        <v>0</v>
      </c>
      <c r="R228" s="9">
        <f>R229</f>
        <v>0</v>
      </c>
      <c r="S228" s="8">
        <f t="shared" si="42"/>
        <v>0</v>
      </c>
      <c r="T228" s="9">
        <f>T229</f>
        <v>0</v>
      </c>
      <c r="U228" s="8">
        <f t="shared" si="39"/>
        <v>0</v>
      </c>
      <c r="V228" s="8">
        <v>0</v>
      </c>
      <c r="W228" s="8">
        <f>W229</f>
        <v>0</v>
      </c>
      <c r="X228" s="8">
        <f t="shared" si="49"/>
        <v>0</v>
      </c>
      <c r="Y228" s="8">
        <f>Y229</f>
        <v>0</v>
      </c>
      <c r="Z228" s="8">
        <f t="shared" si="50"/>
        <v>0</v>
      </c>
      <c r="AA228" s="9">
        <f>AA229</f>
        <v>0</v>
      </c>
      <c r="AB228" s="8">
        <f t="shared" si="51"/>
        <v>0</v>
      </c>
      <c r="AC228" s="9">
        <f>AC229</f>
        <v>0</v>
      </c>
      <c r="AD228" s="8">
        <f t="shared" si="45"/>
        <v>0</v>
      </c>
      <c r="AE228" s="9">
        <f>AE229</f>
        <v>0</v>
      </c>
      <c r="AF228" s="8">
        <f t="shared" si="43"/>
        <v>0</v>
      </c>
      <c r="AG228" s="9">
        <f>AG229</f>
        <v>0</v>
      </c>
      <c r="AH228" s="8">
        <f t="shared" si="40"/>
        <v>0</v>
      </c>
    </row>
    <row r="229" spans="1:34" ht="45" customHeight="1">
      <c r="A229" s="2" t="s">
        <v>32</v>
      </c>
      <c r="B229" s="3" t="s">
        <v>11</v>
      </c>
      <c r="C229" s="3" t="s">
        <v>23</v>
      </c>
      <c r="D229" s="3" t="s">
        <v>22</v>
      </c>
      <c r="E229" s="1" t="s">
        <v>339</v>
      </c>
      <c r="F229" s="3">
        <v>200</v>
      </c>
      <c r="G229" s="8">
        <v>0</v>
      </c>
      <c r="H229" s="8"/>
      <c r="I229" s="8">
        <f t="shared" si="46"/>
        <v>0</v>
      </c>
      <c r="J229" s="8"/>
      <c r="K229" s="8">
        <f t="shared" si="47"/>
        <v>0</v>
      </c>
      <c r="L229" s="9"/>
      <c r="M229" s="8">
        <f t="shared" si="48"/>
        <v>0</v>
      </c>
      <c r="N229" s="9"/>
      <c r="O229" s="8">
        <f t="shared" si="44"/>
        <v>0</v>
      </c>
      <c r="P229" s="9"/>
      <c r="Q229" s="8">
        <f t="shared" si="41"/>
        <v>0</v>
      </c>
      <c r="R229" s="9"/>
      <c r="S229" s="8">
        <f t="shared" si="42"/>
        <v>0</v>
      </c>
      <c r="T229" s="9"/>
      <c r="U229" s="8">
        <f t="shared" si="39"/>
        <v>0</v>
      </c>
      <c r="V229" s="8">
        <v>0</v>
      </c>
      <c r="W229" s="8"/>
      <c r="X229" s="8">
        <f t="shared" si="49"/>
        <v>0</v>
      </c>
      <c r="Y229" s="8"/>
      <c r="Z229" s="8">
        <f t="shared" si="50"/>
        <v>0</v>
      </c>
      <c r="AA229" s="9"/>
      <c r="AB229" s="8">
        <f t="shared" si="51"/>
        <v>0</v>
      </c>
      <c r="AC229" s="9"/>
      <c r="AD229" s="8">
        <f t="shared" si="45"/>
        <v>0</v>
      </c>
      <c r="AE229" s="9"/>
      <c r="AF229" s="8">
        <f t="shared" si="43"/>
        <v>0</v>
      </c>
      <c r="AG229" s="9"/>
      <c r="AH229" s="8">
        <f t="shared" si="40"/>
        <v>0</v>
      </c>
    </row>
    <row r="230" spans="1:34" ht="42.75" customHeight="1">
      <c r="A230" s="6" t="s">
        <v>15</v>
      </c>
      <c r="B230" s="7" t="s">
        <v>4</v>
      </c>
      <c r="C230" s="7"/>
      <c r="D230" s="7"/>
      <c r="E230" s="7"/>
      <c r="F230" s="7"/>
      <c r="G230" s="8">
        <v>237219.82623000001</v>
      </c>
      <c r="H230" s="8">
        <f>H231+H232</f>
        <v>16394.966100000001</v>
      </c>
      <c r="I230" s="8">
        <f t="shared" si="46"/>
        <v>253614.79233</v>
      </c>
      <c r="J230" s="8">
        <f>J231+J232</f>
        <v>161.67938000000001</v>
      </c>
      <c r="K230" s="8">
        <f t="shared" si="47"/>
        <v>253776.47170999998</v>
      </c>
      <c r="L230" s="9">
        <f>L231+L232</f>
        <v>0</v>
      </c>
      <c r="M230" s="8">
        <f t="shared" si="48"/>
        <v>253776.47170999998</v>
      </c>
      <c r="N230" s="9">
        <f>N231+N232</f>
        <v>0</v>
      </c>
      <c r="O230" s="8">
        <f t="shared" si="44"/>
        <v>253776.47170999998</v>
      </c>
      <c r="P230" s="9">
        <f>P231+P232</f>
        <v>-11.095000000000001</v>
      </c>
      <c r="Q230" s="8">
        <f t="shared" si="41"/>
        <v>253765.37670999998</v>
      </c>
      <c r="R230" s="9">
        <f>R231+R232</f>
        <v>0</v>
      </c>
      <c r="S230" s="8">
        <f t="shared" si="42"/>
        <v>253765.37670999998</v>
      </c>
      <c r="T230" s="9">
        <f>T231+T232</f>
        <v>0</v>
      </c>
      <c r="U230" s="8">
        <f t="shared" si="39"/>
        <v>253765.37670999998</v>
      </c>
      <c r="V230" s="8">
        <v>220979.42923000001</v>
      </c>
      <c r="W230" s="8">
        <f>W231+W232</f>
        <v>26610.104700000004</v>
      </c>
      <c r="X230" s="8">
        <f t="shared" si="49"/>
        <v>247589.53393000001</v>
      </c>
      <c r="Y230" s="8">
        <f>Y231+Y232</f>
        <v>1563.6762000000001</v>
      </c>
      <c r="Z230" s="8">
        <f t="shared" si="50"/>
        <v>249153.21012999999</v>
      </c>
      <c r="AA230" s="9">
        <f>AA231+AA232</f>
        <v>547.21040000000005</v>
      </c>
      <c r="AB230" s="8">
        <f t="shared" si="51"/>
        <v>249700.42053</v>
      </c>
      <c r="AC230" s="9">
        <f>AC231+AC232</f>
        <v>0</v>
      </c>
      <c r="AD230" s="8">
        <f t="shared" si="45"/>
        <v>249700.42053</v>
      </c>
      <c r="AE230" s="9">
        <f>AE231+AE232</f>
        <v>-11.456</v>
      </c>
      <c r="AF230" s="8">
        <f t="shared" si="43"/>
        <v>249688.96453</v>
      </c>
      <c r="AG230" s="9">
        <f>AG231+AG232</f>
        <v>0</v>
      </c>
      <c r="AH230" s="8">
        <f t="shared" si="40"/>
        <v>249688.96453</v>
      </c>
    </row>
    <row r="231" spans="1:34" ht="33" customHeight="1">
      <c r="A231" s="2" t="s">
        <v>12</v>
      </c>
      <c r="B231" s="3" t="s">
        <v>4</v>
      </c>
      <c r="C231" s="3"/>
      <c r="D231" s="3"/>
      <c r="E231" s="3"/>
      <c r="F231" s="3"/>
      <c r="G231" s="8">
        <v>130367.32337000004</v>
      </c>
      <c r="H231" s="8">
        <f>H237+H239+H241+H243+H245+H251+H259+H261+H263+H265+H267+H269+H275+H277+H285+H293+H295+H297+H299+H301+H303+H305+H307+H315+H319+H323+H326+H329+H332+H336+H339+H343+H348+H350+H291+H281+H321+H283+H279+H309+H273+H287+H289+H235+H233</f>
        <v>16394.966100000001</v>
      </c>
      <c r="I231" s="8">
        <f t="shared" si="46"/>
        <v>146762.28947000005</v>
      </c>
      <c r="J231" s="8">
        <f>J237+J239+J241+J243+J245+J251+J259+J261+J263+J265+J267+J269+J275+J277+J285+J293+J295+J297+J299+J301+J303+J305+J307+J315+J319+J323+J326+J329+J332+J336+J339+J343+J348+J350+J291+J281+J321+J283+J279+J309+J273+J287+J289+J235+J233+J311</f>
        <v>161.67938000000001</v>
      </c>
      <c r="K231" s="8">
        <f t="shared" si="47"/>
        <v>146923.96885000003</v>
      </c>
      <c r="L231" s="9">
        <f>L237+L239+L241+L243+L245+L251+L259+L261+L263+L265+L267+L269+L275+L277+L285+L293+L295+L297+L299+L301+L303+L305+L307+L315+L319+L323+L326+L329+L332+L336+L339+L343+L348+L350+L291+L281+L321+L283+L279+L309+L273+L287+L289+L235+L233+L311+L253</f>
        <v>0</v>
      </c>
      <c r="M231" s="8">
        <f t="shared" si="48"/>
        <v>146923.96885000003</v>
      </c>
      <c r="N231" s="9">
        <f>N237+N239+N241+N243+N245+N251+N259+N261+N263+N265+N267+N269+N275+N277+N285+N293+N295+N297+N299+N301+N303+N305+N307+N315+N319+N323+N326+N329+N332+N336+N339+N343+N348+N350+N291+N281+N321+N283+N279+N309+N273+N287+N289+N235+N233+N311+N253+N313</f>
        <v>0</v>
      </c>
      <c r="O231" s="8">
        <f t="shared" si="44"/>
        <v>146923.96885000003</v>
      </c>
      <c r="P231" s="9">
        <f>P237+P239+P241+P243+P245+P251+P259+P261+P263+P265+P267+P269+P275+P277+P285+P293+P295+P297+P299+P301+P303+P305+P307+P315+P319+P323+P326+P329+P332+P336+P339+P343+P348+P350+P291+P281+P321+P283+P279+P309+P273+P287+P289+P235+P233+P311+P253+P313</f>
        <v>-11.095000000000001</v>
      </c>
      <c r="Q231" s="8">
        <f t="shared" si="41"/>
        <v>146912.87385000003</v>
      </c>
      <c r="R231" s="9">
        <f>R237+R239+R241+R243+R245+R251+R259+R261+R263+R265+R267+R269+R275+R277+R285+R293+R295+R297+R299+R301+R303+R305+R307+R315+R319+R323+R326+R329+R332+R336+R339+R343+R348+R350+R291+R281+R321+R283+R279+R309+R273+R287+R289+R235+R233+R311+R253+R313</f>
        <v>0</v>
      </c>
      <c r="S231" s="8">
        <f t="shared" si="42"/>
        <v>146912.87385000003</v>
      </c>
      <c r="T231" s="9">
        <f>T237+T239+T241+T243+T245+T251+T259+T261+T263+T265+T267+T269+T275+T277+T285+T293+T295+T297+T299+T301+T303+T305+T307+T315+T319+T323+T326+T329+T332+T336+T339+T343+T348+T350+T291+T281+T321+T283+T279+T309+T273+T287+T289+T235+T233+T311+T253+T313+T255</f>
        <v>0</v>
      </c>
      <c r="U231" s="8">
        <f t="shared" si="39"/>
        <v>146912.87385000003</v>
      </c>
      <c r="V231" s="8">
        <v>114126.92637000004</v>
      </c>
      <c r="W231" s="8">
        <f>W237+W239+W241+W243+W245+W251+W259+W261+W263+W265+W267+W269+W275+W277+W285+W293+W295+W297+W299+W301+W303+W305+W307+W315+W319+W323+W326+W329+W332+W336+W339+W343+W348+W350+W291+W281+W321+W283+W279+W309+W273+W287+W289+W235+W233</f>
        <v>26610.104700000004</v>
      </c>
      <c r="X231" s="8">
        <f t="shared" si="49"/>
        <v>140737.03107000006</v>
      </c>
      <c r="Y231" s="8">
        <f>Y237+Y239+Y241+Y243+Y245+Y251+Y259+Y261+Y263+Y265+Y267+Y269+Y275+Y277+Y285+Y293+Y295+Y297+Y299+Y301+Y303+Y305+Y307+Y315+Y319+Y323+Y326+Y329+Y332+Y336+Y339+Y343+Y348+Y350+Y291+Y281+Y321+Y283+Y279+Y309+Y273+Y287+Y289+Y235+Y233+Y311</f>
        <v>1563.6762000000001</v>
      </c>
      <c r="Z231" s="8">
        <f t="shared" si="50"/>
        <v>142300.70727000004</v>
      </c>
      <c r="AA231" s="9">
        <f>AA237+AA239+AA241+AA243+AA245+AA251+AA259+AA261+AA263+AA265+AA267+AA269+AA275+AA277+AA285+AA293+AA295+AA297+AA299+AA301+AA303+AA305+AA307+AA315+AA319+AA323+AA326+AA329+AA332+AA336+AA339+AA343+AA348+AA350+AA291+AA281+AA321+AA283+AA279+AA309+AA273+AA287+AA289+AA235+AA233+AA311+AA253</f>
        <v>547.21040000000005</v>
      </c>
      <c r="AB231" s="8">
        <f t="shared" si="51"/>
        <v>142847.91767000005</v>
      </c>
      <c r="AC231" s="9">
        <f>AC237+AC239+AC241+AC243+AC245+AC251+AC259+AC261+AC263+AC265+AC267+AC269+AC275+AC277+AC285+AC293+AC295+AC297+AC299+AC301+AC303+AC305+AC307+AC315+AC319+AC323+AC326+AC329+AC332+AC336+AC339+AC343+AC348+AC350+AC291+AC281+AC321+AC283+AC279+AC309+AC273+AC287+AC289+AC235+AC233+AC311+AC253+AC313</f>
        <v>0</v>
      </c>
      <c r="AD231" s="8">
        <f t="shared" si="45"/>
        <v>142847.91767000005</v>
      </c>
      <c r="AE231" s="9">
        <f>AE237+AE239+AE241+AE243+AE245+AE251+AE259+AE261+AE263+AE265+AE267+AE269+AE275+AE277+AE285+AE293+AE295+AE297+AE299+AE301+AE303+AE305+AE307+AE315+AE319+AE323+AE326+AE329+AE332+AE336+AE339+AE343+AE348+AE350+AE291+AE281+AE321+AE283+AE279+AE309+AE273+AE287+AE289+AE235+AE233+AE311+AE253+AE313</f>
        <v>-11.456</v>
      </c>
      <c r="AF231" s="8">
        <f t="shared" si="43"/>
        <v>142836.46167000005</v>
      </c>
      <c r="AG231" s="9">
        <f>AG237+AG239+AG241+AG243+AG245+AG251+AG259+AG261+AG263+AG265+AG267+AG269+AG275+AG277+AG285+AG293+AG295+AG297+AG299+AG301+AG303+AG305+AG307+AG315+AG319+AG323+AG326+AG329+AG332+AG336+AG339+AG343+AG348+AG350+AG291+AG281+AG321+AG283+AG279+AG309+AG273+AG287+AG289+AG235+AG233+AG311+AG253+AG313+AG255</f>
        <v>0</v>
      </c>
      <c r="AH231" s="8">
        <f t="shared" si="40"/>
        <v>142836.46167000005</v>
      </c>
    </row>
    <row r="232" spans="1:34" ht="39.75" customHeight="1">
      <c r="A232" s="2" t="s">
        <v>13</v>
      </c>
      <c r="B232" s="3" t="s">
        <v>4</v>
      </c>
      <c r="C232" s="3"/>
      <c r="D232" s="3"/>
      <c r="E232" s="3"/>
      <c r="F232" s="3"/>
      <c r="G232" s="8">
        <v>106852.50285999995</v>
      </c>
      <c r="H232" s="8">
        <f>H247+H249+H257+H271+H317+H345</f>
        <v>0</v>
      </c>
      <c r="I232" s="8">
        <f t="shared" si="46"/>
        <v>106852.50285999995</v>
      </c>
      <c r="J232" s="8">
        <f>J247+J249+J257+J271+J317+J345</f>
        <v>0</v>
      </c>
      <c r="K232" s="8">
        <f t="shared" si="47"/>
        <v>106852.50285999995</v>
      </c>
      <c r="L232" s="9">
        <f>L247+L249+L257+L271+L317+L345</f>
        <v>0</v>
      </c>
      <c r="M232" s="8">
        <f t="shared" si="48"/>
        <v>106852.50285999995</v>
      </c>
      <c r="N232" s="9">
        <f>N247+N249+N257+N271+N317+N345</f>
        <v>0</v>
      </c>
      <c r="O232" s="8">
        <f t="shared" si="44"/>
        <v>106852.50285999995</v>
      </c>
      <c r="P232" s="9">
        <f>P247+P249+P257+P271+P317+P345</f>
        <v>0</v>
      </c>
      <c r="Q232" s="8">
        <f t="shared" si="41"/>
        <v>106852.50285999995</v>
      </c>
      <c r="R232" s="9">
        <f>R247+R249+R257+R271+R317+R345</f>
        <v>0</v>
      </c>
      <c r="S232" s="8">
        <f t="shared" si="42"/>
        <v>106852.50285999995</v>
      </c>
      <c r="T232" s="9">
        <f>T247+T249+T257+T271+T317+T345</f>
        <v>0</v>
      </c>
      <c r="U232" s="8">
        <f t="shared" si="39"/>
        <v>106852.50285999995</v>
      </c>
      <c r="V232" s="8">
        <v>106852.50285999995</v>
      </c>
      <c r="W232" s="8">
        <f>W247+W249+W257+W271+W317+W345</f>
        <v>0</v>
      </c>
      <c r="X232" s="8">
        <f t="shared" si="49"/>
        <v>106852.50285999995</v>
      </c>
      <c r="Y232" s="8">
        <f>Y247+Y249+Y257+Y271+Y317+Y345</f>
        <v>0</v>
      </c>
      <c r="Z232" s="8">
        <f t="shared" si="50"/>
        <v>106852.50285999995</v>
      </c>
      <c r="AA232" s="9">
        <f>AA247+AA249+AA257+AA271+AA317+AA345</f>
        <v>0</v>
      </c>
      <c r="AB232" s="8">
        <f t="shared" si="51"/>
        <v>106852.50285999995</v>
      </c>
      <c r="AC232" s="9">
        <f>AC247+AC249+AC257+AC271+AC317+AC345</f>
        <v>0</v>
      </c>
      <c r="AD232" s="8">
        <f t="shared" si="45"/>
        <v>106852.50285999995</v>
      </c>
      <c r="AE232" s="9">
        <f>AE247+AE249+AE257+AE271+AE317+AE345</f>
        <v>0</v>
      </c>
      <c r="AF232" s="8">
        <f t="shared" si="43"/>
        <v>106852.50285999995</v>
      </c>
      <c r="AG232" s="9">
        <f>AG247+AG249+AG257+AG271+AG317+AG345</f>
        <v>0</v>
      </c>
      <c r="AH232" s="8">
        <f t="shared" si="40"/>
        <v>106852.50285999995</v>
      </c>
    </row>
    <row r="233" spans="1:34" ht="45" customHeight="1">
      <c r="A233" s="2" t="s">
        <v>317</v>
      </c>
      <c r="B233" s="3" t="s">
        <v>4</v>
      </c>
      <c r="C233" s="3" t="s">
        <v>19</v>
      </c>
      <c r="D233" s="3">
        <v>13</v>
      </c>
      <c r="E233" s="1" t="s">
        <v>318</v>
      </c>
      <c r="F233" s="3"/>
      <c r="G233" s="8">
        <v>0</v>
      </c>
      <c r="H233" s="8">
        <f>H234</f>
        <v>0</v>
      </c>
      <c r="I233" s="8">
        <f t="shared" si="46"/>
        <v>0</v>
      </c>
      <c r="J233" s="8">
        <f>J234</f>
        <v>0</v>
      </c>
      <c r="K233" s="8">
        <f t="shared" si="47"/>
        <v>0</v>
      </c>
      <c r="L233" s="9">
        <f>L234</f>
        <v>0</v>
      </c>
      <c r="M233" s="8">
        <f t="shared" si="48"/>
        <v>0</v>
      </c>
      <c r="N233" s="9">
        <f>N234</f>
        <v>0</v>
      </c>
      <c r="O233" s="8">
        <f t="shared" si="44"/>
        <v>0</v>
      </c>
      <c r="P233" s="9">
        <f>P234</f>
        <v>0</v>
      </c>
      <c r="Q233" s="8">
        <f t="shared" si="41"/>
        <v>0</v>
      </c>
      <c r="R233" s="9">
        <f>R234</f>
        <v>0</v>
      </c>
      <c r="S233" s="8">
        <f t="shared" si="42"/>
        <v>0</v>
      </c>
      <c r="T233" s="9">
        <f>T234</f>
        <v>0</v>
      </c>
      <c r="U233" s="8">
        <f t="shared" si="39"/>
        <v>0</v>
      </c>
      <c r="V233" s="8">
        <v>0</v>
      </c>
      <c r="W233" s="8">
        <f>W234</f>
        <v>0</v>
      </c>
      <c r="X233" s="8">
        <f t="shared" si="49"/>
        <v>0</v>
      </c>
      <c r="Y233" s="8">
        <f>Y234</f>
        <v>0</v>
      </c>
      <c r="Z233" s="8">
        <f t="shared" si="50"/>
        <v>0</v>
      </c>
      <c r="AA233" s="9">
        <f>AA234</f>
        <v>0</v>
      </c>
      <c r="AB233" s="8">
        <f t="shared" si="51"/>
        <v>0</v>
      </c>
      <c r="AC233" s="9">
        <f>AC234</f>
        <v>0</v>
      </c>
      <c r="AD233" s="8">
        <f t="shared" si="45"/>
        <v>0</v>
      </c>
      <c r="AE233" s="9">
        <f>AE234</f>
        <v>0</v>
      </c>
      <c r="AF233" s="8">
        <f t="shared" si="43"/>
        <v>0</v>
      </c>
      <c r="AG233" s="9">
        <f>AG234</f>
        <v>0</v>
      </c>
      <c r="AH233" s="8">
        <f t="shared" si="40"/>
        <v>0</v>
      </c>
    </row>
    <row r="234" spans="1:34" ht="39.75" customHeight="1">
      <c r="A234" s="2" t="s">
        <v>32</v>
      </c>
      <c r="B234" s="3" t="s">
        <v>4</v>
      </c>
      <c r="C234" s="3" t="s">
        <v>19</v>
      </c>
      <c r="D234" s="3">
        <v>13</v>
      </c>
      <c r="E234" s="1" t="s">
        <v>318</v>
      </c>
      <c r="F234" s="3">
        <v>200</v>
      </c>
      <c r="G234" s="8">
        <v>0</v>
      </c>
      <c r="H234" s="8"/>
      <c r="I234" s="8">
        <f t="shared" si="46"/>
        <v>0</v>
      </c>
      <c r="J234" s="8"/>
      <c r="K234" s="8">
        <f t="shared" si="47"/>
        <v>0</v>
      </c>
      <c r="L234" s="9"/>
      <c r="M234" s="8">
        <f t="shared" si="48"/>
        <v>0</v>
      </c>
      <c r="N234" s="9"/>
      <c r="O234" s="8">
        <f t="shared" si="44"/>
        <v>0</v>
      </c>
      <c r="P234" s="9"/>
      <c r="Q234" s="8">
        <f t="shared" si="41"/>
        <v>0</v>
      </c>
      <c r="R234" s="9"/>
      <c r="S234" s="8">
        <f t="shared" si="42"/>
        <v>0</v>
      </c>
      <c r="T234" s="9"/>
      <c r="U234" s="8">
        <f t="shared" si="39"/>
        <v>0</v>
      </c>
      <c r="V234" s="8">
        <v>0</v>
      </c>
      <c r="W234" s="8"/>
      <c r="X234" s="8">
        <f t="shared" si="49"/>
        <v>0</v>
      </c>
      <c r="Y234" s="8"/>
      <c r="Z234" s="8">
        <f t="shared" si="50"/>
        <v>0</v>
      </c>
      <c r="AA234" s="9"/>
      <c r="AB234" s="8">
        <f t="shared" si="51"/>
        <v>0</v>
      </c>
      <c r="AC234" s="9"/>
      <c r="AD234" s="8">
        <f t="shared" si="45"/>
        <v>0</v>
      </c>
      <c r="AE234" s="9"/>
      <c r="AF234" s="8">
        <f t="shared" si="43"/>
        <v>0</v>
      </c>
      <c r="AG234" s="9"/>
      <c r="AH234" s="8">
        <f t="shared" si="40"/>
        <v>0</v>
      </c>
    </row>
    <row r="235" spans="1:34" ht="36" customHeight="1">
      <c r="A235" s="10" t="s">
        <v>54</v>
      </c>
      <c r="B235" s="3" t="s">
        <v>4</v>
      </c>
      <c r="C235" s="3" t="s">
        <v>21</v>
      </c>
      <c r="D235" s="3">
        <v>10</v>
      </c>
      <c r="E235" s="1" t="s">
        <v>55</v>
      </c>
      <c r="F235" s="3"/>
      <c r="G235" s="8">
        <v>0</v>
      </c>
      <c r="H235" s="8">
        <f>H236</f>
        <v>0</v>
      </c>
      <c r="I235" s="8">
        <f t="shared" si="46"/>
        <v>0</v>
      </c>
      <c r="J235" s="8">
        <f>J236</f>
        <v>0</v>
      </c>
      <c r="K235" s="8">
        <f t="shared" si="47"/>
        <v>0</v>
      </c>
      <c r="L235" s="9">
        <f>L236</f>
        <v>0</v>
      </c>
      <c r="M235" s="8">
        <f t="shared" si="48"/>
        <v>0</v>
      </c>
      <c r="N235" s="9">
        <f>N236</f>
        <v>0</v>
      </c>
      <c r="O235" s="8">
        <f t="shared" si="44"/>
        <v>0</v>
      </c>
      <c r="P235" s="9">
        <f>P236</f>
        <v>0</v>
      </c>
      <c r="Q235" s="8">
        <f t="shared" si="41"/>
        <v>0</v>
      </c>
      <c r="R235" s="9">
        <f>R236</f>
        <v>0</v>
      </c>
      <c r="S235" s="8">
        <f t="shared" si="42"/>
        <v>0</v>
      </c>
      <c r="T235" s="9">
        <f>T236</f>
        <v>0</v>
      </c>
      <c r="U235" s="8">
        <f t="shared" si="39"/>
        <v>0</v>
      </c>
      <c r="V235" s="8">
        <v>0</v>
      </c>
      <c r="W235" s="8">
        <f>W236</f>
        <v>0</v>
      </c>
      <c r="X235" s="8">
        <f t="shared" si="49"/>
        <v>0</v>
      </c>
      <c r="Y235" s="8">
        <f>Y236</f>
        <v>0</v>
      </c>
      <c r="Z235" s="8">
        <f t="shared" si="50"/>
        <v>0</v>
      </c>
      <c r="AA235" s="9">
        <f>AA236</f>
        <v>0</v>
      </c>
      <c r="AB235" s="8">
        <f t="shared" si="51"/>
        <v>0</v>
      </c>
      <c r="AC235" s="9">
        <f>AC236</f>
        <v>0</v>
      </c>
      <c r="AD235" s="8">
        <f t="shared" si="45"/>
        <v>0</v>
      </c>
      <c r="AE235" s="9">
        <f>AE236</f>
        <v>0</v>
      </c>
      <c r="AF235" s="8">
        <f t="shared" si="43"/>
        <v>0</v>
      </c>
      <c r="AG235" s="9">
        <f>AG236</f>
        <v>0</v>
      </c>
      <c r="AH235" s="8">
        <f t="shared" si="40"/>
        <v>0</v>
      </c>
    </row>
    <row r="236" spans="1:34" ht="45.75" customHeight="1">
      <c r="A236" s="2" t="s">
        <v>32</v>
      </c>
      <c r="B236" s="3" t="s">
        <v>4</v>
      </c>
      <c r="C236" s="3" t="s">
        <v>21</v>
      </c>
      <c r="D236" s="3">
        <v>10</v>
      </c>
      <c r="E236" s="1" t="s">
        <v>55</v>
      </c>
      <c r="F236" s="3">
        <v>200</v>
      </c>
      <c r="G236" s="8">
        <v>0</v>
      </c>
      <c r="H236" s="8"/>
      <c r="I236" s="8">
        <f t="shared" si="46"/>
        <v>0</v>
      </c>
      <c r="J236" s="8"/>
      <c r="K236" s="8">
        <f t="shared" si="47"/>
        <v>0</v>
      </c>
      <c r="L236" s="9"/>
      <c r="M236" s="8">
        <f t="shared" si="48"/>
        <v>0</v>
      </c>
      <c r="N236" s="9"/>
      <c r="O236" s="8">
        <f t="shared" si="44"/>
        <v>0</v>
      </c>
      <c r="P236" s="9"/>
      <c r="Q236" s="8">
        <f t="shared" si="41"/>
        <v>0</v>
      </c>
      <c r="R236" s="9"/>
      <c r="S236" s="8">
        <f t="shared" si="42"/>
        <v>0</v>
      </c>
      <c r="T236" s="9"/>
      <c r="U236" s="8">
        <f t="shared" si="39"/>
        <v>0</v>
      </c>
      <c r="V236" s="8">
        <v>0</v>
      </c>
      <c r="W236" s="8"/>
      <c r="X236" s="8">
        <f t="shared" si="49"/>
        <v>0</v>
      </c>
      <c r="Y236" s="8"/>
      <c r="Z236" s="8">
        <f t="shared" si="50"/>
        <v>0</v>
      </c>
      <c r="AA236" s="9"/>
      <c r="AB236" s="8">
        <f t="shared" si="51"/>
        <v>0</v>
      </c>
      <c r="AC236" s="9"/>
      <c r="AD236" s="8">
        <f t="shared" si="45"/>
        <v>0</v>
      </c>
      <c r="AE236" s="9"/>
      <c r="AF236" s="8">
        <f t="shared" si="43"/>
        <v>0</v>
      </c>
      <c r="AG236" s="9"/>
      <c r="AH236" s="8">
        <f t="shared" si="40"/>
        <v>0</v>
      </c>
    </row>
    <row r="237" spans="1:34" ht="44.25" customHeight="1">
      <c r="A237" s="10" t="s">
        <v>104</v>
      </c>
      <c r="B237" s="3" t="s">
        <v>4</v>
      </c>
      <c r="C237" s="3" t="s">
        <v>23</v>
      </c>
      <c r="D237" s="3" t="s">
        <v>19</v>
      </c>
      <c r="E237" s="1" t="s">
        <v>108</v>
      </c>
      <c r="F237" s="3"/>
      <c r="G237" s="8">
        <v>43793.933000000005</v>
      </c>
      <c r="H237" s="8">
        <f>H238</f>
        <v>0</v>
      </c>
      <c r="I237" s="8">
        <f t="shared" si="46"/>
        <v>43793.933000000005</v>
      </c>
      <c r="J237" s="8">
        <f>J238</f>
        <v>0</v>
      </c>
      <c r="K237" s="8">
        <f t="shared" si="47"/>
        <v>43793.933000000005</v>
      </c>
      <c r="L237" s="9">
        <f>L238</f>
        <v>0</v>
      </c>
      <c r="M237" s="8">
        <f t="shared" si="48"/>
        <v>43793.933000000005</v>
      </c>
      <c r="N237" s="9">
        <f>N238</f>
        <v>0</v>
      </c>
      <c r="O237" s="8">
        <f t="shared" si="44"/>
        <v>43793.933000000005</v>
      </c>
      <c r="P237" s="9">
        <f>P238</f>
        <v>0</v>
      </c>
      <c r="Q237" s="8">
        <f t="shared" si="41"/>
        <v>43793.933000000005</v>
      </c>
      <c r="R237" s="9">
        <f>R238</f>
        <v>0</v>
      </c>
      <c r="S237" s="8">
        <f t="shared" si="42"/>
        <v>43793.933000000005</v>
      </c>
      <c r="T237" s="9">
        <f>T238</f>
        <v>0</v>
      </c>
      <c r="U237" s="8">
        <f t="shared" si="39"/>
        <v>43793.933000000005</v>
      </c>
      <c r="V237" s="8">
        <v>42793.933000000005</v>
      </c>
      <c r="W237" s="8">
        <f>W238</f>
        <v>0</v>
      </c>
      <c r="X237" s="8">
        <f t="shared" si="49"/>
        <v>42793.933000000005</v>
      </c>
      <c r="Y237" s="8">
        <f>Y238</f>
        <v>0</v>
      </c>
      <c r="Z237" s="8">
        <f t="shared" si="50"/>
        <v>42793.933000000005</v>
      </c>
      <c r="AA237" s="9">
        <f>AA238</f>
        <v>0</v>
      </c>
      <c r="AB237" s="8">
        <f t="shared" si="51"/>
        <v>42793.933000000005</v>
      </c>
      <c r="AC237" s="9">
        <f>AC238</f>
        <v>0</v>
      </c>
      <c r="AD237" s="8">
        <f t="shared" si="45"/>
        <v>42793.933000000005</v>
      </c>
      <c r="AE237" s="9">
        <f>AE238</f>
        <v>0</v>
      </c>
      <c r="AF237" s="8">
        <f t="shared" si="43"/>
        <v>42793.933000000005</v>
      </c>
      <c r="AG237" s="9">
        <f>AG238</f>
        <v>0</v>
      </c>
      <c r="AH237" s="8">
        <f t="shared" si="40"/>
        <v>42793.933000000005</v>
      </c>
    </row>
    <row r="238" spans="1:34" ht="48" customHeight="1">
      <c r="A238" s="2" t="s">
        <v>69</v>
      </c>
      <c r="B238" s="3" t="s">
        <v>4</v>
      </c>
      <c r="C238" s="3" t="s">
        <v>23</v>
      </c>
      <c r="D238" s="3" t="s">
        <v>19</v>
      </c>
      <c r="E238" s="1" t="s">
        <v>108</v>
      </c>
      <c r="F238" s="3">
        <v>600</v>
      </c>
      <c r="G238" s="8">
        <v>43793.933000000005</v>
      </c>
      <c r="H238" s="8"/>
      <c r="I238" s="8">
        <f t="shared" si="46"/>
        <v>43793.933000000005</v>
      </c>
      <c r="J238" s="8"/>
      <c r="K238" s="8">
        <f t="shared" si="47"/>
        <v>43793.933000000005</v>
      </c>
      <c r="L238" s="9"/>
      <c r="M238" s="8">
        <f t="shared" si="48"/>
        <v>43793.933000000005</v>
      </c>
      <c r="N238" s="9"/>
      <c r="O238" s="8">
        <f t="shared" si="44"/>
        <v>43793.933000000005</v>
      </c>
      <c r="P238" s="9"/>
      <c r="Q238" s="8">
        <f t="shared" si="41"/>
        <v>43793.933000000005</v>
      </c>
      <c r="R238" s="9"/>
      <c r="S238" s="8">
        <f t="shared" si="42"/>
        <v>43793.933000000005</v>
      </c>
      <c r="T238" s="9"/>
      <c r="U238" s="8">
        <f t="shared" si="39"/>
        <v>43793.933000000005</v>
      </c>
      <c r="V238" s="8">
        <v>42793.933000000005</v>
      </c>
      <c r="W238" s="8"/>
      <c r="X238" s="8">
        <f t="shared" si="49"/>
        <v>42793.933000000005</v>
      </c>
      <c r="Y238" s="8"/>
      <c r="Z238" s="8">
        <f t="shared" si="50"/>
        <v>42793.933000000005</v>
      </c>
      <c r="AA238" s="9"/>
      <c r="AB238" s="8">
        <f t="shared" si="51"/>
        <v>42793.933000000005</v>
      </c>
      <c r="AC238" s="9"/>
      <c r="AD238" s="8">
        <f t="shared" si="45"/>
        <v>42793.933000000005</v>
      </c>
      <c r="AE238" s="9"/>
      <c r="AF238" s="8">
        <f t="shared" si="43"/>
        <v>42793.933000000005</v>
      </c>
      <c r="AG238" s="9"/>
      <c r="AH238" s="8">
        <f t="shared" si="40"/>
        <v>42793.933000000005</v>
      </c>
    </row>
    <row r="239" spans="1:34" ht="59.25" customHeight="1">
      <c r="A239" s="2" t="s">
        <v>105</v>
      </c>
      <c r="B239" s="3" t="s">
        <v>4</v>
      </c>
      <c r="C239" s="3" t="s">
        <v>23</v>
      </c>
      <c r="D239" s="3" t="s">
        <v>19</v>
      </c>
      <c r="E239" s="1" t="s">
        <v>109</v>
      </c>
      <c r="F239" s="3"/>
      <c r="G239" s="8">
        <v>510</v>
      </c>
      <c r="H239" s="8">
        <f>H240</f>
        <v>0</v>
      </c>
      <c r="I239" s="8">
        <f t="shared" si="46"/>
        <v>510</v>
      </c>
      <c r="J239" s="8">
        <f>J240</f>
        <v>0</v>
      </c>
      <c r="K239" s="8">
        <f t="shared" si="47"/>
        <v>510</v>
      </c>
      <c r="L239" s="9">
        <f>L240</f>
        <v>0</v>
      </c>
      <c r="M239" s="8">
        <f t="shared" si="48"/>
        <v>510</v>
      </c>
      <c r="N239" s="9">
        <f>N240</f>
        <v>0</v>
      </c>
      <c r="O239" s="8">
        <f t="shared" si="44"/>
        <v>510</v>
      </c>
      <c r="P239" s="9">
        <f>P240</f>
        <v>0</v>
      </c>
      <c r="Q239" s="8">
        <f t="shared" si="41"/>
        <v>510</v>
      </c>
      <c r="R239" s="9">
        <f>R240</f>
        <v>0</v>
      </c>
      <c r="S239" s="8">
        <f t="shared" si="42"/>
        <v>510</v>
      </c>
      <c r="T239" s="9">
        <f>T240</f>
        <v>0</v>
      </c>
      <c r="U239" s="8">
        <f t="shared" si="39"/>
        <v>510</v>
      </c>
      <c r="V239" s="8">
        <v>510</v>
      </c>
      <c r="W239" s="8">
        <f>W240</f>
        <v>0</v>
      </c>
      <c r="X239" s="8">
        <f t="shared" si="49"/>
        <v>510</v>
      </c>
      <c r="Y239" s="8">
        <f>Y240</f>
        <v>0</v>
      </c>
      <c r="Z239" s="8">
        <f t="shared" si="50"/>
        <v>510</v>
      </c>
      <c r="AA239" s="9">
        <f>AA240</f>
        <v>0</v>
      </c>
      <c r="AB239" s="8">
        <f t="shared" si="51"/>
        <v>510</v>
      </c>
      <c r="AC239" s="9">
        <f>AC240</f>
        <v>0</v>
      </c>
      <c r="AD239" s="8">
        <f t="shared" si="45"/>
        <v>510</v>
      </c>
      <c r="AE239" s="9">
        <f>AE240</f>
        <v>0</v>
      </c>
      <c r="AF239" s="8">
        <f t="shared" si="43"/>
        <v>510</v>
      </c>
      <c r="AG239" s="9">
        <f>AG240</f>
        <v>0</v>
      </c>
      <c r="AH239" s="8">
        <f t="shared" si="40"/>
        <v>510</v>
      </c>
    </row>
    <row r="240" spans="1:34" ht="46.5" customHeight="1">
      <c r="A240" s="2" t="s">
        <v>69</v>
      </c>
      <c r="B240" s="3" t="s">
        <v>4</v>
      </c>
      <c r="C240" s="3" t="s">
        <v>23</v>
      </c>
      <c r="D240" s="3" t="s">
        <v>19</v>
      </c>
      <c r="E240" s="1" t="s">
        <v>109</v>
      </c>
      <c r="F240" s="3">
        <v>600</v>
      </c>
      <c r="G240" s="8">
        <v>510</v>
      </c>
      <c r="H240" s="8"/>
      <c r="I240" s="8">
        <f t="shared" si="46"/>
        <v>510</v>
      </c>
      <c r="J240" s="8"/>
      <c r="K240" s="8">
        <f t="shared" si="47"/>
        <v>510</v>
      </c>
      <c r="L240" s="9"/>
      <c r="M240" s="8">
        <f t="shared" si="48"/>
        <v>510</v>
      </c>
      <c r="N240" s="9"/>
      <c r="O240" s="8">
        <f t="shared" si="44"/>
        <v>510</v>
      </c>
      <c r="P240" s="9"/>
      <c r="Q240" s="8">
        <f t="shared" si="41"/>
        <v>510</v>
      </c>
      <c r="R240" s="9"/>
      <c r="S240" s="8">
        <f t="shared" si="42"/>
        <v>510</v>
      </c>
      <c r="T240" s="9"/>
      <c r="U240" s="8">
        <f t="shared" si="39"/>
        <v>510</v>
      </c>
      <c r="V240" s="8">
        <v>510</v>
      </c>
      <c r="W240" s="8"/>
      <c r="X240" s="8">
        <f t="shared" si="49"/>
        <v>510</v>
      </c>
      <c r="Y240" s="8"/>
      <c r="Z240" s="8">
        <f t="shared" si="50"/>
        <v>510</v>
      </c>
      <c r="AA240" s="9"/>
      <c r="AB240" s="8">
        <f t="shared" si="51"/>
        <v>510</v>
      </c>
      <c r="AC240" s="9"/>
      <c r="AD240" s="8">
        <f t="shared" si="45"/>
        <v>510</v>
      </c>
      <c r="AE240" s="9"/>
      <c r="AF240" s="8">
        <f t="shared" si="43"/>
        <v>510</v>
      </c>
      <c r="AG240" s="9"/>
      <c r="AH240" s="8">
        <f t="shared" si="40"/>
        <v>510</v>
      </c>
    </row>
    <row r="241" spans="1:34" ht="39.75" customHeight="1">
      <c r="A241" s="2" t="s">
        <v>106</v>
      </c>
      <c r="B241" s="3" t="s">
        <v>4</v>
      </c>
      <c r="C241" s="3" t="s">
        <v>23</v>
      </c>
      <c r="D241" s="3" t="s">
        <v>19</v>
      </c>
      <c r="E241" s="1" t="s">
        <v>110</v>
      </c>
      <c r="F241" s="3"/>
      <c r="G241" s="8">
        <v>200</v>
      </c>
      <c r="H241" s="8">
        <f>H242</f>
        <v>0</v>
      </c>
      <c r="I241" s="8">
        <f t="shared" si="46"/>
        <v>200</v>
      </c>
      <c r="J241" s="8">
        <f>J242</f>
        <v>0</v>
      </c>
      <c r="K241" s="8">
        <f t="shared" si="47"/>
        <v>200</v>
      </c>
      <c r="L241" s="9">
        <f>L242</f>
        <v>0</v>
      </c>
      <c r="M241" s="8">
        <f t="shared" si="48"/>
        <v>200</v>
      </c>
      <c r="N241" s="9">
        <f>N242</f>
        <v>0</v>
      </c>
      <c r="O241" s="8">
        <f t="shared" si="44"/>
        <v>200</v>
      </c>
      <c r="P241" s="9">
        <f>P242</f>
        <v>0</v>
      </c>
      <c r="Q241" s="8">
        <f t="shared" si="41"/>
        <v>200</v>
      </c>
      <c r="R241" s="9">
        <f>R242</f>
        <v>0</v>
      </c>
      <c r="S241" s="8">
        <f t="shared" si="42"/>
        <v>200</v>
      </c>
      <c r="T241" s="9">
        <f>T242</f>
        <v>0</v>
      </c>
      <c r="U241" s="8">
        <f t="shared" si="39"/>
        <v>200</v>
      </c>
      <c r="V241" s="8">
        <v>200</v>
      </c>
      <c r="W241" s="8">
        <f>W242</f>
        <v>0</v>
      </c>
      <c r="X241" s="8">
        <f t="shared" si="49"/>
        <v>200</v>
      </c>
      <c r="Y241" s="8">
        <f>Y242</f>
        <v>0</v>
      </c>
      <c r="Z241" s="8">
        <f t="shared" si="50"/>
        <v>200</v>
      </c>
      <c r="AA241" s="9">
        <f>AA242</f>
        <v>0</v>
      </c>
      <c r="AB241" s="8">
        <f t="shared" si="51"/>
        <v>200</v>
      </c>
      <c r="AC241" s="9">
        <f>AC242</f>
        <v>0</v>
      </c>
      <c r="AD241" s="8">
        <f t="shared" si="45"/>
        <v>200</v>
      </c>
      <c r="AE241" s="9">
        <f>AE242</f>
        <v>0</v>
      </c>
      <c r="AF241" s="8">
        <f t="shared" si="43"/>
        <v>200</v>
      </c>
      <c r="AG241" s="9">
        <f>AG242</f>
        <v>0</v>
      </c>
      <c r="AH241" s="8">
        <f t="shared" si="40"/>
        <v>200</v>
      </c>
    </row>
    <row r="242" spans="1:34" ht="50.25" customHeight="1">
      <c r="A242" s="2" t="s">
        <v>69</v>
      </c>
      <c r="B242" s="3" t="s">
        <v>4</v>
      </c>
      <c r="C242" s="3" t="s">
        <v>23</v>
      </c>
      <c r="D242" s="3" t="s">
        <v>19</v>
      </c>
      <c r="E242" s="1" t="s">
        <v>110</v>
      </c>
      <c r="F242" s="3">
        <v>600</v>
      </c>
      <c r="G242" s="8">
        <v>200</v>
      </c>
      <c r="H242" s="8"/>
      <c r="I242" s="8">
        <f t="shared" si="46"/>
        <v>200</v>
      </c>
      <c r="J242" s="8"/>
      <c r="K242" s="8">
        <f t="shared" si="47"/>
        <v>200</v>
      </c>
      <c r="L242" s="9"/>
      <c r="M242" s="8">
        <f t="shared" si="48"/>
        <v>200</v>
      </c>
      <c r="N242" s="9"/>
      <c r="O242" s="8">
        <f t="shared" si="44"/>
        <v>200</v>
      </c>
      <c r="P242" s="9"/>
      <c r="Q242" s="8">
        <f t="shared" si="41"/>
        <v>200</v>
      </c>
      <c r="R242" s="9"/>
      <c r="S242" s="8">
        <f t="shared" si="42"/>
        <v>200</v>
      </c>
      <c r="T242" s="9"/>
      <c r="U242" s="8">
        <f t="shared" si="39"/>
        <v>200</v>
      </c>
      <c r="V242" s="8">
        <v>200</v>
      </c>
      <c r="W242" s="8"/>
      <c r="X242" s="8">
        <f t="shared" si="49"/>
        <v>200</v>
      </c>
      <c r="Y242" s="8"/>
      <c r="Z242" s="8">
        <f t="shared" si="50"/>
        <v>200</v>
      </c>
      <c r="AA242" s="9"/>
      <c r="AB242" s="8">
        <f t="shared" si="51"/>
        <v>200</v>
      </c>
      <c r="AC242" s="9"/>
      <c r="AD242" s="8">
        <f t="shared" si="45"/>
        <v>200</v>
      </c>
      <c r="AE242" s="9"/>
      <c r="AF242" s="8">
        <f t="shared" si="43"/>
        <v>200</v>
      </c>
      <c r="AG242" s="9"/>
      <c r="AH242" s="8">
        <f t="shared" si="40"/>
        <v>200</v>
      </c>
    </row>
    <row r="243" spans="1:34" ht="60" customHeight="1">
      <c r="A243" s="2" t="s">
        <v>265</v>
      </c>
      <c r="B243" s="3" t="s">
        <v>4</v>
      </c>
      <c r="C243" s="3" t="s">
        <v>23</v>
      </c>
      <c r="D243" s="3" t="s">
        <v>19</v>
      </c>
      <c r="E243" s="1" t="s">
        <v>290</v>
      </c>
      <c r="F243" s="3"/>
      <c r="G243" s="8">
        <v>0</v>
      </c>
      <c r="H243" s="8">
        <f>H244</f>
        <v>0</v>
      </c>
      <c r="I243" s="8">
        <f t="shared" si="46"/>
        <v>0</v>
      </c>
      <c r="J243" s="8">
        <f>J244</f>
        <v>0</v>
      </c>
      <c r="K243" s="8">
        <f t="shared" si="47"/>
        <v>0</v>
      </c>
      <c r="L243" s="9">
        <f>L244</f>
        <v>0</v>
      </c>
      <c r="M243" s="8">
        <f t="shared" si="48"/>
        <v>0</v>
      </c>
      <c r="N243" s="9">
        <f>N244</f>
        <v>0</v>
      </c>
      <c r="O243" s="8">
        <f t="shared" si="44"/>
        <v>0</v>
      </c>
      <c r="P243" s="9">
        <f>P244</f>
        <v>0</v>
      </c>
      <c r="Q243" s="8">
        <f t="shared" si="41"/>
        <v>0</v>
      </c>
      <c r="R243" s="9">
        <f>R244</f>
        <v>0</v>
      </c>
      <c r="S243" s="8">
        <f t="shared" si="42"/>
        <v>0</v>
      </c>
      <c r="T243" s="9">
        <f>T244</f>
        <v>0</v>
      </c>
      <c r="U243" s="8">
        <f t="shared" si="39"/>
        <v>0</v>
      </c>
      <c r="V243" s="8">
        <v>0</v>
      </c>
      <c r="W243" s="8">
        <f>W244</f>
        <v>0</v>
      </c>
      <c r="X243" s="8">
        <f t="shared" si="49"/>
        <v>0</v>
      </c>
      <c r="Y243" s="8">
        <f>Y244</f>
        <v>0</v>
      </c>
      <c r="Z243" s="8">
        <f t="shared" si="50"/>
        <v>0</v>
      </c>
      <c r="AA243" s="9">
        <f>AA244</f>
        <v>0</v>
      </c>
      <c r="AB243" s="8">
        <f t="shared" si="51"/>
        <v>0</v>
      </c>
      <c r="AC243" s="9">
        <f>AC244</f>
        <v>0</v>
      </c>
      <c r="AD243" s="8">
        <f t="shared" si="45"/>
        <v>0</v>
      </c>
      <c r="AE243" s="9">
        <f>AE244</f>
        <v>0</v>
      </c>
      <c r="AF243" s="8">
        <f t="shared" si="43"/>
        <v>0</v>
      </c>
      <c r="AG243" s="9">
        <f>AG244</f>
        <v>0</v>
      </c>
      <c r="AH243" s="8">
        <f t="shared" si="40"/>
        <v>0</v>
      </c>
    </row>
    <row r="244" spans="1:34" ht="50.25" customHeight="1">
      <c r="A244" s="2" t="s">
        <v>69</v>
      </c>
      <c r="B244" s="3" t="s">
        <v>4</v>
      </c>
      <c r="C244" s="3" t="s">
        <v>23</v>
      </c>
      <c r="D244" s="3" t="s">
        <v>19</v>
      </c>
      <c r="E244" s="1" t="s">
        <v>290</v>
      </c>
      <c r="F244" s="3">
        <v>600</v>
      </c>
      <c r="G244" s="8">
        <v>0</v>
      </c>
      <c r="H244" s="8"/>
      <c r="I244" s="8">
        <f t="shared" si="46"/>
        <v>0</v>
      </c>
      <c r="J244" s="8"/>
      <c r="K244" s="8">
        <f t="shared" si="47"/>
        <v>0</v>
      </c>
      <c r="L244" s="9"/>
      <c r="M244" s="8">
        <f t="shared" si="48"/>
        <v>0</v>
      </c>
      <c r="N244" s="9"/>
      <c r="O244" s="8">
        <f t="shared" si="44"/>
        <v>0</v>
      </c>
      <c r="P244" s="9"/>
      <c r="Q244" s="8">
        <f t="shared" si="41"/>
        <v>0</v>
      </c>
      <c r="R244" s="9"/>
      <c r="S244" s="8">
        <f t="shared" si="42"/>
        <v>0</v>
      </c>
      <c r="T244" s="9"/>
      <c r="U244" s="8">
        <f t="shared" si="39"/>
        <v>0</v>
      </c>
      <c r="V244" s="8">
        <v>0</v>
      </c>
      <c r="W244" s="8"/>
      <c r="X244" s="8">
        <f t="shared" si="49"/>
        <v>0</v>
      </c>
      <c r="Y244" s="8"/>
      <c r="Z244" s="8">
        <f t="shared" si="50"/>
        <v>0</v>
      </c>
      <c r="AA244" s="9"/>
      <c r="AB244" s="8">
        <f t="shared" si="51"/>
        <v>0</v>
      </c>
      <c r="AC244" s="9"/>
      <c r="AD244" s="8">
        <f t="shared" si="45"/>
        <v>0</v>
      </c>
      <c r="AE244" s="9"/>
      <c r="AF244" s="8">
        <f t="shared" si="43"/>
        <v>0</v>
      </c>
      <c r="AG244" s="9"/>
      <c r="AH244" s="8">
        <f t="shared" si="40"/>
        <v>0</v>
      </c>
    </row>
    <row r="245" spans="1:34" ht="115.5" customHeight="1">
      <c r="A245" s="16" t="s">
        <v>107</v>
      </c>
      <c r="B245" s="3" t="s">
        <v>4</v>
      </c>
      <c r="C245" s="3" t="s">
        <v>23</v>
      </c>
      <c r="D245" s="3" t="s">
        <v>19</v>
      </c>
      <c r="E245" s="1" t="s">
        <v>111</v>
      </c>
      <c r="F245" s="3"/>
      <c r="G245" s="8">
        <v>700</v>
      </c>
      <c r="H245" s="8">
        <f>H246</f>
        <v>0</v>
      </c>
      <c r="I245" s="8">
        <f t="shared" si="46"/>
        <v>700</v>
      </c>
      <c r="J245" s="8">
        <f>J246</f>
        <v>0</v>
      </c>
      <c r="K245" s="8">
        <f t="shared" si="47"/>
        <v>700</v>
      </c>
      <c r="L245" s="9">
        <f>L246</f>
        <v>0</v>
      </c>
      <c r="M245" s="8">
        <f t="shared" si="48"/>
        <v>700</v>
      </c>
      <c r="N245" s="9">
        <f>N246</f>
        <v>0</v>
      </c>
      <c r="O245" s="8">
        <f t="shared" si="44"/>
        <v>700</v>
      </c>
      <c r="P245" s="9">
        <f>P246</f>
        <v>0</v>
      </c>
      <c r="Q245" s="8">
        <f t="shared" si="41"/>
        <v>700</v>
      </c>
      <c r="R245" s="9">
        <f>R246</f>
        <v>0</v>
      </c>
      <c r="S245" s="8">
        <f t="shared" si="42"/>
        <v>700</v>
      </c>
      <c r="T245" s="9">
        <f>T246</f>
        <v>0</v>
      </c>
      <c r="U245" s="8">
        <f t="shared" si="39"/>
        <v>700</v>
      </c>
      <c r="V245" s="8">
        <v>700</v>
      </c>
      <c r="W245" s="8">
        <f>W246</f>
        <v>0</v>
      </c>
      <c r="X245" s="8">
        <f t="shared" si="49"/>
        <v>700</v>
      </c>
      <c r="Y245" s="8">
        <f>Y246</f>
        <v>0</v>
      </c>
      <c r="Z245" s="8">
        <f t="shared" si="50"/>
        <v>700</v>
      </c>
      <c r="AA245" s="9">
        <f>AA246</f>
        <v>0</v>
      </c>
      <c r="AB245" s="8">
        <f t="shared" si="51"/>
        <v>700</v>
      </c>
      <c r="AC245" s="9">
        <f>AC246</f>
        <v>0</v>
      </c>
      <c r="AD245" s="8">
        <f t="shared" si="45"/>
        <v>700</v>
      </c>
      <c r="AE245" s="9">
        <f>AE246</f>
        <v>0</v>
      </c>
      <c r="AF245" s="8">
        <f t="shared" si="43"/>
        <v>700</v>
      </c>
      <c r="AG245" s="9">
        <f>AG246</f>
        <v>0</v>
      </c>
      <c r="AH245" s="8">
        <f t="shared" si="40"/>
        <v>700</v>
      </c>
    </row>
    <row r="246" spans="1:34" ht="47.25" customHeight="1">
      <c r="A246" s="2" t="s">
        <v>69</v>
      </c>
      <c r="B246" s="3" t="s">
        <v>4</v>
      </c>
      <c r="C246" s="3" t="s">
        <v>23</v>
      </c>
      <c r="D246" s="3" t="s">
        <v>19</v>
      </c>
      <c r="E246" s="1" t="s">
        <v>111</v>
      </c>
      <c r="F246" s="3">
        <v>600</v>
      </c>
      <c r="G246" s="8">
        <v>700</v>
      </c>
      <c r="H246" s="8"/>
      <c r="I246" s="8">
        <f t="shared" si="46"/>
        <v>700</v>
      </c>
      <c r="J246" s="8"/>
      <c r="K246" s="8">
        <f t="shared" si="47"/>
        <v>700</v>
      </c>
      <c r="L246" s="9"/>
      <c r="M246" s="8">
        <f t="shared" si="48"/>
        <v>700</v>
      </c>
      <c r="N246" s="9"/>
      <c r="O246" s="8">
        <f t="shared" si="44"/>
        <v>700</v>
      </c>
      <c r="P246" s="9"/>
      <c r="Q246" s="8">
        <f t="shared" si="41"/>
        <v>700</v>
      </c>
      <c r="R246" s="9"/>
      <c r="S246" s="8">
        <f t="shared" si="42"/>
        <v>700</v>
      </c>
      <c r="T246" s="9"/>
      <c r="U246" s="8">
        <f t="shared" si="39"/>
        <v>700</v>
      </c>
      <c r="V246" s="8">
        <v>700</v>
      </c>
      <c r="W246" s="8"/>
      <c r="X246" s="8">
        <f t="shared" si="49"/>
        <v>700</v>
      </c>
      <c r="Y246" s="8"/>
      <c r="Z246" s="8">
        <f t="shared" si="50"/>
        <v>700</v>
      </c>
      <c r="AA246" s="9"/>
      <c r="AB246" s="8">
        <f t="shared" si="51"/>
        <v>700</v>
      </c>
      <c r="AC246" s="9"/>
      <c r="AD246" s="8">
        <f t="shared" si="45"/>
        <v>700</v>
      </c>
      <c r="AE246" s="9"/>
      <c r="AF246" s="8">
        <f t="shared" si="43"/>
        <v>700</v>
      </c>
      <c r="AG246" s="9"/>
      <c r="AH246" s="8">
        <f t="shared" si="40"/>
        <v>700</v>
      </c>
    </row>
    <row r="247" spans="1:34" ht="138.75" customHeight="1">
      <c r="A247" s="16" t="s">
        <v>328</v>
      </c>
      <c r="B247" s="3" t="s">
        <v>4</v>
      </c>
      <c r="C247" s="3" t="s">
        <v>23</v>
      </c>
      <c r="D247" s="3" t="s">
        <v>19</v>
      </c>
      <c r="E247" s="1" t="s">
        <v>112</v>
      </c>
      <c r="F247" s="3"/>
      <c r="G247" s="8">
        <v>101745.37999999999</v>
      </c>
      <c r="H247" s="8">
        <f>H248</f>
        <v>0</v>
      </c>
      <c r="I247" s="8">
        <f t="shared" si="46"/>
        <v>101745.37999999999</v>
      </c>
      <c r="J247" s="8">
        <f>J248</f>
        <v>0</v>
      </c>
      <c r="K247" s="8">
        <f t="shared" si="47"/>
        <v>101745.37999999999</v>
      </c>
      <c r="L247" s="9">
        <f>L248</f>
        <v>0</v>
      </c>
      <c r="M247" s="8">
        <f t="shared" si="48"/>
        <v>101745.37999999999</v>
      </c>
      <c r="N247" s="9">
        <f>N248</f>
        <v>0</v>
      </c>
      <c r="O247" s="8">
        <f t="shared" si="44"/>
        <v>101745.37999999999</v>
      </c>
      <c r="P247" s="9">
        <f>P248</f>
        <v>0</v>
      </c>
      <c r="Q247" s="8">
        <f t="shared" si="41"/>
        <v>101745.37999999999</v>
      </c>
      <c r="R247" s="9">
        <f>R248</f>
        <v>0</v>
      </c>
      <c r="S247" s="8">
        <f t="shared" si="42"/>
        <v>101745.37999999999</v>
      </c>
      <c r="T247" s="9">
        <f>T248</f>
        <v>0</v>
      </c>
      <c r="U247" s="8">
        <f t="shared" si="39"/>
        <v>101745.37999999999</v>
      </c>
      <c r="V247" s="8">
        <v>101745.37999999999</v>
      </c>
      <c r="W247" s="8">
        <f>W248</f>
        <v>0</v>
      </c>
      <c r="X247" s="8">
        <f t="shared" si="49"/>
        <v>101745.37999999999</v>
      </c>
      <c r="Y247" s="8">
        <f>Y248</f>
        <v>0</v>
      </c>
      <c r="Z247" s="8">
        <f t="shared" si="50"/>
        <v>101745.37999999999</v>
      </c>
      <c r="AA247" s="9">
        <f>AA248</f>
        <v>0</v>
      </c>
      <c r="AB247" s="8">
        <f t="shared" si="51"/>
        <v>101745.37999999999</v>
      </c>
      <c r="AC247" s="9">
        <f>AC248</f>
        <v>0</v>
      </c>
      <c r="AD247" s="8">
        <f t="shared" si="45"/>
        <v>101745.37999999999</v>
      </c>
      <c r="AE247" s="9">
        <f>AE248</f>
        <v>0</v>
      </c>
      <c r="AF247" s="8">
        <f t="shared" si="43"/>
        <v>101745.37999999999</v>
      </c>
      <c r="AG247" s="9">
        <f>AG248</f>
        <v>0</v>
      </c>
      <c r="AH247" s="8">
        <f t="shared" si="40"/>
        <v>101745.37999999999</v>
      </c>
    </row>
    <row r="248" spans="1:34" ht="51" customHeight="1">
      <c r="A248" s="2" t="s">
        <v>69</v>
      </c>
      <c r="B248" s="3" t="s">
        <v>4</v>
      </c>
      <c r="C248" s="3" t="s">
        <v>23</v>
      </c>
      <c r="D248" s="3" t="s">
        <v>19</v>
      </c>
      <c r="E248" s="1" t="s">
        <v>112</v>
      </c>
      <c r="F248" s="3">
        <v>600</v>
      </c>
      <c r="G248" s="8">
        <v>101745.37999999999</v>
      </c>
      <c r="H248" s="8"/>
      <c r="I248" s="8">
        <f t="shared" si="46"/>
        <v>101745.37999999999</v>
      </c>
      <c r="J248" s="8"/>
      <c r="K248" s="8">
        <f t="shared" si="47"/>
        <v>101745.37999999999</v>
      </c>
      <c r="L248" s="9"/>
      <c r="M248" s="8">
        <f t="shared" si="48"/>
        <v>101745.37999999999</v>
      </c>
      <c r="N248" s="9"/>
      <c r="O248" s="8">
        <f t="shared" si="44"/>
        <v>101745.37999999999</v>
      </c>
      <c r="P248" s="9"/>
      <c r="Q248" s="8">
        <f t="shared" si="41"/>
        <v>101745.37999999999</v>
      </c>
      <c r="R248" s="9"/>
      <c r="S248" s="8">
        <f t="shared" si="42"/>
        <v>101745.37999999999</v>
      </c>
      <c r="T248" s="9"/>
      <c r="U248" s="8">
        <f t="shared" si="39"/>
        <v>101745.37999999999</v>
      </c>
      <c r="V248" s="8">
        <v>101745.37999999999</v>
      </c>
      <c r="W248" s="8"/>
      <c r="X248" s="8">
        <f t="shared" si="49"/>
        <v>101745.37999999999</v>
      </c>
      <c r="Y248" s="8"/>
      <c r="Z248" s="8">
        <f t="shared" si="50"/>
        <v>101745.37999999999</v>
      </c>
      <c r="AA248" s="9"/>
      <c r="AB248" s="8">
        <f t="shared" si="51"/>
        <v>101745.37999999999</v>
      </c>
      <c r="AC248" s="9"/>
      <c r="AD248" s="8">
        <f t="shared" si="45"/>
        <v>101745.37999999999</v>
      </c>
      <c r="AE248" s="9"/>
      <c r="AF248" s="8">
        <f t="shared" si="43"/>
        <v>101745.37999999999</v>
      </c>
      <c r="AG248" s="9"/>
      <c r="AH248" s="8">
        <f t="shared" si="40"/>
        <v>101745.37999999999</v>
      </c>
    </row>
    <row r="249" spans="1:34" ht="110.25" customHeight="1">
      <c r="A249" s="2" t="s">
        <v>274</v>
      </c>
      <c r="B249" s="3" t="s">
        <v>4</v>
      </c>
      <c r="C249" s="3" t="s">
        <v>23</v>
      </c>
      <c r="D249" s="3" t="s">
        <v>19</v>
      </c>
      <c r="E249" s="1" t="s">
        <v>275</v>
      </c>
      <c r="F249" s="3"/>
      <c r="G249" s="8">
        <v>2859.3</v>
      </c>
      <c r="H249" s="8">
        <f>H250</f>
        <v>0</v>
      </c>
      <c r="I249" s="8">
        <f t="shared" si="46"/>
        <v>2859.3</v>
      </c>
      <c r="J249" s="8">
        <f>J250</f>
        <v>0</v>
      </c>
      <c r="K249" s="8">
        <f t="shared" si="47"/>
        <v>2859.3</v>
      </c>
      <c r="L249" s="9">
        <f>L250</f>
        <v>0</v>
      </c>
      <c r="M249" s="8">
        <f t="shared" si="48"/>
        <v>2859.3</v>
      </c>
      <c r="N249" s="9">
        <f>N250</f>
        <v>0</v>
      </c>
      <c r="O249" s="8">
        <f t="shared" si="44"/>
        <v>2859.3</v>
      </c>
      <c r="P249" s="9">
        <f>P250</f>
        <v>0</v>
      </c>
      <c r="Q249" s="8">
        <f t="shared" si="41"/>
        <v>2859.3</v>
      </c>
      <c r="R249" s="9">
        <f>R250</f>
        <v>0</v>
      </c>
      <c r="S249" s="8">
        <f t="shared" si="42"/>
        <v>2859.3</v>
      </c>
      <c r="T249" s="9">
        <f>T250</f>
        <v>0</v>
      </c>
      <c r="U249" s="8">
        <f t="shared" si="39"/>
        <v>2859.3</v>
      </c>
      <c r="V249" s="8">
        <v>2859.3</v>
      </c>
      <c r="W249" s="8">
        <f>W250</f>
        <v>0</v>
      </c>
      <c r="X249" s="8">
        <f t="shared" si="49"/>
        <v>2859.3</v>
      </c>
      <c r="Y249" s="8">
        <f>Y250</f>
        <v>0</v>
      </c>
      <c r="Z249" s="8">
        <f t="shared" si="50"/>
        <v>2859.3</v>
      </c>
      <c r="AA249" s="9">
        <f>AA250</f>
        <v>0</v>
      </c>
      <c r="AB249" s="8">
        <f t="shared" si="51"/>
        <v>2859.3</v>
      </c>
      <c r="AC249" s="9">
        <f>AC250</f>
        <v>0</v>
      </c>
      <c r="AD249" s="8">
        <f t="shared" si="45"/>
        <v>2859.3</v>
      </c>
      <c r="AE249" s="9">
        <f>AE250</f>
        <v>0</v>
      </c>
      <c r="AF249" s="8">
        <f t="shared" si="43"/>
        <v>2859.3</v>
      </c>
      <c r="AG249" s="9">
        <f>AG250</f>
        <v>0</v>
      </c>
      <c r="AH249" s="8">
        <f t="shared" si="40"/>
        <v>2859.3</v>
      </c>
    </row>
    <row r="250" spans="1:34" ht="51" customHeight="1">
      <c r="A250" s="2" t="s">
        <v>69</v>
      </c>
      <c r="B250" s="3" t="s">
        <v>4</v>
      </c>
      <c r="C250" s="3" t="s">
        <v>23</v>
      </c>
      <c r="D250" s="3" t="s">
        <v>19</v>
      </c>
      <c r="E250" s="1" t="s">
        <v>275</v>
      </c>
      <c r="F250" s="3">
        <v>600</v>
      </c>
      <c r="G250" s="8">
        <v>2859.3</v>
      </c>
      <c r="H250" s="8"/>
      <c r="I250" s="8">
        <f t="shared" si="46"/>
        <v>2859.3</v>
      </c>
      <c r="J250" s="8"/>
      <c r="K250" s="8">
        <f t="shared" si="47"/>
        <v>2859.3</v>
      </c>
      <c r="L250" s="9"/>
      <c r="M250" s="8">
        <f t="shared" si="48"/>
        <v>2859.3</v>
      </c>
      <c r="N250" s="9"/>
      <c r="O250" s="8">
        <f t="shared" si="44"/>
        <v>2859.3</v>
      </c>
      <c r="P250" s="9"/>
      <c r="Q250" s="8">
        <f t="shared" si="41"/>
        <v>2859.3</v>
      </c>
      <c r="R250" s="9"/>
      <c r="S250" s="8">
        <f t="shared" si="42"/>
        <v>2859.3</v>
      </c>
      <c r="T250" s="9"/>
      <c r="U250" s="8">
        <f t="shared" si="39"/>
        <v>2859.3</v>
      </c>
      <c r="V250" s="8">
        <v>2859.3</v>
      </c>
      <c r="W250" s="8"/>
      <c r="X250" s="8">
        <f t="shared" si="49"/>
        <v>2859.3</v>
      </c>
      <c r="Y250" s="8"/>
      <c r="Z250" s="8">
        <f t="shared" si="50"/>
        <v>2859.3</v>
      </c>
      <c r="AA250" s="9"/>
      <c r="AB250" s="8">
        <f t="shared" si="51"/>
        <v>2859.3</v>
      </c>
      <c r="AC250" s="9"/>
      <c r="AD250" s="8">
        <f t="shared" si="45"/>
        <v>2859.3</v>
      </c>
      <c r="AE250" s="9"/>
      <c r="AF250" s="8">
        <f t="shared" si="43"/>
        <v>2859.3</v>
      </c>
      <c r="AG250" s="9"/>
      <c r="AH250" s="8">
        <f t="shared" si="40"/>
        <v>2859.3</v>
      </c>
    </row>
    <row r="251" spans="1:34" ht="43.5" customHeight="1">
      <c r="A251" s="2" t="s">
        <v>114</v>
      </c>
      <c r="B251" s="3" t="s">
        <v>4</v>
      </c>
      <c r="C251" s="3" t="s">
        <v>23</v>
      </c>
      <c r="D251" s="3" t="s">
        <v>19</v>
      </c>
      <c r="E251" s="1" t="s">
        <v>113</v>
      </c>
      <c r="F251" s="3"/>
      <c r="G251" s="8">
        <v>0</v>
      </c>
      <c r="H251" s="8">
        <f>H252</f>
        <v>0</v>
      </c>
      <c r="I251" s="8">
        <f t="shared" si="46"/>
        <v>0</v>
      </c>
      <c r="J251" s="8">
        <f>J252</f>
        <v>0</v>
      </c>
      <c r="K251" s="8">
        <f t="shared" si="47"/>
        <v>0</v>
      </c>
      <c r="L251" s="9">
        <f>L252</f>
        <v>0</v>
      </c>
      <c r="M251" s="8">
        <f t="shared" si="48"/>
        <v>0</v>
      </c>
      <c r="N251" s="9">
        <f>N252</f>
        <v>0</v>
      </c>
      <c r="O251" s="8">
        <f t="shared" si="44"/>
        <v>0</v>
      </c>
      <c r="P251" s="9">
        <f>P252</f>
        <v>0</v>
      </c>
      <c r="Q251" s="8">
        <f t="shared" si="41"/>
        <v>0</v>
      </c>
      <c r="R251" s="9">
        <f>R252</f>
        <v>0</v>
      </c>
      <c r="S251" s="8">
        <f t="shared" si="42"/>
        <v>0</v>
      </c>
      <c r="T251" s="9">
        <f>T252</f>
        <v>0</v>
      </c>
      <c r="U251" s="8">
        <f t="shared" si="39"/>
        <v>0</v>
      </c>
      <c r="V251" s="8">
        <v>0</v>
      </c>
      <c r="W251" s="8">
        <f>W252</f>
        <v>0</v>
      </c>
      <c r="X251" s="8">
        <f t="shared" si="49"/>
        <v>0</v>
      </c>
      <c r="Y251" s="8">
        <f>Y252</f>
        <v>0</v>
      </c>
      <c r="Z251" s="8">
        <f t="shared" si="50"/>
        <v>0</v>
      </c>
      <c r="AA251" s="9">
        <f>AA252</f>
        <v>0</v>
      </c>
      <c r="AB251" s="8">
        <f t="shared" si="51"/>
        <v>0</v>
      </c>
      <c r="AC251" s="9">
        <f>AC252</f>
        <v>0</v>
      </c>
      <c r="AD251" s="8">
        <f t="shared" si="45"/>
        <v>0</v>
      </c>
      <c r="AE251" s="9">
        <f>AE252</f>
        <v>0</v>
      </c>
      <c r="AF251" s="8">
        <f t="shared" si="43"/>
        <v>0</v>
      </c>
      <c r="AG251" s="9">
        <f>AG252</f>
        <v>0</v>
      </c>
      <c r="AH251" s="8">
        <f t="shared" si="40"/>
        <v>0</v>
      </c>
    </row>
    <row r="252" spans="1:34" ht="54.75" customHeight="1">
      <c r="A252" s="2" t="s">
        <v>69</v>
      </c>
      <c r="B252" s="3" t="s">
        <v>4</v>
      </c>
      <c r="C252" s="3" t="s">
        <v>23</v>
      </c>
      <c r="D252" s="3" t="s">
        <v>19</v>
      </c>
      <c r="E252" s="1" t="s">
        <v>113</v>
      </c>
      <c r="F252" s="3">
        <v>600</v>
      </c>
      <c r="G252" s="8">
        <v>0</v>
      </c>
      <c r="H252" s="8"/>
      <c r="I252" s="8">
        <f t="shared" si="46"/>
        <v>0</v>
      </c>
      <c r="J252" s="8"/>
      <c r="K252" s="8">
        <f t="shared" si="47"/>
        <v>0</v>
      </c>
      <c r="L252" s="9"/>
      <c r="M252" s="8">
        <f>K252+L252</f>
        <v>0</v>
      </c>
      <c r="N252" s="9"/>
      <c r="O252" s="8">
        <f t="shared" si="44"/>
        <v>0</v>
      </c>
      <c r="P252" s="9"/>
      <c r="Q252" s="8">
        <f t="shared" si="41"/>
        <v>0</v>
      </c>
      <c r="R252" s="9"/>
      <c r="S252" s="8">
        <f t="shared" si="42"/>
        <v>0</v>
      </c>
      <c r="T252" s="9"/>
      <c r="U252" s="8">
        <f t="shared" si="39"/>
        <v>0</v>
      </c>
      <c r="V252" s="8">
        <v>0</v>
      </c>
      <c r="W252" s="8"/>
      <c r="X252" s="8">
        <f t="shared" si="49"/>
        <v>0</v>
      </c>
      <c r="Y252" s="8"/>
      <c r="Z252" s="8">
        <f t="shared" si="50"/>
        <v>0</v>
      </c>
      <c r="AA252" s="9"/>
      <c r="AB252" s="8">
        <f t="shared" si="51"/>
        <v>0</v>
      </c>
      <c r="AC252" s="9"/>
      <c r="AD252" s="8">
        <f t="shared" si="45"/>
        <v>0</v>
      </c>
      <c r="AE252" s="9"/>
      <c r="AF252" s="8">
        <f t="shared" si="43"/>
        <v>0</v>
      </c>
      <c r="AG252" s="9"/>
      <c r="AH252" s="8">
        <f t="shared" si="40"/>
        <v>0</v>
      </c>
    </row>
    <row r="253" spans="1:34" ht="48" customHeight="1">
      <c r="A253" s="2" t="s">
        <v>294</v>
      </c>
      <c r="B253" s="3" t="s">
        <v>4</v>
      </c>
      <c r="C253" s="3" t="s">
        <v>23</v>
      </c>
      <c r="D253" s="3" t="s">
        <v>19</v>
      </c>
      <c r="E253" s="1" t="s">
        <v>341</v>
      </c>
      <c r="F253" s="3"/>
      <c r="G253" s="8"/>
      <c r="H253" s="8"/>
      <c r="I253" s="8"/>
      <c r="J253" s="8"/>
      <c r="K253" s="8">
        <f t="shared" si="47"/>
        <v>0</v>
      </c>
      <c r="L253" s="9">
        <f>L254</f>
        <v>0</v>
      </c>
      <c r="M253" s="8">
        <f t="shared" ref="M253:M254" si="52">K253+L253</f>
        <v>0</v>
      </c>
      <c r="N253" s="9">
        <f>N254</f>
        <v>0</v>
      </c>
      <c r="O253" s="8">
        <f t="shared" si="44"/>
        <v>0</v>
      </c>
      <c r="P253" s="9">
        <f>P254</f>
        <v>0</v>
      </c>
      <c r="Q253" s="8">
        <f t="shared" si="41"/>
        <v>0</v>
      </c>
      <c r="R253" s="9">
        <f>R254</f>
        <v>0</v>
      </c>
      <c r="S253" s="8">
        <f t="shared" si="42"/>
        <v>0</v>
      </c>
      <c r="T253" s="9">
        <f>T254</f>
        <v>0</v>
      </c>
      <c r="U253" s="8">
        <f t="shared" si="39"/>
        <v>0</v>
      </c>
      <c r="V253" s="8"/>
      <c r="W253" s="8"/>
      <c r="X253" s="8"/>
      <c r="Y253" s="8"/>
      <c r="Z253" s="8">
        <f t="shared" si="50"/>
        <v>0</v>
      </c>
      <c r="AA253" s="9">
        <f>AA254</f>
        <v>0</v>
      </c>
      <c r="AB253" s="8">
        <f t="shared" si="51"/>
        <v>0</v>
      </c>
      <c r="AC253" s="9">
        <f>AC254</f>
        <v>0</v>
      </c>
      <c r="AD253" s="8">
        <f t="shared" si="45"/>
        <v>0</v>
      </c>
      <c r="AE253" s="9">
        <f>AE254</f>
        <v>0</v>
      </c>
      <c r="AF253" s="8">
        <f t="shared" si="43"/>
        <v>0</v>
      </c>
      <c r="AG253" s="9">
        <f>AG254</f>
        <v>0</v>
      </c>
      <c r="AH253" s="8">
        <f t="shared" si="40"/>
        <v>0</v>
      </c>
    </row>
    <row r="254" spans="1:34" ht="54.75" customHeight="1">
      <c r="A254" s="2" t="s">
        <v>69</v>
      </c>
      <c r="B254" s="3" t="s">
        <v>4</v>
      </c>
      <c r="C254" s="3" t="s">
        <v>23</v>
      </c>
      <c r="D254" s="3" t="s">
        <v>19</v>
      </c>
      <c r="E254" s="1" t="s">
        <v>341</v>
      </c>
      <c r="F254" s="3">
        <v>600</v>
      </c>
      <c r="G254" s="8"/>
      <c r="H254" s="8"/>
      <c r="I254" s="8"/>
      <c r="J254" s="8"/>
      <c r="K254" s="8">
        <f t="shared" si="47"/>
        <v>0</v>
      </c>
      <c r="L254" s="9"/>
      <c r="M254" s="8">
        <f t="shared" si="52"/>
        <v>0</v>
      </c>
      <c r="N254" s="9"/>
      <c r="O254" s="8">
        <f t="shared" si="44"/>
        <v>0</v>
      </c>
      <c r="P254" s="9"/>
      <c r="Q254" s="8">
        <f t="shared" si="41"/>
        <v>0</v>
      </c>
      <c r="R254" s="9"/>
      <c r="S254" s="8">
        <f t="shared" si="42"/>
        <v>0</v>
      </c>
      <c r="T254" s="9"/>
      <c r="U254" s="8">
        <f t="shared" si="39"/>
        <v>0</v>
      </c>
      <c r="V254" s="8"/>
      <c r="W254" s="8"/>
      <c r="X254" s="8"/>
      <c r="Y254" s="8"/>
      <c r="Z254" s="8">
        <f t="shared" si="50"/>
        <v>0</v>
      </c>
      <c r="AA254" s="9"/>
      <c r="AB254" s="8">
        <f t="shared" si="51"/>
        <v>0</v>
      </c>
      <c r="AC254" s="9"/>
      <c r="AD254" s="8">
        <f t="shared" si="45"/>
        <v>0</v>
      </c>
      <c r="AE254" s="9"/>
      <c r="AF254" s="8">
        <f t="shared" si="43"/>
        <v>0</v>
      </c>
      <c r="AG254" s="9"/>
      <c r="AH254" s="8">
        <f t="shared" si="40"/>
        <v>0</v>
      </c>
    </row>
    <row r="255" spans="1:34" ht="45.75" customHeight="1">
      <c r="A255" s="2" t="s">
        <v>365</v>
      </c>
      <c r="B255" s="3" t="s">
        <v>4</v>
      </c>
      <c r="C255" s="3" t="s">
        <v>23</v>
      </c>
      <c r="D255" s="3" t="s">
        <v>19</v>
      </c>
      <c r="E255" s="1" t="s">
        <v>366</v>
      </c>
      <c r="F255" s="3"/>
      <c r="G255" s="8"/>
      <c r="H255" s="8"/>
      <c r="I255" s="8"/>
      <c r="J255" s="8"/>
      <c r="K255" s="8"/>
      <c r="L255" s="9"/>
      <c r="M255" s="8"/>
      <c r="N255" s="9"/>
      <c r="O255" s="8"/>
      <c r="P255" s="9"/>
      <c r="Q255" s="8"/>
      <c r="R255" s="9"/>
      <c r="S255" s="8">
        <f t="shared" si="42"/>
        <v>0</v>
      </c>
      <c r="T255" s="9">
        <f>T256</f>
        <v>0</v>
      </c>
      <c r="U255" s="8">
        <f t="shared" si="39"/>
        <v>0</v>
      </c>
      <c r="V255" s="8"/>
      <c r="W255" s="8"/>
      <c r="X255" s="8"/>
      <c r="Y255" s="8"/>
      <c r="Z255" s="8"/>
      <c r="AA255" s="9"/>
      <c r="AB255" s="8"/>
      <c r="AC255" s="9"/>
      <c r="AD255" s="8"/>
      <c r="AE255" s="9"/>
      <c r="AF255" s="8">
        <f t="shared" si="43"/>
        <v>0</v>
      </c>
      <c r="AG255" s="9">
        <f>AG256</f>
        <v>0</v>
      </c>
      <c r="AH255" s="8">
        <f t="shared" si="40"/>
        <v>0</v>
      </c>
    </row>
    <row r="256" spans="1:34" ht="54.75" customHeight="1">
      <c r="A256" s="2" t="s">
        <v>69</v>
      </c>
      <c r="B256" s="3" t="s">
        <v>4</v>
      </c>
      <c r="C256" s="3" t="s">
        <v>23</v>
      </c>
      <c r="D256" s="3" t="s">
        <v>19</v>
      </c>
      <c r="E256" s="1" t="s">
        <v>366</v>
      </c>
      <c r="F256" s="3">
        <v>600</v>
      </c>
      <c r="G256" s="8"/>
      <c r="H256" s="8"/>
      <c r="I256" s="8"/>
      <c r="J256" s="8"/>
      <c r="K256" s="8"/>
      <c r="L256" s="9"/>
      <c r="M256" s="8"/>
      <c r="N256" s="9"/>
      <c r="O256" s="8"/>
      <c r="P256" s="9"/>
      <c r="Q256" s="8"/>
      <c r="R256" s="9"/>
      <c r="S256" s="8">
        <f t="shared" si="42"/>
        <v>0</v>
      </c>
      <c r="T256" s="9"/>
      <c r="U256" s="8">
        <f t="shared" si="39"/>
        <v>0</v>
      </c>
      <c r="V256" s="8"/>
      <c r="W256" s="8"/>
      <c r="X256" s="8"/>
      <c r="Y256" s="8"/>
      <c r="Z256" s="8"/>
      <c r="AA256" s="9"/>
      <c r="AB256" s="8"/>
      <c r="AC256" s="9"/>
      <c r="AD256" s="8"/>
      <c r="AE256" s="9"/>
      <c r="AF256" s="8">
        <f t="shared" si="43"/>
        <v>0</v>
      </c>
      <c r="AG256" s="9"/>
      <c r="AH256" s="8">
        <f t="shared" si="40"/>
        <v>0</v>
      </c>
    </row>
    <row r="257" spans="1:34" ht="169.5" customHeight="1">
      <c r="A257" s="16" t="s">
        <v>115</v>
      </c>
      <c r="B257" s="3" t="s">
        <v>4</v>
      </c>
      <c r="C257" s="3" t="s">
        <v>23</v>
      </c>
      <c r="D257" s="3" t="s">
        <v>19</v>
      </c>
      <c r="E257" s="12" t="s">
        <v>116</v>
      </c>
      <c r="F257" s="3"/>
      <c r="G257" s="8">
        <v>434.02499999999998</v>
      </c>
      <c r="H257" s="8">
        <f>H258</f>
        <v>0</v>
      </c>
      <c r="I257" s="8">
        <f t="shared" si="46"/>
        <v>434.02499999999998</v>
      </c>
      <c r="J257" s="8">
        <f>J258</f>
        <v>0</v>
      </c>
      <c r="K257" s="8">
        <f t="shared" si="47"/>
        <v>434.02499999999998</v>
      </c>
      <c r="L257" s="9">
        <f>L258</f>
        <v>0</v>
      </c>
      <c r="M257" s="8">
        <f t="shared" si="48"/>
        <v>434.02499999999998</v>
      </c>
      <c r="N257" s="9">
        <f>N258</f>
        <v>0</v>
      </c>
      <c r="O257" s="8">
        <f t="shared" si="44"/>
        <v>434.02499999999998</v>
      </c>
      <c r="P257" s="9">
        <f>P258</f>
        <v>0</v>
      </c>
      <c r="Q257" s="8">
        <f t="shared" si="41"/>
        <v>434.02499999999998</v>
      </c>
      <c r="R257" s="9">
        <f>R258</f>
        <v>0</v>
      </c>
      <c r="S257" s="8">
        <f t="shared" si="42"/>
        <v>434.02499999999998</v>
      </c>
      <c r="T257" s="9">
        <f>T258</f>
        <v>0</v>
      </c>
      <c r="U257" s="8">
        <f t="shared" si="39"/>
        <v>434.02499999999998</v>
      </c>
      <c r="V257" s="8">
        <v>434.02499999999998</v>
      </c>
      <c r="W257" s="8">
        <f>W258</f>
        <v>0</v>
      </c>
      <c r="X257" s="8">
        <f t="shared" si="49"/>
        <v>434.02499999999998</v>
      </c>
      <c r="Y257" s="8">
        <f>Y258</f>
        <v>0</v>
      </c>
      <c r="Z257" s="8">
        <f t="shared" si="50"/>
        <v>434.02499999999998</v>
      </c>
      <c r="AA257" s="9">
        <f>AA258</f>
        <v>0</v>
      </c>
      <c r="AB257" s="8">
        <f t="shared" si="51"/>
        <v>434.02499999999998</v>
      </c>
      <c r="AC257" s="9">
        <f>AC258</f>
        <v>0</v>
      </c>
      <c r="AD257" s="8">
        <f t="shared" si="45"/>
        <v>434.02499999999998</v>
      </c>
      <c r="AE257" s="9">
        <f>AE258</f>
        <v>0</v>
      </c>
      <c r="AF257" s="8">
        <f t="shared" si="43"/>
        <v>434.02499999999998</v>
      </c>
      <c r="AG257" s="9">
        <f>AG258</f>
        <v>0</v>
      </c>
      <c r="AH257" s="8">
        <f t="shared" si="40"/>
        <v>434.02499999999998</v>
      </c>
    </row>
    <row r="258" spans="1:34" ht="48.75" customHeight="1">
      <c r="A258" s="2" t="s">
        <v>69</v>
      </c>
      <c r="B258" s="3" t="s">
        <v>4</v>
      </c>
      <c r="C258" s="3" t="s">
        <v>23</v>
      </c>
      <c r="D258" s="3" t="s">
        <v>19</v>
      </c>
      <c r="E258" s="12" t="s">
        <v>116</v>
      </c>
      <c r="F258" s="3">
        <v>600</v>
      </c>
      <c r="G258" s="8">
        <v>434.02499999999998</v>
      </c>
      <c r="H258" s="8"/>
      <c r="I258" s="8">
        <f t="shared" si="46"/>
        <v>434.02499999999998</v>
      </c>
      <c r="J258" s="8"/>
      <c r="K258" s="8">
        <f t="shared" si="47"/>
        <v>434.02499999999998</v>
      </c>
      <c r="L258" s="9"/>
      <c r="M258" s="8">
        <f t="shared" si="48"/>
        <v>434.02499999999998</v>
      </c>
      <c r="N258" s="9"/>
      <c r="O258" s="8">
        <f t="shared" si="44"/>
        <v>434.02499999999998</v>
      </c>
      <c r="P258" s="9"/>
      <c r="Q258" s="8">
        <f t="shared" si="41"/>
        <v>434.02499999999998</v>
      </c>
      <c r="R258" s="9"/>
      <c r="S258" s="8">
        <f t="shared" si="42"/>
        <v>434.02499999999998</v>
      </c>
      <c r="T258" s="9"/>
      <c r="U258" s="8">
        <f t="shared" si="39"/>
        <v>434.02499999999998</v>
      </c>
      <c r="V258" s="8">
        <v>434.02499999999998</v>
      </c>
      <c r="W258" s="8"/>
      <c r="X258" s="8">
        <f t="shared" si="49"/>
        <v>434.02499999999998</v>
      </c>
      <c r="Y258" s="8"/>
      <c r="Z258" s="8">
        <f t="shared" si="50"/>
        <v>434.02499999999998</v>
      </c>
      <c r="AA258" s="9"/>
      <c r="AB258" s="8">
        <f t="shared" si="51"/>
        <v>434.02499999999998</v>
      </c>
      <c r="AC258" s="9"/>
      <c r="AD258" s="8">
        <f t="shared" si="45"/>
        <v>434.02499999999998</v>
      </c>
      <c r="AE258" s="9"/>
      <c r="AF258" s="8">
        <f t="shared" si="43"/>
        <v>434.02499999999998</v>
      </c>
      <c r="AG258" s="9"/>
      <c r="AH258" s="8">
        <f t="shared" si="40"/>
        <v>434.02499999999998</v>
      </c>
    </row>
    <row r="259" spans="1:34" ht="78" customHeight="1">
      <c r="A259" s="10" t="s">
        <v>130</v>
      </c>
      <c r="B259" s="3" t="s">
        <v>4</v>
      </c>
      <c r="C259" s="3" t="s">
        <v>23</v>
      </c>
      <c r="D259" s="3" t="s">
        <v>25</v>
      </c>
      <c r="E259" s="1" t="s">
        <v>136</v>
      </c>
      <c r="F259" s="3"/>
      <c r="G259" s="8">
        <v>23815.31</v>
      </c>
      <c r="H259" s="8">
        <f>H260</f>
        <v>0</v>
      </c>
      <c r="I259" s="8">
        <f t="shared" si="46"/>
        <v>23815.31</v>
      </c>
      <c r="J259" s="8">
        <f>J260</f>
        <v>0</v>
      </c>
      <c r="K259" s="8">
        <f t="shared" si="47"/>
        <v>23815.31</v>
      </c>
      <c r="L259" s="9">
        <f>L260</f>
        <v>0</v>
      </c>
      <c r="M259" s="8">
        <f t="shared" si="48"/>
        <v>23815.31</v>
      </c>
      <c r="N259" s="9">
        <f>N260</f>
        <v>0</v>
      </c>
      <c r="O259" s="8">
        <f t="shared" si="44"/>
        <v>23815.31</v>
      </c>
      <c r="P259" s="9">
        <f>P260</f>
        <v>0</v>
      </c>
      <c r="Q259" s="8">
        <f t="shared" si="41"/>
        <v>23815.31</v>
      </c>
      <c r="R259" s="9">
        <f>R260</f>
        <v>0</v>
      </c>
      <c r="S259" s="8">
        <f t="shared" si="42"/>
        <v>23815.31</v>
      </c>
      <c r="T259" s="9">
        <f>T260</f>
        <v>0</v>
      </c>
      <c r="U259" s="8">
        <f t="shared" si="39"/>
        <v>23815.31</v>
      </c>
      <c r="V259" s="8">
        <v>23815.31</v>
      </c>
      <c r="W259" s="8">
        <f>W260</f>
        <v>0</v>
      </c>
      <c r="X259" s="8">
        <f t="shared" si="49"/>
        <v>23815.31</v>
      </c>
      <c r="Y259" s="8">
        <f>Y260</f>
        <v>0</v>
      </c>
      <c r="Z259" s="8">
        <f t="shared" si="50"/>
        <v>23815.31</v>
      </c>
      <c r="AA259" s="9">
        <f>AA260</f>
        <v>0</v>
      </c>
      <c r="AB259" s="8">
        <f t="shared" si="51"/>
        <v>23815.31</v>
      </c>
      <c r="AC259" s="9">
        <f>AC260</f>
        <v>0</v>
      </c>
      <c r="AD259" s="8">
        <f t="shared" si="45"/>
        <v>23815.31</v>
      </c>
      <c r="AE259" s="9">
        <f>AE260</f>
        <v>0</v>
      </c>
      <c r="AF259" s="8">
        <f t="shared" si="43"/>
        <v>23815.31</v>
      </c>
      <c r="AG259" s="9">
        <f>AG260</f>
        <v>0</v>
      </c>
      <c r="AH259" s="8">
        <f t="shared" si="40"/>
        <v>23815.31</v>
      </c>
    </row>
    <row r="260" spans="1:34" ht="53.25" customHeight="1">
      <c r="A260" s="2" t="s">
        <v>69</v>
      </c>
      <c r="B260" s="3" t="s">
        <v>4</v>
      </c>
      <c r="C260" s="3" t="s">
        <v>23</v>
      </c>
      <c r="D260" s="3" t="s">
        <v>25</v>
      </c>
      <c r="E260" s="1" t="s">
        <v>136</v>
      </c>
      <c r="F260" s="3">
        <v>600</v>
      </c>
      <c r="G260" s="8">
        <v>23815.31</v>
      </c>
      <c r="H260" s="8"/>
      <c r="I260" s="8">
        <f t="shared" si="46"/>
        <v>23815.31</v>
      </c>
      <c r="J260" s="8"/>
      <c r="K260" s="8">
        <f t="shared" si="47"/>
        <v>23815.31</v>
      </c>
      <c r="L260" s="9"/>
      <c r="M260" s="8">
        <f t="shared" si="48"/>
        <v>23815.31</v>
      </c>
      <c r="N260" s="9"/>
      <c r="O260" s="8">
        <f t="shared" si="44"/>
        <v>23815.31</v>
      </c>
      <c r="P260" s="9"/>
      <c r="Q260" s="8">
        <f t="shared" si="41"/>
        <v>23815.31</v>
      </c>
      <c r="R260" s="9"/>
      <c r="S260" s="8">
        <f t="shared" si="42"/>
        <v>23815.31</v>
      </c>
      <c r="T260" s="9"/>
      <c r="U260" s="8">
        <f t="shared" si="39"/>
        <v>23815.31</v>
      </c>
      <c r="V260" s="8">
        <v>23815.31</v>
      </c>
      <c r="W260" s="8"/>
      <c r="X260" s="8">
        <f t="shared" si="49"/>
        <v>23815.31</v>
      </c>
      <c r="Y260" s="8"/>
      <c r="Z260" s="8">
        <f t="shared" si="50"/>
        <v>23815.31</v>
      </c>
      <c r="AA260" s="9"/>
      <c r="AB260" s="8">
        <f t="shared" si="51"/>
        <v>23815.31</v>
      </c>
      <c r="AC260" s="9"/>
      <c r="AD260" s="8">
        <f t="shared" si="45"/>
        <v>23815.31</v>
      </c>
      <c r="AE260" s="9"/>
      <c r="AF260" s="8">
        <f t="shared" si="43"/>
        <v>23815.31</v>
      </c>
      <c r="AG260" s="9"/>
      <c r="AH260" s="8">
        <f t="shared" si="40"/>
        <v>23815.31</v>
      </c>
    </row>
    <row r="261" spans="1:34" ht="42.75" customHeight="1">
      <c r="A261" s="10" t="s">
        <v>131</v>
      </c>
      <c r="B261" s="3" t="s">
        <v>4</v>
      </c>
      <c r="C261" s="3" t="s">
        <v>23</v>
      </c>
      <c r="D261" s="3" t="s">
        <v>25</v>
      </c>
      <c r="E261" s="1" t="s">
        <v>137</v>
      </c>
      <c r="F261" s="3"/>
      <c r="G261" s="8">
        <v>150</v>
      </c>
      <c r="H261" s="8">
        <f>H262</f>
        <v>0</v>
      </c>
      <c r="I261" s="8">
        <f t="shared" si="46"/>
        <v>150</v>
      </c>
      <c r="J261" s="8">
        <f>J262</f>
        <v>0</v>
      </c>
      <c r="K261" s="8">
        <f t="shared" si="47"/>
        <v>150</v>
      </c>
      <c r="L261" s="9">
        <f>L262</f>
        <v>0</v>
      </c>
      <c r="M261" s="8">
        <f t="shared" si="48"/>
        <v>150</v>
      </c>
      <c r="N261" s="9">
        <f>N262</f>
        <v>0</v>
      </c>
      <c r="O261" s="8">
        <f t="shared" si="44"/>
        <v>150</v>
      </c>
      <c r="P261" s="9">
        <f>P262</f>
        <v>0</v>
      </c>
      <c r="Q261" s="8">
        <f t="shared" si="41"/>
        <v>150</v>
      </c>
      <c r="R261" s="9">
        <f>R262</f>
        <v>0</v>
      </c>
      <c r="S261" s="8">
        <f t="shared" si="42"/>
        <v>150</v>
      </c>
      <c r="T261" s="9">
        <f>T262</f>
        <v>0</v>
      </c>
      <c r="U261" s="8">
        <f t="shared" si="39"/>
        <v>150</v>
      </c>
      <c r="V261" s="8">
        <v>150</v>
      </c>
      <c r="W261" s="8">
        <f>W262</f>
        <v>0</v>
      </c>
      <c r="X261" s="8">
        <f t="shared" si="49"/>
        <v>150</v>
      </c>
      <c r="Y261" s="8">
        <f>Y262</f>
        <v>0</v>
      </c>
      <c r="Z261" s="8">
        <f t="shared" si="50"/>
        <v>150</v>
      </c>
      <c r="AA261" s="9">
        <f>AA262</f>
        <v>0</v>
      </c>
      <c r="AB261" s="8">
        <f t="shared" si="51"/>
        <v>150</v>
      </c>
      <c r="AC261" s="9">
        <f>AC262</f>
        <v>0</v>
      </c>
      <c r="AD261" s="8">
        <f t="shared" si="45"/>
        <v>150</v>
      </c>
      <c r="AE261" s="9">
        <f>AE262</f>
        <v>0</v>
      </c>
      <c r="AF261" s="8">
        <f t="shared" si="43"/>
        <v>150</v>
      </c>
      <c r="AG261" s="9">
        <f>AG262</f>
        <v>0</v>
      </c>
      <c r="AH261" s="8">
        <f t="shared" si="40"/>
        <v>150</v>
      </c>
    </row>
    <row r="262" spans="1:34" ht="45.75" customHeight="1">
      <c r="A262" s="2" t="s">
        <v>69</v>
      </c>
      <c r="B262" s="3" t="s">
        <v>4</v>
      </c>
      <c r="C262" s="3" t="s">
        <v>23</v>
      </c>
      <c r="D262" s="3" t="s">
        <v>25</v>
      </c>
      <c r="E262" s="1" t="s">
        <v>137</v>
      </c>
      <c r="F262" s="3">
        <v>600</v>
      </c>
      <c r="G262" s="8">
        <v>150</v>
      </c>
      <c r="H262" s="8"/>
      <c r="I262" s="8">
        <f t="shared" si="46"/>
        <v>150</v>
      </c>
      <c r="J262" s="8"/>
      <c r="K262" s="8">
        <f t="shared" si="47"/>
        <v>150</v>
      </c>
      <c r="L262" s="9"/>
      <c r="M262" s="8">
        <f t="shared" si="48"/>
        <v>150</v>
      </c>
      <c r="N262" s="9"/>
      <c r="O262" s="8">
        <f t="shared" si="44"/>
        <v>150</v>
      </c>
      <c r="P262" s="9"/>
      <c r="Q262" s="8">
        <f t="shared" si="41"/>
        <v>150</v>
      </c>
      <c r="R262" s="9"/>
      <c r="S262" s="8">
        <f t="shared" si="42"/>
        <v>150</v>
      </c>
      <c r="T262" s="9"/>
      <c r="U262" s="8">
        <f t="shared" si="39"/>
        <v>150</v>
      </c>
      <c r="V262" s="8">
        <v>150</v>
      </c>
      <c r="W262" s="8"/>
      <c r="X262" s="8">
        <f t="shared" si="49"/>
        <v>150</v>
      </c>
      <c r="Y262" s="8"/>
      <c r="Z262" s="8">
        <f t="shared" si="50"/>
        <v>150</v>
      </c>
      <c r="AA262" s="9"/>
      <c r="AB262" s="8">
        <f t="shared" si="51"/>
        <v>150</v>
      </c>
      <c r="AC262" s="9"/>
      <c r="AD262" s="8">
        <f t="shared" si="45"/>
        <v>150</v>
      </c>
      <c r="AE262" s="9"/>
      <c r="AF262" s="8">
        <f t="shared" si="43"/>
        <v>150</v>
      </c>
      <c r="AG262" s="9"/>
      <c r="AH262" s="8">
        <f t="shared" si="40"/>
        <v>150</v>
      </c>
    </row>
    <row r="263" spans="1:34" ht="56.25" customHeight="1">
      <c r="A263" s="2" t="s">
        <v>266</v>
      </c>
      <c r="B263" s="3" t="s">
        <v>4</v>
      </c>
      <c r="C263" s="3" t="s">
        <v>23</v>
      </c>
      <c r="D263" s="3" t="s">
        <v>25</v>
      </c>
      <c r="E263" s="1" t="s">
        <v>289</v>
      </c>
      <c r="F263" s="3"/>
      <c r="G263" s="8">
        <v>0</v>
      </c>
      <c r="H263" s="8">
        <f>H264</f>
        <v>0</v>
      </c>
      <c r="I263" s="8">
        <f t="shared" si="46"/>
        <v>0</v>
      </c>
      <c r="J263" s="8">
        <f>J264</f>
        <v>0</v>
      </c>
      <c r="K263" s="8">
        <f t="shared" si="47"/>
        <v>0</v>
      </c>
      <c r="L263" s="9">
        <f>L264</f>
        <v>0</v>
      </c>
      <c r="M263" s="8">
        <f t="shared" si="48"/>
        <v>0</v>
      </c>
      <c r="N263" s="9">
        <f>N264</f>
        <v>0</v>
      </c>
      <c r="O263" s="8">
        <f t="shared" si="44"/>
        <v>0</v>
      </c>
      <c r="P263" s="9">
        <f>P264</f>
        <v>0</v>
      </c>
      <c r="Q263" s="8">
        <f t="shared" si="41"/>
        <v>0</v>
      </c>
      <c r="R263" s="9">
        <f>R264</f>
        <v>0</v>
      </c>
      <c r="S263" s="8">
        <f t="shared" si="42"/>
        <v>0</v>
      </c>
      <c r="T263" s="9">
        <f>T264</f>
        <v>0</v>
      </c>
      <c r="U263" s="8">
        <f t="shared" si="39"/>
        <v>0</v>
      </c>
      <c r="V263" s="8">
        <v>0</v>
      </c>
      <c r="W263" s="8">
        <f>W264</f>
        <v>0</v>
      </c>
      <c r="X263" s="8">
        <f t="shared" si="49"/>
        <v>0</v>
      </c>
      <c r="Y263" s="8">
        <f>Y264</f>
        <v>0</v>
      </c>
      <c r="Z263" s="8">
        <f t="shared" si="50"/>
        <v>0</v>
      </c>
      <c r="AA263" s="9">
        <f>AA264</f>
        <v>0</v>
      </c>
      <c r="AB263" s="8">
        <f t="shared" si="51"/>
        <v>0</v>
      </c>
      <c r="AC263" s="9">
        <f>AC264</f>
        <v>0</v>
      </c>
      <c r="AD263" s="8">
        <f t="shared" si="45"/>
        <v>0</v>
      </c>
      <c r="AE263" s="9">
        <f>AE264</f>
        <v>0</v>
      </c>
      <c r="AF263" s="8">
        <f t="shared" si="43"/>
        <v>0</v>
      </c>
      <c r="AG263" s="9">
        <f>AG264</f>
        <v>0</v>
      </c>
      <c r="AH263" s="8">
        <f t="shared" si="40"/>
        <v>0</v>
      </c>
    </row>
    <row r="264" spans="1:34" ht="45.75" customHeight="1">
      <c r="A264" s="2" t="s">
        <v>69</v>
      </c>
      <c r="B264" s="3" t="s">
        <v>4</v>
      </c>
      <c r="C264" s="3" t="s">
        <v>23</v>
      </c>
      <c r="D264" s="3" t="s">
        <v>25</v>
      </c>
      <c r="E264" s="1" t="s">
        <v>289</v>
      </c>
      <c r="F264" s="3">
        <v>600</v>
      </c>
      <c r="G264" s="8">
        <v>0</v>
      </c>
      <c r="H264" s="8"/>
      <c r="I264" s="8">
        <f t="shared" si="46"/>
        <v>0</v>
      </c>
      <c r="J264" s="8"/>
      <c r="K264" s="8">
        <f t="shared" si="47"/>
        <v>0</v>
      </c>
      <c r="L264" s="9"/>
      <c r="M264" s="8">
        <f t="shared" si="48"/>
        <v>0</v>
      </c>
      <c r="N264" s="9"/>
      <c r="O264" s="8">
        <f t="shared" si="44"/>
        <v>0</v>
      </c>
      <c r="P264" s="9"/>
      <c r="Q264" s="8">
        <f t="shared" si="41"/>
        <v>0</v>
      </c>
      <c r="R264" s="9"/>
      <c r="S264" s="8">
        <f t="shared" si="42"/>
        <v>0</v>
      </c>
      <c r="T264" s="9"/>
      <c r="U264" s="8">
        <f t="shared" si="39"/>
        <v>0</v>
      </c>
      <c r="V264" s="8">
        <v>0</v>
      </c>
      <c r="W264" s="8"/>
      <c r="X264" s="8">
        <f t="shared" si="49"/>
        <v>0</v>
      </c>
      <c r="Y264" s="8"/>
      <c r="Z264" s="8">
        <f t="shared" si="50"/>
        <v>0</v>
      </c>
      <c r="AA264" s="9"/>
      <c r="AB264" s="8">
        <f t="shared" si="51"/>
        <v>0</v>
      </c>
      <c r="AC264" s="9"/>
      <c r="AD264" s="8">
        <f t="shared" si="45"/>
        <v>0</v>
      </c>
      <c r="AE264" s="9"/>
      <c r="AF264" s="8">
        <f t="shared" si="43"/>
        <v>0</v>
      </c>
      <c r="AG264" s="9"/>
      <c r="AH264" s="8">
        <f t="shared" si="40"/>
        <v>0</v>
      </c>
    </row>
    <row r="265" spans="1:34" ht="115.5" customHeight="1">
      <c r="A265" s="16" t="s">
        <v>132</v>
      </c>
      <c r="B265" s="3" t="s">
        <v>4</v>
      </c>
      <c r="C265" s="3" t="s">
        <v>23</v>
      </c>
      <c r="D265" s="3" t="s">
        <v>25</v>
      </c>
      <c r="E265" s="1" t="s">
        <v>138</v>
      </c>
      <c r="F265" s="3"/>
      <c r="G265" s="8">
        <v>1150</v>
      </c>
      <c r="H265" s="8">
        <f>H266</f>
        <v>0</v>
      </c>
      <c r="I265" s="8">
        <f t="shared" si="46"/>
        <v>1150</v>
      </c>
      <c r="J265" s="8">
        <f>J266</f>
        <v>0</v>
      </c>
      <c r="K265" s="8">
        <f t="shared" si="47"/>
        <v>1150</v>
      </c>
      <c r="L265" s="9">
        <f>L266</f>
        <v>0</v>
      </c>
      <c r="M265" s="8">
        <f t="shared" si="48"/>
        <v>1150</v>
      </c>
      <c r="N265" s="9">
        <f>N266</f>
        <v>0</v>
      </c>
      <c r="O265" s="8">
        <f t="shared" si="44"/>
        <v>1150</v>
      </c>
      <c r="P265" s="9">
        <f>P266</f>
        <v>0</v>
      </c>
      <c r="Q265" s="8">
        <f t="shared" si="41"/>
        <v>1150</v>
      </c>
      <c r="R265" s="9">
        <f>R266</f>
        <v>0</v>
      </c>
      <c r="S265" s="8">
        <f t="shared" si="42"/>
        <v>1150</v>
      </c>
      <c r="T265" s="9">
        <f>T266</f>
        <v>0</v>
      </c>
      <c r="U265" s="8">
        <f t="shared" si="39"/>
        <v>1150</v>
      </c>
      <c r="V265" s="8">
        <v>1150</v>
      </c>
      <c r="W265" s="8">
        <f>W266</f>
        <v>0</v>
      </c>
      <c r="X265" s="8">
        <f t="shared" si="49"/>
        <v>1150</v>
      </c>
      <c r="Y265" s="8">
        <f>Y266</f>
        <v>0</v>
      </c>
      <c r="Z265" s="8">
        <f t="shared" si="50"/>
        <v>1150</v>
      </c>
      <c r="AA265" s="9">
        <f>AA266</f>
        <v>0</v>
      </c>
      <c r="AB265" s="8">
        <f t="shared" si="51"/>
        <v>1150</v>
      </c>
      <c r="AC265" s="9">
        <f>AC266</f>
        <v>0</v>
      </c>
      <c r="AD265" s="8">
        <f t="shared" si="45"/>
        <v>1150</v>
      </c>
      <c r="AE265" s="9">
        <f>AE266</f>
        <v>0</v>
      </c>
      <c r="AF265" s="8">
        <f t="shared" si="43"/>
        <v>1150</v>
      </c>
      <c r="AG265" s="9">
        <f>AG266</f>
        <v>0</v>
      </c>
      <c r="AH265" s="8">
        <f t="shared" si="40"/>
        <v>1150</v>
      </c>
    </row>
    <row r="266" spans="1:34" ht="53.25" customHeight="1">
      <c r="A266" s="2" t="s">
        <v>69</v>
      </c>
      <c r="B266" s="3" t="s">
        <v>4</v>
      </c>
      <c r="C266" s="3" t="s">
        <v>23</v>
      </c>
      <c r="D266" s="3" t="s">
        <v>25</v>
      </c>
      <c r="E266" s="1" t="s">
        <v>138</v>
      </c>
      <c r="F266" s="3">
        <v>600</v>
      </c>
      <c r="G266" s="8">
        <v>1150</v>
      </c>
      <c r="H266" s="8"/>
      <c r="I266" s="8">
        <f t="shared" si="46"/>
        <v>1150</v>
      </c>
      <c r="J266" s="8"/>
      <c r="K266" s="8">
        <f t="shared" si="47"/>
        <v>1150</v>
      </c>
      <c r="L266" s="9"/>
      <c r="M266" s="8">
        <f t="shared" si="48"/>
        <v>1150</v>
      </c>
      <c r="N266" s="9"/>
      <c r="O266" s="8">
        <f t="shared" si="44"/>
        <v>1150</v>
      </c>
      <c r="P266" s="9"/>
      <c r="Q266" s="8">
        <f t="shared" si="41"/>
        <v>1150</v>
      </c>
      <c r="R266" s="9"/>
      <c r="S266" s="8">
        <f t="shared" si="42"/>
        <v>1150</v>
      </c>
      <c r="T266" s="9"/>
      <c r="U266" s="8">
        <f t="shared" si="39"/>
        <v>1150</v>
      </c>
      <c r="V266" s="8">
        <v>1150</v>
      </c>
      <c r="W266" s="8"/>
      <c r="X266" s="8">
        <f t="shared" si="49"/>
        <v>1150</v>
      </c>
      <c r="Y266" s="8"/>
      <c r="Z266" s="8">
        <f t="shared" si="50"/>
        <v>1150</v>
      </c>
      <c r="AA266" s="9"/>
      <c r="AB266" s="8">
        <f t="shared" si="51"/>
        <v>1150</v>
      </c>
      <c r="AC266" s="9"/>
      <c r="AD266" s="8">
        <f t="shared" si="45"/>
        <v>1150</v>
      </c>
      <c r="AE266" s="9"/>
      <c r="AF266" s="8">
        <f t="shared" si="43"/>
        <v>1150</v>
      </c>
      <c r="AG266" s="9"/>
      <c r="AH266" s="8">
        <f t="shared" si="40"/>
        <v>1150</v>
      </c>
    </row>
    <row r="267" spans="1:34" ht="53.25" customHeight="1">
      <c r="A267" s="2" t="s">
        <v>133</v>
      </c>
      <c r="B267" s="3" t="s">
        <v>4</v>
      </c>
      <c r="C267" s="3" t="s">
        <v>23</v>
      </c>
      <c r="D267" s="3" t="s">
        <v>25</v>
      </c>
      <c r="E267" s="1" t="s">
        <v>139</v>
      </c>
      <c r="F267" s="3"/>
      <c r="G267" s="8">
        <v>478</v>
      </c>
      <c r="H267" s="8">
        <f>H268</f>
        <v>0</v>
      </c>
      <c r="I267" s="8">
        <f t="shared" si="46"/>
        <v>478</v>
      </c>
      <c r="J267" s="8">
        <f>J268</f>
        <v>0</v>
      </c>
      <c r="K267" s="8">
        <f t="shared" si="47"/>
        <v>478</v>
      </c>
      <c r="L267" s="9">
        <f>L268</f>
        <v>0</v>
      </c>
      <c r="M267" s="8">
        <f t="shared" si="48"/>
        <v>478</v>
      </c>
      <c r="N267" s="9">
        <f>N268</f>
        <v>0</v>
      </c>
      <c r="O267" s="8">
        <f t="shared" si="44"/>
        <v>478</v>
      </c>
      <c r="P267" s="9">
        <f>P268</f>
        <v>0</v>
      </c>
      <c r="Q267" s="8">
        <f t="shared" si="41"/>
        <v>478</v>
      </c>
      <c r="R267" s="9">
        <f>R268</f>
        <v>0</v>
      </c>
      <c r="S267" s="8">
        <f t="shared" si="42"/>
        <v>478</v>
      </c>
      <c r="T267" s="9">
        <f>T268</f>
        <v>0</v>
      </c>
      <c r="U267" s="8">
        <f t="shared" si="39"/>
        <v>478</v>
      </c>
      <c r="V267" s="8">
        <v>478</v>
      </c>
      <c r="W267" s="8">
        <f>W268</f>
        <v>0</v>
      </c>
      <c r="X267" s="8">
        <f t="shared" si="49"/>
        <v>478</v>
      </c>
      <c r="Y267" s="8">
        <f>Y268</f>
        <v>0</v>
      </c>
      <c r="Z267" s="8">
        <f t="shared" si="50"/>
        <v>478</v>
      </c>
      <c r="AA267" s="9">
        <f>AA268</f>
        <v>0</v>
      </c>
      <c r="AB267" s="8">
        <f t="shared" si="51"/>
        <v>478</v>
      </c>
      <c r="AC267" s="9">
        <f>AC268</f>
        <v>0</v>
      </c>
      <c r="AD267" s="8">
        <f t="shared" si="45"/>
        <v>478</v>
      </c>
      <c r="AE267" s="9">
        <f>AE268</f>
        <v>0</v>
      </c>
      <c r="AF267" s="8">
        <f t="shared" si="43"/>
        <v>478</v>
      </c>
      <c r="AG267" s="9">
        <f>AG268</f>
        <v>0</v>
      </c>
      <c r="AH267" s="8">
        <f t="shared" si="40"/>
        <v>478</v>
      </c>
    </row>
    <row r="268" spans="1:34" ht="53.25" customHeight="1">
      <c r="A268" s="2" t="s">
        <v>69</v>
      </c>
      <c r="B268" s="3" t="s">
        <v>4</v>
      </c>
      <c r="C268" s="3" t="s">
        <v>23</v>
      </c>
      <c r="D268" s="3" t="s">
        <v>25</v>
      </c>
      <c r="E268" s="1" t="s">
        <v>139</v>
      </c>
      <c r="F268" s="3">
        <v>600</v>
      </c>
      <c r="G268" s="8">
        <v>478</v>
      </c>
      <c r="H268" s="8"/>
      <c r="I268" s="8">
        <f t="shared" si="46"/>
        <v>478</v>
      </c>
      <c r="J268" s="8"/>
      <c r="K268" s="8">
        <f t="shared" si="47"/>
        <v>478</v>
      </c>
      <c r="L268" s="9"/>
      <c r="M268" s="8">
        <f t="shared" si="48"/>
        <v>478</v>
      </c>
      <c r="N268" s="9"/>
      <c r="O268" s="8">
        <f t="shared" si="44"/>
        <v>478</v>
      </c>
      <c r="P268" s="9"/>
      <c r="Q268" s="8">
        <f t="shared" si="41"/>
        <v>478</v>
      </c>
      <c r="R268" s="9"/>
      <c r="S268" s="8">
        <f t="shared" si="42"/>
        <v>478</v>
      </c>
      <c r="T268" s="9"/>
      <c r="U268" s="8">
        <f t="shared" si="39"/>
        <v>478</v>
      </c>
      <c r="V268" s="8">
        <v>478</v>
      </c>
      <c r="W268" s="8"/>
      <c r="X268" s="8">
        <f t="shared" si="49"/>
        <v>478</v>
      </c>
      <c r="Y268" s="8"/>
      <c r="Z268" s="8">
        <f t="shared" si="50"/>
        <v>478</v>
      </c>
      <c r="AA268" s="9"/>
      <c r="AB268" s="8">
        <f t="shared" si="51"/>
        <v>478</v>
      </c>
      <c r="AC268" s="9"/>
      <c r="AD268" s="8">
        <f t="shared" si="45"/>
        <v>478</v>
      </c>
      <c r="AE268" s="9"/>
      <c r="AF268" s="8">
        <f t="shared" si="43"/>
        <v>478</v>
      </c>
      <c r="AG268" s="9"/>
      <c r="AH268" s="8">
        <f t="shared" si="40"/>
        <v>478</v>
      </c>
    </row>
    <row r="269" spans="1:34" ht="56.25" customHeight="1">
      <c r="A269" s="4" t="s">
        <v>134</v>
      </c>
      <c r="B269" s="3" t="s">
        <v>4</v>
      </c>
      <c r="C269" s="3" t="s">
        <v>23</v>
      </c>
      <c r="D269" s="3" t="s">
        <v>25</v>
      </c>
      <c r="E269" s="12" t="s">
        <v>140</v>
      </c>
      <c r="F269" s="3"/>
      <c r="G269" s="8">
        <v>600</v>
      </c>
      <c r="H269" s="8">
        <f>H270</f>
        <v>0</v>
      </c>
      <c r="I269" s="8">
        <f t="shared" si="46"/>
        <v>600</v>
      </c>
      <c r="J269" s="8">
        <f>J270</f>
        <v>0</v>
      </c>
      <c r="K269" s="8">
        <f t="shared" si="47"/>
        <v>600</v>
      </c>
      <c r="L269" s="9">
        <f>L270</f>
        <v>0</v>
      </c>
      <c r="M269" s="8">
        <f t="shared" si="48"/>
        <v>600</v>
      </c>
      <c r="N269" s="9">
        <f>N270</f>
        <v>0</v>
      </c>
      <c r="O269" s="8">
        <f t="shared" si="44"/>
        <v>600</v>
      </c>
      <c r="P269" s="9">
        <f>P270</f>
        <v>0</v>
      </c>
      <c r="Q269" s="8">
        <f t="shared" si="41"/>
        <v>600</v>
      </c>
      <c r="R269" s="9">
        <f>R270</f>
        <v>0</v>
      </c>
      <c r="S269" s="8">
        <f t="shared" si="42"/>
        <v>600</v>
      </c>
      <c r="T269" s="9">
        <f>T270</f>
        <v>0</v>
      </c>
      <c r="U269" s="8">
        <f t="shared" si="39"/>
        <v>600</v>
      </c>
      <c r="V269" s="8">
        <v>600</v>
      </c>
      <c r="W269" s="8">
        <f>W270</f>
        <v>0</v>
      </c>
      <c r="X269" s="8">
        <f t="shared" si="49"/>
        <v>600</v>
      </c>
      <c r="Y269" s="8">
        <f>Y270</f>
        <v>0</v>
      </c>
      <c r="Z269" s="8">
        <f t="shared" si="50"/>
        <v>600</v>
      </c>
      <c r="AA269" s="9">
        <f>AA270</f>
        <v>0</v>
      </c>
      <c r="AB269" s="8">
        <f t="shared" si="51"/>
        <v>600</v>
      </c>
      <c r="AC269" s="9">
        <f>AC270</f>
        <v>0</v>
      </c>
      <c r="AD269" s="8">
        <f t="shared" si="45"/>
        <v>600</v>
      </c>
      <c r="AE269" s="9">
        <f>AE270</f>
        <v>0</v>
      </c>
      <c r="AF269" s="8">
        <f t="shared" si="43"/>
        <v>600</v>
      </c>
      <c r="AG269" s="9">
        <f>AG270</f>
        <v>0</v>
      </c>
      <c r="AH269" s="8">
        <f t="shared" si="40"/>
        <v>600</v>
      </c>
    </row>
    <row r="270" spans="1:34" ht="53.25" customHeight="1">
      <c r="A270" s="2" t="s">
        <v>69</v>
      </c>
      <c r="B270" s="3" t="s">
        <v>4</v>
      </c>
      <c r="C270" s="3" t="s">
        <v>23</v>
      </c>
      <c r="D270" s="3" t="s">
        <v>25</v>
      </c>
      <c r="E270" s="12" t="s">
        <v>140</v>
      </c>
      <c r="F270" s="3">
        <v>600</v>
      </c>
      <c r="G270" s="8">
        <v>600</v>
      </c>
      <c r="H270" s="8"/>
      <c r="I270" s="8">
        <f t="shared" si="46"/>
        <v>600</v>
      </c>
      <c r="J270" s="8"/>
      <c r="K270" s="8">
        <f t="shared" si="47"/>
        <v>600</v>
      </c>
      <c r="L270" s="9"/>
      <c r="M270" s="8">
        <f t="shared" si="48"/>
        <v>600</v>
      </c>
      <c r="N270" s="9"/>
      <c r="O270" s="8">
        <f t="shared" si="44"/>
        <v>600</v>
      </c>
      <c r="P270" s="9"/>
      <c r="Q270" s="8">
        <f t="shared" si="41"/>
        <v>600</v>
      </c>
      <c r="R270" s="9"/>
      <c r="S270" s="8">
        <f t="shared" si="42"/>
        <v>600</v>
      </c>
      <c r="T270" s="9"/>
      <c r="U270" s="8">
        <f t="shared" si="39"/>
        <v>600</v>
      </c>
      <c r="V270" s="8">
        <v>600</v>
      </c>
      <c r="W270" s="8"/>
      <c r="X270" s="8">
        <f t="shared" si="49"/>
        <v>600</v>
      </c>
      <c r="Y270" s="8"/>
      <c r="Z270" s="8">
        <f t="shared" si="50"/>
        <v>600</v>
      </c>
      <c r="AA270" s="9"/>
      <c r="AB270" s="8">
        <f t="shared" si="51"/>
        <v>600</v>
      </c>
      <c r="AC270" s="9"/>
      <c r="AD270" s="8">
        <f t="shared" si="45"/>
        <v>600</v>
      </c>
      <c r="AE270" s="9"/>
      <c r="AF270" s="8">
        <f t="shared" si="43"/>
        <v>600</v>
      </c>
      <c r="AG270" s="9"/>
      <c r="AH270" s="8">
        <f t="shared" si="40"/>
        <v>600</v>
      </c>
    </row>
    <row r="271" spans="1:34" ht="194.25" customHeight="1">
      <c r="A271" s="16" t="s">
        <v>135</v>
      </c>
      <c r="B271" s="3" t="s">
        <v>4</v>
      </c>
      <c r="C271" s="3" t="s">
        <v>23</v>
      </c>
      <c r="D271" s="3" t="s">
        <v>25</v>
      </c>
      <c r="E271" s="12" t="s">
        <v>141</v>
      </c>
      <c r="F271" s="3"/>
      <c r="G271" s="8">
        <v>0</v>
      </c>
      <c r="H271" s="8">
        <f>H272</f>
        <v>0</v>
      </c>
      <c r="I271" s="8">
        <f t="shared" si="46"/>
        <v>0</v>
      </c>
      <c r="J271" s="8">
        <f>J272</f>
        <v>0</v>
      </c>
      <c r="K271" s="8">
        <f t="shared" si="47"/>
        <v>0</v>
      </c>
      <c r="L271" s="9">
        <f>L272</f>
        <v>0</v>
      </c>
      <c r="M271" s="8">
        <f t="shared" si="48"/>
        <v>0</v>
      </c>
      <c r="N271" s="9">
        <f>N272</f>
        <v>0</v>
      </c>
      <c r="O271" s="8">
        <f t="shared" si="44"/>
        <v>0</v>
      </c>
      <c r="P271" s="9">
        <f>P272</f>
        <v>0</v>
      </c>
      <c r="Q271" s="8">
        <f t="shared" si="41"/>
        <v>0</v>
      </c>
      <c r="R271" s="9">
        <f>R272</f>
        <v>0</v>
      </c>
      <c r="S271" s="8">
        <f t="shared" si="42"/>
        <v>0</v>
      </c>
      <c r="T271" s="9">
        <f>T272</f>
        <v>0</v>
      </c>
      <c r="U271" s="8">
        <f t="shared" si="39"/>
        <v>0</v>
      </c>
      <c r="V271" s="8">
        <v>0</v>
      </c>
      <c r="W271" s="8">
        <f>W272</f>
        <v>0</v>
      </c>
      <c r="X271" s="8">
        <f t="shared" si="49"/>
        <v>0</v>
      </c>
      <c r="Y271" s="8">
        <f>Y272</f>
        <v>0</v>
      </c>
      <c r="Z271" s="8">
        <f t="shared" si="50"/>
        <v>0</v>
      </c>
      <c r="AA271" s="9">
        <f>AA272</f>
        <v>0</v>
      </c>
      <c r="AB271" s="8">
        <f t="shared" si="51"/>
        <v>0</v>
      </c>
      <c r="AC271" s="9">
        <f>AC272</f>
        <v>0</v>
      </c>
      <c r="AD271" s="8">
        <f t="shared" si="45"/>
        <v>0</v>
      </c>
      <c r="AE271" s="9">
        <f>AE272</f>
        <v>0</v>
      </c>
      <c r="AF271" s="8">
        <f t="shared" si="43"/>
        <v>0</v>
      </c>
      <c r="AG271" s="9">
        <f>AG272</f>
        <v>0</v>
      </c>
      <c r="AH271" s="8">
        <f t="shared" si="40"/>
        <v>0</v>
      </c>
    </row>
    <row r="272" spans="1:34" ht="57" customHeight="1">
      <c r="A272" s="2" t="s">
        <v>69</v>
      </c>
      <c r="B272" s="3" t="s">
        <v>4</v>
      </c>
      <c r="C272" s="3" t="s">
        <v>23</v>
      </c>
      <c r="D272" s="3" t="s">
        <v>25</v>
      </c>
      <c r="E272" s="12" t="s">
        <v>141</v>
      </c>
      <c r="F272" s="3">
        <v>600</v>
      </c>
      <c r="G272" s="8">
        <v>0</v>
      </c>
      <c r="H272" s="8"/>
      <c r="I272" s="8">
        <f t="shared" si="46"/>
        <v>0</v>
      </c>
      <c r="J272" s="8"/>
      <c r="K272" s="8">
        <f t="shared" si="47"/>
        <v>0</v>
      </c>
      <c r="L272" s="9"/>
      <c r="M272" s="8">
        <f t="shared" si="48"/>
        <v>0</v>
      </c>
      <c r="N272" s="9"/>
      <c r="O272" s="8">
        <f t="shared" si="44"/>
        <v>0</v>
      </c>
      <c r="P272" s="9"/>
      <c r="Q272" s="8">
        <f t="shared" si="41"/>
        <v>0</v>
      </c>
      <c r="R272" s="9"/>
      <c r="S272" s="8">
        <f t="shared" si="42"/>
        <v>0</v>
      </c>
      <c r="T272" s="9"/>
      <c r="U272" s="8">
        <f t="shared" si="39"/>
        <v>0</v>
      </c>
      <c r="V272" s="8">
        <v>0</v>
      </c>
      <c r="W272" s="8"/>
      <c r="X272" s="8">
        <f t="shared" si="49"/>
        <v>0</v>
      </c>
      <c r="Y272" s="8"/>
      <c r="Z272" s="8">
        <f t="shared" si="50"/>
        <v>0</v>
      </c>
      <c r="AA272" s="9"/>
      <c r="AB272" s="8">
        <f t="shared" si="51"/>
        <v>0</v>
      </c>
      <c r="AC272" s="9"/>
      <c r="AD272" s="8">
        <f t="shared" si="45"/>
        <v>0</v>
      </c>
      <c r="AE272" s="9"/>
      <c r="AF272" s="8">
        <f t="shared" si="43"/>
        <v>0</v>
      </c>
      <c r="AG272" s="9"/>
      <c r="AH272" s="8">
        <f t="shared" si="40"/>
        <v>0</v>
      </c>
    </row>
    <row r="273" spans="1:34" ht="111.75" customHeight="1">
      <c r="A273" s="2" t="s">
        <v>349</v>
      </c>
      <c r="B273" s="3" t="s">
        <v>4</v>
      </c>
      <c r="C273" s="3" t="s">
        <v>23</v>
      </c>
      <c r="D273" s="3" t="s">
        <v>25</v>
      </c>
      <c r="E273" s="12" t="s">
        <v>302</v>
      </c>
      <c r="F273" s="3"/>
      <c r="G273" s="8">
        <v>10702.44</v>
      </c>
      <c r="H273" s="8">
        <f>H274</f>
        <v>0</v>
      </c>
      <c r="I273" s="8">
        <f t="shared" si="46"/>
        <v>10702.44</v>
      </c>
      <c r="J273" s="8">
        <f>J274</f>
        <v>0</v>
      </c>
      <c r="K273" s="8">
        <f t="shared" si="47"/>
        <v>10702.44</v>
      </c>
      <c r="L273" s="9">
        <f>L274</f>
        <v>0</v>
      </c>
      <c r="M273" s="8">
        <f t="shared" si="48"/>
        <v>10702.44</v>
      </c>
      <c r="N273" s="9">
        <f>N274</f>
        <v>0</v>
      </c>
      <c r="O273" s="8">
        <f t="shared" si="44"/>
        <v>10702.44</v>
      </c>
      <c r="P273" s="9">
        <f>P274</f>
        <v>0</v>
      </c>
      <c r="Q273" s="8">
        <f t="shared" si="41"/>
        <v>10702.44</v>
      </c>
      <c r="R273" s="9">
        <f>R274</f>
        <v>0</v>
      </c>
      <c r="S273" s="8">
        <f t="shared" si="42"/>
        <v>10702.44</v>
      </c>
      <c r="T273" s="9">
        <f>T274</f>
        <v>0</v>
      </c>
      <c r="U273" s="8">
        <f t="shared" si="39"/>
        <v>10702.44</v>
      </c>
      <c r="V273" s="8">
        <v>0</v>
      </c>
      <c r="W273" s="8">
        <f>W274</f>
        <v>10702.44</v>
      </c>
      <c r="X273" s="8">
        <f t="shared" si="49"/>
        <v>10702.44</v>
      </c>
      <c r="Y273" s="8">
        <f>Y274</f>
        <v>0</v>
      </c>
      <c r="Z273" s="8">
        <f t="shared" si="50"/>
        <v>10702.44</v>
      </c>
      <c r="AA273" s="9">
        <f>AA274</f>
        <v>0</v>
      </c>
      <c r="AB273" s="8">
        <f t="shared" si="51"/>
        <v>10702.44</v>
      </c>
      <c r="AC273" s="9">
        <f>AC274</f>
        <v>0</v>
      </c>
      <c r="AD273" s="8">
        <f t="shared" si="45"/>
        <v>10702.44</v>
      </c>
      <c r="AE273" s="9">
        <f>AE274</f>
        <v>0</v>
      </c>
      <c r="AF273" s="8">
        <f t="shared" si="43"/>
        <v>10702.44</v>
      </c>
      <c r="AG273" s="9">
        <f>AG274</f>
        <v>0</v>
      </c>
      <c r="AH273" s="8">
        <f t="shared" si="40"/>
        <v>10702.44</v>
      </c>
    </row>
    <row r="274" spans="1:34" ht="57" customHeight="1">
      <c r="A274" s="2" t="s">
        <v>69</v>
      </c>
      <c r="B274" s="3" t="s">
        <v>4</v>
      </c>
      <c r="C274" s="3" t="s">
        <v>23</v>
      </c>
      <c r="D274" s="3" t="s">
        <v>25</v>
      </c>
      <c r="E274" s="12" t="s">
        <v>302</v>
      </c>
      <c r="F274" s="3">
        <v>600</v>
      </c>
      <c r="G274" s="8">
        <v>10702.44</v>
      </c>
      <c r="H274" s="8"/>
      <c r="I274" s="8">
        <f t="shared" si="46"/>
        <v>10702.44</v>
      </c>
      <c r="J274" s="8"/>
      <c r="K274" s="8">
        <f t="shared" si="47"/>
        <v>10702.44</v>
      </c>
      <c r="L274" s="9"/>
      <c r="M274" s="8">
        <f t="shared" si="48"/>
        <v>10702.44</v>
      </c>
      <c r="N274" s="9"/>
      <c r="O274" s="8">
        <f t="shared" si="44"/>
        <v>10702.44</v>
      </c>
      <c r="P274" s="9"/>
      <c r="Q274" s="8">
        <f t="shared" si="41"/>
        <v>10702.44</v>
      </c>
      <c r="R274" s="9"/>
      <c r="S274" s="8">
        <f t="shared" si="42"/>
        <v>10702.44</v>
      </c>
      <c r="T274" s="9"/>
      <c r="U274" s="8">
        <f t="shared" si="39"/>
        <v>10702.44</v>
      </c>
      <c r="V274" s="8">
        <v>0</v>
      </c>
      <c r="W274" s="8">
        <v>10702.44</v>
      </c>
      <c r="X274" s="8">
        <f t="shared" si="49"/>
        <v>10702.44</v>
      </c>
      <c r="Y274" s="8"/>
      <c r="Z274" s="8">
        <f t="shared" si="50"/>
        <v>10702.44</v>
      </c>
      <c r="AA274" s="9"/>
      <c r="AB274" s="8">
        <f t="shared" si="51"/>
        <v>10702.44</v>
      </c>
      <c r="AC274" s="9"/>
      <c r="AD274" s="8">
        <f t="shared" si="45"/>
        <v>10702.44</v>
      </c>
      <c r="AE274" s="9"/>
      <c r="AF274" s="8">
        <f t="shared" si="43"/>
        <v>10702.44</v>
      </c>
      <c r="AG274" s="9"/>
      <c r="AH274" s="8">
        <f t="shared" si="40"/>
        <v>10702.44</v>
      </c>
    </row>
    <row r="275" spans="1:34" ht="42" customHeight="1">
      <c r="A275" s="10" t="s">
        <v>142</v>
      </c>
      <c r="B275" s="3" t="s">
        <v>4</v>
      </c>
      <c r="C275" s="3" t="s">
        <v>23</v>
      </c>
      <c r="D275" s="3" t="s">
        <v>25</v>
      </c>
      <c r="E275" s="1" t="s">
        <v>143</v>
      </c>
      <c r="F275" s="3"/>
      <c r="G275" s="8">
        <v>0</v>
      </c>
      <c r="H275" s="8">
        <f>H276</f>
        <v>0</v>
      </c>
      <c r="I275" s="8">
        <f t="shared" si="46"/>
        <v>0</v>
      </c>
      <c r="J275" s="8">
        <f>J276</f>
        <v>0</v>
      </c>
      <c r="K275" s="8">
        <f t="shared" si="47"/>
        <v>0</v>
      </c>
      <c r="L275" s="9">
        <f>L276</f>
        <v>0</v>
      </c>
      <c r="M275" s="8">
        <f t="shared" si="48"/>
        <v>0</v>
      </c>
      <c r="N275" s="9">
        <f>N276</f>
        <v>0</v>
      </c>
      <c r="O275" s="8">
        <f t="shared" si="44"/>
        <v>0</v>
      </c>
      <c r="P275" s="9">
        <f>P276</f>
        <v>0</v>
      </c>
      <c r="Q275" s="8">
        <f t="shared" si="41"/>
        <v>0</v>
      </c>
      <c r="R275" s="9">
        <f>R276</f>
        <v>0</v>
      </c>
      <c r="S275" s="8">
        <f t="shared" si="42"/>
        <v>0</v>
      </c>
      <c r="T275" s="9">
        <f>T276</f>
        <v>0</v>
      </c>
      <c r="U275" s="8">
        <f t="shared" si="39"/>
        <v>0</v>
      </c>
      <c r="V275" s="8">
        <v>0</v>
      </c>
      <c r="W275" s="8">
        <f>W276</f>
        <v>0</v>
      </c>
      <c r="X275" s="8">
        <f t="shared" si="49"/>
        <v>0</v>
      </c>
      <c r="Y275" s="8">
        <f>Y276</f>
        <v>0</v>
      </c>
      <c r="Z275" s="8">
        <f t="shared" si="50"/>
        <v>0</v>
      </c>
      <c r="AA275" s="9">
        <f>AA276</f>
        <v>0</v>
      </c>
      <c r="AB275" s="8">
        <f t="shared" si="51"/>
        <v>0</v>
      </c>
      <c r="AC275" s="9">
        <f>AC276</f>
        <v>0</v>
      </c>
      <c r="AD275" s="8">
        <f t="shared" si="45"/>
        <v>0</v>
      </c>
      <c r="AE275" s="9">
        <f>AE276</f>
        <v>0</v>
      </c>
      <c r="AF275" s="8">
        <f t="shared" si="43"/>
        <v>0</v>
      </c>
      <c r="AG275" s="9">
        <f>AG276</f>
        <v>0</v>
      </c>
      <c r="AH275" s="8">
        <f t="shared" si="40"/>
        <v>0</v>
      </c>
    </row>
    <row r="276" spans="1:34" ht="51.75" customHeight="1">
      <c r="A276" s="2" t="s">
        <v>69</v>
      </c>
      <c r="B276" s="3" t="s">
        <v>4</v>
      </c>
      <c r="C276" s="3" t="s">
        <v>23</v>
      </c>
      <c r="D276" s="3" t="s">
        <v>25</v>
      </c>
      <c r="E276" s="1" t="s">
        <v>143</v>
      </c>
      <c r="F276" s="3">
        <v>600</v>
      </c>
      <c r="G276" s="8">
        <v>0</v>
      </c>
      <c r="H276" s="8"/>
      <c r="I276" s="8">
        <f t="shared" si="46"/>
        <v>0</v>
      </c>
      <c r="J276" s="8"/>
      <c r="K276" s="8">
        <f t="shared" si="47"/>
        <v>0</v>
      </c>
      <c r="L276" s="9"/>
      <c r="M276" s="8">
        <f t="shared" si="48"/>
        <v>0</v>
      </c>
      <c r="N276" s="9"/>
      <c r="O276" s="8">
        <f t="shared" si="44"/>
        <v>0</v>
      </c>
      <c r="P276" s="9"/>
      <c r="Q276" s="8">
        <f t="shared" si="41"/>
        <v>0</v>
      </c>
      <c r="R276" s="9"/>
      <c r="S276" s="8">
        <f t="shared" si="42"/>
        <v>0</v>
      </c>
      <c r="T276" s="9"/>
      <c r="U276" s="8">
        <f t="shared" si="39"/>
        <v>0</v>
      </c>
      <c r="V276" s="8">
        <v>0</v>
      </c>
      <c r="W276" s="8"/>
      <c r="X276" s="8">
        <f t="shared" si="49"/>
        <v>0</v>
      </c>
      <c r="Y276" s="8"/>
      <c r="Z276" s="8">
        <f t="shared" si="50"/>
        <v>0</v>
      </c>
      <c r="AA276" s="9"/>
      <c r="AB276" s="8">
        <f t="shared" si="51"/>
        <v>0</v>
      </c>
      <c r="AC276" s="9"/>
      <c r="AD276" s="8">
        <f t="shared" si="45"/>
        <v>0</v>
      </c>
      <c r="AE276" s="9"/>
      <c r="AF276" s="8">
        <f t="shared" si="43"/>
        <v>0</v>
      </c>
      <c r="AG276" s="9"/>
      <c r="AH276" s="8">
        <f t="shared" si="40"/>
        <v>0</v>
      </c>
    </row>
    <row r="277" spans="1:34" ht="48" hidden="1" customHeight="1">
      <c r="A277" s="2" t="s">
        <v>270</v>
      </c>
      <c r="B277" s="3" t="s">
        <v>4</v>
      </c>
      <c r="C277" s="3" t="s">
        <v>23</v>
      </c>
      <c r="D277" s="3" t="s">
        <v>25</v>
      </c>
      <c r="E277" s="1" t="s">
        <v>271</v>
      </c>
      <c r="F277" s="3"/>
      <c r="G277" s="8">
        <v>0</v>
      </c>
      <c r="H277" s="8">
        <f>H278</f>
        <v>0</v>
      </c>
      <c r="I277" s="8">
        <f t="shared" si="46"/>
        <v>0</v>
      </c>
      <c r="J277" s="8">
        <f>J278</f>
        <v>0</v>
      </c>
      <c r="K277" s="8">
        <f t="shared" si="47"/>
        <v>0</v>
      </c>
      <c r="L277" s="9">
        <f>L278</f>
        <v>0</v>
      </c>
      <c r="M277" s="8">
        <f t="shared" si="48"/>
        <v>0</v>
      </c>
      <c r="N277" s="9">
        <f>N278</f>
        <v>0</v>
      </c>
      <c r="O277" s="8">
        <f t="shared" si="44"/>
        <v>0</v>
      </c>
      <c r="P277" s="9">
        <f>P278</f>
        <v>0</v>
      </c>
      <c r="Q277" s="8">
        <f t="shared" si="41"/>
        <v>0</v>
      </c>
      <c r="R277" s="9">
        <f>R278</f>
        <v>0</v>
      </c>
      <c r="S277" s="8">
        <f t="shared" si="42"/>
        <v>0</v>
      </c>
      <c r="T277" s="9">
        <f>T278</f>
        <v>0</v>
      </c>
      <c r="U277" s="8">
        <f t="shared" si="39"/>
        <v>0</v>
      </c>
      <c r="V277" s="8">
        <v>0</v>
      </c>
      <c r="W277" s="8">
        <f>W278</f>
        <v>0</v>
      </c>
      <c r="X277" s="8">
        <f t="shared" si="49"/>
        <v>0</v>
      </c>
      <c r="Y277" s="8">
        <f>Y278</f>
        <v>0</v>
      </c>
      <c r="Z277" s="8">
        <f t="shared" si="50"/>
        <v>0</v>
      </c>
      <c r="AA277" s="9">
        <f>AA278</f>
        <v>0</v>
      </c>
      <c r="AB277" s="8">
        <f t="shared" si="51"/>
        <v>0</v>
      </c>
      <c r="AC277" s="9">
        <f>AC278</f>
        <v>0</v>
      </c>
      <c r="AD277" s="8">
        <f t="shared" si="45"/>
        <v>0</v>
      </c>
      <c r="AE277" s="9">
        <f>AE278</f>
        <v>0</v>
      </c>
      <c r="AF277" s="8">
        <f t="shared" si="43"/>
        <v>0</v>
      </c>
      <c r="AG277" s="9">
        <f>AG278</f>
        <v>0</v>
      </c>
      <c r="AH277" s="8">
        <f t="shared" si="40"/>
        <v>0</v>
      </c>
    </row>
    <row r="278" spans="1:34" ht="51.75" hidden="1" customHeight="1">
      <c r="A278" s="2" t="s">
        <v>69</v>
      </c>
      <c r="B278" s="3" t="s">
        <v>4</v>
      </c>
      <c r="C278" s="3" t="s">
        <v>23</v>
      </c>
      <c r="D278" s="3" t="s">
        <v>25</v>
      </c>
      <c r="E278" s="1" t="s">
        <v>271</v>
      </c>
      <c r="F278" s="3">
        <v>600</v>
      </c>
      <c r="G278" s="8">
        <v>0</v>
      </c>
      <c r="H278" s="8"/>
      <c r="I278" s="8">
        <f t="shared" si="46"/>
        <v>0</v>
      </c>
      <c r="J278" s="8"/>
      <c r="K278" s="8">
        <f t="shared" si="47"/>
        <v>0</v>
      </c>
      <c r="L278" s="9"/>
      <c r="M278" s="8">
        <f t="shared" si="48"/>
        <v>0</v>
      </c>
      <c r="N278" s="9"/>
      <c r="O278" s="8">
        <f t="shared" si="44"/>
        <v>0</v>
      </c>
      <c r="P278" s="9"/>
      <c r="Q278" s="8">
        <f t="shared" si="41"/>
        <v>0</v>
      </c>
      <c r="R278" s="9"/>
      <c r="S278" s="8">
        <f t="shared" si="42"/>
        <v>0</v>
      </c>
      <c r="T278" s="9"/>
      <c r="U278" s="8">
        <f t="shared" si="39"/>
        <v>0</v>
      </c>
      <c r="V278" s="8">
        <v>0</v>
      </c>
      <c r="W278" s="8"/>
      <c r="X278" s="8">
        <f t="shared" si="49"/>
        <v>0</v>
      </c>
      <c r="Y278" s="8"/>
      <c r="Z278" s="8">
        <f t="shared" si="50"/>
        <v>0</v>
      </c>
      <c r="AA278" s="9"/>
      <c r="AB278" s="8">
        <f t="shared" si="51"/>
        <v>0</v>
      </c>
      <c r="AC278" s="9"/>
      <c r="AD278" s="8">
        <f t="shared" si="45"/>
        <v>0</v>
      </c>
      <c r="AE278" s="9"/>
      <c r="AF278" s="8">
        <f t="shared" si="43"/>
        <v>0</v>
      </c>
      <c r="AG278" s="9"/>
      <c r="AH278" s="8">
        <f t="shared" si="40"/>
        <v>0</v>
      </c>
    </row>
    <row r="279" spans="1:34" ht="51.75" customHeight="1">
      <c r="A279" s="2" t="s">
        <v>294</v>
      </c>
      <c r="B279" s="3" t="s">
        <v>4</v>
      </c>
      <c r="C279" s="3" t="s">
        <v>23</v>
      </c>
      <c r="D279" s="3" t="s">
        <v>25</v>
      </c>
      <c r="E279" s="1" t="s">
        <v>295</v>
      </c>
      <c r="F279" s="3"/>
      <c r="G279" s="8">
        <v>0</v>
      </c>
      <c r="H279" s="8">
        <f>H280</f>
        <v>0</v>
      </c>
      <c r="I279" s="8">
        <f t="shared" si="46"/>
        <v>0</v>
      </c>
      <c r="J279" s="8">
        <f>J280</f>
        <v>0</v>
      </c>
      <c r="K279" s="8">
        <f t="shared" si="47"/>
        <v>0</v>
      </c>
      <c r="L279" s="9">
        <f>L280</f>
        <v>0</v>
      </c>
      <c r="M279" s="8">
        <f t="shared" si="48"/>
        <v>0</v>
      </c>
      <c r="N279" s="9">
        <f>N280</f>
        <v>0</v>
      </c>
      <c r="O279" s="8">
        <f t="shared" si="44"/>
        <v>0</v>
      </c>
      <c r="P279" s="9">
        <f>P280</f>
        <v>0</v>
      </c>
      <c r="Q279" s="8">
        <f t="shared" si="41"/>
        <v>0</v>
      </c>
      <c r="R279" s="9">
        <f>R280</f>
        <v>0</v>
      </c>
      <c r="S279" s="8">
        <f t="shared" si="42"/>
        <v>0</v>
      </c>
      <c r="T279" s="9">
        <f>T280</f>
        <v>0</v>
      </c>
      <c r="U279" s="8">
        <f t="shared" ref="U279:U342" si="53">S279+T279</f>
        <v>0</v>
      </c>
      <c r="V279" s="8">
        <v>0</v>
      </c>
      <c r="W279" s="8">
        <f>W280</f>
        <v>0</v>
      </c>
      <c r="X279" s="8">
        <f t="shared" si="49"/>
        <v>0</v>
      </c>
      <c r="Y279" s="8">
        <f>Y280</f>
        <v>0</v>
      </c>
      <c r="Z279" s="8">
        <f t="shared" si="50"/>
        <v>0</v>
      </c>
      <c r="AA279" s="9">
        <f>AA280</f>
        <v>0</v>
      </c>
      <c r="AB279" s="8">
        <f t="shared" si="51"/>
        <v>0</v>
      </c>
      <c r="AC279" s="9">
        <f>AC280</f>
        <v>0</v>
      </c>
      <c r="AD279" s="8">
        <f t="shared" si="45"/>
        <v>0</v>
      </c>
      <c r="AE279" s="9">
        <f>AE280</f>
        <v>0</v>
      </c>
      <c r="AF279" s="8">
        <f t="shared" si="43"/>
        <v>0</v>
      </c>
      <c r="AG279" s="9">
        <f>AG280</f>
        <v>0</v>
      </c>
      <c r="AH279" s="8">
        <f t="shared" ref="AH279:AH342" si="54">AF279+AG279</f>
        <v>0</v>
      </c>
    </row>
    <row r="280" spans="1:34" ht="51.75" customHeight="1">
      <c r="A280" s="2" t="s">
        <v>69</v>
      </c>
      <c r="B280" s="3" t="s">
        <v>4</v>
      </c>
      <c r="C280" s="3" t="s">
        <v>23</v>
      </c>
      <c r="D280" s="3" t="s">
        <v>25</v>
      </c>
      <c r="E280" s="1" t="s">
        <v>295</v>
      </c>
      <c r="F280" s="3">
        <v>600</v>
      </c>
      <c r="G280" s="8">
        <v>0</v>
      </c>
      <c r="H280" s="8"/>
      <c r="I280" s="8">
        <f t="shared" si="46"/>
        <v>0</v>
      </c>
      <c r="J280" s="8"/>
      <c r="K280" s="8">
        <f t="shared" si="47"/>
        <v>0</v>
      </c>
      <c r="L280" s="9"/>
      <c r="M280" s="8">
        <f t="shared" si="48"/>
        <v>0</v>
      </c>
      <c r="N280" s="9"/>
      <c r="O280" s="8">
        <f t="shared" si="44"/>
        <v>0</v>
      </c>
      <c r="P280" s="9"/>
      <c r="Q280" s="8">
        <f t="shared" si="41"/>
        <v>0</v>
      </c>
      <c r="R280" s="9"/>
      <c r="S280" s="8">
        <f t="shared" si="42"/>
        <v>0</v>
      </c>
      <c r="T280" s="9"/>
      <c r="U280" s="8">
        <f t="shared" si="53"/>
        <v>0</v>
      </c>
      <c r="V280" s="8">
        <v>0</v>
      </c>
      <c r="W280" s="8"/>
      <c r="X280" s="8">
        <f t="shared" si="49"/>
        <v>0</v>
      </c>
      <c r="Y280" s="8"/>
      <c r="Z280" s="8">
        <f t="shared" si="50"/>
        <v>0</v>
      </c>
      <c r="AA280" s="9"/>
      <c r="AB280" s="8">
        <f t="shared" si="51"/>
        <v>0</v>
      </c>
      <c r="AC280" s="9"/>
      <c r="AD280" s="8">
        <f t="shared" si="45"/>
        <v>0</v>
      </c>
      <c r="AE280" s="9"/>
      <c r="AF280" s="8">
        <f t="shared" si="43"/>
        <v>0</v>
      </c>
      <c r="AG280" s="9"/>
      <c r="AH280" s="8">
        <f t="shared" si="54"/>
        <v>0</v>
      </c>
    </row>
    <row r="281" spans="1:34" ht="85.5" customHeight="1">
      <c r="A281" s="2" t="s">
        <v>335</v>
      </c>
      <c r="B281" s="3" t="s">
        <v>4</v>
      </c>
      <c r="C281" s="3" t="s">
        <v>23</v>
      </c>
      <c r="D281" s="3" t="s">
        <v>25</v>
      </c>
      <c r="E281" s="1" t="s">
        <v>287</v>
      </c>
      <c r="F281" s="3"/>
      <c r="G281" s="8">
        <v>0</v>
      </c>
      <c r="H281" s="8">
        <f>H282</f>
        <v>0</v>
      </c>
      <c r="I281" s="8">
        <f t="shared" si="46"/>
        <v>0</v>
      </c>
      <c r="J281" s="8">
        <f>J282</f>
        <v>0</v>
      </c>
      <c r="K281" s="8">
        <f t="shared" si="47"/>
        <v>0</v>
      </c>
      <c r="L281" s="9">
        <f>L282</f>
        <v>0</v>
      </c>
      <c r="M281" s="8">
        <f t="shared" si="48"/>
        <v>0</v>
      </c>
      <c r="N281" s="9">
        <f>N282</f>
        <v>0</v>
      </c>
      <c r="O281" s="8">
        <f t="shared" si="44"/>
        <v>0</v>
      </c>
      <c r="P281" s="9">
        <f>P282</f>
        <v>0</v>
      </c>
      <c r="Q281" s="8">
        <f t="shared" si="41"/>
        <v>0</v>
      </c>
      <c r="R281" s="9">
        <f>R282</f>
        <v>0</v>
      </c>
      <c r="S281" s="8">
        <f t="shared" si="42"/>
        <v>0</v>
      </c>
      <c r="T281" s="9">
        <f>T282</f>
        <v>0</v>
      </c>
      <c r="U281" s="8">
        <f t="shared" si="53"/>
        <v>0</v>
      </c>
      <c r="V281" s="8">
        <v>0</v>
      </c>
      <c r="W281" s="8">
        <f>W282</f>
        <v>0</v>
      </c>
      <c r="X281" s="8">
        <f t="shared" si="49"/>
        <v>0</v>
      </c>
      <c r="Y281" s="8">
        <f>Y282</f>
        <v>0</v>
      </c>
      <c r="Z281" s="8">
        <f t="shared" si="50"/>
        <v>0</v>
      </c>
      <c r="AA281" s="9">
        <f>AA282</f>
        <v>0</v>
      </c>
      <c r="AB281" s="8">
        <f t="shared" si="51"/>
        <v>0</v>
      </c>
      <c r="AC281" s="9">
        <f>AC282</f>
        <v>0</v>
      </c>
      <c r="AD281" s="8">
        <f t="shared" si="45"/>
        <v>0</v>
      </c>
      <c r="AE281" s="9">
        <f>AE282</f>
        <v>0</v>
      </c>
      <c r="AF281" s="8">
        <f t="shared" si="43"/>
        <v>0</v>
      </c>
      <c r="AG281" s="9">
        <f>AG282</f>
        <v>0</v>
      </c>
      <c r="AH281" s="8">
        <f t="shared" si="54"/>
        <v>0</v>
      </c>
    </row>
    <row r="282" spans="1:34" ht="51.75" customHeight="1">
      <c r="A282" s="2" t="s">
        <v>69</v>
      </c>
      <c r="B282" s="3" t="s">
        <v>4</v>
      </c>
      <c r="C282" s="3" t="s">
        <v>23</v>
      </c>
      <c r="D282" s="3" t="s">
        <v>25</v>
      </c>
      <c r="E282" s="1" t="s">
        <v>287</v>
      </c>
      <c r="F282" s="3">
        <v>600</v>
      </c>
      <c r="G282" s="8">
        <v>0</v>
      </c>
      <c r="H282" s="8"/>
      <c r="I282" s="8">
        <f t="shared" si="46"/>
        <v>0</v>
      </c>
      <c r="J282" s="8"/>
      <c r="K282" s="8">
        <f t="shared" si="47"/>
        <v>0</v>
      </c>
      <c r="L282" s="9"/>
      <c r="M282" s="8">
        <f t="shared" si="48"/>
        <v>0</v>
      </c>
      <c r="N282" s="9"/>
      <c r="O282" s="8">
        <f t="shared" si="44"/>
        <v>0</v>
      </c>
      <c r="P282" s="9"/>
      <c r="Q282" s="8">
        <f t="shared" si="41"/>
        <v>0</v>
      </c>
      <c r="R282" s="9"/>
      <c r="S282" s="8">
        <f t="shared" si="42"/>
        <v>0</v>
      </c>
      <c r="T282" s="9"/>
      <c r="U282" s="8">
        <f t="shared" si="53"/>
        <v>0</v>
      </c>
      <c r="V282" s="8">
        <v>0</v>
      </c>
      <c r="W282" s="8"/>
      <c r="X282" s="8">
        <f t="shared" si="49"/>
        <v>0</v>
      </c>
      <c r="Y282" s="8"/>
      <c r="Z282" s="8">
        <f t="shared" si="50"/>
        <v>0</v>
      </c>
      <c r="AA282" s="9"/>
      <c r="AB282" s="8">
        <f t="shared" si="51"/>
        <v>0</v>
      </c>
      <c r="AC282" s="9"/>
      <c r="AD282" s="8">
        <f t="shared" si="45"/>
        <v>0</v>
      </c>
      <c r="AE282" s="9"/>
      <c r="AF282" s="8">
        <f t="shared" si="43"/>
        <v>0</v>
      </c>
      <c r="AG282" s="9"/>
      <c r="AH282" s="8">
        <f t="shared" si="54"/>
        <v>0</v>
      </c>
    </row>
    <row r="283" spans="1:34" ht="63.75" customHeight="1">
      <c r="A283" s="2" t="s">
        <v>336</v>
      </c>
      <c r="B283" s="3" t="s">
        <v>4</v>
      </c>
      <c r="C283" s="3" t="s">
        <v>23</v>
      </c>
      <c r="D283" s="3" t="s">
        <v>25</v>
      </c>
      <c r="E283" s="1" t="s">
        <v>292</v>
      </c>
      <c r="F283" s="3"/>
      <c r="G283" s="8">
        <v>4583.7950000000001</v>
      </c>
      <c r="H283" s="8">
        <f>H284</f>
        <v>0</v>
      </c>
      <c r="I283" s="8">
        <f t="shared" si="46"/>
        <v>4583.7950000000001</v>
      </c>
      <c r="J283" s="8">
        <f>J284</f>
        <v>116.31610000000001</v>
      </c>
      <c r="K283" s="8">
        <f t="shared" si="47"/>
        <v>4700.1111000000001</v>
      </c>
      <c r="L283" s="9">
        <f>L284</f>
        <v>0</v>
      </c>
      <c r="M283" s="8">
        <f t="shared" si="48"/>
        <v>4700.1111000000001</v>
      </c>
      <c r="N283" s="9">
        <f>N284</f>
        <v>0</v>
      </c>
      <c r="O283" s="8">
        <f t="shared" si="44"/>
        <v>4700.1111000000001</v>
      </c>
      <c r="P283" s="9">
        <f>P284</f>
        <v>0</v>
      </c>
      <c r="Q283" s="8">
        <f t="shared" si="41"/>
        <v>4700.1111000000001</v>
      </c>
      <c r="R283" s="9">
        <f>R284</f>
        <v>0</v>
      </c>
      <c r="S283" s="8">
        <f t="shared" si="42"/>
        <v>4700.1111000000001</v>
      </c>
      <c r="T283" s="9">
        <f>T284</f>
        <v>0</v>
      </c>
      <c r="U283" s="8">
        <f t="shared" si="53"/>
        <v>4700.1111000000001</v>
      </c>
      <c r="V283" s="8">
        <v>0</v>
      </c>
      <c r="W283" s="8">
        <f>W284</f>
        <v>0</v>
      </c>
      <c r="X283" s="8">
        <f t="shared" si="49"/>
        <v>0</v>
      </c>
      <c r="Y283" s="8">
        <f>Y284</f>
        <v>0</v>
      </c>
      <c r="Z283" s="8">
        <f t="shared" si="50"/>
        <v>0</v>
      </c>
      <c r="AA283" s="9">
        <f>AA284</f>
        <v>0</v>
      </c>
      <c r="AB283" s="8">
        <f t="shared" si="51"/>
        <v>0</v>
      </c>
      <c r="AC283" s="9">
        <f>AC284</f>
        <v>0</v>
      </c>
      <c r="AD283" s="8">
        <f t="shared" si="45"/>
        <v>0</v>
      </c>
      <c r="AE283" s="9">
        <f>AE284</f>
        <v>0</v>
      </c>
      <c r="AF283" s="8">
        <f t="shared" si="43"/>
        <v>0</v>
      </c>
      <c r="AG283" s="9">
        <f>AG284</f>
        <v>0</v>
      </c>
      <c r="AH283" s="8">
        <f t="shared" si="54"/>
        <v>0</v>
      </c>
    </row>
    <row r="284" spans="1:34" ht="51.75" customHeight="1">
      <c r="A284" s="2" t="s">
        <v>69</v>
      </c>
      <c r="B284" s="3" t="s">
        <v>4</v>
      </c>
      <c r="C284" s="3" t="s">
        <v>23</v>
      </c>
      <c r="D284" s="3" t="s">
        <v>25</v>
      </c>
      <c r="E284" s="1" t="s">
        <v>292</v>
      </c>
      <c r="F284" s="3">
        <v>600</v>
      </c>
      <c r="G284" s="8">
        <v>4583.7950000000001</v>
      </c>
      <c r="H284" s="8"/>
      <c r="I284" s="8">
        <f t="shared" si="46"/>
        <v>4583.7950000000001</v>
      </c>
      <c r="J284" s="8">
        <f>-45.36328+161.67938</f>
        <v>116.31610000000001</v>
      </c>
      <c r="K284" s="8">
        <f t="shared" si="47"/>
        <v>4700.1111000000001</v>
      </c>
      <c r="L284" s="9"/>
      <c r="M284" s="8">
        <f t="shared" si="48"/>
        <v>4700.1111000000001</v>
      </c>
      <c r="N284" s="9"/>
      <c r="O284" s="8">
        <f t="shared" si="44"/>
        <v>4700.1111000000001</v>
      </c>
      <c r="P284" s="9"/>
      <c r="Q284" s="8">
        <f t="shared" si="41"/>
        <v>4700.1111000000001</v>
      </c>
      <c r="R284" s="9"/>
      <c r="S284" s="8">
        <f t="shared" si="42"/>
        <v>4700.1111000000001</v>
      </c>
      <c r="T284" s="9"/>
      <c r="U284" s="8">
        <f t="shared" si="53"/>
        <v>4700.1111000000001</v>
      </c>
      <c r="V284" s="8">
        <v>0</v>
      </c>
      <c r="W284" s="8"/>
      <c r="X284" s="8">
        <f t="shared" si="49"/>
        <v>0</v>
      </c>
      <c r="Y284" s="8"/>
      <c r="Z284" s="8">
        <f t="shared" si="50"/>
        <v>0</v>
      </c>
      <c r="AA284" s="9"/>
      <c r="AB284" s="8">
        <f t="shared" si="51"/>
        <v>0</v>
      </c>
      <c r="AC284" s="9"/>
      <c r="AD284" s="8">
        <f t="shared" si="45"/>
        <v>0</v>
      </c>
      <c r="AE284" s="9"/>
      <c r="AF284" s="8">
        <f t="shared" si="43"/>
        <v>0</v>
      </c>
      <c r="AG284" s="9"/>
      <c r="AH284" s="8">
        <f t="shared" si="54"/>
        <v>0</v>
      </c>
    </row>
    <row r="285" spans="1:34" ht="60.75" hidden="1" customHeight="1">
      <c r="A285" s="2" t="s">
        <v>202</v>
      </c>
      <c r="B285" s="3" t="s">
        <v>4</v>
      </c>
      <c r="C285" s="3" t="s">
        <v>23</v>
      </c>
      <c r="D285" s="3" t="s">
        <v>25</v>
      </c>
      <c r="E285" s="12" t="s">
        <v>203</v>
      </c>
      <c r="F285" s="3"/>
      <c r="G285" s="8">
        <v>0</v>
      </c>
      <c r="H285" s="8">
        <f>H286</f>
        <v>0</v>
      </c>
      <c r="I285" s="8">
        <f t="shared" si="46"/>
        <v>0</v>
      </c>
      <c r="J285" s="8">
        <f>J286</f>
        <v>0</v>
      </c>
      <c r="K285" s="8">
        <f t="shared" si="47"/>
        <v>0</v>
      </c>
      <c r="L285" s="9">
        <f>L286</f>
        <v>0</v>
      </c>
      <c r="M285" s="8">
        <f t="shared" si="48"/>
        <v>0</v>
      </c>
      <c r="N285" s="9">
        <f>N286</f>
        <v>0</v>
      </c>
      <c r="O285" s="8">
        <f t="shared" si="44"/>
        <v>0</v>
      </c>
      <c r="P285" s="9">
        <f>P286</f>
        <v>0</v>
      </c>
      <c r="Q285" s="8">
        <f t="shared" ref="Q285:Q348" si="55">O285+P285</f>
        <v>0</v>
      </c>
      <c r="R285" s="9">
        <f>R286</f>
        <v>0</v>
      </c>
      <c r="S285" s="8">
        <f t="shared" ref="S285:S348" si="56">Q285+R285</f>
        <v>0</v>
      </c>
      <c r="T285" s="9">
        <f>T286</f>
        <v>0</v>
      </c>
      <c r="U285" s="8">
        <f t="shared" si="53"/>
        <v>0</v>
      </c>
      <c r="V285" s="8">
        <v>0</v>
      </c>
      <c r="W285" s="8">
        <f>W286</f>
        <v>0</v>
      </c>
      <c r="X285" s="8">
        <f t="shared" si="49"/>
        <v>0</v>
      </c>
      <c r="Y285" s="8">
        <f>Y286</f>
        <v>0</v>
      </c>
      <c r="Z285" s="8">
        <f t="shared" si="50"/>
        <v>0</v>
      </c>
      <c r="AA285" s="9">
        <f>AA286</f>
        <v>0</v>
      </c>
      <c r="AB285" s="8">
        <f t="shared" si="51"/>
        <v>0</v>
      </c>
      <c r="AC285" s="9">
        <f>AC286</f>
        <v>0</v>
      </c>
      <c r="AD285" s="8">
        <f t="shared" si="45"/>
        <v>0</v>
      </c>
      <c r="AE285" s="9">
        <f>AE286</f>
        <v>0</v>
      </c>
      <c r="AF285" s="8">
        <f t="shared" ref="AF285:AF348" si="57">AD285+AE285</f>
        <v>0</v>
      </c>
      <c r="AG285" s="9">
        <f>AG286</f>
        <v>0</v>
      </c>
      <c r="AH285" s="8">
        <f t="shared" si="54"/>
        <v>0</v>
      </c>
    </row>
    <row r="286" spans="1:34" ht="56.25" hidden="1" customHeight="1">
      <c r="A286" s="2" t="s">
        <v>69</v>
      </c>
      <c r="B286" s="3" t="s">
        <v>4</v>
      </c>
      <c r="C286" s="3" t="s">
        <v>23</v>
      </c>
      <c r="D286" s="3" t="s">
        <v>25</v>
      </c>
      <c r="E286" s="12" t="s">
        <v>203</v>
      </c>
      <c r="F286" s="3">
        <v>600</v>
      </c>
      <c r="G286" s="8">
        <v>0</v>
      </c>
      <c r="H286" s="8"/>
      <c r="I286" s="8">
        <f t="shared" si="46"/>
        <v>0</v>
      </c>
      <c r="J286" s="8"/>
      <c r="K286" s="8">
        <f t="shared" si="47"/>
        <v>0</v>
      </c>
      <c r="L286" s="9"/>
      <c r="M286" s="8">
        <f t="shared" si="48"/>
        <v>0</v>
      </c>
      <c r="N286" s="9"/>
      <c r="O286" s="8">
        <f t="shared" si="44"/>
        <v>0</v>
      </c>
      <c r="P286" s="9"/>
      <c r="Q286" s="8">
        <f t="shared" si="55"/>
        <v>0</v>
      </c>
      <c r="R286" s="9"/>
      <c r="S286" s="8">
        <f t="shared" si="56"/>
        <v>0</v>
      </c>
      <c r="T286" s="9"/>
      <c r="U286" s="8">
        <f t="shared" si="53"/>
        <v>0</v>
      </c>
      <c r="V286" s="8">
        <v>0</v>
      </c>
      <c r="W286" s="8"/>
      <c r="X286" s="8">
        <f t="shared" si="49"/>
        <v>0</v>
      </c>
      <c r="Y286" s="8"/>
      <c r="Z286" s="8">
        <f t="shared" si="50"/>
        <v>0</v>
      </c>
      <c r="AA286" s="9"/>
      <c r="AB286" s="8">
        <f t="shared" si="51"/>
        <v>0</v>
      </c>
      <c r="AC286" s="9"/>
      <c r="AD286" s="8">
        <f t="shared" si="45"/>
        <v>0</v>
      </c>
      <c r="AE286" s="9"/>
      <c r="AF286" s="8">
        <f t="shared" si="57"/>
        <v>0</v>
      </c>
      <c r="AG286" s="9"/>
      <c r="AH286" s="8">
        <f t="shared" si="54"/>
        <v>0</v>
      </c>
    </row>
    <row r="287" spans="1:34" ht="56.25" customHeight="1">
      <c r="A287" s="2" t="s">
        <v>308</v>
      </c>
      <c r="B287" s="3" t="s">
        <v>4</v>
      </c>
      <c r="C287" s="3" t="s">
        <v>23</v>
      </c>
      <c r="D287" s="3" t="s">
        <v>25</v>
      </c>
      <c r="E287" s="12" t="s">
        <v>309</v>
      </c>
      <c r="F287" s="3"/>
      <c r="G287" s="8">
        <v>2725.1348500000004</v>
      </c>
      <c r="H287" s="8">
        <f>H288</f>
        <v>0</v>
      </c>
      <c r="I287" s="8">
        <f t="shared" si="46"/>
        <v>2725.1348500000004</v>
      </c>
      <c r="J287" s="8">
        <f>J288</f>
        <v>0</v>
      </c>
      <c r="K287" s="8">
        <f t="shared" si="47"/>
        <v>2725.1348500000004</v>
      </c>
      <c r="L287" s="9">
        <f>L288</f>
        <v>0</v>
      </c>
      <c r="M287" s="8">
        <f t="shared" si="48"/>
        <v>2725.1348500000004</v>
      </c>
      <c r="N287" s="9">
        <f>N288</f>
        <v>0</v>
      </c>
      <c r="O287" s="8">
        <f t="shared" si="44"/>
        <v>2725.1348500000004</v>
      </c>
      <c r="P287" s="9">
        <f>P288</f>
        <v>0</v>
      </c>
      <c r="Q287" s="8">
        <f t="shared" si="55"/>
        <v>2725.1348500000004</v>
      </c>
      <c r="R287" s="9">
        <f>R288</f>
        <v>0</v>
      </c>
      <c r="S287" s="8">
        <f t="shared" si="56"/>
        <v>2725.1348500000004</v>
      </c>
      <c r="T287" s="9">
        <f>T288</f>
        <v>0</v>
      </c>
      <c r="U287" s="8">
        <f t="shared" si="53"/>
        <v>2725.1348500000004</v>
      </c>
      <c r="V287" s="8">
        <v>2727.7547500000001</v>
      </c>
      <c r="W287" s="8">
        <f>W288</f>
        <v>0</v>
      </c>
      <c r="X287" s="8">
        <f t="shared" si="49"/>
        <v>2727.7547500000001</v>
      </c>
      <c r="Y287" s="8">
        <f>Y288</f>
        <v>0</v>
      </c>
      <c r="Z287" s="8">
        <f t="shared" si="50"/>
        <v>2727.7547500000001</v>
      </c>
      <c r="AA287" s="9">
        <f>AA288</f>
        <v>0</v>
      </c>
      <c r="AB287" s="8">
        <f t="shared" si="51"/>
        <v>2727.7547500000001</v>
      </c>
      <c r="AC287" s="9">
        <f>AC288</f>
        <v>0</v>
      </c>
      <c r="AD287" s="8">
        <f t="shared" si="45"/>
        <v>2727.7547500000001</v>
      </c>
      <c r="AE287" s="9">
        <f>AE288</f>
        <v>0</v>
      </c>
      <c r="AF287" s="8">
        <f t="shared" si="57"/>
        <v>2727.7547500000001</v>
      </c>
      <c r="AG287" s="9">
        <f>AG288</f>
        <v>0</v>
      </c>
      <c r="AH287" s="8">
        <f t="shared" si="54"/>
        <v>2727.7547500000001</v>
      </c>
    </row>
    <row r="288" spans="1:34" ht="56.25" customHeight="1">
      <c r="A288" s="2" t="s">
        <v>69</v>
      </c>
      <c r="B288" s="3" t="s">
        <v>4</v>
      </c>
      <c r="C288" s="3" t="s">
        <v>23</v>
      </c>
      <c r="D288" s="3" t="s">
        <v>25</v>
      </c>
      <c r="E288" s="12" t="s">
        <v>309</v>
      </c>
      <c r="F288" s="3">
        <v>600</v>
      </c>
      <c r="G288" s="8">
        <v>2725.1348500000004</v>
      </c>
      <c r="H288" s="8"/>
      <c r="I288" s="8">
        <f t="shared" si="46"/>
        <v>2725.1348500000004</v>
      </c>
      <c r="J288" s="8"/>
      <c r="K288" s="8">
        <f t="shared" si="47"/>
        <v>2725.1348500000004</v>
      </c>
      <c r="L288" s="9"/>
      <c r="M288" s="8">
        <f t="shared" si="48"/>
        <v>2725.1348500000004</v>
      </c>
      <c r="N288" s="9"/>
      <c r="O288" s="8">
        <f t="shared" si="44"/>
        <v>2725.1348500000004</v>
      </c>
      <c r="P288" s="9"/>
      <c r="Q288" s="8">
        <f t="shared" si="55"/>
        <v>2725.1348500000004</v>
      </c>
      <c r="R288" s="9"/>
      <c r="S288" s="8">
        <f t="shared" si="56"/>
        <v>2725.1348500000004</v>
      </c>
      <c r="T288" s="9"/>
      <c r="U288" s="8">
        <f t="shared" si="53"/>
        <v>2725.1348500000004</v>
      </c>
      <c r="V288" s="8">
        <v>2727.7547500000001</v>
      </c>
      <c r="W288" s="8"/>
      <c r="X288" s="8">
        <f t="shared" si="49"/>
        <v>2727.7547500000001</v>
      </c>
      <c r="Y288" s="8"/>
      <c r="Z288" s="8">
        <f t="shared" si="50"/>
        <v>2727.7547500000001</v>
      </c>
      <c r="AA288" s="9"/>
      <c r="AB288" s="8">
        <f t="shared" si="51"/>
        <v>2727.7547500000001</v>
      </c>
      <c r="AC288" s="9"/>
      <c r="AD288" s="8">
        <f t="shared" si="45"/>
        <v>2727.7547500000001</v>
      </c>
      <c r="AE288" s="9"/>
      <c r="AF288" s="8">
        <f t="shared" si="57"/>
        <v>2727.7547500000001</v>
      </c>
      <c r="AG288" s="9"/>
      <c r="AH288" s="8">
        <f t="shared" si="54"/>
        <v>2727.7547500000001</v>
      </c>
    </row>
    <row r="289" spans="1:34" ht="56.25" customHeight="1">
      <c r="A289" s="2" t="s">
        <v>310</v>
      </c>
      <c r="B289" s="3" t="s">
        <v>4</v>
      </c>
      <c r="C289" s="3" t="s">
        <v>23</v>
      </c>
      <c r="D289" s="3" t="s">
        <v>25</v>
      </c>
      <c r="E289" s="12" t="s">
        <v>311</v>
      </c>
      <c r="F289" s="3"/>
      <c r="G289" s="8">
        <v>62.877600000000001</v>
      </c>
      <c r="H289" s="8">
        <f>H290</f>
        <v>16502.750100000001</v>
      </c>
      <c r="I289" s="8">
        <f t="shared" si="46"/>
        <v>16565.627700000001</v>
      </c>
      <c r="J289" s="8">
        <f>J290</f>
        <v>0</v>
      </c>
      <c r="K289" s="8">
        <f t="shared" si="47"/>
        <v>16565.627700000001</v>
      </c>
      <c r="L289" s="9">
        <f>L290</f>
        <v>0</v>
      </c>
      <c r="M289" s="8">
        <f t="shared" si="48"/>
        <v>16565.627700000001</v>
      </c>
      <c r="N289" s="9">
        <f>N290</f>
        <v>0</v>
      </c>
      <c r="O289" s="8">
        <f t="shared" ref="O289:O354" si="58">M289+N289</f>
        <v>16565.627700000001</v>
      </c>
      <c r="P289" s="9">
        <f>P290</f>
        <v>0</v>
      </c>
      <c r="Q289" s="8">
        <f t="shared" si="55"/>
        <v>16565.627700000001</v>
      </c>
      <c r="R289" s="9">
        <f>R290</f>
        <v>0</v>
      </c>
      <c r="S289" s="8">
        <f t="shared" si="56"/>
        <v>16565.627700000001</v>
      </c>
      <c r="T289" s="9">
        <f>T290</f>
        <v>0</v>
      </c>
      <c r="U289" s="8">
        <f t="shared" si="53"/>
        <v>16565.627700000001</v>
      </c>
      <c r="V289" s="8">
        <v>60.2577</v>
      </c>
      <c r="W289" s="8">
        <f>W290</f>
        <v>16015.448700000001</v>
      </c>
      <c r="X289" s="8">
        <f t="shared" si="49"/>
        <v>16075.706400000001</v>
      </c>
      <c r="Y289" s="8">
        <f>Y290</f>
        <v>0</v>
      </c>
      <c r="Z289" s="8">
        <f t="shared" si="50"/>
        <v>16075.706400000001</v>
      </c>
      <c r="AA289" s="9">
        <f>AA290</f>
        <v>0</v>
      </c>
      <c r="AB289" s="8">
        <f t="shared" si="51"/>
        <v>16075.706400000001</v>
      </c>
      <c r="AC289" s="9">
        <f>AC290</f>
        <v>0</v>
      </c>
      <c r="AD289" s="8">
        <f t="shared" si="45"/>
        <v>16075.706400000001</v>
      </c>
      <c r="AE289" s="9">
        <f>AE290</f>
        <v>0</v>
      </c>
      <c r="AF289" s="8">
        <f t="shared" si="57"/>
        <v>16075.706400000001</v>
      </c>
      <c r="AG289" s="9">
        <f>AG290</f>
        <v>0</v>
      </c>
      <c r="AH289" s="8">
        <f t="shared" si="54"/>
        <v>16075.706400000001</v>
      </c>
    </row>
    <row r="290" spans="1:34" ht="56.25" customHeight="1">
      <c r="A290" s="2" t="s">
        <v>69</v>
      </c>
      <c r="B290" s="3" t="s">
        <v>4</v>
      </c>
      <c r="C290" s="3" t="s">
        <v>23</v>
      </c>
      <c r="D290" s="3" t="s">
        <v>25</v>
      </c>
      <c r="E290" s="12" t="s">
        <v>311</v>
      </c>
      <c r="F290" s="3">
        <v>600</v>
      </c>
      <c r="G290" s="8">
        <v>62.877600000000001</v>
      </c>
      <c r="H290" s="8">
        <v>16502.750100000001</v>
      </c>
      <c r="I290" s="8">
        <f t="shared" si="46"/>
        <v>16565.627700000001</v>
      </c>
      <c r="J290" s="8"/>
      <c r="K290" s="8">
        <f t="shared" si="47"/>
        <v>16565.627700000001</v>
      </c>
      <c r="L290" s="9"/>
      <c r="M290" s="8">
        <f t="shared" si="48"/>
        <v>16565.627700000001</v>
      </c>
      <c r="N290" s="9"/>
      <c r="O290" s="8">
        <f t="shared" si="58"/>
        <v>16565.627700000001</v>
      </c>
      <c r="P290" s="9"/>
      <c r="Q290" s="8">
        <f t="shared" si="55"/>
        <v>16565.627700000001</v>
      </c>
      <c r="R290" s="9"/>
      <c r="S290" s="8">
        <f t="shared" si="56"/>
        <v>16565.627700000001</v>
      </c>
      <c r="T290" s="9"/>
      <c r="U290" s="8">
        <f t="shared" si="53"/>
        <v>16565.627700000001</v>
      </c>
      <c r="V290" s="8">
        <v>60.2577</v>
      </c>
      <c r="W290" s="8">
        <v>16015.448700000001</v>
      </c>
      <c r="X290" s="8">
        <f t="shared" si="49"/>
        <v>16075.706400000001</v>
      </c>
      <c r="Y290" s="8"/>
      <c r="Z290" s="8">
        <f t="shared" si="50"/>
        <v>16075.706400000001</v>
      </c>
      <c r="AA290" s="9"/>
      <c r="AB290" s="8">
        <f t="shared" si="51"/>
        <v>16075.706400000001</v>
      </c>
      <c r="AC290" s="9"/>
      <c r="AD290" s="8">
        <f t="shared" si="45"/>
        <v>16075.706400000001</v>
      </c>
      <c r="AE290" s="9"/>
      <c r="AF290" s="8">
        <f t="shared" si="57"/>
        <v>16075.706400000001</v>
      </c>
      <c r="AG290" s="9"/>
      <c r="AH290" s="8">
        <f t="shared" si="54"/>
        <v>16075.706400000001</v>
      </c>
    </row>
    <row r="291" spans="1:34" ht="49.5" hidden="1" customHeight="1">
      <c r="A291" s="2" t="s">
        <v>293</v>
      </c>
      <c r="B291" s="3" t="s">
        <v>4</v>
      </c>
      <c r="C291" s="3" t="s">
        <v>23</v>
      </c>
      <c r="D291" s="3" t="s">
        <v>25</v>
      </c>
      <c r="E291" s="12" t="s">
        <v>282</v>
      </c>
      <c r="F291" s="3"/>
      <c r="G291" s="8">
        <v>0</v>
      </c>
      <c r="H291" s="8">
        <f>H292</f>
        <v>0</v>
      </c>
      <c r="I291" s="8">
        <f t="shared" si="46"/>
        <v>0</v>
      </c>
      <c r="J291" s="8">
        <f>J292</f>
        <v>0</v>
      </c>
      <c r="K291" s="8">
        <f t="shared" si="47"/>
        <v>0</v>
      </c>
      <c r="L291" s="9">
        <f>L292</f>
        <v>0</v>
      </c>
      <c r="M291" s="8">
        <f t="shared" si="48"/>
        <v>0</v>
      </c>
      <c r="N291" s="9">
        <f>N292</f>
        <v>0</v>
      </c>
      <c r="O291" s="8">
        <f t="shared" si="58"/>
        <v>0</v>
      </c>
      <c r="P291" s="9">
        <f>P292</f>
        <v>0</v>
      </c>
      <c r="Q291" s="8">
        <f t="shared" si="55"/>
        <v>0</v>
      </c>
      <c r="R291" s="9">
        <f>R292</f>
        <v>0</v>
      </c>
      <c r="S291" s="8">
        <f t="shared" si="56"/>
        <v>0</v>
      </c>
      <c r="T291" s="9">
        <f>T292</f>
        <v>0</v>
      </c>
      <c r="U291" s="8">
        <f t="shared" si="53"/>
        <v>0</v>
      </c>
      <c r="V291" s="8">
        <v>0</v>
      </c>
      <c r="W291" s="8">
        <f>W292</f>
        <v>0</v>
      </c>
      <c r="X291" s="8">
        <f t="shared" si="49"/>
        <v>0</v>
      </c>
      <c r="Y291" s="8">
        <f>Y292</f>
        <v>0</v>
      </c>
      <c r="Z291" s="8">
        <f t="shared" si="50"/>
        <v>0</v>
      </c>
      <c r="AA291" s="9">
        <f>AA292</f>
        <v>0</v>
      </c>
      <c r="AB291" s="8">
        <f t="shared" si="51"/>
        <v>0</v>
      </c>
      <c r="AC291" s="9">
        <f>AC292</f>
        <v>0</v>
      </c>
      <c r="AD291" s="8">
        <f t="shared" ref="AD291:AD356" si="59">AB291+AC291</f>
        <v>0</v>
      </c>
      <c r="AE291" s="9">
        <f>AE292</f>
        <v>0</v>
      </c>
      <c r="AF291" s="8">
        <f t="shared" si="57"/>
        <v>0</v>
      </c>
      <c r="AG291" s="9">
        <f>AG292</f>
        <v>0</v>
      </c>
      <c r="AH291" s="8">
        <f t="shared" si="54"/>
        <v>0</v>
      </c>
    </row>
    <row r="292" spans="1:34" ht="56.25" hidden="1" customHeight="1">
      <c r="A292" s="2" t="s">
        <v>69</v>
      </c>
      <c r="B292" s="3" t="s">
        <v>4</v>
      </c>
      <c r="C292" s="3" t="s">
        <v>23</v>
      </c>
      <c r="D292" s="3" t="s">
        <v>25</v>
      </c>
      <c r="E292" s="12" t="s">
        <v>282</v>
      </c>
      <c r="F292" s="3">
        <v>600</v>
      </c>
      <c r="G292" s="8">
        <v>0</v>
      </c>
      <c r="H292" s="8"/>
      <c r="I292" s="8">
        <f t="shared" si="46"/>
        <v>0</v>
      </c>
      <c r="J292" s="8"/>
      <c r="K292" s="8">
        <f t="shared" si="47"/>
        <v>0</v>
      </c>
      <c r="L292" s="9"/>
      <c r="M292" s="8">
        <f t="shared" si="48"/>
        <v>0</v>
      </c>
      <c r="N292" s="9"/>
      <c r="O292" s="8">
        <f t="shared" si="58"/>
        <v>0</v>
      </c>
      <c r="P292" s="9"/>
      <c r="Q292" s="8">
        <f t="shared" si="55"/>
        <v>0</v>
      </c>
      <c r="R292" s="9"/>
      <c r="S292" s="8">
        <f t="shared" si="56"/>
        <v>0</v>
      </c>
      <c r="T292" s="9"/>
      <c r="U292" s="8">
        <f t="shared" si="53"/>
        <v>0</v>
      </c>
      <c r="V292" s="8">
        <v>0</v>
      </c>
      <c r="W292" s="8"/>
      <c r="X292" s="8">
        <f t="shared" si="49"/>
        <v>0</v>
      </c>
      <c r="Y292" s="8"/>
      <c r="Z292" s="8">
        <f t="shared" si="50"/>
        <v>0</v>
      </c>
      <c r="AA292" s="9"/>
      <c r="AB292" s="8">
        <f t="shared" si="51"/>
        <v>0</v>
      </c>
      <c r="AC292" s="9"/>
      <c r="AD292" s="8">
        <f t="shared" si="59"/>
        <v>0</v>
      </c>
      <c r="AE292" s="9"/>
      <c r="AF292" s="8">
        <f t="shared" si="57"/>
        <v>0</v>
      </c>
      <c r="AG292" s="9"/>
      <c r="AH292" s="8">
        <f t="shared" si="54"/>
        <v>0</v>
      </c>
    </row>
    <row r="293" spans="1:34" ht="36.75" customHeight="1">
      <c r="A293" s="10" t="s">
        <v>144</v>
      </c>
      <c r="B293" s="3" t="s">
        <v>4</v>
      </c>
      <c r="C293" s="3" t="s">
        <v>23</v>
      </c>
      <c r="D293" s="3" t="s">
        <v>20</v>
      </c>
      <c r="E293" s="1" t="s">
        <v>145</v>
      </c>
      <c r="F293" s="3"/>
      <c r="G293" s="8">
        <v>25026.395920000003</v>
      </c>
      <c r="H293" s="8">
        <f>H294</f>
        <v>0</v>
      </c>
      <c r="I293" s="8">
        <f t="shared" si="46"/>
        <v>25026.395920000003</v>
      </c>
      <c r="J293" s="8">
        <f>J294</f>
        <v>0</v>
      </c>
      <c r="K293" s="8">
        <f t="shared" si="47"/>
        <v>25026.395920000003</v>
      </c>
      <c r="L293" s="9">
        <f>L294</f>
        <v>0</v>
      </c>
      <c r="M293" s="8">
        <f t="shared" si="48"/>
        <v>25026.395920000003</v>
      </c>
      <c r="N293" s="9">
        <f>N294</f>
        <v>0</v>
      </c>
      <c r="O293" s="8">
        <f t="shared" si="58"/>
        <v>25026.395920000003</v>
      </c>
      <c r="P293" s="9">
        <f>P294</f>
        <v>-11.095000000000001</v>
      </c>
      <c r="Q293" s="8">
        <f t="shared" si="55"/>
        <v>25015.300920000001</v>
      </c>
      <c r="R293" s="9">
        <f>R294</f>
        <v>0</v>
      </c>
      <c r="S293" s="8">
        <f t="shared" si="56"/>
        <v>25015.300920000001</v>
      </c>
      <c r="T293" s="9">
        <f>T294</f>
        <v>0</v>
      </c>
      <c r="U293" s="8">
        <f t="shared" si="53"/>
        <v>25015.300920000001</v>
      </c>
      <c r="V293" s="8">
        <v>25072.233920000006</v>
      </c>
      <c r="W293" s="8">
        <f>W294</f>
        <v>0</v>
      </c>
      <c r="X293" s="8">
        <f t="shared" si="49"/>
        <v>25072.233920000006</v>
      </c>
      <c r="Y293" s="8">
        <f>Y294</f>
        <v>0</v>
      </c>
      <c r="Z293" s="8">
        <f t="shared" si="50"/>
        <v>25072.233920000006</v>
      </c>
      <c r="AA293" s="9">
        <f>AA294</f>
        <v>0</v>
      </c>
      <c r="AB293" s="8">
        <f t="shared" si="51"/>
        <v>25072.233920000006</v>
      </c>
      <c r="AC293" s="9">
        <f>AC294</f>
        <v>0</v>
      </c>
      <c r="AD293" s="8">
        <f t="shared" si="59"/>
        <v>25072.233920000006</v>
      </c>
      <c r="AE293" s="9">
        <f>AE294</f>
        <v>-11.456</v>
      </c>
      <c r="AF293" s="8">
        <f t="shared" si="57"/>
        <v>25060.777920000008</v>
      </c>
      <c r="AG293" s="9">
        <f>AG294</f>
        <v>0</v>
      </c>
      <c r="AH293" s="8">
        <f t="shared" si="54"/>
        <v>25060.777920000008</v>
      </c>
    </row>
    <row r="294" spans="1:34" ht="45.75" customHeight="1">
      <c r="A294" s="2" t="s">
        <v>69</v>
      </c>
      <c r="B294" s="3" t="s">
        <v>4</v>
      </c>
      <c r="C294" s="3" t="s">
        <v>23</v>
      </c>
      <c r="D294" s="3" t="s">
        <v>20</v>
      </c>
      <c r="E294" s="1" t="s">
        <v>145</v>
      </c>
      <c r="F294" s="3">
        <v>600</v>
      </c>
      <c r="G294" s="8">
        <v>25026.395920000003</v>
      </c>
      <c r="H294" s="8"/>
      <c r="I294" s="8">
        <f t="shared" si="46"/>
        <v>25026.395920000003</v>
      </c>
      <c r="J294" s="8"/>
      <c r="K294" s="8">
        <f t="shared" si="47"/>
        <v>25026.395920000003</v>
      </c>
      <c r="L294" s="9"/>
      <c r="M294" s="8">
        <f t="shared" si="48"/>
        <v>25026.395920000003</v>
      </c>
      <c r="N294" s="9"/>
      <c r="O294" s="8">
        <f t="shared" si="58"/>
        <v>25026.395920000003</v>
      </c>
      <c r="P294" s="9">
        <v>-11.095000000000001</v>
      </c>
      <c r="Q294" s="8">
        <f t="shared" si="55"/>
        <v>25015.300920000001</v>
      </c>
      <c r="R294" s="9"/>
      <c r="S294" s="8">
        <f t="shared" si="56"/>
        <v>25015.300920000001</v>
      </c>
      <c r="T294" s="9"/>
      <c r="U294" s="8">
        <f t="shared" si="53"/>
        <v>25015.300920000001</v>
      </c>
      <c r="V294" s="8">
        <v>25072.233920000006</v>
      </c>
      <c r="W294" s="8"/>
      <c r="X294" s="8">
        <f t="shared" si="49"/>
        <v>25072.233920000006</v>
      </c>
      <c r="Y294" s="8"/>
      <c r="Z294" s="8">
        <f t="shared" si="50"/>
        <v>25072.233920000006</v>
      </c>
      <c r="AA294" s="9"/>
      <c r="AB294" s="8">
        <f t="shared" si="51"/>
        <v>25072.233920000006</v>
      </c>
      <c r="AC294" s="9"/>
      <c r="AD294" s="8">
        <f t="shared" si="59"/>
        <v>25072.233920000006</v>
      </c>
      <c r="AE294" s="9">
        <v>-11.456</v>
      </c>
      <c r="AF294" s="8">
        <f t="shared" si="57"/>
        <v>25060.777920000008</v>
      </c>
      <c r="AG294" s="9"/>
      <c r="AH294" s="8">
        <f t="shared" si="54"/>
        <v>25060.777920000008</v>
      </c>
    </row>
    <row r="295" spans="1:34" ht="51.75" customHeight="1">
      <c r="A295" s="2" t="s">
        <v>146</v>
      </c>
      <c r="B295" s="3" t="s">
        <v>4</v>
      </c>
      <c r="C295" s="3" t="s">
        <v>23</v>
      </c>
      <c r="D295" s="3" t="s">
        <v>20</v>
      </c>
      <c r="E295" s="1" t="s">
        <v>150</v>
      </c>
      <c r="F295" s="3"/>
      <c r="G295" s="8">
        <v>35</v>
      </c>
      <c r="H295" s="8">
        <f>H296</f>
        <v>0</v>
      </c>
      <c r="I295" s="8">
        <f t="shared" si="46"/>
        <v>35</v>
      </c>
      <c r="J295" s="8">
        <f>J296</f>
        <v>0</v>
      </c>
      <c r="K295" s="8">
        <f t="shared" ref="K295:K364" si="60">I295+J295</f>
        <v>35</v>
      </c>
      <c r="L295" s="9">
        <f>L296</f>
        <v>0</v>
      </c>
      <c r="M295" s="8">
        <f t="shared" ref="M295:M359" si="61">K295+L295</f>
        <v>35</v>
      </c>
      <c r="N295" s="9">
        <f>N296</f>
        <v>0</v>
      </c>
      <c r="O295" s="8">
        <f t="shared" si="58"/>
        <v>35</v>
      </c>
      <c r="P295" s="9">
        <f>P296</f>
        <v>0</v>
      </c>
      <c r="Q295" s="8">
        <f t="shared" si="55"/>
        <v>35</v>
      </c>
      <c r="R295" s="9">
        <f>R296</f>
        <v>0</v>
      </c>
      <c r="S295" s="8">
        <f t="shared" si="56"/>
        <v>35</v>
      </c>
      <c r="T295" s="9">
        <f>T296</f>
        <v>0</v>
      </c>
      <c r="U295" s="8">
        <f t="shared" si="53"/>
        <v>35</v>
      </c>
      <c r="V295" s="8">
        <v>35</v>
      </c>
      <c r="W295" s="8">
        <f>W296</f>
        <v>0</v>
      </c>
      <c r="X295" s="8">
        <f t="shared" si="49"/>
        <v>35</v>
      </c>
      <c r="Y295" s="8">
        <f>Y296</f>
        <v>0</v>
      </c>
      <c r="Z295" s="8">
        <f t="shared" ref="Z295:Z364" si="62">X295+Y295</f>
        <v>35</v>
      </c>
      <c r="AA295" s="9">
        <f>AA296</f>
        <v>0</v>
      </c>
      <c r="AB295" s="8">
        <f t="shared" ref="AB295:AB359" si="63">Z295+AA295</f>
        <v>35</v>
      </c>
      <c r="AC295" s="9">
        <f>AC296</f>
        <v>0</v>
      </c>
      <c r="AD295" s="8">
        <f t="shared" si="59"/>
        <v>35</v>
      </c>
      <c r="AE295" s="9">
        <f>AE296</f>
        <v>0</v>
      </c>
      <c r="AF295" s="8">
        <f t="shared" si="57"/>
        <v>35</v>
      </c>
      <c r="AG295" s="9">
        <f>AG296</f>
        <v>0</v>
      </c>
      <c r="AH295" s="8">
        <f t="shared" si="54"/>
        <v>35</v>
      </c>
    </row>
    <row r="296" spans="1:34" ht="51.75" customHeight="1">
      <c r="A296" s="2" t="s">
        <v>69</v>
      </c>
      <c r="B296" s="3" t="s">
        <v>4</v>
      </c>
      <c r="C296" s="3" t="s">
        <v>23</v>
      </c>
      <c r="D296" s="3" t="s">
        <v>20</v>
      </c>
      <c r="E296" s="1" t="s">
        <v>150</v>
      </c>
      <c r="F296" s="3">
        <v>600</v>
      </c>
      <c r="G296" s="8">
        <v>35</v>
      </c>
      <c r="H296" s="8"/>
      <c r="I296" s="8">
        <f t="shared" si="46"/>
        <v>35</v>
      </c>
      <c r="J296" s="8"/>
      <c r="K296" s="8">
        <f t="shared" si="60"/>
        <v>35</v>
      </c>
      <c r="L296" s="9"/>
      <c r="M296" s="8">
        <f t="shared" si="61"/>
        <v>35</v>
      </c>
      <c r="N296" s="9"/>
      <c r="O296" s="8">
        <f t="shared" si="58"/>
        <v>35</v>
      </c>
      <c r="P296" s="9"/>
      <c r="Q296" s="8">
        <f t="shared" si="55"/>
        <v>35</v>
      </c>
      <c r="R296" s="9"/>
      <c r="S296" s="8">
        <f t="shared" si="56"/>
        <v>35</v>
      </c>
      <c r="T296" s="9"/>
      <c r="U296" s="8">
        <f t="shared" si="53"/>
        <v>35</v>
      </c>
      <c r="V296" s="8">
        <v>35</v>
      </c>
      <c r="W296" s="8"/>
      <c r="X296" s="8">
        <f t="shared" si="49"/>
        <v>35</v>
      </c>
      <c r="Y296" s="8"/>
      <c r="Z296" s="8">
        <f t="shared" si="62"/>
        <v>35</v>
      </c>
      <c r="AA296" s="9"/>
      <c r="AB296" s="8">
        <f t="shared" si="63"/>
        <v>35</v>
      </c>
      <c r="AC296" s="9"/>
      <c r="AD296" s="8">
        <f t="shared" si="59"/>
        <v>35</v>
      </c>
      <c r="AE296" s="9"/>
      <c r="AF296" s="8">
        <f t="shared" si="57"/>
        <v>35</v>
      </c>
      <c r="AG296" s="9"/>
      <c r="AH296" s="8">
        <f t="shared" si="54"/>
        <v>35</v>
      </c>
    </row>
    <row r="297" spans="1:34" ht="51.75" customHeight="1">
      <c r="A297" s="2" t="s">
        <v>147</v>
      </c>
      <c r="B297" s="3" t="s">
        <v>4</v>
      </c>
      <c r="C297" s="3" t="s">
        <v>23</v>
      </c>
      <c r="D297" s="3" t="s">
        <v>20</v>
      </c>
      <c r="E297" s="1" t="s">
        <v>151</v>
      </c>
      <c r="F297" s="3"/>
      <c r="G297" s="8">
        <v>92</v>
      </c>
      <c r="H297" s="8">
        <f>H298</f>
        <v>0</v>
      </c>
      <c r="I297" s="8">
        <f t="shared" ref="I297:I366" si="64">G297+H297</f>
        <v>92</v>
      </c>
      <c r="J297" s="8">
        <f>J298</f>
        <v>0</v>
      </c>
      <c r="K297" s="8">
        <f t="shared" si="60"/>
        <v>92</v>
      </c>
      <c r="L297" s="9">
        <f>L298</f>
        <v>0</v>
      </c>
      <c r="M297" s="8">
        <f t="shared" si="61"/>
        <v>92</v>
      </c>
      <c r="N297" s="9">
        <f>N298</f>
        <v>0</v>
      </c>
      <c r="O297" s="8">
        <f t="shared" si="58"/>
        <v>92</v>
      </c>
      <c r="P297" s="9">
        <f>P298</f>
        <v>0</v>
      </c>
      <c r="Q297" s="8">
        <f t="shared" si="55"/>
        <v>92</v>
      </c>
      <c r="R297" s="9">
        <f>R298</f>
        <v>0</v>
      </c>
      <c r="S297" s="8">
        <f t="shared" si="56"/>
        <v>92</v>
      </c>
      <c r="T297" s="9">
        <f>T298</f>
        <v>0</v>
      </c>
      <c r="U297" s="8">
        <f t="shared" si="53"/>
        <v>92</v>
      </c>
      <c r="V297" s="8">
        <v>92</v>
      </c>
      <c r="W297" s="8">
        <f>W298</f>
        <v>0</v>
      </c>
      <c r="X297" s="8">
        <f t="shared" ref="X297:X366" si="65">V297+W297</f>
        <v>92</v>
      </c>
      <c r="Y297" s="8">
        <f>Y298</f>
        <v>0</v>
      </c>
      <c r="Z297" s="8">
        <f t="shared" si="62"/>
        <v>92</v>
      </c>
      <c r="AA297" s="9">
        <f>AA298</f>
        <v>0</v>
      </c>
      <c r="AB297" s="8">
        <f t="shared" si="63"/>
        <v>92</v>
      </c>
      <c r="AC297" s="9">
        <f>AC298</f>
        <v>0</v>
      </c>
      <c r="AD297" s="8">
        <f t="shared" si="59"/>
        <v>92</v>
      </c>
      <c r="AE297" s="9">
        <f>AE298</f>
        <v>0</v>
      </c>
      <c r="AF297" s="8">
        <f t="shared" si="57"/>
        <v>92</v>
      </c>
      <c r="AG297" s="9">
        <f>AG298</f>
        <v>0</v>
      </c>
      <c r="AH297" s="8">
        <f t="shared" si="54"/>
        <v>92</v>
      </c>
    </row>
    <row r="298" spans="1:34" ht="51.75" customHeight="1">
      <c r="A298" s="2" t="s">
        <v>69</v>
      </c>
      <c r="B298" s="3" t="s">
        <v>4</v>
      </c>
      <c r="C298" s="3" t="s">
        <v>23</v>
      </c>
      <c r="D298" s="3" t="s">
        <v>20</v>
      </c>
      <c r="E298" s="1" t="s">
        <v>151</v>
      </c>
      <c r="F298" s="3">
        <v>600</v>
      </c>
      <c r="G298" s="8">
        <v>92</v>
      </c>
      <c r="H298" s="8"/>
      <c r="I298" s="8">
        <f t="shared" si="64"/>
        <v>92</v>
      </c>
      <c r="J298" s="8"/>
      <c r="K298" s="8">
        <f t="shared" si="60"/>
        <v>92</v>
      </c>
      <c r="L298" s="9"/>
      <c r="M298" s="8">
        <f t="shared" si="61"/>
        <v>92</v>
      </c>
      <c r="N298" s="9"/>
      <c r="O298" s="8">
        <f t="shared" si="58"/>
        <v>92</v>
      </c>
      <c r="P298" s="9"/>
      <c r="Q298" s="8">
        <f t="shared" si="55"/>
        <v>92</v>
      </c>
      <c r="R298" s="9"/>
      <c r="S298" s="8">
        <f t="shared" si="56"/>
        <v>92</v>
      </c>
      <c r="T298" s="9"/>
      <c r="U298" s="8">
        <f t="shared" si="53"/>
        <v>92</v>
      </c>
      <c r="V298" s="8">
        <v>92</v>
      </c>
      <c r="W298" s="8"/>
      <c r="X298" s="8">
        <f t="shared" si="65"/>
        <v>92</v>
      </c>
      <c r="Y298" s="8"/>
      <c r="Z298" s="8">
        <f t="shared" si="62"/>
        <v>92</v>
      </c>
      <c r="AA298" s="9"/>
      <c r="AB298" s="8">
        <f t="shared" si="63"/>
        <v>92</v>
      </c>
      <c r="AC298" s="9"/>
      <c r="AD298" s="8">
        <f t="shared" si="59"/>
        <v>92</v>
      </c>
      <c r="AE298" s="9"/>
      <c r="AF298" s="8">
        <f t="shared" si="57"/>
        <v>92</v>
      </c>
      <c r="AG298" s="9"/>
      <c r="AH298" s="8">
        <f t="shared" si="54"/>
        <v>92</v>
      </c>
    </row>
    <row r="299" spans="1:34" ht="87" customHeight="1">
      <c r="A299" s="2" t="s">
        <v>148</v>
      </c>
      <c r="B299" s="3" t="s">
        <v>4</v>
      </c>
      <c r="C299" s="3" t="s">
        <v>23</v>
      </c>
      <c r="D299" s="3" t="s">
        <v>20</v>
      </c>
      <c r="E299" s="12" t="s">
        <v>152</v>
      </c>
      <c r="F299" s="3"/>
      <c r="G299" s="8">
        <v>0</v>
      </c>
      <c r="H299" s="8">
        <f>H300</f>
        <v>0</v>
      </c>
      <c r="I299" s="8">
        <f t="shared" si="64"/>
        <v>0</v>
      </c>
      <c r="J299" s="8">
        <f>J300</f>
        <v>0</v>
      </c>
      <c r="K299" s="8">
        <f t="shared" si="60"/>
        <v>0</v>
      </c>
      <c r="L299" s="9">
        <f>L300</f>
        <v>0</v>
      </c>
      <c r="M299" s="8">
        <f t="shared" si="61"/>
        <v>0</v>
      </c>
      <c r="N299" s="9">
        <f>N300</f>
        <v>0</v>
      </c>
      <c r="O299" s="8">
        <f t="shared" si="58"/>
        <v>0</v>
      </c>
      <c r="P299" s="9">
        <f>P300</f>
        <v>0</v>
      </c>
      <c r="Q299" s="8">
        <f t="shared" si="55"/>
        <v>0</v>
      </c>
      <c r="R299" s="9">
        <f>R300</f>
        <v>0</v>
      </c>
      <c r="S299" s="8">
        <f t="shared" si="56"/>
        <v>0</v>
      </c>
      <c r="T299" s="9">
        <f>T300</f>
        <v>0</v>
      </c>
      <c r="U299" s="8">
        <f t="shared" si="53"/>
        <v>0</v>
      </c>
      <c r="V299" s="8">
        <v>0</v>
      </c>
      <c r="W299" s="8">
        <f>W300</f>
        <v>0</v>
      </c>
      <c r="X299" s="8">
        <f t="shared" si="65"/>
        <v>0</v>
      </c>
      <c r="Y299" s="8">
        <f>Y300</f>
        <v>0</v>
      </c>
      <c r="Z299" s="8">
        <f t="shared" si="62"/>
        <v>0</v>
      </c>
      <c r="AA299" s="9">
        <f>AA300</f>
        <v>0</v>
      </c>
      <c r="AB299" s="8">
        <f t="shared" si="63"/>
        <v>0</v>
      </c>
      <c r="AC299" s="9">
        <f>AC300</f>
        <v>0</v>
      </c>
      <c r="AD299" s="8">
        <f t="shared" si="59"/>
        <v>0</v>
      </c>
      <c r="AE299" s="9">
        <f>AE300</f>
        <v>0</v>
      </c>
      <c r="AF299" s="8">
        <f t="shared" si="57"/>
        <v>0</v>
      </c>
      <c r="AG299" s="9">
        <f>AG300</f>
        <v>0</v>
      </c>
      <c r="AH299" s="8">
        <f t="shared" si="54"/>
        <v>0</v>
      </c>
    </row>
    <row r="300" spans="1:34" ht="51.75" customHeight="1">
      <c r="A300" s="2" t="s">
        <v>69</v>
      </c>
      <c r="B300" s="3" t="s">
        <v>4</v>
      </c>
      <c r="C300" s="3" t="s">
        <v>23</v>
      </c>
      <c r="D300" s="3" t="s">
        <v>20</v>
      </c>
      <c r="E300" s="12" t="s">
        <v>152</v>
      </c>
      <c r="F300" s="3">
        <v>600</v>
      </c>
      <c r="G300" s="8">
        <v>0</v>
      </c>
      <c r="H300" s="8"/>
      <c r="I300" s="8">
        <f t="shared" si="64"/>
        <v>0</v>
      </c>
      <c r="J300" s="8"/>
      <c r="K300" s="8">
        <f t="shared" si="60"/>
        <v>0</v>
      </c>
      <c r="L300" s="9"/>
      <c r="M300" s="8">
        <f t="shared" si="61"/>
        <v>0</v>
      </c>
      <c r="N300" s="9"/>
      <c r="O300" s="8">
        <f t="shared" si="58"/>
        <v>0</v>
      </c>
      <c r="P300" s="9"/>
      <c r="Q300" s="8">
        <f t="shared" si="55"/>
        <v>0</v>
      </c>
      <c r="R300" s="9"/>
      <c r="S300" s="8">
        <f t="shared" si="56"/>
        <v>0</v>
      </c>
      <c r="T300" s="9"/>
      <c r="U300" s="8">
        <f t="shared" si="53"/>
        <v>0</v>
      </c>
      <c r="V300" s="8">
        <v>0</v>
      </c>
      <c r="W300" s="8"/>
      <c r="X300" s="8">
        <f t="shared" si="65"/>
        <v>0</v>
      </c>
      <c r="Y300" s="8"/>
      <c r="Z300" s="8">
        <f t="shared" si="62"/>
        <v>0</v>
      </c>
      <c r="AA300" s="9"/>
      <c r="AB300" s="8">
        <f t="shared" si="63"/>
        <v>0</v>
      </c>
      <c r="AC300" s="9"/>
      <c r="AD300" s="8">
        <f t="shared" si="59"/>
        <v>0</v>
      </c>
      <c r="AE300" s="9"/>
      <c r="AF300" s="8">
        <f t="shared" si="57"/>
        <v>0</v>
      </c>
      <c r="AG300" s="9"/>
      <c r="AH300" s="8">
        <f t="shared" si="54"/>
        <v>0</v>
      </c>
    </row>
    <row r="301" spans="1:34" ht="74.25" customHeight="1">
      <c r="A301" s="2" t="s">
        <v>149</v>
      </c>
      <c r="B301" s="3" t="s">
        <v>4</v>
      </c>
      <c r="C301" s="3" t="s">
        <v>23</v>
      </c>
      <c r="D301" s="3" t="s">
        <v>20</v>
      </c>
      <c r="E301" s="12" t="s">
        <v>153</v>
      </c>
      <c r="F301" s="3"/>
      <c r="G301" s="8">
        <v>300</v>
      </c>
      <c r="H301" s="8">
        <f>H302</f>
        <v>0</v>
      </c>
      <c r="I301" s="8">
        <f t="shared" si="64"/>
        <v>300</v>
      </c>
      <c r="J301" s="8">
        <f>J302</f>
        <v>0</v>
      </c>
      <c r="K301" s="8">
        <f t="shared" si="60"/>
        <v>300</v>
      </c>
      <c r="L301" s="9">
        <f>L302</f>
        <v>0</v>
      </c>
      <c r="M301" s="8">
        <f t="shared" si="61"/>
        <v>300</v>
      </c>
      <c r="N301" s="9">
        <f>N302</f>
        <v>0</v>
      </c>
      <c r="O301" s="8">
        <f t="shared" si="58"/>
        <v>300</v>
      </c>
      <c r="P301" s="9">
        <f>P302</f>
        <v>0</v>
      </c>
      <c r="Q301" s="8">
        <f t="shared" si="55"/>
        <v>300</v>
      </c>
      <c r="R301" s="9">
        <f>R302</f>
        <v>0</v>
      </c>
      <c r="S301" s="8">
        <f t="shared" si="56"/>
        <v>300</v>
      </c>
      <c r="T301" s="9">
        <f>T302</f>
        <v>0</v>
      </c>
      <c r="U301" s="8">
        <f t="shared" si="53"/>
        <v>300</v>
      </c>
      <c r="V301" s="8">
        <v>300</v>
      </c>
      <c r="W301" s="8">
        <f>W302</f>
        <v>0</v>
      </c>
      <c r="X301" s="8">
        <f t="shared" si="65"/>
        <v>300</v>
      </c>
      <c r="Y301" s="8">
        <f>Y302</f>
        <v>0</v>
      </c>
      <c r="Z301" s="8">
        <f t="shared" si="62"/>
        <v>300</v>
      </c>
      <c r="AA301" s="9">
        <f>AA302</f>
        <v>0</v>
      </c>
      <c r="AB301" s="8">
        <f t="shared" si="63"/>
        <v>300</v>
      </c>
      <c r="AC301" s="9">
        <f>AC302</f>
        <v>0</v>
      </c>
      <c r="AD301" s="8">
        <f t="shared" si="59"/>
        <v>300</v>
      </c>
      <c r="AE301" s="9">
        <f>AE302</f>
        <v>0</v>
      </c>
      <c r="AF301" s="8">
        <f t="shared" si="57"/>
        <v>300</v>
      </c>
      <c r="AG301" s="9">
        <f>AG302</f>
        <v>0</v>
      </c>
      <c r="AH301" s="8">
        <f t="shared" si="54"/>
        <v>300</v>
      </c>
    </row>
    <row r="302" spans="1:34" ht="51.75" customHeight="1">
      <c r="A302" s="2" t="s">
        <v>69</v>
      </c>
      <c r="B302" s="3" t="s">
        <v>4</v>
      </c>
      <c r="C302" s="3" t="s">
        <v>23</v>
      </c>
      <c r="D302" s="3" t="s">
        <v>20</v>
      </c>
      <c r="E302" s="12" t="s">
        <v>153</v>
      </c>
      <c r="F302" s="3">
        <v>600</v>
      </c>
      <c r="G302" s="8">
        <v>300</v>
      </c>
      <c r="H302" s="8"/>
      <c r="I302" s="8">
        <f t="shared" si="64"/>
        <v>300</v>
      </c>
      <c r="J302" s="8"/>
      <c r="K302" s="8">
        <f t="shared" si="60"/>
        <v>300</v>
      </c>
      <c r="L302" s="9"/>
      <c r="M302" s="8">
        <f t="shared" si="61"/>
        <v>300</v>
      </c>
      <c r="N302" s="9"/>
      <c r="O302" s="8">
        <f t="shared" si="58"/>
        <v>300</v>
      </c>
      <c r="P302" s="9"/>
      <c r="Q302" s="8">
        <f t="shared" si="55"/>
        <v>300</v>
      </c>
      <c r="R302" s="9"/>
      <c r="S302" s="8">
        <f t="shared" si="56"/>
        <v>300</v>
      </c>
      <c r="T302" s="9"/>
      <c r="U302" s="8">
        <f t="shared" si="53"/>
        <v>300</v>
      </c>
      <c r="V302" s="8">
        <v>300</v>
      </c>
      <c r="W302" s="8"/>
      <c r="X302" s="8">
        <f t="shared" si="65"/>
        <v>300</v>
      </c>
      <c r="Y302" s="8"/>
      <c r="Z302" s="8">
        <f t="shared" si="62"/>
        <v>300</v>
      </c>
      <c r="AA302" s="9"/>
      <c r="AB302" s="8">
        <f t="shared" si="63"/>
        <v>300</v>
      </c>
      <c r="AC302" s="9"/>
      <c r="AD302" s="8">
        <f t="shared" si="59"/>
        <v>300</v>
      </c>
      <c r="AE302" s="9"/>
      <c r="AF302" s="8">
        <f t="shared" si="57"/>
        <v>300</v>
      </c>
      <c r="AG302" s="9"/>
      <c r="AH302" s="8">
        <f t="shared" si="54"/>
        <v>300</v>
      </c>
    </row>
    <row r="303" spans="1:34" ht="97.5" customHeight="1">
      <c r="A303" s="2" t="s">
        <v>154</v>
      </c>
      <c r="B303" s="3" t="s">
        <v>4</v>
      </c>
      <c r="C303" s="3" t="s">
        <v>23</v>
      </c>
      <c r="D303" s="3" t="s">
        <v>20</v>
      </c>
      <c r="E303" s="12" t="s">
        <v>156</v>
      </c>
      <c r="F303" s="3"/>
      <c r="G303" s="8">
        <v>0</v>
      </c>
      <c r="H303" s="8">
        <f>H304</f>
        <v>0</v>
      </c>
      <c r="I303" s="8">
        <f t="shared" si="64"/>
        <v>0</v>
      </c>
      <c r="J303" s="8">
        <f>J304</f>
        <v>0</v>
      </c>
      <c r="K303" s="8">
        <f t="shared" si="60"/>
        <v>0</v>
      </c>
      <c r="L303" s="9">
        <f>L304</f>
        <v>0</v>
      </c>
      <c r="M303" s="8">
        <f t="shared" si="61"/>
        <v>0</v>
      </c>
      <c r="N303" s="9">
        <f>N304</f>
        <v>0</v>
      </c>
      <c r="O303" s="8">
        <f t="shared" si="58"/>
        <v>0</v>
      </c>
      <c r="P303" s="9">
        <f>P304</f>
        <v>0</v>
      </c>
      <c r="Q303" s="8">
        <f t="shared" si="55"/>
        <v>0</v>
      </c>
      <c r="R303" s="9">
        <f>R304</f>
        <v>0</v>
      </c>
      <c r="S303" s="8">
        <f t="shared" si="56"/>
        <v>0</v>
      </c>
      <c r="T303" s="9">
        <f>T304</f>
        <v>0</v>
      </c>
      <c r="U303" s="8">
        <f t="shared" si="53"/>
        <v>0</v>
      </c>
      <c r="V303" s="8">
        <v>0</v>
      </c>
      <c r="W303" s="8">
        <f>W304</f>
        <v>0</v>
      </c>
      <c r="X303" s="8">
        <f t="shared" si="65"/>
        <v>0</v>
      </c>
      <c r="Y303" s="8">
        <f>Y304</f>
        <v>0</v>
      </c>
      <c r="Z303" s="8">
        <f t="shared" si="62"/>
        <v>0</v>
      </c>
      <c r="AA303" s="9">
        <f>AA304</f>
        <v>0</v>
      </c>
      <c r="AB303" s="8">
        <f t="shared" si="63"/>
        <v>0</v>
      </c>
      <c r="AC303" s="9">
        <f>AC304</f>
        <v>0</v>
      </c>
      <c r="AD303" s="8">
        <f t="shared" si="59"/>
        <v>0</v>
      </c>
      <c r="AE303" s="9">
        <f>AE304</f>
        <v>0</v>
      </c>
      <c r="AF303" s="8">
        <f t="shared" si="57"/>
        <v>0</v>
      </c>
      <c r="AG303" s="9">
        <f>AG304</f>
        <v>0</v>
      </c>
      <c r="AH303" s="8">
        <f t="shared" si="54"/>
        <v>0</v>
      </c>
    </row>
    <row r="304" spans="1:34" ht="52.5" customHeight="1">
      <c r="A304" s="2" t="s">
        <v>69</v>
      </c>
      <c r="B304" s="3" t="s">
        <v>4</v>
      </c>
      <c r="C304" s="3" t="s">
        <v>23</v>
      </c>
      <c r="D304" s="3" t="s">
        <v>20</v>
      </c>
      <c r="E304" s="12" t="s">
        <v>156</v>
      </c>
      <c r="F304" s="3">
        <v>600</v>
      </c>
      <c r="G304" s="8">
        <v>0</v>
      </c>
      <c r="H304" s="8"/>
      <c r="I304" s="8">
        <f t="shared" si="64"/>
        <v>0</v>
      </c>
      <c r="J304" s="8"/>
      <c r="K304" s="8">
        <f t="shared" si="60"/>
        <v>0</v>
      </c>
      <c r="L304" s="9"/>
      <c r="M304" s="8">
        <f t="shared" si="61"/>
        <v>0</v>
      </c>
      <c r="N304" s="9"/>
      <c r="O304" s="8">
        <f t="shared" si="58"/>
        <v>0</v>
      </c>
      <c r="P304" s="9"/>
      <c r="Q304" s="8">
        <f t="shared" si="55"/>
        <v>0</v>
      </c>
      <c r="R304" s="9"/>
      <c r="S304" s="8">
        <f t="shared" si="56"/>
        <v>0</v>
      </c>
      <c r="T304" s="9"/>
      <c r="U304" s="8">
        <f t="shared" si="53"/>
        <v>0</v>
      </c>
      <c r="V304" s="8">
        <v>0</v>
      </c>
      <c r="W304" s="8"/>
      <c r="X304" s="8">
        <f t="shared" si="65"/>
        <v>0</v>
      </c>
      <c r="Y304" s="8"/>
      <c r="Z304" s="8">
        <f t="shared" si="62"/>
        <v>0</v>
      </c>
      <c r="AA304" s="9"/>
      <c r="AB304" s="8">
        <f t="shared" si="63"/>
        <v>0</v>
      </c>
      <c r="AC304" s="9"/>
      <c r="AD304" s="8">
        <f t="shared" si="59"/>
        <v>0</v>
      </c>
      <c r="AE304" s="9"/>
      <c r="AF304" s="8">
        <f t="shared" si="57"/>
        <v>0</v>
      </c>
      <c r="AG304" s="9"/>
      <c r="AH304" s="8">
        <f t="shared" si="54"/>
        <v>0</v>
      </c>
    </row>
    <row r="305" spans="1:34" ht="93" customHeight="1">
      <c r="A305" s="2" t="s">
        <v>155</v>
      </c>
      <c r="B305" s="3" t="s">
        <v>4</v>
      </c>
      <c r="C305" s="3" t="s">
        <v>23</v>
      </c>
      <c r="D305" s="3" t="s">
        <v>20</v>
      </c>
      <c r="E305" s="1" t="s">
        <v>157</v>
      </c>
      <c r="F305" s="3"/>
      <c r="G305" s="8">
        <v>200</v>
      </c>
      <c r="H305" s="8">
        <f>H306</f>
        <v>0</v>
      </c>
      <c r="I305" s="8">
        <f t="shared" si="64"/>
        <v>200</v>
      </c>
      <c r="J305" s="8">
        <f>J306</f>
        <v>0</v>
      </c>
      <c r="K305" s="8">
        <f t="shared" si="60"/>
        <v>200</v>
      </c>
      <c r="L305" s="9">
        <f>L306</f>
        <v>0</v>
      </c>
      <c r="M305" s="8">
        <f t="shared" si="61"/>
        <v>200</v>
      </c>
      <c r="N305" s="9">
        <f>N306</f>
        <v>0</v>
      </c>
      <c r="O305" s="8">
        <f t="shared" si="58"/>
        <v>200</v>
      </c>
      <c r="P305" s="9">
        <f>P306</f>
        <v>0</v>
      </c>
      <c r="Q305" s="8">
        <f t="shared" si="55"/>
        <v>200</v>
      </c>
      <c r="R305" s="9">
        <f>R306</f>
        <v>0</v>
      </c>
      <c r="S305" s="8">
        <f t="shared" si="56"/>
        <v>200</v>
      </c>
      <c r="T305" s="9">
        <f>T306</f>
        <v>0</v>
      </c>
      <c r="U305" s="8">
        <f t="shared" si="53"/>
        <v>200</v>
      </c>
      <c r="V305" s="8">
        <v>200</v>
      </c>
      <c r="W305" s="8">
        <f>W306</f>
        <v>0</v>
      </c>
      <c r="X305" s="8">
        <f t="shared" si="65"/>
        <v>200</v>
      </c>
      <c r="Y305" s="8">
        <f>Y306</f>
        <v>0</v>
      </c>
      <c r="Z305" s="8">
        <f t="shared" si="62"/>
        <v>200</v>
      </c>
      <c r="AA305" s="9">
        <f>AA306</f>
        <v>0</v>
      </c>
      <c r="AB305" s="8">
        <f t="shared" si="63"/>
        <v>200</v>
      </c>
      <c r="AC305" s="9">
        <f>AC306</f>
        <v>0</v>
      </c>
      <c r="AD305" s="8">
        <f t="shared" si="59"/>
        <v>200</v>
      </c>
      <c r="AE305" s="9">
        <f>AE306</f>
        <v>0</v>
      </c>
      <c r="AF305" s="8">
        <f t="shared" si="57"/>
        <v>200</v>
      </c>
      <c r="AG305" s="9">
        <f>AG306</f>
        <v>0</v>
      </c>
      <c r="AH305" s="8">
        <f t="shared" si="54"/>
        <v>200</v>
      </c>
    </row>
    <row r="306" spans="1:34" ht="51" customHeight="1">
      <c r="A306" s="2" t="s">
        <v>69</v>
      </c>
      <c r="B306" s="3" t="s">
        <v>4</v>
      </c>
      <c r="C306" s="3" t="s">
        <v>23</v>
      </c>
      <c r="D306" s="3" t="s">
        <v>20</v>
      </c>
      <c r="E306" s="1" t="s">
        <v>157</v>
      </c>
      <c r="F306" s="3">
        <v>600</v>
      </c>
      <c r="G306" s="8">
        <v>200</v>
      </c>
      <c r="H306" s="8"/>
      <c r="I306" s="8">
        <f t="shared" si="64"/>
        <v>200</v>
      </c>
      <c r="J306" s="8"/>
      <c r="K306" s="8">
        <f t="shared" si="60"/>
        <v>200</v>
      </c>
      <c r="L306" s="9"/>
      <c r="M306" s="8">
        <f t="shared" si="61"/>
        <v>200</v>
      </c>
      <c r="N306" s="9"/>
      <c r="O306" s="8">
        <f t="shared" si="58"/>
        <v>200</v>
      </c>
      <c r="P306" s="9"/>
      <c r="Q306" s="8">
        <f t="shared" si="55"/>
        <v>200</v>
      </c>
      <c r="R306" s="9"/>
      <c r="S306" s="8">
        <f t="shared" si="56"/>
        <v>200</v>
      </c>
      <c r="T306" s="9"/>
      <c r="U306" s="8">
        <f t="shared" si="53"/>
        <v>200</v>
      </c>
      <c r="V306" s="8">
        <v>200</v>
      </c>
      <c r="W306" s="8"/>
      <c r="X306" s="8">
        <f t="shared" si="65"/>
        <v>200</v>
      </c>
      <c r="Y306" s="8"/>
      <c r="Z306" s="8">
        <f t="shared" si="62"/>
        <v>200</v>
      </c>
      <c r="AA306" s="9"/>
      <c r="AB306" s="8">
        <f t="shared" si="63"/>
        <v>200</v>
      </c>
      <c r="AC306" s="9"/>
      <c r="AD306" s="8">
        <f t="shared" si="59"/>
        <v>200</v>
      </c>
      <c r="AE306" s="9"/>
      <c r="AF306" s="8">
        <f t="shared" si="57"/>
        <v>200</v>
      </c>
      <c r="AG306" s="9"/>
      <c r="AH306" s="8">
        <f t="shared" si="54"/>
        <v>200</v>
      </c>
    </row>
    <row r="307" spans="1:34" ht="54" customHeight="1">
      <c r="A307" s="2" t="s">
        <v>297</v>
      </c>
      <c r="B307" s="3" t="s">
        <v>4</v>
      </c>
      <c r="C307" s="3" t="s">
        <v>23</v>
      </c>
      <c r="D307" s="3" t="s">
        <v>20</v>
      </c>
      <c r="E307" s="1" t="s">
        <v>158</v>
      </c>
      <c r="F307" s="3"/>
      <c r="G307" s="8">
        <v>0</v>
      </c>
      <c r="H307" s="8">
        <f>H308</f>
        <v>0</v>
      </c>
      <c r="I307" s="8">
        <f t="shared" si="64"/>
        <v>0</v>
      </c>
      <c r="J307" s="8">
        <f>J308</f>
        <v>0</v>
      </c>
      <c r="K307" s="8">
        <f t="shared" si="60"/>
        <v>0</v>
      </c>
      <c r="L307" s="9">
        <f>L308</f>
        <v>0</v>
      </c>
      <c r="M307" s="8">
        <f t="shared" si="61"/>
        <v>0</v>
      </c>
      <c r="N307" s="9">
        <f>N308</f>
        <v>0</v>
      </c>
      <c r="O307" s="8">
        <f t="shared" si="58"/>
        <v>0</v>
      </c>
      <c r="P307" s="9">
        <f>P308</f>
        <v>0</v>
      </c>
      <c r="Q307" s="8">
        <f t="shared" si="55"/>
        <v>0</v>
      </c>
      <c r="R307" s="9">
        <f>R308</f>
        <v>0</v>
      </c>
      <c r="S307" s="8">
        <f t="shared" si="56"/>
        <v>0</v>
      </c>
      <c r="T307" s="9">
        <f>T308</f>
        <v>0</v>
      </c>
      <c r="U307" s="8">
        <f t="shared" si="53"/>
        <v>0</v>
      </c>
      <c r="V307" s="8">
        <v>0</v>
      </c>
      <c r="W307" s="8">
        <f>W308</f>
        <v>0</v>
      </c>
      <c r="X307" s="8">
        <f t="shared" si="65"/>
        <v>0</v>
      </c>
      <c r="Y307" s="8">
        <f>Y308</f>
        <v>0</v>
      </c>
      <c r="Z307" s="8">
        <f t="shared" si="62"/>
        <v>0</v>
      </c>
      <c r="AA307" s="9">
        <f>AA308</f>
        <v>0</v>
      </c>
      <c r="AB307" s="8">
        <f t="shared" si="63"/>
        <v>0</v>
      </c>
      <c r="AC307" s="9">
        <f>AC308</f>
        <v>0</v>
      </c>
      <c r="AD307" s="8">
        <f t="shared" si="59"/>
        <v>0</v>
      </c>
      <c r="AE307" s="9">
        <f>AE308</f>
        <v>0</v>
      </c>
      <c r="AF307" s="8">
        <f t="shared" si="57"/>
        <v>0</v>
      </c>
      <c r="AG307" s="9">
        <f>AG308</f>
        <v>0</v>
      </c>
      <c r="AH307" s="8">
        <f t="shared" si="54"/>
        <v>0</v>
      </c>
    </row>
    <row r="308" spans="1:34" ht="54.75" customHeight="1">
      <c r="A308" s="2" t="s">
        <v>69</v>
      </c>
      <c r="B308" s="3" t="s">
        <v>4</v>
      </c>
      <c r="C308" s="3" t="s">
        <v>23</v>
      </c>
      <c r="D308" s="3" t="s">
        <v>20</v>
      </c>
      <c r="E308" s="1" t="s">
        <v>158</v>
      </c>
      <c r="F308" s="3">
        <v>600</v>
      </c>
      <c r="G308" s="8">
        <v>0</v>
      </c>
      <c r="H308" s="8"/>
      <c r="I308" s="8">
        <f t="shared" si="64"/>
        <v>0</v>
      </c>
      <c r="J308" s="8"/>
      <c r="K308" s="8">
        <f t="shared" si="60"/>
        <v>0</v>
      </c>
      <c r="L308" s="9"/>
      <c r="M308" s="8">
        <f t="shared" si="61"/>
        <v>0</v>
      </c>
      <c r="N308" s="9"/>
      <c r="O308" s="8">
        <f t="shared" si="58"/>
        <v>0</v>
      </c>
      <c r="P308" s="9"/>
      <c r="Q308" s="8">
        <f t="shared" si="55"/>
        <v>0</v>
      </c>
      <c r="R308" s="9"/>
      <c r="S308" s="8">
        <f t="shared" si="56"/>
        <v>0</v>
      </c>
      <c r="T308" s="9"/>
      <c r="U308" s="8">
        <f t="shared" si="53"/>
        <v>0</v>
      </c>
      <c r="V308" s="8">
        <v>0</v>
      </c>
      <c r="W308" s="8"/>
      <c r="X308" s="8">
        <f t="shared" si="65"/>
        <v>0</v>
      </c>
      <c r="Y308" s="8"/>
      <c r="Z308" s="8">
        <f t="shared" si="62"/>
        <v>0</v>
      </c>
      <c r="AA308" s="9"/>
      <c r="AB308" s="8">
        <f t="shared" si="63"/>
        <v>0</v>
      </c>
      <c r="AC308" s="9"/>
      <c r="AD308" s="8">
        <f t="shared" si="59"/>
        <v>0</v>
      </c>
      <c r="AE308" s="9"/>
      <c r="AF308" s="8">
        <f t="shared" si="57"/>
        <v>0</v>
      </c>
      <c r="AG308" s="9"/>
      <c r="AH308" s="8">
        <f t="shared" si="54"/>
        <v>0</v>
      </c>
    </row>
    <row r="309" spans="1:34" ht="35.25" hidden="1" customHeight="1">
      <c r="A309" s="2" t="s">
        <v>298</v>
      </c>
      <c r="B309" s="3" t="s">
        <v>4</v>
      </c>
      <c r="C309" s="3" t="s">
        <v>23</v>
      </c>
      <c r="D309" s="3" t="s">
        <v>20</v>
      </c>
      <c r="E309" s="1" t="s">
        <v>299</v>
      </c>
      <c r="F309" s="3"/>
      <c r="G309" s="8">
        <v>0</v>
      </c>
      <c r="H309" s="8">
        <f>H310</f>
        <v>0</v>
      </c>
      <c r="I309" s="8">
        <f t="shared" si="64"/>
        <v>0</v>
      </c>
      <c r="J309" s="8">
        <f>J310</f>
        <v>0</v>
      </c>
      <c r="K309" s="8">
        <f t="shared" si="60"/>
        <v>0</v>
      </c>
      <c r="L309" s="9">
        <f>L310</f>
        <v>0</v>
      </c>
      <c r="M309" s="8">
        <f t="shared" si="61"/>
        <v>0</v>
      </c>
      <c r="N309" s="9">
        <f>N310</f>
        <v>0</v>
      </c>
      <c r="O309" s="8">
        <f t="shared" si="58"/>
        <v>0</v>
      </c>
      <c r="P309" s="9">
        <f>P310</f>
        <v>0</v>
      </c>
      <c r="Q309" s="8">
        <f t="shared" si="55"/>
        <v>0</v>
      </c>
      <c r="R309" s="9">
        <f>R310</f>
        <v>0</v>
      </c>
      <c r="S309" s="8">
        <f t="shared" si="56"/>
        <v>0</v>
      </c>
      <c r="T309" s="9">
        <f>T310</f>
        <v>0</v>
      </c>
      <c r="U309" s="8">
        <f t="shared" si="53"/>
        <v>0</v>
      </c>
      <c r="V309" s="8">
        <v>0</v>
      </c>
      <c r="W309" s="8">
        <f>W310</f>
        <v>0</v>
      </c>
      <c r="X309" s="8">
        <f t="shared" si="65"/>
        <v>0</v>
      </c>
      <c r="Y309" s="8">
        <f>Y310</f>
        <v>0</v>
      </c>
      <c r="Z309" s="8">
        <f t="shared" si="62"/>
        <v>0</v>
      </c>
      <c r="AA309" s="9">
        <f>AA310</f>
        <v>0</v>
      </c>
      <c r="AB309" s="8">
        <f t="shared" si="63"/>
        <v>0</v>
      </c>
      <c r="AC309" s="9">
        <f>AC310</f>
        <v>0</v>
      </c>
      <c r="AD309" s="8">
        <f t="shared" si="59"/>
        <v>0</v>
      </c>
      <c r="AE309" s="9">
        <f>AE310</f>
        <v>0</v>
      </c>
      <c r="AF309" s="8">
        <f t="shared" si="57"/>
        <v>0</v>
      </c>
      <c r="AG309" s="9">
        <f>AG310</f>
        <v>0</v>
      </c>
      <c r="AH309" s="8">
        <f t="shared" si="54"/>
        <v>0</v>
      </c>
    </row>
    <row r="310" spans="1:34" ht="54.75" hidden="1" customHeight="1">
      <c r="A310" s="2" t="s">
        <v>69</v>
      </c>
      <c r="B310" s="3" t="s">
        <v>4</v>
      </c>
      <c r="C310" s="3" t="s">
        <v>23</v>
      </c>
      <c r="D310" s="3" t="s">
        <v>20</v>
      </c>
      <c r="E310" s="1" t="s">
        <v>299</v>
      </c>
      <c r="F310" s="3">
        <v>600</v>
      </c>
      <c r="G310" s="8">
        <v>0</v>
      </c>
      <c r="H310" s="8"/>
      <c r="I310" s="8">
        <f t="shared" si="64"/>
        <v>0</v>
      </c>
      <c r="J310" s="8"/>
      <c r="K310" s="8">
        <f t="shared" si="60"/>
        <v>0</v>
      </c>
      <c r="L310" s="9"/>
      <c r="M310" s="8">
        <f t="shared" si="61"/>
        <v>0</v>
      </c>
      <c r="N310" s="9"/>
      <c r="O310" s="8">
        <f t="shared" si="58"/>
        <v>0</v>
      </c>
      <c r="P310" s="9"/>
      <c r="Q310" s="8">
        <f t="shared" si="55"/>
        <v>0</v>
      </c>
      <c r="R310" s="9"/>
      <c r="S310" s="8">
        <f t="shared" si="56"/>
        <v>0</v>
      </c>
      <c r="T310" s="9"/>
      <c r="U310" s="8">
        <f t="shared" si="53"/>
        <v>0</v>
      </c>
      <c r="V310" s="8">
        <v>0</v>
      </c>
      <c r="W310" s="8"/>
      <c r="X310" s="8">
        <f t="shared" si="65"/>
        <v>0</v>
      </c>
      <c r="Y310" s="8"/>
      <c r="Z310" s="8">
        <f t="shared" si="62"/>
        <v>0</v>
      </c>
      <c r="AA310" s="9"/>
      <c r="AB310" s="8">
        <f t="shared" si="63"/>
        <v>0</v>
      </c>
      <c r="AC310" s="9"/>
      <c r="AD310" s="8">
        <f t="shared" si="59"/>
        <v>0</v>
      </c>
      <c r="AE310" s="9"/>
      <c r="AF310" s="8">
        <f t="shared" si="57"/>
        <v>0</v>
      </c>
      <c r="AG310" s="9"/>
      <c r="AH310" s="8">
        <f t="shared" si="54"/>
        <v>0</v>
      </c>
    </row>
    <row r="311" spans="1:34" ht="58.5" customHeight="1">
      <c r="A311" s="2" t="s">
        <v>337</v>
      </c>
      <c r="B311" s="3" t="s">
        <v>4</v>
      </c>
      <c r="C311" s="3" t="s">
        <v>23</v>
      </c>
      <c r="D311" s="3" t="s">
        <v>20</v>
      </c>
      <c r="E311" s="1" t="s">
        <v>338</v>
      </c>
      <c r="F311" s="3"/>
      <c r="G311" s="8"/>
      <c r="H311" s="8"/>
      <c r="I311" s="8">
        <f t="shared" si="64"/>
        <v>0</v>
      </c>
      <c r="J311" s="8">
        <f>J312</f>
        <v>0</v>
      </c>
      <c r="K311" s="8">
        <f t="shared" si="60"/>
        <v>0</v>
      </c>
      <c r="L311" s="9">
        <f>L312</f>
        <v>0</v>
      </c>
      <c r="M311" s="8">
        <f t="shared" si="61"/>
        <v>0</v>
      </c>
      <c r="N311" s="9">
        <f>N312</f>
        <v>0</v>
      </c>
      <c r="O311" s="8">
        <f t="shared" si="58"/>
        <v>0</v>
      </c>
      <c r="P311" s="9">
        <f>P312</f>
        <v>0</v>
      </c>
      <c r="Q311" s="8">
        <f t="shared" si="55"/>
        <v>0</v>
      </c>
      <c r="R311" s="9">
        <f>R312</f>
        <v>0</v>
      </c>
      <c r="S311" s="8">
        <f t="shared" si="56"/>
        <v>0</v>
      </c>
      <c r="T311" s="9">
        <f>T312</f>
        <v>0</v>
      </c>
      <c r="U311" s="8">
        <f t="shared" si="53"/>
        <v>0</v>
      </c>
      <c r="V311" s="8"/>
      <c r="W311" s="8"/>
      <c r="X311" s="8">
        <f t="shared" si="65"/>
        <v>0</v>
      </c>
      <c r="Y311" s="8">
        <f>Y312</f>
        <v>5.6000000000000001E-2</v>
      </c>
      <c r="Z311" s="8">
        <f t="shared" si="62"/>
        <v>5.6000000000000001E-2</v>
      </c>
      <c r="AA311" s="9">
        <f>AA312</f>
        <v>547.21040000000005</v>
      </c>
      <c r="AB311" s="8">
        <f t="shared" si="63"/>
        <v>547.26640000000009</v>
      </c>
      <c r="AC311" s="9">
        <f>AC312</f>
        <v>0</v>
      </c>
      <c r="AD311" s="8">
        <f t="shared" si="59"/>
        <v>547.26640000000009</v>
      </c>
      <c r="AE311" s="9">
        <f>AE312</f>
        <v>0</v>
      </c>
      <c r="AF311" s="8">
        <f t="shared" si="57"/>
        <v>547.26640000000009</v>
      </c>
      <c r="AG311" s="9">
        <f>AG312</f>
        <v>0</v>
      </c>
      <c r="AH311" s="8">
        <f t="shared" si="54"/>
        <v>547.26640000000009</v>
      </c>
    </row>
    <row r="312" spans="1:34" ht="54.75" customHeight="1">
      <c r="A312" s="2" t="s">
        <v>69</v>
      </c>
      <c r="B312" s="3" t="s">
        <v>4</v>
      </c>
      <c r="C312" s="3" t="s">
        <v>23</v>
      </c>
      <c r="D312" s="3" t="s">
        <v>20</v>
      </c>
      <c r="E312" s="1" t="s">
        <v>338</v>
      </c>
      <c r="F312" s="3">
        <v>600</v>
      </c>
      <c r="G312" s="8"/>
      <c r="H312" s="8"/>
      <c r="I312" s="8">
        <f t="shared" si="64"/>
        <v>0</v>
      </c>
      <c r="J312" s="8"/>
      <c r="K312" s="8">
        <f t="shared" si="60"/>
        <v>0</v>
      </c>
      <c r="L312" s="9"/>
      <c r="M312" s="8">
        <f t="shared" si="61"/>
        <v>0</v>
      </c>
      <c r="N312" s="9"/>
      <c r="O312" s="8">
        <f t="shared" si="58"/>
        <v>0</v>
      </c>
      <c r="P312" s="9"/>
      <c r="Q312" s="8">
        <f t="shared" si="55"/>
        <v>0</v>
      </c>
      <c r="R312" s="9"/>
      <c r="S312" s="8">
        <f t="shared" si="56"/>
        <v>0</v>
      </c>
      <c r="T312" s="9"/>
      <c r="U312" s="8">
        <f t="shared" si="53"/>
        <v>0</v>
      </c>
      <c r="V312" s="8"/>
      <c r="W312" s="8"/>
      <c r="X312" s="8">
        <f t="shared" si="65"/>
        <v>0</v>
      </c>
      <c r="Y312" s="8">
        <v>5.6000000000000001E-2</v>
      </c>
      <c r="Z312" s="8">
        <f t="shared" si="62"/>
        <v>5.6000000000000001E-2</v>
      </c>
      <c r="AA312" s="9">
        <v>547.21040000000005</v>
      </c>
      <c r="AB312" s="8">
        <f t="shared" si="63"/>
        <v>547.26640000000009</v>
      </c>
      <c r="AC312" s="9"/>
      <c r="AD312" s="8">
        <f t="shared" si="59"/>
        <v>547.26640000000009</v>
      </c>
      <c r="AE312" s="9"/>
      <c r="AF312" s="8">
        <f t="shared" si="57"/>
        <v>547.26640000000009</v>
      </c>
      <c r="AG312" s="9"/>
      <c r="AH312" s="8">
        <f t="shared" si="54"/>
        <v>547.26640000000009</v>
      </c>
    </row>
    <row r="313" spans="1:34" ht="86.25" customHeight="1">
      <c r="A313" s="2" t="s">
        <v>176</v>
      </c>
      <c r="B313" s="3" t="s">
        <v>4</v>
      </c>
      <c r="C313" s="3" t="s">
        <v>23</v>
      </c>
      <c r="D313" s="3" t="s">
        <v>22</v>
      </c>
      <c r="E313" s="1" t="s">
        <v>339</v>
      </c>
      <c r="F313" s="3"/>
      <c r="G313" s="8"/>
      <c r="H313" s="8"/>
      <c r="I313" s="8"/>
      <c r="J313" s="8"/>
      <c r="K313" s="8"/>
      <c r="L313" s="9"/>
      <c r="M313" s="8">
        <f t="shared" si="61"/>
        <v>0</v>
      </c>
      <c r="N313" s="9">
        <f>N314</f>
        <v>0</v>
      </c>
      <c r="O313" s="8">
        <f t="shared" si="58"/>
        <v>0</v>
      </c>
      <c r="P313" s="9">
        <f>P314</f>
        <v>0</v>
      </c>
      <c r="Q313" s="8">
        <f t="shared" si="55"/>
        <v>0</v>
      </c>
      <c r="R313" s="9">
        <f>R314</f>
        <v>0</v>
      </c>
      <c r="S313" s="8">
        <f t="shared" si="56"/>
        <v>0</v>
      </c>
      <c r="T313" s="9">
        <f>T314</f>
        <v>0</v>
      </c>
      <c r="U313" s="8">
        <f t="shared" si="53"/>
        <v>0</v>
      </c>
      <c r="V313" s="8"/>
      <c r="W313" s="8"/>
      <c r="X313" s="8"/>
      <c r="Y313" s="8"/>
      <c r="Z313" s="8"/>
      <c r="AA313" s="9"/>
      <c r="AB313" s="8">
        <f t="shared" si="63"/>
        <v>0</v>
      </c>
      <c r="AC313" s="9">
        <f>AC314</f>
        <v>0</v>
      </c>
      <c r="AD313" s="8">
        <f t="shared" si="59"/>
        <v>0</v>
      </c>
      <c r="AE313" s="9">
        <f>AE314</f>
        <v>0</v>
      </c>
      <c r="AF313" s="8">
        <f t="shared" si="57"/>
        <v>0</v>
      </c>
      <c r="AG313" s="9">
        <f>AG314</f>
        <v>0</v>
      </c>
      <c r="AH313" s="8">
        <f t="shared" si="54"/>
        <v>0</v>
      </c>
    </row>
    <row r="314" spans="1:34" ht="54.75" customHeight="1">
      <c r="A314" s="2" t="s">
        <v>32</v>
      </c>
      <c r="B314" s="3" t="s">
        <v>4</v>
      </c>
      <c r="C314" s="3" t="s">
        <v>23</v>
      </c>
      <c r="D314" s="3" t="s">
        <v>22</v>
      </c>
      <c r="E314" s="1" t="s">
        <v>339</v>
      </c>
      <c r="F314" s="3">
        <v>200</v>
      </c>
      <c r="G314" s="8"/>
      <c r="H314" s="8"/>
      <c r="I314" s="8"/>
      <c r="J314" s="8"/>
      <c r="K314" s="8"/>
      <c r="L314" s="9"/>
      <c r="M314" s="8">
        <f t="shared" si="61"/>
        <v>0</v>
      </c>
      <c r="N314" s="9"/>
      <c r="O314" s="8">
        <f t="shared" si="58"/>
        <v>0</v>
      </c>
      <c r="P314" s="9"/>
      <c r="Q314" s="8">
        <f t="shared" si="55"/>
        <v>0</v>
      </c>
      <c r="R314" s="9"/>
      <c r="S314" s="8">
        <f t="shared" si="56"/>
        <v>0</v>
      </c>
      <c r="T314" s="9"/>
      <c r="U314" s="8">
        <f t="shared" si="53"/>
        <v>0</v>
      </c>
      <c r="V314" s="8"/>
      <c r="W314" s="8"/>
      <c r="X314" s="8"/>
      <c r="Y314" s="8"/>
      <c r="Z314" s="8"/>
      <c r="AA314" s="9"/>
      <c r="AB314" s="8">
        <f t="shared" si="63"/>
        <v>0</v>
      </c>
      <c r="AC314" s="9"/>
      <c r="AD314" s="8">
        <f t="shared" si="59"/>
        <v>0</v>
      </c>
      <c r="AE314" s="9"/>
      <c r="AF314" s="8">
        <f t="shared" si="57"/>
        <v>0</v>
      </c>
      <c r="AG314" s="9"/>
      <c r="AH314" s="8">
        <f t="shared" si="54"/>
        <v>0</v>
      </c>
    </row>
    <row r="315" spans="1:34" ht="50.25" customHeight="1">
      <c r="A315" s="16" t="s">
        <v>126</v>
      </c>
      <c r="B315" s="3" t="s">
        <v>4</v>
      </c>
      <c r="C315" s="3" t="s">
        <v>23</v>
      </c>
      <c r="D315" s="3" t="s">
        <v>23</v>
      </c>
      <c r="E315" s="1" t="s">
        <v>128</v>
      </c>
      <c r="F315" s="3"/>
      <c r="G315" s="8">
        <v>1255.2539999999999</v>
      </c>
      <c r="H315" s="8">
        <f>H316</f>
        <v>0</v>
      </c>
      <c r="I315" s="8">
        <f t="shared" si="64"/>
        <v>1255.2539999999999</v>
      </c>
      <c r="J315" s="8">
        <f>J316</f>
        <v>0</v>
      </c>
      <c r="K315" s="8">
        <f t="shared" si="60"/>
        <v>1255.2539999999999</v>
      </c>
      <c r="L315" s="9">
        <f>L316</f>
        <v>0</v>
      </c>
      <c r="M315" s="8">
        <f t="shared" si="61"/>
        <v>1255.2539999999999</v>
      </c>
      <c r="N315" s="9">
        <f>N316</f>
        <v>0</v>
      </c>
      <c r="O315" s="8">
        <f t="shared" si="58"/>
        <v>1255.2539999999999</v>
      </c>
      <c r="P315" s="9">
        <f>P316</f>
        <v>0</v>
      </c>
      <c r="Q315" s="8">
        <f t="shared" si="55"/>
        <v>1255.2539999999999</v>
      </c>
      <c r="R315" s="9">
        <f>R316</f>
        <v>0</v>
      </c>
      <c r="S315" s="8">
        <f t="shared" si="56"/>
        <v>1255.2539999999999</v>
      </c>
      <c r="T315" s="9">
        <f>T316</f>
        <v>0</v>
      </c>
      <c r="U315" s="8">
        <f t="shared" si="53"/>
        <v>1255.2539999999999</v>
      </c>
      <c r="V315" s="8">
        <v>1255.2539999999999</v>
      </c>
      <c r="W315" s="8">
        <f>W316</f>
        <v>0</v>
      </c>
      <c r="X315" s="8">
        <f t="shared" si="65"/>
        <v>1255.2539999999999</v>
      </c>
      <c r="Y315" s="8">
        <f>Y316</f>
        <v>0</v>
      </c>
      <c r="Z315" s="8">
        <f t="shared" si="62"/>
        <v>1255.2539999999999</v>
      </c>
      <c r="AA315" s="9">
        <f>AA316</f>
        <v>0</v>
      </c>
      <c r="AB315" s="8">
        <f t="shared" si="63"/>
        <v>1255.2539999999999</v>
      </c>
      <c r="AC315" s="9">
        <f>AC316</f>
        <v>0</v>
      </c>
      <c r="AD315" s="8">
        <f t="shared" si="59"/>
        <v>1255.2539999999999</v>
      </c>
      <c r="AE315" s="9">
        <f>AE316</f>
        <v>0</v>
      </c>
      <c r="AF315" s="8">
        <f t="shared" si="57"/>
        <v>1255.2539999999999</v>
      </c>
      <c r="AG315" s="9">
        <f>AG316</f>
        <v>0</v>
      </c>
      <c r="AH315" s="8">
        <f t="shared" si="54"/>
        <v>1255.2539999999999</v>
      </c>
    </row>
    <row r="316" spans="1:34" ht="55.5" customHeight="1">
      <c r="A316" s="2" t="s">
        <v>69</v>
      </c>
      <c r="B316" s="3" t="s">
        <v>4</v>
      </c>
      <c r="C316" s="3" t="s">
        <v>23</v>
      </c>
      <c r="D316" s="3" t="s">
        <v>23</v>
      </c>
      <c r="E316" s="1" t="s">
        <v>128</v>
      </c>
      <c r="F316" s="3">
        <v>600</v>
      </c>
      <c r="G316" s="8">
        <v>1255.2539999999999</v>
      </c>
      <c r="H316" s="8"/>
      <c r="I316" s="8">
        <f t="shared" si="64"/>
        <v>1255.2539999999999</v>
      </c>
      <c r="J316" s="8"/>
      <c r="K316" s="8">
        <f t="shared" si="60"/>
        <v>1255.2539999999999</v>
      </c>
      <c r="L316" s="9"/>
      <c r="M316" s="8">
        <f t="shared" si="61"/>
        <v>1255.2539999999999</v>
      </c>
      <c r="N316" s="9"/>
      <c r="O316" s="8">
        <f t="shared" si="58"/>
        <v>1255.2539999999999</v>
      </c>
      <c r="P316" s="9"/>
      <c r="Q316" s="8">
        <f t="shared" si="55"/>
        <v>1255.2539999999999</v>
      </c>
      <c r="R316" s="9"/>
      <c r="S316" s="8">
        <f t="shared" si="56"/>
        <v>1255.2539999999999</v>
      </c>
      <c r="T316" s="9"/>
      <c r="U316" s="8">
        <f t="shared" si="53"/>
        <v>1255.2539999999999</v>
      </c>
      <c r="V316" s="8">
        <v>1255.2539999999999</v>
      </c>
      <c r="W316" s="8"/>
      <c r="X316" s="8">
        <f t="shared" si="65"/>
        <v>1255.2539999999999</v>
      </c>
      <c r="Y316" s="8"/>
      <c r="Z316" s="8">
        <f t="shared" si="62"/>
        <v>1255.2539999999999</v>
      </c>
      <c r="AA316" s="9"/>
      <c r="AB316" s="8">
        <f t="shared" si="63"/>
        <v>1255.2539999999999</v>
      </c>
      <c r="AC316" s="9"/>
      <c r="AD316" s="8">
        <f t="shared" si="59"/>
        <v>1255.2539999999999</v>
      </c>
      <c r="AE316" s="9"/>
      <c r="AF316" s="8">
        <f t="shared" si="57"/>
        <v>1255.2539999999999</v>
      </c>
      <c r="AG316" s="9"/>
      <c r="AH316" s="8">
        <f t="shared" si="54"/>
        <v>1255.2539999999999</v>
      </c>
    </row>
    <row r="317" spans="1:34" ht="75.75" customHeight="1">
      <c r="A317" s="17" t="s">
        <v>127</v>
      </c>
      <c r="B317" s="3" t="s">
        <v>4</v>
      </c>
      <c r="C317" s="3" t="s">
        <v>23</v>
      </c>
      <c r="D317" s="3" t="s">
        <v>23</v>
      </c>
      <c r="E317" s="1" t="s">
        <v>129</v>
      </c>
      <c r="F317" s="3"/>
      <c r="G317" s="8">
        <v>50.82</v>
      </c>
      <c r="H317" s="8">
        <f>H318</f>
        <v>0</v>
      </c>
      <c r="I317" s="8">
        <f t="shared" si="64"/>
        <v>50.82</v>
      </c>
      <c r="J317" s="8">
        <f>J318</f>
        <v>0</v>
      </c>
      <c r="K317" s="8">
        <f t="shared" si="60"/>
        <v>50.82</v>
      </c>
      <c r="L317" s="9">
        <f>L318</f>
        <v>0</v>
      </c>
      <c r="M317" s="8">
        <f t="shared" si="61"/>
        <v>50.82</v>
      </c>
      <c r="N317" s="9">
        <f>N318</f>
        <v>0</v>
      </c>
      <c r="O317" s="8">
        <f t="shared" si="58"/>
        <v>50.82</v>
      </c>
      <c r="P317" s="9">
        <f>P318</f>
        <v>0</v>
      </c>
      <c r="Q317" s="8">
        <f t="shared" si="55"/>
        <v>50.82</v>
      </c>
      <c r="R317" s="9">
        <f>R318</f>
        <v>0</v>
      </c>
      <c r="S317" s="8">
        <f t="shared" si="56"/>
        <v>50.82</v>
      </c>
      <c r="T317" s="9">
        <f>T318</f>
        <v>0</v>
      </c>
      <c r="U317" s="8">
        <f t="shared" si="53"/>
        <v>50.82</v>
      </c>
      <c r="V317" s="8">
        <v>50.82</v>
      </c>
      <c r="W317" s="8">
        <f>W318</f>
        <v>0</v>
      </c>
      <c r="X317" s="8">
        <f t="shared" si="65"/>
        <v>50.82</v>
      </c>
      <c r="Y317" s="8">
        <f>Y318</f>
        <v>0</v>
      </c>
      <c r="Z317" s="8">
        <f t="shared" si="62"/>
        <v>50.82</v>
      </c>
      <c r="AA317" s="9">
        <f>AA318</f>
        <v>0</v>
      </c>
      <c r="AB317" s="8">
        <f t="shared" si="63"/>
        <v>50.82</v>
      </c>
      <c r="AC317" s="9">
        <f>AC318</f>
        <v>0</v>
      </c>
      <c r="AD317" s="8">
        <f t="shared" si="59"/>
        <v>50.82</v>
      </c>
      <c r="AE317" s="9">
        <f>AE318</f>
        <v>0</v>
      </c>
      <c r="AF317" s="8">
        <f t="shared" si="57"/>
        <v>50.82</v>
      </c>
      <c r="AG317" s="9">
        <f>AG318</f>
        <v>0</v>
      </c>
      <c r="AH317" s="8">
        <f t="shared" si="54"/>
        <v>50.82</v>
      </c>
    </row>
    <row r="318" spans="1:34" ht="50.25" customHeight="1">
      <c r="A318" s="2" t="s">
        <v>69</v>
      </c>
      <c r="B318" s="3" t="s">
        <v>4</v>
      </c>
      <c r="C318" s="3" t="s">
        <v>23</v>
      </c>
      <c r="D318" s="3" t="s">
        <v>23</v>
      </c>
      <c r="E318" s="1" t="s">
        <v>129</v>
      </c>
      <c r="F318" s="3">
        <v>600</v>
      </c>
      <c r="G318" s="8">
        <v>50.82</v>
      </c>
      <c r="H318" s="8"/>
      <c r="I318" s="8">
        <f t="shared" si="64"/>
        <v>50.82</v>
      </c>
      <c r="J318" s="8"/>
      <c r="K318" s="8">
        <f t="shared" si="60"/>
        <v>50.82</v>
      </c>
      <c r="L318" s="9"/>
      <c r="M318" s="8">
        <f t="shared" si="61"/>
        <v>50.82</v>
      </c>
      <c r="N318" s="9"/>
      <c r="O318" s="8">
        <f t="shared" si="58"/>
        <v>50.82</v>
      </c>
      <c r="P318" s="9"/>
      <c r="Q318" s="8">
        <f t="shared" si="55"/>
        <v>50.82</v>
      </c>
      <c r="R318" s="9"/>
      <c r="S318" s="8">
        <f t="shared" si="56"/>
        <v>50.82</v>
      </c>
      <c r="T318" s="9"/>
      <c r="U318" s="8">
        <f t="shared" si="53"/>
        <v>50.82</v>
      </c>
      <c r="V318" s="8">
        <v>50.82</v>
      </c>
      <c r="W318" s="8"/>
      <c r="X318" s="8">
        <f t="shared" si="65"/>
        <v>50.82</v>
      </c>
      <c r="Y318" s="8"/>
      <c r="Z318" s="8">
        <f t="shared" si="62"/>
        <v>50.82</v>
      </c>
      <c r="AA318" s="9"/>
      <c r="AB318" s="8">
        <f t="shared" si="63"/>
        <v>50.82</v>
      </c>
      <c r="AC318" s="9"/>
      <c r="AD318" s="8">
        <f t="shared" si="59"/>
        <v>50.82</v>
      </c>
      <c r="AE318" s="9"/>
      <c r="AF318" s="8">
        <f t="shared" si="57"/>
        <v>50.82</v>
      </c>
      <c r="AG318" s="9"/>
      <c r="AH318" s="8">
        <f t="shared" si="54"/>
        <v>50.82</v>
      </c>
    </row>
    <row r="319" spans="1:34" ht="39.75" customHeight="1">
      <c r="A319" s="4" t="s">
        <v>255</v>
      </c>
      <c r="B319" s="3" t="s">
        <v>4</v>
      </c>
      <c r="C319" s="3" t="s">
        <v>23</v>
      </c>
      <c r="D319" s="3" t="s">
        <v>23</v>
      </c>
      <c r="E319" s="1" t="s">
        <v>256</v>
      </c>
      <c r="F319" s="3"/>
      <c r="G319" s="8">
        <v>178</v>
      </c>
      <c r="H319" s="8">
        <f>H320</f>
        <v>0</v>
      </c>
      <c r="I319" s="8">
        <f t="shared" si="64"/>
        <v>178</v>
      </c>
      <c r="J319" s="8">
        <f>J320</f>
        <v>0</v>
      </c>
      <c r="K319" s="8">
        <f t="shared" si="60"/>
        <v>178</v>
      </c>
      <c r="L319" s="9">
        <f>L320</f>
        <v>0</v>
      </c>
      <c r="M319" s="8">
        <f t="shared" si="61"/>
        <v>178</v>
      </c>
      <c r="N319" s="9">
        <f>N320</f>
        <v>0</v>
      </c>
      <c r="O319" s="8">
        <f t="shared" si="58"/>
        <v>178</v>
      </c>
      <c r="P319" s="9">
        <f>P320</f>
        <v>0</v>
      </c>
      <c r="Q319" s="8">
        <f t="shared" si="55"/>
        <v>178</v>
      </c>
      <c r="R319" s="9">
        <f>R320</f>
        <v>0</v>
      </c>
      <c r="S319" s="8">
        <f t="shared" si="56"/>
        <v>178</v>
      </c>
      <c r="T319" s="9">
        <f>T320</f>
        <v>0</v>
      </c>
      <c r="U319" s="8">
        <f t="shared" si="53"/>
        <v>178</v>
      </c>
      <c r="V319" s="8">
        <v>178</v>
      </c>
      <c r="W319" s="8">
        <f>W320</f>
        <v>0</v>
      </c>
      <c r="X319" s="8">
        <f t="shared" si="65"/>
        <v>178</v>
      </c>
      <c r="Y319" s="8">
        <f>Y320</f>
        <v>0</v>
      </c>
      <c r="Z319" s="8">
        <f t="shared" si="62"/>
        <v>178</v>
      </c>
      <c r="AA319" s="9">
        <f>AA320</f>
        <v>0</v>
      </c>
      <c r="AB319" s="8">
        <f t="shared" si="63"/>
        <v>178</v>
      </c>
      <c r="AC319" s="9">
        <f>AC320</f>
        <v>0</v>
      </c>
      <c r="AD319" s="8">
        <f t="shared" si="59"/>
        <v>178</v>
      </c>
      <c r="AE319" s="9">
        <f>AE320</f>
        <v>0</v>
      </c>
      <c r="AF319" s="8">
        <f t="shared" si="57"/>
        <v>178</v>
      </c>
      <c r="AG319" s="9">
        <f>AG320</f>
        <v>0</v>
      </c>
      <c r="AH319" s="8">
        <f t="shared" si="54"/>
        <v>178</v>
      </c>
    </row>
    <row r="320" spans="1:34" ht="50.25" customHeight="1">
      <c r="A320" s="4" t="s">
        <v>32</v>
      </c>
      <c r="B320" s="3" t="s">
        <v>4</v>
      </c>
      <c r="C320" s="3" t="s">
        <v>23</v>
      </c>
      <c r="D320" s="3" t="s">
        <v>23</v>
      </c>
      <c r="E320" s="1" t="s">
        <v>256</v>
      </c>
      <c r="F320" s="3">
        <v>200</v>
      </c>
      <c r="G320" s="8">
        <v>178</v>
      </c>
      <c r="H320" s="8"/>
      <c r="I320" s="8">
        <f t="shared" si="64"/>
        <v>178</v>
      </c>
      <c r="J320" s="8"/>
      <c r="K320" s="8">
        <f t="shared" si="60"/>
        <v>178</v>
      </c>
      <c r="L320" s="9"/>
      <c r="M320" s="8">
        <f t="shared" si="61"/>
        <v>178</v>
      </c>
      <c r="N320" s="9"/>
      <c r="O320" s="8">
        <f t="shared" si="58"/>
        <v>178</v>
      </c>
      <c r="P320" s="9"/>
      <c r="Q320" s="8">
        <f t="shared" si="55"/>
        <v>178</v>
      </c>
      <c r="R320" s="9"/>
      <c r="S320" s="8">
        <f t="shared" si="56"/>
        <v>178</v>
      </c>
      <c r="T320" s="9"/>
      <c r="U320" s="8">
        <f t="shared" si="53"/>
        <v>178</v>
      </c>
      <c r="V320" s="8">
        <v>178</v>
      </c>
      <c r="W320" s="8"/>
      <c r="X320" s="8">
        <f t="shared" si="65"/>
        <v>178</v>
      </c>
      <c r="Y320" s="8"/>
      <c r="Z320" s="8">
        <f t="shared" si="62"/>
        <v>178</v>
      </c>
      <c r="AA320" s="9"/>
      <c r="AB320" s="8">
        <f t="shared" si="63"/>
        <v>178</v>
      </c>
      <c r="AC320" s="9"/>
      <c r="AD320" s="8">
        <f t="shared" si="59"/>
        <v>178</v>
      </c>
      <c r="AE320" s="9"/>
      <c r="AF320" s="8">
        <f t="shared" si="57"/>
        <v>178</v>
      </c>
      <c r="AG320" s="9"/>
      <c r="AH320" s="8">
        <f t="shared" si="54"/>
        <v>178</v>
      </c>
    </row>
    <row r="321" spans="1:34" ht="46.5" customHeight="1">
      <c r="A321" s="2" t="s">
        <v>334</v>
      </c>
      <c r="B321" s="3" t="s">
        <v>4</v>
      </c>
      <c r="C321" s="3" t="s">
        <v>23</v>
      </c>
      <c r="D321" s="3" t="s">
        <v>27</v>
      </c>
      <c r="E321" s="1" t="s">
        <v>288</v>
      </c>
      <c r="F321" s="3"/>
      <c r="G321" s="8">
        <v>0</v>
      </c>
      <c r="H321" s="8">
        <f>H322</f>
        <v>0</v>
      </c>
      <c r="I321" s="8">
        <f t="shared" si="64"/>
        <v>0</v>
      </c>
      <c r="J321" s="8">
        <f>J322</f>
        <v>0</v>
      </c>
      <c r="K321" s="8">
        <f t="shared" si="60"/>
        <v>0</v>
      </c>
      <c r="L321" s="9">
        <f>L322</f>
        <v>0</v>
      </c>
      <c r="M321" s="8">
        <f t="shared" si="61"/>
        <v>0</v>
      </c>
      <c r="N321" s="9">
        <f>N322</f>
        <v>0</v>
      </c>
      <c r="O321" s="8">
        <f t="shared" si="58"/>
        <v>0</v>
      </c>
      <c r="P321" s="9">
        <f>P322</f>
        <v>0</v>
      </c>
      <c r="Q321" s="8">
        <f t="shared" si="55"/>
        <v>0</v>
      </c>
      <c r="R321" s="9">
        <f>R322</f>
        <v>0</v>
      </c>
      <c r="S321" s="8">
        <f t="shared" si="56"/>
        <v>0</v>
      </c>
      <c r="T321" s="9">
        <f>T322</f>
        <v>0</v>
      </c>
      <c r="U321" s="8">
        <f t="shared" si="53"/>
        <v>0</v>
      </c>
      <c r="V321" s="8">
        <v>0</v>
      </c>
      <c r="W321" s="8">
        <f>W322</f>
        <v>0</v>
      </c>
      <c r="X321" s="8">
        <f t="shared" si="65"/>
        <v>0</v>
      </c>
      <c r="Y321" s="8">
        <f>Y322</f>
        <v>1563.8342</v>
      </c>
      <c r="Z321" s="8">
        <f t="shared" si="62"/>
        <v>1563.8342</v>
      </c>
      <c r="AA321" s="9">
        <f>AA322</f>
        <v>0</v>
      </c>
      <c r="AB321" s="8">
        <f t="shared" si="63"/>
        <v>1563.8342</v>
      </c>
      <c r="AC321" s="9">
        <f>AC322</f>
        <v>0</v>
      </c>
      <c r="AD321" s="8">
        <f t="shared" si="59"/>
        <v>1563.8342</v>
      </c>
      <c r="AE321" s="9">
        <f>AE322</f>
        <v>0</v>
      </c>
      <c r="AF321" s="8">
        <f t="shared" si="57"/>
        <v>1563.8342</v>
      </c>
      <c r="AG321" s="9">
        <f>AG322</f>
        <v>0</v>
      </c>
      <c r="AH321" s="8">
        <f t="shared" si="54"/>
        <v>1563.8342</v>
      </c>
    </row>
    <row r="322" spans="1:34" ht="50.25" customHeight="1">
      <c r="A322" s="2" t="s">
        <v>69</v>
      </c>
      <c r="B322" s="3" t="s">
        <v>4</v>
      </c>
      <c r="C322" s="3" t="s">
        <v>23</v>
      </c>
      <c r="D322" s="3" t="s">
        <v>27</v>
      </c>
      <c r="E322" s="1" t="s">
        <v>288</v>
      </c>
      <c r="F322" s="3">
        <v>600</v>
      </c>
      <c r="G322" s="8">
        <v>0</v>
      </c>
      <c r="H322" s="8"/>
      <c r="I322" s="8">
        <f t="shared" si="64"/>
        <v>0</v>
      </c>
      <c r="J322" s="8"/>
      <c r="K322" s="8">
        <f t="shared" si="60"/>
        <v>0</v>
      </c>
      <c r="L322" s="9"/>
      <c r="M322" s="8">
        <f t="shared" si="61"/>
        <v>0</v>
      </c>
      <c r="N322" s="9"/>
      <c r="O322" s="8">
        <f t="shared" si="58"/>
        <v>0</v>
      </c>
      <c r="P322" s="9"/>
      <c r="Q322" s="8">
        <f t="shared" si="55"/>
        <v>0</v>
      </c>
      <c r="R322" s="9"/>
      <c r="S322" s="8">
        <f t="shared" si="56"/>
        <v>0</v>
      </c>
      <c r="T322" s="9"/>
      <c r="U322" s="8">
        <f t="shared" si="53"/>
        <v>0</v>
      </c>
      <c r="V322" s="8">
        <v>0</v>
      </c>
      <c r="W322" s="8"/>
      <c r="X322" s="8">
        <f t="shared" si="65"/>
        <v>0</v>
      </c>
      <c r="Y322" s="8">
        <f>0.158+1563.6762</f>
        <v>1563.8342</v>
      </c>
      <c r="Z322" s="8">
        <f t="shared" si="62"/>
        <v>1563.8342</v>
      </c>
      <c r="AA322" s="9"/>
      <c r="AB322" s="8">
        <f t="shared" si="63"/>
        <v>1563.8342</v>
      </c>
      <c r="AC322" s="9"/>
      <c r="AD322" s="8">
        <f t="shared" si="59"/>
        <v>1563.8342</v>
      </c>
      <c r="AE322" s="9"/>
      <c r="AF322" s="8">
        <f t="shared" si="57"/>
        <v>1563.8342</v>
      </c>
      <c r="AG322" s="9"/>
      <c r="AH322" s="8">
        <f t="shared" si="54"/>
        <v>1563.8342</v>
      </c>
    </row>
    <row r="323" spans="1:34" ht="55.5" customHeight="1">
      <c r="A323" s="2" t="s">
        <v>121</v>
      </c>
      <c r="B323" s="3" t="s">
        <v>4</v>
      </c>
      <c r="C323" s="3" t="s">
        <v>23</v>
      </c>
      <c r="D323" s="3" t="s">
        <v>27</v>
      </c>
      <c r="E323" s="1" t="s">
        <v>122</v>
      </c>
      <c r="F323" s="3"/>
      <c r="G323" s="8">
        <v>945.375</v>
      </c>
      <c r="H323" s="8">
        <f>H324+H325</f>
        <v>0</v>
      </c>
      <c r="I323" s="8">
        <f t="shared" si="64"/>
        <v>945.375</v>
      </c>
      <c r="J323" s="8">
        <f>J324+J325</f>
        <v>0</v>
      </c>
      <c r="K323" s="8">
        <f t="shared" si="60"/>
        <v>945.375</v>
      </c>
      <c r="L323" s="9">
        <f>L324+L325</f>
        <v>0</v>
      </c>
      <c r="M323" s="8">
        <f t="shared" si="61"/>
        <v>945.375</v>
      </c>
      <c r="N323" s="9">
        <f>N324+N325</f>
        <v>0</v>
      </c>
      <c r="O323" s="8">
        <f t="shared" si="58"/>
        <v>945.375</v>
      </c>
      <c r="P323" s="9">
        <f>P324+P325</f>
        <v>0</v>
      </c>
      <c r="Q323" s="8">
        <f t="shared" si="55"/>
        <v>945.375</v>
      </c>
      <c r="R323" s="9">
        <f>R324+R325</f>
        <v>0</v>
      </c>
      <c r="S323" s="8">
        <f t="shared" si="56"/>
        <v>945.375</v>
      </c>
      <c r="T323" s="9">
        <f>T324+T325</f>
        <v>0</v>
      </c>
      <c r="U323" s="8">
        <f t="shared" si="53"/>
        <v>945.375</v>
      </c>
      <c r="V323" s="8">
        <v>945.375</v>
      </c>
      <c r="W323" s="8">
        <f>W324+W325</f>
        <v>0</v>
      </c>
      <c r="X323" s="8">
        <f t="shared" si="65"/>
        <v>945.375</v>
      </c>
      <c r="Y323" s="8">
        <f>Y324+Y325</f>
        <v>0</v>
      </c>
      <c r="Z323" s="8">
        <f t="shared" si="62"/>
        <v>945.375</v>
      </c>
      <c r="AA323" s="9">
        <f>AA324+AA325</f>
        <v>0</v>
      </c>
      <c r="AB323" s="8">
        <f t="shared" si="63"/>
        <v>945.375</v>
      </c>
      <c r="AC323" s="9">
        <f>AC324+AC325</f>
        <v>0</v>
      </c>
      <c r="AD323" s="8">
        <f t="shared" si="59"/>
        <v>945.375</v>
      </c>
      <c r="AE323" s="9">
        <f>AE324+AE325</f>
        <v>0</v>
      </c>
      <c r="AF323" s="8">
        <f t="shared" si="57"/>
        <v>945.375</v>
      </c>
      <c r="AG323" s="9">
        <f>AG324+AG325</f>
        <v>0</v>
      </c>
      <c r="AH323" s="8">
        <f t="shared" si="54"/>
        <v>945.375</v>
      </c>
    </row>
    <row r="324" spans="1:34" ht="50.25" customHeight="1">
      <c r="A324" s="2" t="s">
        <v>32</v>
      </c>
      <c r="B324" s="3" t="s">
        <v>4</v>
      </c>
      <c r="C324" s="3" t="s">
        <v>23</v>
      </c>
      <c r="D324" s="3" t="s">
        <v>27</v>
      </c>
      <c r="E324" s="1" t="s">
        <v>122</v>
      </c>
      <c r="F324" s="3">
        <v>200</v>
      </c>
      <c r="G324" s="8">
        <v>529.875</v>
      </c>
      <c r="H324" s="8"/>
      <c r="I324" s="8">
        <f t="shared" si="64"/>
        <v>529.875</v>
      </c>
      <c r="J324" s="8"/>
      <c r="K324" s="8">
        <f t="shared" si="60"/>
        <v>529.875</v>
      </c>
      <c r="L324" s="9"/>
      <c r="M324" s="8">
        <f t="shared" si="61"/>
        <v>529.875</v>
      </c>
      <c r="N324" s="9"/>
      <c r="O324" s="8">
        <f t="shared" si="58"/>
        <v>529.875</v>
      </c>
      <c r="P324" s="9"/>
      <c r="Q324" s="8">
        <f t="shared" si="55"/>
        <v>529.875</v>
      </c>
      <c r="R324" s="9"/>
      <c r="S324" s="8">
        <f t="shared" si="56"/>
        <v>529.875</v>
      </c>
      <c r="T324" s="9"/>
      <c r="U324" s="8">
        <f t="shared" si="53"/>
        <v>529.875</v>
      </c>
      <c r="V324" s="8">
        <v>529.875</v>
      </c>
      <c r="W324" s="8"/>
      <c r="X324" s="8">
        <f t="shared" si="65"/>
        <v>529.875</v>
      </c>
      <c r="Y324" s="8"/>
      <c r="Z324" s="8">
        <f t="shared" si="62"/>
        <v>529.875</v>
      </c>
      <c r="AA324" s="9"/>
      <c r="AB324" s="8">
        <f t="shared" si="63"/>
        <v>529.875</v>
      </c>
      <c r="AC324" s="9"/>
      <c r="AD324" s="8">
        <f t="shared" si="59"/>
        <v>529.875</v>
      </c>
      <c r="AE324" s="9"/>
      <c r="AF324" s="8">
        <f t="shared" si="57"/>
        <v>529.875</v>
      </c>
      <c r="AG324" s="9"/>
      <c r="AH324" s="8">
        <f t="shared" si="54"/>
        <v>529.875</v>
      </c>
    </row>
    <row r="325" spans="1:34" ht="50.25" customHeight="1">
      <c r="A325" s="2" t="s">
        <v>69</v>
      </c>
      <c r="B325" s="3" t="s">
        <v>4</v>
      </c>
      <c r="C325" s="3" t="s">
        <v>23</v>
      </c>
      <c r="D325" s="3" t="s">
        <v>27</v>
      </c>
      <c r="E325" s="1" t="s">
        <v>122</v>
      </c>
      <c r="F325" s="3">
        <v>600</v>
      </c>
      <c r="G325" s="8">
        <v>415.5</v>
      </c>
      <c r="H325" s="8"/>
      <c r="I325" s="8">
        <f t="shared" si="64"/>
        <v>415.5</v>
      </c>
      <c r="J325" s="8"/>
      <c r="K325" s="8">
        <f t="shared" si="60"/>
        <v>415.5</v>
      </c>
      <c r="L325" s="9"/>
      <c r="M325" s="8">
        <f t="shared" si="61"/>
        <v>415.5</v>
      </c>
      <c r="N325" s="9"/>
      <c r="O325" s="8">
        <f t="shared" si="58"/>
        <v>415.5</v>
      </c>
      <c r="P325" s="9"/>
      <c r="Q325" s="8">
        <f t="shared" si="55"/>
        <v>415.5</v>
      </c>
      <c r="R325" s="9"/>
      <c r="S325" s="8">
        <f t="shared" si="56"/>
        <v>415.5</v>
      </c>
      <c r="T325" s="9"/>
      <c r="U325" s="8">
        <f t="shared" si="53"/>
        <v>415.5</v>
      </c>
      <c r="V325" s="8">
        <v>415.5</v>
      </c>
      <c r="W325" s="8"/>
      <c r="X325" s="8">
        <f t="shared" si="65"/>
        <v>415.5</v>
      </c>
      <c r="Y325" s="8"/>
      <c r="Z325" s="8">
        <f t="shared" si="62"/>
        <v>415.5</v>
      </c>
      <c r="AA325" s="9"/>
      <c r="AB325" s="8">
        <f t="shared" si="63"/>
        <v>415.5</v>
      </c>
      <c r="AC325" s="9"/>
      <c r="AD325" s="8">
        <f t="shared" si="59"/>
        <v>415.5</v>
      </c>
      <c r="AE325" s="9"/>
      <c r="AF325" s="8">
        <f t="shared" si="57"/>
        <v>415.5</v>
      </c>
      <c r="AG325" s="9"/>
      <c r="AH325" s="8">
        <f t="shared" si="54"/>
        <v>415.5</v>
      </c>
    </row>
    <row r="326" spans="1:34" ht="54" customHeight="1">
      <c r="A326" s="2" t="s">
        <v>123</v>
      </c>
      <c r="B326" s="3" t="s">
        <v>4</v>
      </c>
      <c r="C326" s="3" t="s">
        <v>23</v>
      </c>
      <c r="D326" s="3" t="s">
        <v>27</v>
      </c>
      <c r="E326" s="1" t="s">
        <v>124</v>
      </c>
      <c r="F326" s="3"/>
      <c r="G326" s="8">
        <v>100</v>
      </c>
      <c r="H326" s="8">
        <f>H327+H328</f>
        <v>0</v>
      </c>
      <c r="I326" s="8">
        <f t="shared" si="64"/>
        <v>100</v>
      </c>
      <c r="J326" s="8">
        <f>J327+J328</f>
        <v>0</v>
      </c>
      <c r="K326" s="8">
        <f t="shared" si="60"/>
        <v>100</v>
      </c>
      <c r="L326" s="9">
        <f>L327+L328</f>
        <v>0</v>
      </c>
      <c r="M326" s="8">
        <f t="shared" si="61"/>
        <v>100</v>
      </c>
      <c r="N326" s="9">
        <f>N327+N328</f>
        <v>0</v>
      </c>
      <c r="O326" s="8">
        <f t="shared" si="58"/>
        <v>100</v>
      </c>
      <c r="P326" s="9">
        <f>P327+P328</f>
        <v>0</v>
      </c>
      <c r="Q326" s="8">
        <f t="shared" si="55"/>
        <v>100</v>
      </c>
      <c r="R326" s="9">
        <f>R327+R328</f>
        <v>0</v>
      </c>
      <c r="S326" s="8">
        <f t="shared" si="56"/>
        <v>100</v>
      </c>
      <c r="T326" s="9">
        <f>T327+T328</f>
        <v>0</v>
      </c>
      <c r="U326" s="8">
        <f t="shared" si="53"/>
        <v>100</v>
      </c>
      <c r="V326" s="8">
        <v>100</v>
      </c>
      <c r="W326" s="8">
        <f>W327+W328</f>
        <v>0</v>
      </c>
      <c r="X326" s="8">
        <f t="shared" si="65"/>
        <v>100</v>
      </c>
      <c r="Y326" s="8">
        <f>Y327+Y328</f>
        <v>0</v>
      </c>
      <c r="Z326" s="8">
        <f t="shared" si="62"/>
        <v>100</v>
      </c>
      <c r="AA326" s="9">
        <f>AA327+AA328</f>
        <v>0</v>
      </c>
      <c r="AB326" s="8">
        <f t="shared" si="63"/>
        <v>100</v>
      </c>
      <c r="AC326" s="9">
        <f>AC327+AC328</f>
        <v>0</v>
      </c>
      <c r="AD326" s="8">
        <f t="shared" si="59"/>
        <v>100</v>
      </c>
      <c r="AE326" s="9">
        <f>AE327+AE328</f>
        <v>0</v>
      </c>
      <c r="AF326" s="8">
        <f t="shared" si="57"/>
        <v>100</v>
      </c>
      <c r="AG326" s="9">
        <f>AG327+AG328</f>
        <v>0</v>
      </c>
      <c r="AH326" s="8">
        <f t="shared" si="54"/>
        <v>100</v>
      </c>
    </row>
    <row r="327" spans="1:34" ht="53.25" customHeight="1">
      <c r="A327" s="2" t="s">
        <v>32</v>
      </c>
      <c r="B327" s="3" t="s">
        <v>4</v>
      </c>
      <c r="C327" s="3" t="s">
        <v>23</v>
      </c>
      <c r="D327" s="3" t="s">
        <v>27</v>
      </c>
      <c r="E327" s="1" t="s">
        <v>124</v>
      </c>
      <c r="F327" s="3">
        <v>200</v>
      </c>
      <c r="G327" s="8">
        <v>0</v>
      </c>
      <c r="H327" s="8"/>
      <c r="I327" s="8">
        <f t="shared" si="64"/>
        <v>0</v>
      </c>
      <c r="J327" s="8"/>
      <c r="K327" s="8">
        <f t="shared" si="60"/>
        <v>0</v>
      </c>
      <c r="L327" s="9"/>
      <c r="M327" s="8">
        <f t="shared" si="61"/>
        <v>0</v>
      </c>
      <c r="N327" s="9"/>
      <c r="O327" s="8">
        <f t="shared" si="58"/>
        <v>0</v>
      </c>
      <c r="P327" s="9"/>
      <c r="Q327" s="8">
        <f t="shared" si="55"/>
        <v>0</v>
      </c>
      <c r="R327" s="9"/>
      <c r="S327" s="8">
        <f t="shared" si="56"/>
        <v>0</v>
      </c>
      <c r="T327" s="9"/>
      <c r="U327" s="8">
        <f t="shared" si="53"/>
        <v>0</v>
      </c>
      <c r="V327" s="8">
        <v>0</v>
      </c>
      <c r="W327" s="8"/>
      <c r="X327" s="8">
        <f t="shared" si="65"/>
        <v>0</v>
      </c>
      <c r="Y327" s="8"/>
      <c r="Z327" s="8">
        <f t="shared" si="62"/>
        <v>0</v>
      </c>
      <c r="AA327" s="9"/>
      <c r="AB327" s="8">
        <f t="shared" si="63"/>
        <v>0</v>
      </c>
      <c r="AC327" s="9"/>
      <c r="AD327" s="8">
        <f t="shared" si="59"/>
        <v>0</v>
      </c>
      <c r="AE327" s="9"/>
      <c r="AF327" s="8">
        <f t="shared" si="57"/>
        <v>0</v>
      </c>
      <c r="AG327" s="9"/>
      <c r="AH327" s="8">
        <f t="shared" si="54"/>
        <v>0</v>
      </c>
    </row>
    <row r="328" spans="1:34" ht="53.25" customHeight="1">
      <c r="A328" s="2" t="s">
        <v>69</v>
      </c>
      <c r="B328" s="3" t="s">
        <v>4</v>
      </c>
      <c r="C328" s="3" t="s">
        <v>23</v>
      </c>
      <c r="D328" s="3" t="s">
        <v>27</v>
      </c>
      <c r="E328" s="1" t="s">
        <v>124</v>
      </c>
      <c r="F328" s="3">
        <v>600</v>
      </c>
      <c r="G328" s="8">
        <v>100</v>
      </c>
      <c r="H328" s="8"/>
      <c r="I328" s="8">
        <f t="shared" si="64"/>
        <v>100</v>
      </c>
      <c r="J328" s="8"/>
      <c r="K328" s="8">
        <f t="shared" si="60"/>
        <v>100</v>
      </c>
      <c r="L328" s="9"/>
      <c r="M328" s="8">
        <f t="shared" si="61"/>
        <v>100</v>
      </c>
      <c r="N328" s="9"/>
      <c r="O328" s="8">
        <f t="shared" si="58"/>
        <v>100</v>
      </c>
      <c r="P328" s="9"/>
      <c r="Q328" s="8">
        <f t="shared" si="55"/>
        <v>100</v>
      </c>
      <c r="R328" s="9"/>
      <c r="S328" s="8">
        <f t="shared" si="56"/>
        <v>100</v>
      </c>
      <c r="T328" s="9"/>
      <c r="U328" s="8">
        <f t="shared" si="53"/>
        <v>100</v>
      </c>
      <c r="V328" s="8">
        <v>100</v>
      </c>
      <c r="W328" s="8"/>
      <c r="X328" s="8">
        <f t="shared" si="65"/>
        <v>100</v>
      </c>
      <c r="Y328" s="8"/>
      <c r="Z328" s="8">
        <f t="shared" si="62"/>
        <v>100</v>
      </c>
      <c r="AA328" s="9"/>
      <c r="AB328" s="8">
        <f t="shared" si="63"/>
        <v>100</v>
      </c>
      <c r="AC328" s="9"/>
      <c r="AD328" s="8">
        <f t="shared" si="59"/>
        <v>100</v>
      </c>
      <c r="AE328" s="9"/>
      <c r="AF328" s="8">
        <f t="shared" si="57"/>
        <v>100</v>
      </c>
      <c r="AG328" s="9"/>
      <c r="AH328" s="8">
        <f t="shared" si="54"/>
        <v>100</v>
      </c>
    </row>
    <row r="329" spans="1:34" ht="47.25" customHeight="1">
      <c r="A329" s="2" t="s">
        <v>192</v>
      </c>
      <c r="B329" s="3" t="s">
        <v>4</v>
      </c>
      <c r="C329" s="3" t="s">
        <v>23</v>
      </c>
      <c r="D329" s="3" t="s">
        <v>27</v>
      </c>
      <c r="E329" s="1" t="s">
        <v>125</v>
      </c>
      <c r="F329" s="3"/>
      <c r="G329" s="8">
        <v>106.523</v>
      </c>
      <c r="H329" s="8">
        <f>H330+H331</f>
        <v>0</v>
      </c>
      <c r="I329" s="8">
        <f t="shared" si="64"/>
        <v>106.523</v>
      </c>
      <c r="J329" s="8">
        <f>J330+J331</f>
        <v>0</v>
      </c>
      <c r="K329" s="8">
        <f t="shared" si="60"/>
        <v>106.523</v>
      </c>
      <c r="L329" s="9">
        <f>L330+L331</f>
        <v>0</v>
      </c>
      <c r="M329" s="8">
        <f t="shared" si="61"/>
        <v>106.523</v>
      </c>
      <c r="N329" s="9">
        <f>N330+N331</f>
        <v>0</v>
      </c>
      <c r="O329" s="8">
        <f t="shared" si="58"/>
        <v>106.523</v>
      </c>
      <c r="P329" s="9">
        <f>P330+P331</f>
        <v>0</v>
      </c>
      <c r="Q329" s="8">
        <f t="shared" si="55"/>
        <v>106.523</v>
      </c>
      <c r="R329" s="9">
        <f>R330+R331</f>
        <v>0</v>
      </c>
      <c r="S329" s="8">
        <f t="shared" si="56"/>
        <v>106.523</v>
      </c>
      <c r="T329" s="9">
        <f>T330+T331</f>
        <v>0</v>
      </c>
      <c r="U329" s="8">
        <f t="shared" si="53"/>
        <v>106.523</v>
      </c>
      <c r="V329" s="8">
        <v>106.523</v>
      </c>
      <c r="W329" s="8">
        <f>W330+W331</f>
        <v>0</v>
      </c>
      <c r="X329" s="8">
        <f t="shared" si="65"/>
        <v>106.523</v>
      </c>
      <c r="Y329" s="8">
        <f>Y330+Y331</f>
        <v>0</v>
      </c>
      <c r="Z329" s="8">
        <f t="shared" si="62"/>
        <v>106.523</v>
      </c>
      <c r="AA329" s="9">
        <f>AA330+AA331</f>
        <v>0</v>
      </c>
      <c r="AB329" s="8">
        <f t="shared" si="63"/>
        <v>106.523</v>
      </c>
      <c r="AC329" s="9">
        <f>AC330+AC331</f>
        <v>0</v>
      </c>
      <c r="AD329" s="8">
        <f t="shared" si="59"/>
        <v>106.523</v>
      </c>
      <c r="AE329" s="9">
        <f>AE330+AE331</f>
        <v>0</v>
      </c>
      <c r="AF329" s="8">
        <f t="shared" si="57"/>
        <v>106.523</v>
      </c>
      <c r="AG329" s="9">
        <f>AG330+AG331</f>
        <v>0</v>
      </c>
      <c r="AH329" s="8">
        <f t="shared" si="54"/>
        <v>106.523</v>
      </c>
    </row>
    <row r="330" spans="1:34" ht="50.25" customHeight="1">
      <c r="A330" s="2" t="s">
        <v>32</v>
      </c>
      <c r="B330" s="3" t="s">
        <v>4</v>
      </c>
      <c r="C330" s="3" t="s">
        <v>23</v>
      </c>
      <c r="D330" s="3" t="s">
        <v>27</v>
      </c>
      <c r="E330" s="1" t="s">
        <v>125</v>
      </c>
      <c r="F330" s="3">
        <v>200</v>
      </c>
      <c r="G330" s="8">
        <v>0</v>
      </c>
      <c r="H330" s="8"/>
      <c r="I330" s="8">
        <f t="shared" si="64"/>
        <v>0</v>
      </c>
      <c r="J330" s="8"/>
      <c r="K330" s="8">
        <f t="shared" si="60"/>
        <v>0</v>
      </c>
      <c r="L330" s="9"/>
      <c r="M330" s="8">
        <f t="shared" si="61"/>
        <v>0</v>
      </c>
      <c r="N330" s="9"/>
      <c r="O330" s="8">
        <f t="shared" si="58"/>
        <v>0</v>
      </c>
      <c r="P330" s="9"/>
      <c r="Q330" s="8">
        <f t="shared" si="55"/>
        <v>0</v>
      </c>
      <c r="R330" s="9"/>
      <c r="S330" s="8">
        <f t="shared" si="56"/>
        <v>0</v>
      </c>
      <c r="T330" s="9"/>
      <c r="U330" s="8">
        <f t="shared" si="53"/>
        <v>0</v>
      </c>
      <c r="V330" s="8">
        <v>0</v>
      </c>
      <c r="W330" s="8"/>
      <c r="X330" s="8">
        <f t="shared" si="65"/>
        <v>0</v>
      </c>
      <c r="Y330" s="8"/>
      <c r="Z330" s="8">
        <f t="shared" si="62"/>
        <v>0</v>
      </c>
      <c r="AA330" s="9"/>
      <c r="AB330" s="8">
        <f t="shared" si="63"/>
        <v>0</v>
      </c>
      <c r="AC330" s="9"/>
      <c r="AD330" s="8">
        <f t="shared" si="59"/>
        <v>0</v>
      </c>
      <c r="AE330" s="9"/>
      <c r="AF330" s="8">
        <f t="shared" si="57"/>
        <v>0</v>
      </c>
      <c r="AG330" s="9"/>
      <c r="AH330" s="8">
        <f t="shared" si="54"/>
        <v>0</v>
      </c>
    </row>
    <row r="331" spans="1:34" ht="49.5" customHeight="1">
      <c r="A331" s="2" t="s">
        <v>69</v>
      </c>
      <c r="B331" s="3" t="s">
        <v>4</v>
      </c>
      <c r="C331" s="3" t="s">
        <v>23</v>
      </c>
      <c r="D331" s="3" t="s">
        <v>27</v>
      </c>
      <c r="E331" s="1" t="s">
        <v>125</v>
      </c>
      <c r="F331" s="3">
        <v>600</v>
      </c>
      <c r="G331" s="8">
        <v>106.523</v>
      </c>
      <c r="H331" s="8"/>
      <c r="I331" s="8">
        <f t="shared" si="64"/>
        <v>106.523</v>
      </c>
      <c r="J331" s="8"/>
      <c r="K331" s="8">
        <f t="shared" si="60"/>
        <v>106.523</v>
      </c>
      <c r="L331" s="9"/>
      <c r="M331" s="8">
        <f t="shared" si="61"/>
        <v>106.523</v>
      </c>
      <c r="N331" s="9"/>
      <c r="O331" s="8">
        <f t="shared" si="58"/>
        <v>106.523</v>
      </c>
      <c r="P331" s="9"/>
      <c r="Q331" s="8">
        <f t="shared" si="55"/>
        <v>106.523</v>
      </c>
      <c r="R331" s="9"/>
      <c r="S331" s="8">
        <f t="shared" si="56"/>
        <v>106.523</v>
      </c>
      <c r="T331" s="9"/>
      <c r="U331" s="8">
        <f t="shared" si="53"/>
        <v>106.523</v>
      </c>
      <c r="V331" s="8">
        <v>106.523</v>
      </c>
      <c r="W331" s="8"/>
      <c r="X331" s="8">
        <f t="shared" si="65"/>
        <v>106.523</v>
      </c>
      <c r="Y331" s="8"/>
      <c r="Z331" s="8">
        <f t="shared" si="62"/>
        <v>106.523</v>
      </c>
      <c r="AA331" s="9"/>
      <c r="AB331" s="8">
        <f t="shared" si="63"/>
        <v>106.523</v>
      </c>
      <c r="AC331" s="9"/>
      <c r="AD331" s="8">
        <f t="shared" si="59"/>
        <v>106.523</v>
      </c>
      <c r="AE331" s="9"/>
      <c r="AF331" s="8">
        <f t="shared" si="57"/>
        <v>106.523</v>
      </c>
      <c r="AG331" s="9"/>
      <c r="AH331" s="8">
        <f t="shared" si="54"/>
        <v>106.523</v>
      </c>
    </row>
    <row r="332" spans="1:34" ht="72" customHeight="1">
      <c r="A332" s="10" t="s">
        <v>193</v>
      </c>
      <c r="B332" s="3" t="s">
        <v>4</v>
      </c>
      <c r="C332" s="3" t="s">
        <v>23</v>
      </c>
      <c r="D332" s="3" t="s">
        <v>27</v>
      </c>
      <c r="E332" s="12" t="s">
        <v>120</v>
      </c>
      <c r="F332" s="3"/>
      <c r="G332" s="8">
        <v>7985.170000000001</v>
      </c>
      <c r="H332" s="8">
        <f>H333+H334+H335</f>
        <v>0</v>
      </c>
      <c r="I332" s="8">
        <f t="shared" si="64"/>
        <v>7985.170000000001</v>
      </c>
      <c r="J332" s="8">
        <f>J333+J334+J335</f>
        <v>45.363280000000003</v>
      </c>
      <c r="K332" s="8">
        <f t="shared" si="60"/>
        <v>8030.5332800000006</v>
      </c>
      <c r="L332" s="9">
        <f>L333+L334+L335</f>
        <v>0</v>
      </c>
      <c r="M332" s="8">
        <f t="shared" si="61"/>
        <v>8030.5332800000006</v>
      </c>
      <c r="N332" s="9">
        <f>N333+N334+N335</f>
        <v>0</v>
      </c>
      <c r="O332" s="8">
        <f t="shared" si="58"/>
        <v>8030.5332800000006</v>
      </c>
      <c r="P332" s="9">
        <f>P333+P334+P335</f>
        <v>0</v>
      </c>
      <c r="Q332" s="8">
        <f t="shared" si="55"/>
        <v>8030.5332800000006</v>
      </c>
      <c r="R332" s="9">
        <f>R333+R334+R335</f>
        <v>0</v>
      </c>
      <c r="S332" s="8">
        <f t="shared" si="56"/>
        <v>8030.5332800000006</v>
      </c>
      <c r="T332" s="9">
        <f>T333+T334+T335</f>
        <v>0</v>
      </c>
      <c r="U332" s="8">
        <f t="shared" si="53"/>
        <v>8030.5332800000006</v>
      </c>
      <c r="V332" s="8">
        <v>7985.170000000001</v>
      </c>
      <c r="W332" s="8">
        <f>W333+W334+W335</f>
        <v>0</v>
      </c>
      <c r="X332" s="8">
        <f t="shared" si="65"/>
        <v>7985.170000000001</v>
      </c>
      <c r="Y332" s="8">
        <f>Y333+Y334+Y335</f>
        <v>-0.214</v>
      </c>
      <c r="Z332" s="8">
        <f t="shared" si="62"/>
        <v>7984.956000000001</v>
      </c>
      <c r="AA332" s="9">
        <f>AA333+AA334+AA335</f>
        <v>0</v>
      </c>
      <c r="AB332" s="8">
        <f t="shared" si="63"/>
        <v>7984.956000000001</v>
      </c>
      <c r="AC332" s="9">
        <f>AC333+AC334+AC335</f>
        <v>0</v>
      </c>
      <c r="AD332" s="8">
        <f t="shared" si="59"/>
        <v>7984.956000000001</v>
      </c>
      <c r="AE332" s="9">
        <f>AE333+AE334+AE335</f>
        <v>0</v>
      </c>
      <c r="AF332" s="8">
        <f t="shared" si="57"/>
        <v>7984.956000000001</v>
      </c>
      <c r="AG332" s="9">
        <f>AG333+AG334+AG335</f>
        <v>0</v>
      </c>
      <c r="AH332" s="8">
        <f t="shared" si="54"/>
        <v>7984.956000000001</v>
      </c>
    </row>
    <row r="333" spans="1:34" ht="87" customHeight="1">
      <c r="A333" s="2" t="s">
        <v>99</v>
      </c>
      <c r="B333" s="3" t="s">
        <v>4</v>
      </c>
      <c r="C333" s="3" t="s">
        <v>23</v>
      </c>
      <c r="D333" s="3" t="s">
        <v>27</v>
      </c>
      <c r="E333" s="12" t="s">
        <v>120</v>
      </c>
      <c r="F333" s="3">
        <v>100</v>
      </c>
      <c r="G333" s="8">
        <v>7159.3009999999995</v>
      </c>
      <c r="H333" s="8"/>
      <c r="I333" s="8">
        <f t="shared" si="64"/>
        <v>7159.3009999999995</v>
      </c>
      <c r="J333" s="8"/>
      <c r="K333" s="8">
        <f t="shared" si="60"/>
        <v>7159.3009999999995</v>
      </c>
      <c r="L333" s="9"/>
      <c r="M333" s="8">
        <f t="shared" si="61"/>
        <v>7159.3009999999995</v>
      </c>
      <c r="N333" s="9"/>
      <c r="O333" s="8">
        <f t="shared" si="58"/>
        <v>7159.3009999999995</v>
      </c>
      <c r="P333" s="9"/>
      <c r="Q333" s="8">
        <f t="shared" si="55"/>
        <v>7159.3009999999995</v>
      </c>
      <c r="R333" s="9"/>
      <c r="S333" s="8">
        <f t="shared" si="56"/>
        <v>7159.3009999999995</v>
      </c>
      <c r="T333" s="9"/>
      <c r="U333" s="8">
        <f t="shared" si="53"/>
        <v>7159.3009999999995</v>
      </c>
      <c r="V333" s="8">
        <v>7159.3009999999995</v>
      </c>
      <c r="W333" s="8"/>
      <c r="X333" s="8">
        <f t="shared" si="65"/>
        <v>7159.3009999999995</v>
      </c>
      <c r="Y333" s="8"/>
      <c r="Z333" s="8">
        <f t="shared" si="62"/>
        <v>7159.3009999999995</v>
      </c>
      <c r="AA333" s="9"/>
      <c r="AB333" s="8">
        <f t="shared" si="63"/>
        <v>7159.3009999999995</v>
      </c>
      <c r="AC333" s="9"/>
      <c r="AD333" s="8">
        <f t="shared" si="59"/>
        <v>7159.3009999999995</v>
      </c>
      <c r="AE333" s="9"/>
      <c r="AF333" s="8">
        <f t="shared" si="57"/>
        <v>7159.3009999999995</v>
      </c>
      <c r="AG333" s="9"/>
      <c r="AH333" s="8">
        <f t="shared" si="54"/>
        <v>7159.3009999999995</v>
      </c>
    </row>
    <row r="334" spans="1:34" ht="49.5" customHeight="1">
      <c r="A334" s="2" t="s">
        <v>32</v>
      </c>
      <c r="B334" s="3" t="s">
        <v>4</v>
      </c>
      <c r="C334" s="3" t="s">
        <v>23</v>
      </c>
      <c r="D334" s="3" t="s">
        <v>27</v>
      </c>
      <c r="E334" s="12" t="s">
        <v>120</v>
      </c>
      <c r="F334" s="3">
        <v>200</v>
      </c>
      <c r="G334" s="8">
        <v>825.76900000000001</v>
      </c>
      <c r="H334" s="8"/>
      <c r="I334" s="8">
        <f t="shared" si="64"/>
        <v>825.76900000000001</v>
      </c>
      <c r="J334" s="8">
        <v>45.363280000000003</v>
      </c>
      <c r="K334" s="8">
        <f t="shared" si="60"/>
        <v>871.13228000000004</v>
      </c>
      <c r="L334" s="9"/>
      <c r="M334" s="8">
        <f t="shared" si="61"/>
        <v>871.13228000000004</v>
      </c>
      <c r="N334" s="9"/>
      <c r="O334" s="8">
        <f t="shared" si="58"/>
        <v>871.13228000000004</v>
      </c>
      <c r="P334" s="9"/>
      <c r="Q334" s="8">
        <f t="shared" si="55"/>
        <v>871.13228000000004</v>
      </c>
      <c r="R334" s="9"/>
      <c r="S334" s="8">
        <f t="shared" si="56"/>
        <v>871.13228000000004</v>
      </c>
      <c r="T334" s="9"/>
      <c r="U334" s="8">
        <f t="shared" si="53"/>
        <v>871.13228000000004</v>
      </c>
      <c r="V334" s="8">
        <v>825.76900000000001</v>
      </c>
      <c r="W334" s="8"/>
      <c r="X334" s="8">
        <f t="shared" si="65"/>
        <v>825.76900000000001</v>
      </c>
      <c r="Y334" s="8">
        <v>-0.214</v>
      </c>
      <c r="Z334" s="8">
        <f t="shared" si="62"/>
        <v>825.55499999999995</v>
      </c>
      <c r="AA334" s="9"/>
      <c r="AB334" s="8">
        <f t="shared" si="63"/>
        <v>825.55499999999995</v>
      </c>
      <c r="AC334" s="9"/>
      <c r="AD334" s="8">
        <f t="shared" si="59"/>
        <v>825.55499999999995</v>
      </c>
      <c r="AE334" s="9"/>
      <c r="AF334" s="8">
        <f t="shared" si="57"/>
        <v>825.55499999999995</v>
      </c>
      <c r="AG334" s="9"/>
      <c r="AH334" s="8">
        <f t="shared" si="54"/>
        <v>825.55499999999995</v>
      </c>
    </row>
    <row r="335" spans="1:34" ht="42" customHeight="1">
      <c r="A335" s="2" t="s">
        <v>119</v>
      </c>
      <c r="B335" s="3" t="s">
        <v>4</v>
      </c>
      <c r="C335" s="3" t="s">
        <v>23</v>
      </c>
      <c r="D335" s="3" t="s">
        <v>27</v>
      </c>
      <c r="E335" s="12" t="s">
        <v>120</v>
      </c>
      <c r="F335" s="3">
        <v>800</v>
      </c>
      <c r="G335" s="8">
        <v>9.9999999999999992E-2</v>
      </c>
      <c r="H335" s="8"/>
      <c r="I335" s="8">
        <f t="shared" si="64"/>
        <v>9.9999999999999992E-2</v>
      </c>
      <c r="J335" s="8"/>
      <c r="K335" s="8">
        <f t="shared" si="60"/>
        <v>9.9999999999999992E-2</v>
      </c>
      <c r="L335" s="9"/>
      <c r="M335" s="8">
        <f t="shared" si="61"/>
        <v>9.9999999999999992E-2</v>
      </c>
      <c r="N335" s="9"/>
      <c r="O335" s="8">
        <f t="shared" si="58"/>
        <v>9.9999999999999992E-2</v>
      </c>
      <c r="P335" s="9"/>
      <c r="Q335" s="8">
        <f t="shared" si="55"/>
        <v>9.9999999999999992E-2</v>
      </c>
      <c r="R335" s="9"/>
      <c r="S335" s="8">
        <f t="shared" si="56"/>
        <v>9.9999999999999992E-2</v>
      </c>
      <c r="T335" s="9"/>
      <c r="U335" s="8">
        <f t="shared" si="53"/>
        <v>9.9999999999999992E-2</v>
      </c>
      <c r="V335" s="8">
        <v>9.9999999999999992E-2</v>
      </c>
      <c r="W335" s="8"/>
      <c r="X335" s="8">
        <f t="shared" si="65"/>
        <v>9.9999999999999992E-2</v>
      </c>
      <c r="Y335" s="8"/>
      <c r="Z335" s="8">
        <f t="shared" si="62"/>
        <v>9.9999999999999992E-2</v>
      </c>
      <c r="AA335" s="9"/>
      <c r="AB335" s="8">
        <f t="shared" si="63"/>
        <v>9.9999999999999992E-2</v>
      </c>
      <c r="AC335" s="9"/>
      <c r="AD335" s="8">
        <f t="shared" si="59"/>
        <v>9.9999999999999992E-2</v>
      </c>
      <c r="AE335" s="9"/>
      <c r="AF335" s="8">
        <f t="shared" si="57"/>
        <v>9.9999999999999992E-2</v>
      </c>
      <c r="AG335" s="9"/>
      <c r="AH335" s="8">
        <f t="shared" si="54"/>
        <v>9.9999999999999992E-2</v>
      </c>
    </row>
    <row r="336" spans="1:34" ht="46.5" customHeight="1">
      <c r="A336" s="4" t="s">
        <v>209</v>
      </c>
      <c r="B336" s="3" t="s">
        <v>4</v>
      </c>
      <c r="C336" s="3" t="s">
        <v>23</v>
      </c>
      <c r="D336" s="3" t="s">
        <v>27</v>
      </c>
      <c r="E336" s="1" t="s">
        <v>259</v>
      </c>
      <c r="F336" s="3"/>
      <c r="G336" s="8">
        <v>152.10300000000001</v>
      </c>
      <c r="H336" s="8">
        <f>H337+H338</f>
        <v>0</v>
      </c>
      <c r="I336" s="8">
        <f t="shared" si="64"/>
        <v>152.10300000000001</v>
      </c>
      <c r="J336" s="8">
        <f>J337+J338</f>
        <v>0</v>
      </c>
      <c r="K336" s="8">
        <f t="shared" si="60"/>
        <v>152.10300000000001</v>
      </c>
      <c r="L336" s="9">
        <f>L337+L338</f>
        <v>0</v>
      </c>
      <c r="M336" s="8">
        <f t="shared" si="61"/>
        <v>152.10300000000001</v>
      </c>
      <c r="N336" s="9">
        <f>N337+N338</f>
        <v>0</v>
      </c>
      <c r="O336" s="8">
        <f t="shared" si="58"/>
        <v>152.10300000000001</v>
      </c>
      <c r="P336" s="9">
        <f>P337+P338</f>
        <v>0</v>
      </c>
      <c r="Q336" s="8">
        <f t="shared" si="55"/>
        <v>152.10300000000001</v>
      </c>
      <c r="R336" s="9">
        <f>R337+R338</f>
        <v>0</v>
      </c>
      <c r="S336" s="8">
        <f t="shared" si="56"/>
        <v>152.10300000000001</v>
      </c>
      <c r="T336" s="9">
        <f>T337+T338</f>
        <v>0</v>
      </c>
      <c r="U336" s="8">
        <f t="shared" si="53"/>
        <v>152.10300000000001</v>
      </c>
      <c r="V336" s="8">
        <v>152.10300000000001</v>
      </c>
      <c r="W336" s="8">
        <f>W337+W338</f>
        <v>0</v>
      </c>
      <c r="X336" s="8">
        <f t="shared" si="65"/>
        <v>152.10300000000001</v>
      </c>
      <c r="Y336" s="8">
        <f>Y337+Y338</f>
        <v>0</v>
      </c>
      <c r="Z336" s="8">
        <f t="shared" si="62"/>
        <v>152.10300000000001</v>
      </c>
      <c r="AA336" s="9">
        <f>AA337+AA338</f>
        <v>0</v>
      </c>
      <c r="AB336" s="8">
        <f t="shared" si="63"/>
        <v>152.10300000000001</v>
      </c>
      <c r="AC336" s="9">
        <f>AC337+AC338</f>
        <v>0</v>
      </c>
      <c r="AD336" s="8">
        <f t="shared" si="59"/>
        <v>152.10300000000001</v>
      </c>
      <c r="AE336" s="9">
        <f>AE337+AE338</f>
        <v>0</v>
      </c>
      <c r="AF336" s="8">
        <f t="shared" si="57"/>
        <v>152.10300000000001</v>
      </c>
      <c r="AG336" s="9">
        <f>AG337+AG338</f>
        <v>0</v>
      </c>
      <c r="AH336" s="8">
        <f t="shared" si="54"/>
        <v>152.10300000000001</v>
      </c>
    </row>
    <row r="337" spans="1:34" ht="42" customHeight="1">
      <c r="A337" s="4" t="s">
        <v>32</v>
      </c>
      <c r="B337" s="3" t="s">
        <v>4</v>
      </c>
      <c r="C337" s="3" t="s">
        <v>23</v>
      </c>
      <c r="D337" s="3" t="s">
        <v>27</v>
      </c>
      <c r="E337" s="1" t="s">
        <v>259</v>
      </c>
      <c r="F337" s="3">
        <v>200</v>
      </c>
      <c r="G337" s="8">
        <v>116.10299999999999</v>
      </c>
      <c r="H337" s="8"/>
      <c r="I337" s="8">
        <f t="shared" si="64"/>
        <v>116.10299999999999</v>
      </c>
      <c r="J337" s="8"/>
      <c r="K337" s="8">
        <f t="shared" si="60"/>
        <v>116.10299999999999</v>
      </c>
      <c r="L337" s="9"/>
      <c r="M337" s="8">
        <f t="shared" si="61"/>
        <v>116.10299999999999</v>
      </c>
      <c r="N337" s="9"/>
      <c r="O337" s="8">
        <f t="shared" si="58"/>
        <v>116.10299999999999</v>
      </c>
      <c r="P337" s="9"/>
      <c r="Q337" s="8">
        <f t="shared" si="55"/>
        <v>116.10299999999999</v>
      </c>
      <c r="R337" s="9"/>
      <c r="S337" s="8">
        <f t="shared" si="56"/>
        <v>116.10299999999999</v>
      </c>
      <c r="T337" s="9"/>
      <c r="U337" s="8">
        <f t="shared" si="53"/>
        <v>116.10299999999999</v>
      </c>
      <c r="V337" s="8">
        <v>116.10299999999999</v>
      </c>
      <c r="W337" s="8"/>
      <c r="X337" s="8">
        <f t="shared" si="65"/>
        <v>116.10299999999999</v>
      </c>
      <c r="Y337" s="8"/>
      <c r="Z337" s="8">
        <f t="shared" si="62"/>
        <v>116.10299999999999</v>
      </c>
      <c r="AA337" s="9"/>
      <c r="AB337" s="8">
        <f t="shared" si="63"/>
        <v>116.10299999999999</v>
      </c>
      <c r="AC337" s="9"/>
      <c r="AD337" s="8">
        <f t="shared" si="59"/>
        <v>116.10299999999999</v>
      </c>
      <c r="AE337" s="9"/>
      <c r="AF337" s="8">
        <f t="shared" si="57"/>
        <v>116.10299999999999</v>
      </c>
      <c r="AG337" s="9"/>
      <c r="AH337" s="8">
        <f t="shared" si="54"/>
        <v>116.10299999999999</v>
      </c>
    </row>
    <row r="338" spans="1:34" ht="42" customHeight="1">
      <c r="A338" s="4" t="s">
        <v>164</v>
      </c>
      <c r="B338" s="3" t="s">
        <v>4</v>
      </c>
      <c r="C338" s="3" t="s">
        <v>23</v>
      </c>
      <c r="D338" s="3" t="s">
        <v>27</v>
      </c>
      <c r="E338" s="1" t="s">
        <v>259</v>
      </c>
      <c r="F338" s="3">
        <v>300</v>
      </c>
      <c r="G338" s="8">
        <v>36</v>
      </c>
      <c r="H338" s="8"/>
      <c r="I338" s="8">
        <f t="shared" si="64"/>
        <v>36</v>
      </c>
      <c r="J338" s="8"/>
      <c r="K338" s="8">
        <f t="shared" si="60"/>
        <v>36</v>
      </c>
      <c r="L338" s="9"/>
      <c r="M338" s="8">
        <f t="shared" si="61"/>
        <v>36</v>
      </c>
      <c r="N338" s="9"/>
      <c r="O338" s="8">
        <f t="shared" si="58"/>
        <v>36</v>
      </c>
      <c r="P338" s="9"/>
      <c r="Q338" s="8">
        <f t="shared" si="55"/>
        <v>36</v>
      </c>
      <c r="R338" s="9"/>
      <c r="S338" s="8">
        <f t="shared" si="56"/>
        <v>36</v>
      </c>
      <c r="T338" s="9"/>
      <c r="U338" s="8">
        <f t="shared" si="53"/>
        <v>36</v>
      </c>
      <c r="V338" s="8">
        <v>36</v>
      </c>
      <c r="W338" s="8"/>
      <c r="X338" s="8">
        <f t="shared" si="65"/>
        <v>36</v>
      </c>
      <c r="Y338" s="8"/>
      <c r="Z338" s="8">
        <f t="shared" si="62"/>
        <v>36</v>
      </c>
      <c r="AA338" s="9"/>
      <c r="AB338" s="8">
        <f t="shared" si="63"/>
        <v>36</v>
      </c>
      <c r="AC338" s="9"/>
      <c r="AD338" s="8">
        <f t="shared" si="59"/>
        <v>36</v>
      </c>
      <c r="AE338" s="9"/>
      <c r="AF338" s="8">
        <f t="shared" si="57"/>
        <v>36</v>
      </c>
      <c r="AG338" s="9"/>
      <c r="AH338" s="8">
        <f t="shared" si="54"/>
        <v>36</v>
      </c>
    </row>
    <row r="339" spans="1:34" ht="48.75" customHeight="1">
      <c r="A339" s="2" t="s">
        <v>31</v>
      </c>
      <c r="B339" s="3" t="s">
        <v>4</v>
      </c>
      <c r="C339" s="3" t="s">
        <v>23</v>
      </c>
      <c r="D339" s="3" t="s">
        <v>27</v>
      </c>
      <c r="E339" s="1" t="s">
        <v>34</v>
      </c>
      <c r="F339" s="3"/>
      <c r="G339" s="8">
        <v>3515.6639999999998</v>
      </c>
      <c r="H339" s="8">
        <f>H340+H341+H342</f>
        <v>-107.78400000000001</v>
      </c>
      <c r="I339" s="8">
        <f t="shared" si="64"/>
        <v>3407.8799999999997</v>
      </c>
      <c r="J339" s="8">
        <f>J340+J341+J342</f>
        <v>0</v>
      </c>
      <c r="K339" s="8">
        <f t="shared" si="60"/>
        <v>3407.8799999999997</v>
      </c>
      <c r="L339" s="9">
        <f>L340+L341+L342</f>
        <v>0</v>
      </c>
      <c r="M339" s="8">
        <f t="shared" si="61"/>
        <v>3407.8799999999997</v>
      </c>
      <c r="N339" s="9">
        <f>N340+N341+N342</f>
        <v>0</v>
      </c>
      <c r="O339" s="8">
        <f t="shared" si="58"/>
        <v>3407.8799999999997</v>
      </c>
      <c r="P339" s="9">
        <f>P340+P341+P342</f>
        <v>0</v>
      </c>
      <c r="Q339" s="8">
        <f t="shared" si="55"/>
        <v>3407.8799999999997</v>
      </c>
      <c r="R339" s="9">
        <f>R340+R341+R342</f>
        <v>0</v>
      </c>
      <c r="S339" s="8">
        <f t="shared" si="56"/>
        <v>3407.8799999999997</v>
      </c>
      <c r="T339" s="9">
        <f>T340+T341+T342</f>
        <v>0</v>
      </c>
      <c r="U339" s="8">
        <f t="shared" si="53"/>
        <v>3407.8799999999997</v>
      </c>
      <c r="V339" s="8">
        <v>3515.6639999999998</v>
      </c>
      <c r="W339" s="8">
        <f>W340+W341+W342</f>
        <v>-107.78400000000001</v>
      </c>
      <c r="X339" s="8">
        <f t="shared" si="65"/>
        <v>3407.8799999999997</v>
      </c>
      <c r="Y339" s="8">
        <f>Y340+Y341+Y342</f>
        <v>0</v>
      </c>
      <c r="Z339" s="8">
        <f t="shared" si="62"/>
        <v>3407.8799999999997</v>
      </c>
      <c r="AA339" s="9">
        <f>AA340+AA341+AA342</f>
        <v>0</v>
      </c>
      <c r="AB339" s="8">
        <f t="shared" si="63"/>
        <v>3407.8799999999997</v>
      </c>
      <c r="AC339" s="9">
        <f>AC340+AC341+AC342</f>
        <v>0</v>
      </c>
      <c r="AD339" s="8">
        <f t="shared" si="59"/>
        <v>3407.8799999999997</v>
      </c>
      <c r="AE339" s="9">
        <f>AE340+AE341+AE342</f>
        <v>0</v>
      </c>
      <c r="AF339" s="8">
        <f t="shared" si="57"/>
        <v>3407.8799999999997</v>
      </c>
      <c r="AG339" s="9">
        <f>AG340+AG341+AG342</f>
        <v>0</v>
      </c>
      <c r="AH339" s="8">
        <f t="shared" si="54"/>
        <v>3407.8799999999997</v>
      </c>
    </row>
    <row r="340" spans="1:34" ht="84" customHeight="1">
      <c r="A340" s="2" t="s">
        <v>99</v>
      </c>
      <c r="B340" s="3" t="s">
        <v>4</v>
      </c>
      <c r="C340" s="3" t="s">
        <v>23</v>
      </c>
      <c r="D340" s="3" t="s">
        <v>27</v>
      </c>
      <c r="E340" s="1" t="s">
        <v>34</v>
      </c>
      <c r="F340" s="3">
        <v>100</v>
      </c>
      <c r="G340" s="8">
        <v>3359.0639999999999</v>
      </c>
      <c r="H340" s="8">
        <v>-107.78400000000001</v>
      </c>
      <c r="I340" s="8">
        <f t="shared" si="64"/>
        <v>3251.2799999999997</v>
      </c>
      <c r="J340" s="8"/>
      <c r="K340" s="8">
        <f t="shared" si="60"/>
        <v>3251.2799999999997</v>
      </c>
      <c r="L340" s="9"/>
      <c r="M340" s="8">
        <f t="shared" si="61"/>
        <v>3251.2799999999997</v>
      </c>
      <c r="N340" s="9"/>
      <c r="O340" s="8">
        <f t="shared" si="58"/>
        <v>3251.2799999999997</v>
      </c>
      <c r="P340" s="9"/>
      <c r="Q340" s="8">
        <f t="shared" si="55"/>
        <v>3251.2799999999997</v>
      </c>
      <c r="R340" s="9"/>
      <c r="S340" s="8">
        <f t="shared" si="56"/>
        <v>3251.2799999999997</v>
      </c>
      <c r="T340" s="9"/>
      <c r="U340" s="8">
        <f t="shared" si="53"/>
        <v>3251.2799999999997</v>
      </c>
      <c r="V340" s="8">
        <v>3359.0639999999999</v>
      </c>
      <c r="W340" s="8">
        <v>-107.78400000000001</v>
      </c>
      <c r="X340" s="8">
        <f t="shared" si="65"/>
        <v>3251.2799999999997</v>
      </c>
      <c r="Y340" s="8"/>
      <c r="Z340" s="8">
        <f t="shared" si="62"/>
        <v>3251.2799999999997</v>
      </c>
      <c r="AA340" s="9"/>
      <c r="AB340" s="8">
        <f t="shared" si="63"/>
        <v>3251.2799999999997</v>
      </c>
      <c r="AC340" s="9"/>
      <c r="AD340" s="8">
        <f t="shared" si="59"/>
        <v>3251.2799999999997</v>
      </c>
      <c r="AE340" s="9"/>
      <c r="AF340" s="8">
        <f t="shared" si="57"/>
        <v>3251.2799999999997</v>
      </c>
      <c r="AG340" s="9"/>
      <c r="AH340" s="8">
        <f t="shared" si="54"/>
        <v>3251.2799999999997</v>
      </c>
    </row>
    <row r="341" spans="1:34" ht="51.75" customHeight="1">
      <c r="A341" s="2" t="s">
        <v>32</v>
      </c>
      <c r="B341" s="3" t="s">
        <v>4</v>
      </c>
      <c r="C341" s="3" t="s">
        <v>23</v>
      </c>
      <c r="D341" s="3" t="s">
        <v>27</v>
      </c>
      <c r="E341" s="1" t="s">
        <v>34</v>
      </c>
      <c r="F341" s="3">
        <v>200</v>
      </c>
      <c r="G341" s="8">
        <v>152.1</v>
      </c>
      <c r="H341" s="8"/>
      <c r="I341" s="8">
        <f t="shared" si="64"/>
        <v>152.1</v>
      </c>
      <c r="J341" s="8"/>
      <c r="K341" s="8">
        <f t="shared" si="60"/>
        <v>152.1</v>
      </c>
      <c r="L341" s="9"/>
      <c r="M341" s="8">
        <f t="shared" si="61"/>
        <v>152.1</v>
      </c>
      <c r="N341" s="9"/>
      <c r="O341" s="8">
        <f t="shared" si="58"/>
        <v>152.1</v>
      </c>
      <c r="P341" s="9"/>
      <c r="Q341" s="8">
        <f t="shared" si="55"/>
        <v>152.1</v>
      </c>
      <c r="R341" s="9"/>
      <c r="S341" s="8">
        <f t="shared" si="56"/>
        <v>152.1</v>
      </c>
      <c r="T341" s="9"/>
      <c r="U341" s="8">
        <f t="shared" si="53"/>
        <v>152.1</v>
      </c>
      <c r="V341" s="8">
        <v>152.1</v>
      </c>
      <c r="W341" s="8"/>
      <c r="X341" s="8">
        <f t="shared" si="65"/>
        <v>152.1</v>
      </c>
      <c r="Y341" s="8"/>
      <c r="Z341" s="8">
        <f t="shared" si="62"/>
        <v>152.1</v>
      </c>
      <c r="AA341" s="9"/>
      <c r="AB341" s="8">
        <f t="shared" si="63"/>
        <v>152.1</v>
      </c>
      <c r="AC341" s="9"/>
      <c r="AD341" s="8">
        <f t="shared" si="59"/>
        <v>152.1</v>
      </c>
      <c r="AE341" s="9"/>
      <c r="AF341" s="8">
        <f t="shared" si="57"/>
        <v>152.1</v>
      </c>
      <c r="AG341" s="9"/>
      <c r="AH341" s="8">
        <f t="shared" si="54"/>
        <v>152.1</v>
      </c>
    </row>
    <row r="342" spans="1:34" ht="40.5" customHeight="1">
      <c r="A342" s="2" t="s">
        <v>33</v>
      </c>
      <c r="B342" s="3" t="s">
        <v>4</v>
      </c>
      <c r="C342" s="3" t="s">
        <v>23</v>
      </c>
      <c r="D342" s="3" t="s">
        <v>27</v>
      </c>
      <c r="E342" s="1" t="s">
        <v>34</v>
      </c>
      <c r="F342" s="3">
        <v>800</v>
      </c>
      <c r="G342" s="8">
        <v>4.5</v>
      </c>
      <c r="H342" s="8"/>
      <c r="I342" s="8">
        <f t="shared" si="64"/>
        <v>4.5</v>
      </c>
      <c r="J342" s="8"/>
      <c r="K342" s="8">
        <f t="shared" si="60"/>
        <v>4.5</v>
      </c>
      <c r="L342" s="9"/>
      <c r="M342" s="8">
        <f t="shared" si="61"/>
        <v>4.5</v>
      </c>
      <c r="N342" s="9"/>
      <c r="O342" s="8">
        <f t="shared" si="58"/>
        <v>4.5</v>
      </c>
      <c r="P342" s="9"/>
      <c r="Q342" s="8">
        <f t="shared" si="55"/>
        <v>4.5</v>
      </c>
      <c r="R342" s="9"/>
      <c r="S342" s="8">
        <f t="shared" si="56"/>
        <v>4.5</v>
      </c>
      <c r="T342" s="9"/>
      <c r="U342" s="8">
        <f t="shared" si="53"/>
        <v>4.5</v>
      </c>
      <c r="V342" s="8">
        <v>4.5</v>
      </c>
      <c r="W342" s="8"/>
      <c r="X342" s="8">
        <f t="shared" si="65"/>
        <v>4.5</v>
      </c>
      <c r="Y342" s="8"/>
      <c r="Z342" s="8">
        <f t="shared" si="62"/>
        <v>4.5</v>
      </c>
      <c r="AA342" s="9"/>
      <c r="AB342" s="8">
        <f t="shared" si="63"/>
        <v>4.5</v>
      </c>
      <c r="AC342" s="9"/>
      <c r="AD342" s="8">
        <f t="shared" si="59"/>
        <v>4.5</v>
      </c>
      <c r="AE342" s="9"/>
      <c r="AF342" s="8">
        <f t="shared" si="57"/>
        <v>4.5</v>
      </c>
      <c r="AG342" s="9"/>
      <c r="AH342" s="8">
        <f t="shared" si="54"/>
        <v>4.5</v>
      </c>
    </row>
    <row r="343" spans="1:34" ht="48" customHeight="1">
      <c r="A343" s="4" t="s">
        <v>257</v>
      </c>
      <c r="B343" s="3" t="s">
        <v>4</v>
      </c>
      <c r="C343" s="3">
        <v>10</v>
      </c>
      <c r="D343" s="3" t="s">
        <v>20</v>
      </c>
      <c r="E343" s="12" t="s">
        <v>258</v>
      </c>
      <c r="F343" s="3"/>
      <c r="G343" s="8">
        <v>275</v>
      </c>
      <c r="H343" s="8">
        <f>H344</f>
        <v>0</v>
      </c>
      <c r="I343" s="8">
        <f t="shared" si="64"/>
        <v>275</v>
      </c>
      <c r="J343" s="8">
        <f>J344</f>
        <v>0</v>
      </c>
      <c r="K343" s="8">
        <f t="shared" si="60"/>
        <v>275</v>
      </c>
      <c r="L343" s="9">
        <f>L344</f>
        <v>0</v>
      </c>
      <c r="M343" s="8">
        <f t="shared" si="61"/>
        <v>275</v>
      </c>
      <c r="N343" s="9">
        <f>N344</f>
        <v>0</v>
      </c>
      <c r="O343" s="8">
        <f t="shared" si="58"/>
        <v>275</v>
      </c>
      <c r="P343" s="9">
        <f>P344</f>
        <v>0</v>
      </c>
      <c r="Q343" s="8">
        <f t="shared" si="55"/>
        <v>275</v>
      </c>
      <c r="R343" s="9">
        <f>R344</f>
        <v>0</v>
      </c>
      <c r="S343" s="8">
        <f t="shared" si="56"/>
        <v>275</v>
      </c>
      <c r="T343" s="9">
        <f>T344</f>
        <v>0</v>
      </c>
      <c r="U343" s="8">
        <f t="shared" ref="U343:U410" si="66">S343+T343</f>
        <v>275</v>
      </c>
      <c r="V343" s="8">
        <v>275</v>
      </c>
      <c r="W343" s="8">
        <f>W344</f>
        <v>0</v>
      </c>
      <c r="X343" s="8">
        <f t="shared" si="65"/>
        <v>275</v>
      </c>
      <c r="Y343" s="8">
        <f>Y344</f>
        <v>0</v>
      </c>
      <c r="Z343" s="8">
        <f t="shared" si="62"/>
        <v>275</v>
      </c>
      <c r="AA343" s="9">
        <f>AA344</f>
        <v>0</v>
      </c>
      <c r="AB343" s="8">
        <f t="shared" si="63"/>
        <v>275</v>
      </c>
      <c r="AC343" s="9">
        <f>AC344</f>
        <v>0</v>
      </c>
      <c r="AD343" s="8">
        <f t="shared" si="59"/>
        <v>275</v>
      </c>
      <c r="AE343" s="9">
        <f>AE344</f>
        <v>0</v>
      </c>
      <c r="AF343" s="8">
        <f t="shared" si="57"/>
        <v>275</v>
      </c>
      <c r="AG343" s="9">
        <f>AG344</f>
        <v>0</v>
      </c>
      <c r="AH343" s="8">
        <f t="shared" ref="AH343:AH410" si="67">AF343+AG343</f>
        <v>275</v>
      </c>
    </row>
    <row r="344" spans="1:34" ht="40.5" customHeight="1">
      <c r="A344" s="4" t="s">
        <v>164</v>
      </c>
      <c r="B344" s="3" t="s">
        <v>4</v>
      </c>
      <c r="C344" s="3">
        <v>10</v>
      </c>
      <c r="D344" s="3" t="s">
        <v>20</v>
      </c>
      <c r="E344" s="12" t="s">
        <v>258</v>
      </c>
      <c r="F344" s="3">
        <v>300</v>
      </c>
      <c r="G344" s="8">
        <v>275</v>
      </c>
      <c r="H344" s="8"/>
      <c r="I344" s="8">
        <f t="shared" si="64"/>
        <v>275</v>
      </c>
      <c r="J344" s="8"/>
      <c r="K344" s="8">
        <f t="shared" si="60"/>
        <v>275</v>
      </c>
      <c r="L344" s="9"/>
      <c r="M344" s="8">
        <f t="shared" si="61"/>
        <v>275</v>
      </c>
      <c r="N344" s="9"/>
      <c r="O344" s="8">
        <f t="shared" si="58"/>
        <v>275</v>
      </c>
      <c r="P344" s="9"/>
      <c r="Q344" s="8">
        <f t="shared" si="55"/>
        <v>275</v>
      </c>
      <c r="R344" s="9"/>
      <c r="S344" s="8">
        <f t="shared" si="56"/>
        <v>275</v>
      </c>
      <c r="T344" s="9"/>
      <c r="U344" s="8">
        <f t="shared" si="66"/>
        <v>275</v>
      </c>
      <c r="V344" s="8">
        <v>275</v>
      </c>
      <c r="W344" s="8"/>
      <c r="X344" s="8">
        <f t="shared" si="65"/>
        <v>275</v>
      </c>
      <c r="Y344" s="8"/>
      <c r="Z344" s="8">
        <f t="shared" si="62"/>
        <v>275</v>
      </c>
      <c r="AA344" s="9"/>
      <c r="AB344" s="8">
        <f t="shared" si="63"/>
        <v>275</v>
      </c>
      <c r="AC344" s="9"/>
      <c r="AD344" s="8">
        <f t="shared" si="59"/>
        <v>275</v>
      </c>
      <c r="AE344" s="9"/>
      <c r="AF344" s="8">
        <f t="shared" si="57"/>
        <v>275</v>
      </c>
      <c r="AG344" s="9"/>
      <c r="AH344" s="8">
        <f t="shared" si="67"/>
        <v>275</v>
      </c>
    </row>
    <row r="345" spans="1:34" ht="114.75" customHeight="1">
      <c r="A345" s="16" t="s">
        <v>117</v>
      </c>
      <c r="B345" s="3" t="s">
        <v>4</v>
      </c>
      <c r="C345" s="3">
        <v>10</v>
      </c>
      <c r="D345" s="3" t="s">
        <v>21</v>
      </c>
      <c r="E345" s="12" t="s">
        <v>118</v>
      </c>
      <c r="F345" s="3"/>
      <c r="G345" s="8">
        <v>1762.9778599999997</v>
      </c>
      <c r="H345" s="8">
        <f>H346+H347</f>
        <v>0</v>
      </c>
      <c r="I345" s="8">
        <f t="shared" si="64"/>
        <v>1762.9778599999997</v>
      </c>
      <c r="J345" s="8">
        <f>J346+J347</f>
        <v>0</v>
      </c>
      <c r="K345" s="8">
        <f t="shared" si="60"/>
        <v>1762.9778599999997</v>
      </c>
      <c r="L345" s="9">
        <f>L346+L347</f>
        <v>0</v>
      </c>
      <c r="M345" s="8">
        <f t="shared" si="61"/>
        <v>1762.9778599999997</v>
      </c>
      <c r="N345" s="9">
        <f>N346+N347</f>
        <v>0</v>
      </c>
      <c r="O345" s="8">
        <f t="shared" si="58"/>
        <v>1762.9778599999997</v>
      </c>
      <c r="P345" s="9">
        <f>P346+P347</f>
        <v>0</v>
      </c>
      <c r="Q345" s="8">
        <f t="shared" si="55"/>
        <v>1762.9778599999997</v>
      </c>
      <c r="R345" s="9">
        <f>R346+R347</f>
        <v>0</v>
      </c>
      <c r="S345" s="8">
        <f t="shared" si="56"/>
        <v>1762.9778599999997</v>
      </c>
      <c r="T345" s="9">
        <f>T346+T347</f>
        <v>0</v>
      </c>
      <c r="U345" s="8">
        <f t="shared" si="66"/>
        <v>1762.9778599999997</v>
      </c>
      <c r="V345" s="8">
        <v>1762.9778599999997</v>
      </c>
      <c r="W345" s="8">
        <f>W346+W347</f>
        <v>0</v>
      </c>
      <c r="X345" s="8">
        <f t="shared" si="65"/>
        <v>1762.9778599999997</v>
      </c>
      <c r="Y345" s="8">
        <f>Y346+Y347</f>
        <v>0</v>
      </c>
      <c r="Z345" s="8">
        <f t="shared" si="62"/>
        <v>1762.9778599999997</v>
      </c>
      <c r="AA345" s="9">
        <f>AA346+AA347</f>
        <v>0</v>
      </c>
      <c r="AB345" s="8">
        <f t="shared" si="63"/>
        <v>1762.9778599999997</v>
      </c>
      <c r="AC345" s="9">
        <f>AC346+AC347</f>
        <v>0</v>
      </c>
      <c r="AD345" s="8">
        <f t="shared" si="59"/>
        <v>1762.9778599999997</v>
      </c>
      <c r="AE345" s="9">
        <f>AE346+AE347</f>
        <v>0</v>
      </c>
      <c r="AF345" s="8">
        <f t="shared" si="57"/>
        <v>1762.9778599999997</v>
      </c>
      <c r="AG345" s="9">
        <f>AG346+AG347</f>
        <v>0</v>
      </c>
      <c r="AH345" s="8">
        <f t="shared" si="67"/>
        <v>1762.9778599999997</v>
      </c>
    </row>
    <row r="346" spans="1:34" ht="33.75" customHeight="1">
      <c r="A346" s="2" t="s">
        <v>164</v>
      </c>
      <c r="B346" s="3" t="s">
        <v>4</v>
      </c>
      <c r="C346" s="3">
        <v>10</v>
      </c>
      <c r="D346" s="3" t="s">
        <v>21</v>
      </c>
      <c r="E346" s="12" t="s">
        <v>118</v>
      </c>
      <c r="F346" s="3">
        <v>300</v>
      </c>
      <c r="G346" s="8">
        <v>1735.91913</v>
      </c>
      <c r="H346" s="8"/>
      <c r="I346" s="8">
        <f t="shared" si="64"/>
        <v>1735.91913</v>
      </c>
      <c r="J346" s="8"/>
      <c r="K346" s="8">
        <f t="shared" si="60"/>
        <v>1735.91913</v>
      </c>
      <c r="L346" s="9"/>
      <c r="M346" s="8">
        <f t="shared" si="61"/>
        <v>1735.91913</v>
      </c>
      <c r="N346" s="9"/>
      <c r="O346" s="8">
        <f t="shared" si="58"/>
        <v>1735.91913</v>
      </c>
      <c r="P346" s="9"/>
      <c r="Q346" s="8">
        <f t="shared" si="55"/>
        <v>1735.91913</v>
      </c>
      <c r="R346" s="9"/>
      <c r="S346" s="8">
        <f t="shared" si="56"/>
        <v>1735.91913</v>
      </c>
      <c r="T346" s="9"/>
      <c r="U346" s="8">
        <f t="shared" si="66"/>
        <v>1735.91913</v>
      </c>
      <c r="V346" s="8">
        <v>1735.91913</v>
      </c>
      <c r="W346" s="8"/>
      <c r="X346" s="8">
        <f t="shared" si="65"/>
        <v>1735.91913</v>
      </c>
      <c r="Y346" s="8"/>
      <c r="Z346" s="8">
        <f t="shared" si="62"/>
        <v>1735.91913</v>
      </c>
      <c r="AA346" s="9"/>
      <c r="AB346" s="8">
        <f t="shared" si="63"/>
        <v>1735.91913</v>
      </c>
      <c r="AC346" s="9"/>
      <c r="AD346" s="8">
        <f t="shared" si="59"/>
        <v>1735.91913</v>
      </c>
      <c r="AE346" s="9"/>
      <c r="AF346" s="8">
        <f t="shared" si="57"/>
        <v>1735.91913</v>
      </c>
      <c r="AG346" s="9"/>
      <c r="AH346" s="8">
        <f t="shared" si="67"/>
        <v>1735.91913</v>
      </c>
    </row>
    <row r="347" spans="1:34" ht="45" customHeight="1">
      <c r="A347" s="2" t="s">
        <v>69</v>
      </c>
      <c r="B347" s="3" t="s">
        <v>4</v>
      </c>
      <c r="C347" s="3">
        <v>10</v>
      </c>
      <c r="D347" s="3" t="s">
        <v>21</v>
      </c>
      <c r="E347" s="12" t="s">
        <v>118</v>
      </c>
      <c r="F347" s="3">
        <v>600</v>
      </c>
      <c r="G347" s="8">
        <v>27.058729999999997</v>
      </c>
      <c r="H347" s="8"/>
      <c r="I347" s="8">
        <f t="shared" si="64"/>
        <v>27.058729999999997</v>
      </c>
      <c r="J347" s="8"/>
      <c r="K347" s="8">
        <f t="shared" si="60"/>
        <v>27.058729999999997</v>
      </c>
      <c r="L347" s="9"/>
      <c r="M347" s="8">
        <f t="shared" si="61"/>
        <v>27.058729999999997</v>
      </c>
      <c r="N347" s="9"/>
      <c r="O347" s="8">
        <f t="shared" si="58"/>
        <v>27.058729999999997</v>
      </c>
      <c r="P347" s="9"/>
      <c r="Q347" s="8">
        <f t="shared" si="55"/>
        <v>27.058729999999997</v>
      </c>
      <c r="R347" s="9"/>
      <c r="S347" s="8">
        <f t="shared" si="56"/>
        <v>27.058729999999997</v>
      </c>
      <c r="T347" s="9"/>
      <c r="U347" s="8">
        <f t="shared" si="66"/>
        <v>27.058729999999997</v>
      </c>
      <c r="V347" s="8">
        <v>27.058729999999997</v>
      </c>
      <c r="W347" s="8"/>
      <c r="X347" s="8">
        <f t="shared" si="65"/>
        <v>27.058729999999997</v>
      </c>
      <c r="Y347" s="8"/>
      <c r="Z347" s="8">
        <f t="shared" si="62"/>
        <v>27.058729999999997</v>
      </c>
      <c r="AA347" s="9"/>
      <c r="AB347" s="8">
        <f t="shared" si="63"/>
        <v>27.058729999999997</v>
      </c>
      <c r="AC347" s="9"/>
      <c r="AD347" s="8">
        <f t="shared" si="59"/>
        <v>27.058729999999997</v>
      </c>
      <c r="AE347" s="9"/>
      <c r="AF347" s="8">
        <f t="shared" si="57"/>
        <v>27.058729999999997</v>
      </c>
      <c r="AG347" s="9"/>
      <c r="AH347" s="8">
        <f t="shared" si="67"/>
        <v>27.058729999999997</v>
      </c>
    </row>
    <row r="348" spans="1:34" ht="45" customHeight="1">
      <c r="A348" s="4" t="s">
        <v>262</v>
      </c>
      <c r="B348" s="3" t="s">
        <v>4</v>
      </c>
      <c r="C348" s="3">
        <v>11</v>
      </c>
      <c r="D348" s="3" t="s">
        <v>19</v>
      </c>
      <c r="E348" s="1" t="s">
        <v>263</v>
      </c>
      <c r="F348" s="3"/>
      <c r="G348" s="8">
        <v>729.34799999999996</v>
      </c>
      <c r="H348" s="8">
        <f>H349</f>
        <v>0</v>
      </c>
      <c r="I348" s="8">
        <f t="shared" si="64"/>
        <v>729.34799999999996</v>
      </c>
      <c r="J348" s="8">
        <f>J349</f>
        <v>0</v>
      </c>
      <c r="K348" s="8">
        <f t="shared" si="60"/>
        <v>729.34799999999996</v>
      </c>
      <c r="L348" s="9">
        <f>L349</f>
        <v>0</v>
      </c>
      <c r="M348" s="8">
        <f t="shared" si="61"/>
        <v>729.34799999999996</v>
      </c>
      <c r="N348" s="9">
        <f>N349</f>
        <v>0</v>
      </c>
      <c r="O348" s="8">
        <f t="shared" si="58"/>
        <v>729.34799999999996</v>
      </c>
      <c r="P348" s="9">
        <f>P349</f>
        <v>0</v>
      </c>
      <c r="Q348" s="8">
        <f t="shared" si="55"/>
        <v>729.34799999999996</v>
      </c>
      <c r="R348" s="9">
        <f>R349</f>
        <v>0</v>
      </c>
      <c r="S348" s="8">
        <f t="shared" si="56"/>
        <v>729.34799999999996</v>
      </c>
      <c r="T348" s="9">
        <f>T349</f>
        <v>0</v>
      </c>
      <c r="U348" s="8">
        <f t="shared" si="66"/>
        <v>729.34799999999996</v>
      </c>
      <c r="V348" s="8">
        <v>729.34799999999996</v>
      </c>
      <c r="W348" s="8">
        <f>W349</f>
        <v>0</v>
      </c>
      <c r="X348" s="8">
        <f t="shared" si="65"/>
        <v>729.34799999999996</v>
      </c>
      <c r="Y348" s="8">
        <f>Y349</f>
        <v>0</v>
      </c>
      <c r="Z348" s="8">
        <f t="shared" si="62"/>
        <v>729.34799999999996</v>
      </c>
      <c r="AA348" s="9">
        <f>AA349</f>
        <v>0</v>
      </c>
      <c r="AB348" s="8">
        <f t="shared" si="63"/>
        <v>729.34799999999996</v>
      </c>
      <c r="AC348" s="9">
        <f>AC349</f>
        <v>0</v>
      </c>
      <c r="AD348" s="8">
        <f t="shared" si="59"/>
        <v>729.34799999999996</v>
      </c>
      <c r="AE348" s="9">
        <f>AE349</f>
        <v>0</v>
      </c>
      <c r="AF348" s="8">
        <f t="shared" si="57"/>
        <v>729.34799999999996</v>
      </c>
      <c r="AG348" s="9">
        <f>AG349</f>
        <v>0</v>
      </c>
      <c r="AH348" s="8">
        <f t="shared" si="67"/>
        <v>729.34799999999996</v>
      </c>
    </row>
    <row r="349" spans="1:34" ht="45" customHeight="1">
      <c r="A349" s="4" t="s">
        <v>69</v>
      </c>
      <c r="B349" s="3" t="s">
        <v>4</v>
      </c>
      <c r="C349" s="3">
        <v>11</v>
      </c>
      <c r="D349" s="3" t="s">
        <v>19</v>
      </c>
      <c r="E349" s="1" t="s">
        <v>263</v>
      </c>
      <c r="F349" s="3">
        <v>600</v>
      </c>
      <c r="G349" s="8">
        <v>729.34799999999996</v>
      </c>
      <c r="H349" s="8"/>
      <c r="I349" s="8">
        <f t="shared" si="64"/>
        <v>729.34799999999996</v>
      </c>
      <c r="J349" s="8"/>
      <c r="K349" s="8">
        <f t="shared" si="60"/>
        <v>729.34799999999996</v>
      </c>
      <c r="L349" s="9"/>
      <c r="M349" s="8">
        <f t="shared" si="61"/>
        <v>729.34799999999996</v>
      </c>
      <c r="N349" s="9"/>
      <c r="O349" s="8">
        <f t="shared" si="58"/>
        <v>729.34799999999996</v>
      </c>
      <c r="P349" s="9"/>
      <c r="Q349" s="8">
        <f t="shared" ref="Q349:Q418" si="68">O349+P349</f>
        <v>729.34799999999996</v>
      </c>
      <c r="R349" s="9"/>
      <c r="S349" s="8">
        <f t="shared" ref="S349:S416" si="69">Q349+R349</f>
        <v>729.34799999999996</v>
      </c>
      <c r="T349" s="9"/>
      <c r="U349" s="8">
        <f t="shared" si="66"/>
        <v>729.34799999999996</v>
      </c>
      <c r="V349" s="8">
        <v>729.34799999999996</v>
      </c>
      <c r="W349" s="8"/>
      <c r="X349" s="8">
        <f t="shared" si="65"/>
        <v>729.34799999999996</v>
      </c>
      <c r="Y349" s="8"/>
      <c r="Z349" s="8">
        <f t="shared" si="62"/>
        <v>729.34799999999996</v>
      </c>
      <c r="AA349" s="9"/>
      <c r="AB349" s="8">
        <f t="shared" si="63"/>
        <v>729.34799999999996</v>
      </c>
      <c r="AC349" s="9"/>
      <c r="AD349" s="8">
        <f t="shared" si="59"/>
        <v>729.34799999999996</v>
      </c>
      <c r="AE349" s="9"/>
      <c r="AF349" s="8">
        <f t="shared" ref="AF349:AF418" si="70">AD349+AE349</f>
        <v>729.34799999999996</v>
      </c>
      <c r="AG349" s="9"/>
      <c r="AH349" s="8">
        <f t="shared" si="67"/>
        <v>729.34799999999996</v>
      </c>
    </row>
    <row r="350" spans="1:34" ht="43.5" hidden="1" customHeight="1">
      <c r="A350" s="2" t="s">
        <v>205</v>
      </c>
      <c r="B350" s="3" t="s">
        <v>4</v>
      </c>
      <c r="C350" s="3">
        <v>11</v>
      </c>
      <c r="D350" s="3" t="s">
        <v>25</v>
      </c>
      <c r="E350" s="1" t="s">
        <v>206</v>
      </c>
      <c r="F350" s="3"/>
      <c r="G350" s="8">
        <v>0</v>
      </c>
      <c r="H350" s="8">
        <f>H351</f>
        <v>0</v>
      </c>
      <c r="I350" s="8">
        <f t="shared" si="64"/>
        <v>0</v>
      </c>
      <c r="J350" s="8">
        <f>J351</f>
        <v>0</v>
      </c>
      <c r="K350" s="8">
        <f t="shared" si="60"/>
        <v>0</v>
      </c>
      <c r="L350" s="9">
        <f>L351</f>
        <v>0</v>
      </c>
      <c r="M350" s="8">
        <f t="shared" si="61"/>
        <v>0</v>
      </c>
      <c r="N350" s="9">
        <f>N351</f>
        <v>0</v>
      </c>
      <c r="O350" s="8">
        <f t="shared" si="58"/>
        <v>0</v>
      </c>
      <c r="P350" s="9">
        <f>P351</f>
        <v>0</v>
      </c>
      <c r="Q350" s="8">
        <f t="shared" si="68"/>
        <v>0</v>
      </c>
      <c r="R350" s="9">
        <f>R351</f>
        <v>0</v>
      </c>
      <c r="S350" s="8">
        <f t="shared" si="69"/>
        <v>0</v>
      </c>
      <c r="T350" s="9">
        <f>T351</f>
        <v>0</v>
      </c>
      <c r="U350" s="8">
        <f t="shared" si="66"/>
        <v>0</v>
      </c>
      <c r="V350" s="8">
        <v>0</v>
      </c>
      <c r="W350" s="8">
        <f>W351</f>
        <v>0</v>
      </c>
      <c r="X350" s="8">
        <f t="shared" si="65"/>
        <v>0</v>
      </c>
      <c r="Y350" s="8">
        <f>Y351</f>
        <v>0</v>
      </c>
      <c r="Z350" s="8">
        <f t="shared" si="62"/>
        <v>0</v>
      </c>
      <c r="AA350" s="9">
        <f>AA351</f>
        <v>0</v>
      </c>
      <c r="AB350" s="8">
        <f t="shared" si="63"/>
        <v>0</v>
      </c>
      <c r="AC350" s="9">
        <f>AC351</f>
        <v>0</v>
      </c>
      <c r="AD350" s="8">
        <f t="shared" si="59"/>
        <v>0</v>
      </c>
      <c r="AE350" s="9">
        <f>AE351</f>
        <v>0</v>
      </c>
      <c r="AF350" s="8">
        <f t="shared" si="70"/>
        <v>0</v>
      </c>
      <c r="AG350" s="9">
        <f>AG351</f>
        <v>0</v>
      </c>
      <c r="AH350" s="8">
        <f t="shared" si="67"/>
        <v>0</v>
      </c>
    </row>
    <row r="351" spans="1:34" ht="48" hidden="1" customHeight="1">
      <c r="A351" s="2" t="s">
        <v>69</v>
      </c>
      <c r="B351" s="3" t="s">
        <v>4</v>
      </c>
      <c r="C351" s="3">
        <v>11</v>
      </c>
      <c r="D351" s="3" t="s">
        <v>25</v>
      </c>
      <c r="E351" s="1" t="s">
        <v>206</v>
      </c>
      <c r="F351" s="3">
        <v>600</v>
      </c>
      <c r="G351" s="8">
        <v>0</v>
      </c>
      <c r="H351" s="8"/>
      <c r="I351" s="8">
        <f t="shared" si="64"/>
        <v>0</v>
      </c>
      <c r="J351" s="8"/>
      <c r="K351" s="8">
        <f t="shared" si="60"/>
        <v>0</v>
      </c>
      <c r="L351" s="9"/>
      <c r="M351" s="8">
        <f t="shared" si="61"/>
        <v>0</v>
      </c>
      <c r="N351" s="9"/>
      <c r="O351" s="8">
        <f t="shared" si="58"/>
        <v>0</v>
      </c>
      <c r="P351" s="9"/>
      <c r="Q351" s="8">
        <f t="shared" si="68"/>
        <v>0</v>
      </c>
      <c r="R351" s="9"/>
      <c r="S351" s="8">
        <f t="shared" si="69"/>
        <v>0</v>
      </c>
      <c r="T351" s="9"/>
      <c r="U351" s="8">
        <f t="shared" si="66"/>
        <v>0</v>
      </c>
      <c r="V351" s="8">
        <v>0</v>
      </c>
      <c r="W351" s="8"/>
      <c r="X351" s="8">
        <f t="shared" si="65"/>
        <v>0</v>
      </c>
      <c r="Y351" s="8"/>
      <c r="Z351" s="8">
        <f t="shared" si="62"/>
        <v>0</v>
      </c>
      <c r="AA351" s="9"/>
      <c r="AB351" s="8">
        <f t="shared" si="63"/>
        <v>0</v>
      </c>
      <c r="AC351" s="9"/>
      <c r="AD351" s="8">
        <f t="shared" si="59"/>
        <v>0</v>
      </c>
      <c r="AE351" s="9"/>
      <c r="AF351" s="8">
        <f t="shared" si="70"/>
        <v>0</v>
      </c>
      <c r="AG351" s="9"/>
      <c r="AH351" s="8">
        <f t="shared" si="67"/>
        <v>0</v>
      </c>
    </row>
    <row r="352" spans="1:34" ht="42" customHeight="1">
      <c r="A352" s="6" t="s">
        <v>353</v>
      </c>
      <c r="B352" s="7" t="s">
        <v>10</v>
      </c>
      <c r="C352" s="7"/>
      <c r="D352" s="7"/>
      <c r="E352" s="7"/>
      <c r="F352" s="7"/>
      <c r="G352" s="8">
        <v>3003.1212899999996</v>
      </c>
      <c r="H352" s="8">
        <f>H353</f>
        <v>0</v>
      </c>
      <c r="I352" s="8">
        <f t="shared" si="64"/>
        <v>3003.1212899999996</v>
      </c>
      <c r="J352" s="8">
        <f>J353</f>
        <v>0</v>
      </c>
      <c r="K352" s="8">
        <f t="shared" si="60"/>
        <v>3003.1212899999996</v>
      </c>
      <c r="L352" s="9">
        <f>L353</f>
        <v>0</v>
      </c>
      <c r="M352" s="8">
        <f t="shared" si="61"/>
        <v>3003.1212899999996</v>
      </c>
      <c r="N352" s="9">
        <f>N353</f>
        <v>0</v>
      </c>
      <c r="O352" s="8">
        <f t="shared" si="58"/>
        <v>3003.1212899999996</v>
      </c>
      <c r="P352" s="9">
        <f>P353</f>
        <v>0</v>
      </c>
      <c r="Q352" s="8">
        <f t="shared" si="68"/>
        <v>3003.1212899999996</v>
      </c>
      <c r="R352" s="9">
        <f>R353</f>
        <v>0</v>
      </c>
      <c r="S352" s="8">
        <f t="shared" si="69"/>
        <v>3003.1212899999996</v>
      </c>
      <c r="T352" s="9">
        <f>T353</f>
        <v>0</v>
      </c>
      <c r="U352" s="8">
        <f t="shared" si="66"/>
        <v>3003.1212899999996</v>
      </c>
      <c r="V352" s="8">
        <v>3003.1212899999996</v>
      </c>
      <c r="W352" s="8">
        <f>W353</f>
        <v>0</v>
      </c>
      <c r="X352" s="8">
        <f t="shared" si="65"/>
        <v>3003.1212899999996</v>
      </c>
      <c r="Y352" s="8">
        <f>Y353</f>
        <v>0</v>
      </c>
      <c r="Z352" s="8">
        <f t="shared" si="62"/>
        <v>3003.1212899999996</v>
      </c>
      <c r="AA352" s="9">
        <f>AA353</f>
        <v>0</v>
      </c>
      <c r="AB352" s="8">
        <f t="shared" si="63"/>
        <v>3003.1212899999996</v>
      </c>
      <c r="AC352" s="9">
        <f>AC353</f>
        <v>0</v>
      </c>
      <c r="AD352" s="8">
        <f t="shared" si="59"/>
        <v>3003.1212899999996</v>
      </c>
      <c r="AE352" s="9">
        <f>AE353</f>
        <v>0</v>
      </c>
      <c r="AF352" s="8">
        <f t="shared" si="70"/>
        <v>3003.1212899999996</v>
      </c>
      <c r="AG352" s="9">
        <f>AG353</f>
        <v>0</v>
      </c>
      <c r="AH352" s="8">
        <f t="shared" si="67"/>
        <v>3003.1212899999996</v>
      </c>
    </row>
    <row r="353" spans="1:34" ht="38.25" customHeight="1">
      <c r="A353" s="2" t="s">
        <v>12</v>
      </c>
      <c r="B353" s="3" t="s">
        <v>10</v>
      </c>
      <c r="C353" s="3"/>
      <c r="D353" s="3"/>
      <c r="E353" s="3"/>
      <c r="F353" s="3"/>
      <c r="G353" s="8">
        <v>3003.1212899999996</v>
      </c>
      <c r="H353" s="8">
        <f>H354+H356+H364</f>
        <v>0</v>
      </c>
      <c r="I353" s="8">
        <f t="shared" si="64"/>
        <v>3003.1212899999996</v>
      </c>
      <c r="J353" s="8">
        <f>J354+J356+J364</f>
        <v>0</v>
      </c>
      <c r="K353" s="8">
        <f t="shared" si="60"/>
        <v>3003.1212899999996</v>
      </c>
      <c r="L353" s="9">
        <f>L354+L356+L364</f>
        <v>0</v>
      </c>
      <c r="M353" s="8">
        <f t="shared" si="61"/>
        <v>3003.1212899999996</v>
      </c>
      <c r="N353" s="9">
        <f>N354+N356+N364</f>
        <v>0</v>
      </c>
      <c r="O353" s="8">
        <f t="shared" si="58"/>
        <v>3003.1212899999996</v>
      </c>
      <c r="P353" s="9">
        <f>P354+P356+P364</f>
        <v>0</v>
      </c>
      <c r="Q353" s="8">
        <f t="shared" si="68"/>
        <v>3003.1212899999996</v>
      </c>
      <c r="R353" s="9">
        <f>R354+R356+R364</f>
        <v>0</v>
      </c>
      <c r="S353" s="8">
        <f t="shared" si="69"/>
        <v>3003.1212899999996</v>
      </c>
      <c r="T353" s="9">
        <f>T354+T356+T364+T360+T362</f>
        <v>0</v>
      </c>
      <c r="U353" s="8">
        <f t="shared" si="66"/>
        <v>3003.1212899999996</v>
      </c>
      <c r="V353" s="8">
        <v>3003.1212899999996</v>
      </c>
      <c r="W353" s="8">
        <f>W354+W356+W364</f>
        <v>0</v>
      </c>
      <c r="X353" s="8">
        <f t="shared" si="65"/>
        <v>3003.1212899999996</v>
      </c>
      <c r="Y353" s="8">
        <f>Y354+Y356+Y364</f>
        <v>0</v>
      </c>
      <c r="Z353" s="8">
        <f t="shared" si="62"/>
        <v>3003.1212899999996</v>
      </c>
      <c r="AA353" s="9">
        <f>AA354+AA356+AA364</f>
        <v>0</v>
      </c>
      <c r="AB353" s="8">
        <f t="shared" si="63"/>
        <v>3003.1212899999996</v>
      </c>
      <c r="AC353" s="9">
        <f>AC354+AC356+AC364</f>
        <v>0</v>
      </c>
      <c r="AD353" s="8">
        <f t="shared" si="59"/>
        <v>3003.1212899999996</v>
      </c>
      <c r="AE353" s="9">
        <f>AE354+AE356+AE364</f>
        <v>0</v>
      </c>
      <c r="AF353" s="8">
        <f t="shared" si="70"/>
        <v>3003.1212899999996</v>
      </c>
      <c r="AG353" s="9">
        <f>AG354+AG356+AG364+AG360+AG362</f>
        <v>0</v>
      </c>
      <c r="AH353" s="8">
        <f t="shared" si="67"/>
        <v>3003.1212899999996</v>
      </c>
    </row>
    <row r="354" spans="1:34" ht="45.75" customHeight="1">
      <c r="A354" s="2" t="s">
        <v>64</v>
      </c>
      <c r="B354" s="3" t="s">
        <v>10</v>
      </c>
      <c r="C354" s="3" t="s">
        <v>19</v>
      </c>
      <c r="D354" s="3" t="s">
        <v>20</v>
      </c>
      <c r="E354" s="1" t="s">
        <v>66</v>
      </c>
      <c r="F354" s="3"/>
      <c r="G354" s="8">
        <v>1139.1911300000002</v>
      </c>
      <c r="H354" s="8">
        <f>H355</f>
        <v>0</v>
      </c>
      <c r="I354" s="8">
        <f t="shared" si="64"/>
        <v>1139.1911300000002</v>
      </c>
      <c r="J354" s="8">
        <f>J355</f>
        <v>0</v>
      </c>
      <c r="K354" s="8">
        <f t="shared" si="60"/>
        <v>1139.1911300000002</v>
      </c>
      <c r="L354" s="9">
        <f>L355</f>
        <v>0</v>
      </c>
      <c r="M354" s="8">
        <f t="shared" si="61"/>
        <v>1139.1911300000002</v>
      </c>
      <c r="N354" s="9">
        <f>N355</f>
        <v>0</v>
      </c>
      <c r="O354" s="8">
        <f t="shared" si="58"/>
        <v>1139.1911300000002</v>
      </c>
      <c r="P354" s="9">
        <f>P355</f>
        <v>0</v>
      </c>
      <c r="Q354" s="8">
        <f t="shared" si="68"/>
        <v>1139.1911300000002</v>
      </c>
      <c r="R354" s="9">
        <f>R355</f>
        <v>0</v>
      </c>
      <c r="S354" s="8">
        <f t="shared" si="69"/>
        <v>1139.1911300000002</v>
      </c>
      <c r="T354" s="9">
        <f>T355</f>
        <v>0</v>
      </c>
      <c r="U354" s="8">
        <f t="shared" si="66"/>
        <v>1139.1911300000002</v>
      </c>
      <c r="V354" s="8">
        <v>1139.1911300000002</v>
      </c>
      <c r="W354" s="8">
        <f>W355</f>
        <v>0</v>
      </c>
      <c r="X354" s="8">
        <f t="shared" si="65"/>
        <v>1139.1911300000002</v>
      </c>
      <c r="Y354" s="8">
        <f>Y355</f>
        <v>0</v>
      </c>
      <c r="Z354" s="8">
        <f t="shared" si="62"/>
        <v>1139.1911300000002</v>
      </c>
      <c r="AA354" s="9">
        <f>AA355</f>
        <v>0</v>
      </c>
      <c r="AB354" s="8">
        <f t="shared" si="63"/>
        <v>1139.1911300000002</v>
      </c>
      <c r="AC354" s="9">
        <f>AC355</f>
        <v>0</v>
      </c>
      <c r="AD354" s="8">
        <f t="shared" si="59"/>
        <v>1139.1911300000002</v>
      </c>
      <c r="AE354" s="9">
        <f>AE355</f>
        <v>0</v>
      </c>
      <c r="AF354" s="8">
        <f t="shared" si="70"/>
        <v>1139.1911300000002</v>
      </c>
      <c r="AG354" s="9">
        <f>AG355</f>
        <v>0</v>
      </c>
      <c r="AH354" s="8">
        <f t="shared" si="67"/>
        <v>1139.1911300000002</v>
      </c>
    </row>
    <row r="355" spans="1:34" ht="87.75" customHeight="1">
      <c r="A355" s="2" t="s">
        <v>99</v>
      </c>
      <c r="B355" s="3" t="s">
        <v>10</v>
      </c>
      <c r="C355" s="3" t="s">
        <v>19</v>
      </c>
      <c r="D355" s="3" t="s">
        <v>20</v>
      </c>
      <c r="E355" s="1" t="s">
        <v>66</v>
      </c>
      <c r="F355" s="3">
        <v>100</v>
      </c>
      <c r="G355" s="8">
        <v>1139.1911300000002</v>
      </c>
      <c r="H355" s="8"/>
      <c r="I355" s="8">
        <f t="shared" si="64"/>
        <v>1139.1911300000002</v>
      </c>
      <c r="J355" s="8"/>
      <c r="K355" s="8">
        <f t="shared" si="60"/>
        <v>1139.1911300000002</v>
      </c>
      <c r="L355" s="9"/>
      <c r="M355" s="8">
        <f t="shared" si="61"/>
        <v>1139.1911300000002</v>
      </c>
      <c r="N355" s="9"/>
      <c r="O355" s="8">
        <f t="shared" ref="O355:O422" si="71">M355+N355</f>
        <v>1139.1911300000002</v>
      </c>
      <c r="P355" s="9"/>
      <c r="Q355" s="8">
        <f t="shared" si="68"/>
        <v>1139.1911300000002</v>
      </c>
      <c r="R355" s="9"/>
      <c r="S355" s="8">
        <f t="shared" si="69"/>
        <v>1139.1911300000002</v>
      </c>
      <c r="T355" s="9"/>
      <c r="U355" s="8">
        <f t="shared" si="66"/>
        <v>1139.1911300000002</v>
      </c>
      <c r="V355" s="8">
        <v>1139.1911300000002</v>
      </c>
      <c r="W355" s="8"/>
      <c r="X355" s="8">
        <f t="shared" si="65"/>
        <v>1139.1911300000002</v>
      </c>
      <c r="Y355" s="8"/>
      <c r="Z355" s="8">
        <f t="shared" si="62"/>
        <v>1139.1911300000002</v>
      </c>
      <c r="AA355" s="9"/>
      <c r="AB355" s="8">
        <f t="shared" si="63"/>
        <v>1139.1911300000002</v>
      </c>
      <c r="AC355" s="9"/>
      <c r="AD355" s="8">
        <f t="shared" si="59"/>
        <v>1139.1911300000002</v>
      </c>
      <c r="AE355" s="9"/>
      <c r="AF355" s="8">
        <f t="shared" si="70"/>
        <v>1139.1911300000002</v>
      </c>
      <c r="AG355" s="9"/>
      <c r="AH355" s="8">
        <f t="shared" si="67"/>
        <v>1139.1911300000002</v>
      </c>
    </row>
    <row r="356" spans="1:34" ht="33" customHeight="1">
      <c r="A356" s="2" t="s">
        <v>65</v>
      </c>
      <c r="B356" s="3" t="s">
        <v>10</v>
      </c>
      <c r="C356" s="3" t="s">
        <v>19</v>
      </c>
      <c r="D356" s="3" t="s">
        <v>20</v>
      </c>
      <c r="E356" s="1" t="s">
        <v>67</v>
      </c>
      <c r="F356" s="3"/>
      <c r="G356" s="8">
        <v>1863.9301599999999</v>
      </c>
      <c r="H356" s="8">
        <f>H357+H358+H359</f>
        <v>0</v>
      </c>
      <c r="I356" s="8">
        <f t="shared" si="64"/>
        <v>1863.9301599999999</v>
      </c>
      <c r="J356" s="8">
        <f>J357+J358+J359</f>
        <v>0</v>
      </c>
      <c r="K356" s="8">
        <f t="shared" si="60"/>
        <v>1863.9301599999999</v>
      </c>
      <c r="L356" s="9">
        <f>L357+L358+L359</f>
        <v>0</v>
      </c>
      <c r="M356" s="8">
        <f t="shared" si="61"/>
        <v>1863.9301599999999</v>
      </c>
      <c r="N356" s="9">
        <f>N357+N358+N359</f>
        <v>0</v>
      </c>
      <c r="O356" s="8">
        <f t="shared" si="71"/>
        <v>1863.9301599999999</v>
      </c>
      <c r="P356" s="9">
        <f>P357+P358+P359</f>
        <v>0</v>
      </c>
      <c r="Q356" s="8">
        <f t="shared" si="68"/>
        <v>1863.9301599999999</v>
      </c>
      <c r="R356" s="9">
        <f>R357+R358+R359</f>
        <v>0</v>
      </c>
      <c r="S356" s="8">
        <f t="shared" si="69"/>
        <v>1863.9301599999999</v>
      </c>
      <c r="T356" s="9">
        <f>T357+T358+T359</f>
        <v>-1174.0100399999999</v>
      </c>
      <c r="U356" s="8">
        <f t="shared" si="66"/>
        <v>689.92012</v>
      </c>
      <c r="V356" s="8">
        <v>1863.9301599999999</v>
      </c>
      <c r="W356" s="8">
        <f>W357+W358+W359</f>
        <v>0</v>
      </c>
      <c r="X356" s="8">
        <f t="shared" si="65"/>
        <v>1863.9301599999999</v>
      </c>
      <c r="Y356" s="8">
        <f>Y357+Y358+Y359</f>
        <v>0</v>
      </c>
      <c r="Z356" s="8">
        <f t="shared" si="62"/>
        <v>1863.9301599999999</v>
      </c>
      <c r="AA356" s="9">
        <f>AA357+AA358+AA359</f>
        <v>0</v>
      </c>
      <c r="AB356" s="8">
        <f t="shared" si="63"/>
        <v>1863.9301599999999</v>
      </c>
      <c r="AC356" s="9">
        <f>AC357+AC358+AC359</f>
        <v>0</v>
      </c>
      <c r="AD356" s="8">
        <f t="shared" si="59"/>
        <v>1863.9301599999999</v>
      </c>
      <c r="AE356" s="9">
        <f>AE357+AE358+AE359</f>
        <v>0</v>
      </c>
      <c r="AF356" s="8">
        <f t="shared" si="70"/>
        <v>1863.9301599999999</v>
      </c>
      <c r="AG356" s="9">
        <f>AG357+AG358+AG359</f>
        <v>-1174.0100399999999</v>
      </c>
      <c r="AH356" s="8">
        <f t="shared" si="67"/>
        <v>689.92012</v>
      </c>
    </row>
    <row r="357" spans="1:34" ht="84.75" customHeight="1">
      <c r="A357" s="2" t="s">
        <v>99</v>
      </c>
      <c r="B357" s="3" t="s">
        <v>10</v>
      </c>
      <c r="C357" s="3" t="s">
        <v>19</v>
      </c>
      <c r="D357" s="3" t="s">
        <v>20</v>
      </c>
      <c r="E357" s="1" t="s">
        <v>67</v>
      </c>
      <c r="F357" s="3">
        <v>100</v>
      </c>
      <c r="G357" s="8">
        <v>1615.4530399999999</v>
      </c>
      <c r="H357" s="8"/>
      <c r="I357" s="8">
        <f t="shared" si="64"/>
        <v>1615.4530399999999</v>
      </c>
      <c r="J357" s="8"/>
      <c r="K357" s="8">
        <f t="shared" si="60"/>
        <v>1615.4530399999999</v>
      </c>
      <c r="L357" s="9"/>
      <c r="M357" s="8">
        <f t="shared" si="61"/>
        <v>1615.4530399999999</v>
      </c>
      <c r="N357" s="9"/>
      <c r="O357" s="8">
        <f t="shared" si="71"/>
        <v>1615.4530399999999</v>
      </c>
      <c r="P357" s="9"/>
      <c r="Q357" s="8">
        <f t="shared" si="68"/>
        <v>1615.4530399999999</v>
      </c>
      <c r="R357" s="9"/>
      <c r="S357" s="8">
        <f t="shared" si="69"/>
        <v>1615.4530399999999</v>
      </c>
      <c r="T357" s="9">
        <v>-1174.0100399999999</v>
      </c>
      <c r="U357" s="8">
        <f t="shared" si="66"/>
        <v>441.44299999999998</v>
      </c>
      <c r="V357" s="8">
        <v>1615.4530399999999</v>
      </c>
      <c r="W357" s="8"/>
      <c r="X357" s="8">
        <f t="shared" si="65"/>
        <v>1615.4530399999999</v>
      </c>
      <c r="Y357" s="8"/>
      <c r="Z357" s="8">
        <f t="shared" si="62"/>
        <v>1615.4530399999999</v>
      </c>
      <c r="AA357" s="9"/>
      <c r="AB357" s="8">
        <f t="shared" si="63"/>
        <v>1615.4530399999999</v>
      </c>
      <c r="AC357" s="9"/>
      <c r="AD357" s="8">
        <f t="shared" ref="AD357:AD426" si="72">AB357+AC357</f>
        <v>1615.4530399999999</v>
      </c>
      <c r="AE357" s="9"/>
      <c r="AF357" s="8">
        <f t="shared" si="70"/>
        <v>1615.4530399999999</v>
      </c>
      <c r="AG357" s="9">
        <v>-1174.0100399999999</v>
      </c>
      <c r="AH357" s="8">
        <f t="shared" si="67"/>
        <v>441.44299999999998</v>
      </c>
    </row>
    <row r="358" spans="1:34" ht="47.25" customHeight="1">
      <c r="A358" s="2" t="s">
        <v>32</v>
      </c>
      <c r="B358" s="3" t="s">
        <v>10</v>
      </c>
      <c r="C358" s="3" t="s">
        <v>19</v>
      </c>
      <c r="D358" s="3" t="s">
        <v>20</v>
      </c>
      <c r="E358" s="1" t="s">
        <v>67</v>
      </c>
      <c r="F358" s="3">
        <v>200</v>
      </c>
      <c r="G358" s="8">
        <v>248.47712000000001</v>
      </c>
      <c r="H358" s="8"/>
      <c r="I358" s="8">
        <f t="shared" si="64"/>
        <v>248.47712000000001</v>
      </c>
      <c r="J358" s="8"/>
      <c r="K358" s="8">
        <f t="shared" si="60"/>
        <v>248.47712000000001</v>
      </c>
      <c r="L358" s="9"/>
      <c r="M358" s="8">
        <f t="shared" si="61"/>
        <v>248.47712000000001</v>
      </c>
      <c r="N358" s="9"/>
      <c r="O358" s="8">
        <f t="shared" si="71"/>
        <v>248.47712000000001</v>
      </c>
      <c r="P358" s="9"/>
      <c r="Q358" s="8">
        <f t="shared" si="68"/>
        <v>248.47712000000001</v>
      </c>
      <c r="R358" s="9"/>
      <c r="S358" s="8">
        <f t="shared" si="69"/>
        <v>248.47712000000001</v>
      </c>
      <c r="T358" s="9"/>
      <c r="U358" s="8">
        <f t="shared" si="66"/>
        <v>248.47712000000001</v>
      </c>
      <c r="V358" s="8">
        <v>248.47712000000001</v>
      </c>
      <c r="W358" s="8"/>
      <c r="X358" s="8">
        <f t="shared" si="65"/>
        <v>248.47712000000001</v>
      </c>
      <c r="Y358" s="8"/>
      <c r="Z358" s="8">
        <f t="shared" si="62"/>
        <v>248.47712000000001</v>
      </c>
      <c r="AA358" s="9"/>
      <c r="AB358" s="8">
        <f t="shared" si="63"/>
        <v>248.47712000000001</v>
      </c>
      <c r="AC358" s="9"/>
      <c r="AD358" s="8">
        <f t="shared" si="72"/>
        <v>248.47712000000001</v>
      </c>
      <c r="AE358" s="9"/>
      <c r="AF358" s="8">
        <f t="shared" si="70"/>
        <v>248.47712000000001</v>
      </c>
      <c r="AG358" s="9"/>
      <c r="AH358" s="8">
        <f t="shared" si="67"/>
        <v>248.47712000000001</v>
      </c>
    </row>
    <row r="359" spans="1:34" ht="36" hidden="1" customHeight="1">
      <c r="A359" s="2" t="s">
        <v>33</v>
      </c>
      <c r="B359" s="3" t="s">
        <v>10</v>
      </c>
      <c r="C359" s="3" t="s">
        <v>19</v>
      </c>
      <c r="D359" s="3" t="s">
        <v>20</v>
      </c>
      <c r="E359" s="1" t="s">
        <v>67</v>
      </c>
      <c r="F359" s="3">
        <v>800</v>
      </c>
      <c r="G359" s="8">
        <v>0</v>
      </c>
      <c r="H359" s="8"/>
      <c r="I359" s="8">
        <f t="shared" si="64"/>
        <v>0</v>
      </c>
      <c r="J359" s="8"/>
      <c r="K359" s="8">
        <f t="shared" si="60"/>
        <v>0</v>
      </c>
      <c r="L359" s="9"/>
      <c r="M359" s="8">
        <f t="shared" si="61"/>
        <v>0</v>
      </c>
      <c r="N359" s="9"/>
      <c r="O359" s="8">
        <f t="shared" si="71"/>
        <v>0</v>
      </c>
      <c r="P359" s="9"/>
      <c r="Q359" s="8">
        <f t="shared" si="68"/>
        <v>0</v>
      </c>
      <c r="R359" s="9"/>
      <c r="S359" s="8">
        <f t="shared" si="69"/>
        <v>0</v>
      </c>
      <c r="T359" s="9"/>
      <c r="U359" s="8">
        <f t="shared" si="66"/>
        <v>0</v>
      </c>
      <c r="V359" s="8">
        <v>0</v>
      </c>
      <c r="W359" s="8"/>
      <c r="X359" s="8">
        <f t="shared" si="65"/>
        <v>0</v>
      </c>
      <c r="Y359" s="8"/>
      <c r="Z359" s="8">
        <f t="shared" si="62"/>
        <v>0</v>
      </c>
      <c r="AA359" s="9"/>
      <c r="AB359" s="8">
        <f t="shared" si="63"/>
        <v>0</v>
      </c>
      <c r="AC359" s="9"/>
      <c r="AD359" s="8">
        <f t="shared" si="72"/>
        <v>0</v>
      </c>
      <c r="AE359" s="9"/>
      <c r="AF359" s="8">
        <f t="shared" si="70"/>
        <v>0</v>
      </c>
      <c r="AG359" s="9"/>
      <c r="AH359" s="8">
        <f t="shared" si="67"/>
        <v>0</v>
      </c>
    </row>
    <row r="360" spans="1:34" ht="42" customHeight="1">
      <c r="A360" s="2" t="s">
        <v>371</v>
      </c>
      <c r="B360" s="3" t="s">
        <v>10</v>
      </c>
      <c r="C360" s="3" t="s">
        <v>19</v>
      </c>
      <c r="D360" s="3" t="s">
        <v>28</v>
      </c>
      <c r="E360" s="1" t="s">
        <v>372</v>
      </c>
      <c r="F360" s="3"/>
      <c r="G360" s="8"/>
      <c r="H360" s="8"/>
      <c r="I360" s="8"/>
      <c r="J360" s="8"/>
      <c r="K360" s="8"/>
      <c r="L360" s="9"/>
      <c r="M360" s="8"/>
      <c r="N360" s="9"/>
      <c r="O360" s="8"/>
      <c r="P360" s="9"/>
      <c r="Q360" s="8"/>
      <c r="R360" s="9"/>
      <c r="S360" s="8">
        <f t="shared" si="69"/>
        <v>0</v>
      </c>
      <c r="T360" s="9">
        <f>T361</f>
        <v>733.34199999999998</v>
      </c>
      <c r="U360" s="8">
        <f t="shared" si="66"/>
        <v>733.34199999999998</v>
      </c>
      <c r="V360" s="8"/>
      <c r="W360" s="8"/>
      <c r="X360" s="8"/>
      <c r="Y360" s="8"/>
      <c r="Z360" s="8"/>
      <c r="AA360" s="9"/>
      <c r="AB360" s="8"/>
      <c r="AC360" s="9"/>
      <c r="AD360" s="8"/>
      <c r="AE360" s="9"/>
      <c r="AF360" s="8">
        <f t="shared" si="70"/>
        <v>0</v>
      </c>
      <c r="AG360" s="9">
        <f>AG361</f>
        <v>733.34199999999998</v>
      </c>
      <c r="AH360" s="8">
        <f t="shared" si="67"/>
        <v>733.34199999999998</v>
      </c>
    </row>
    <row r="361" spans="1:34" ht="80.25" customHeight="1">
      <c r="A361" s="2" t="s">
        <v>99</v>
      </c>
      <c r="B361" s="3" t="s">
        <v>10</v>
      </c>
      <c r="C361" s="3" t="s">
        <v>19</v>
      </c>
      <c r="D361" s="3" t="s">
        <v>28</v>
      </c>
      <c r="E361" s="1" t="s">
        <v>372</v>
      </c>
      <c r="F361" s="3">
        <v>100</v>
      </c>
      <c r="G361" s="8"/>
      <c r="H361" s="8"/>
      <c r="I361" s="8"/>
      <c r="J361" s="8"/>
      <c r="K361" s="8"/>
      <c r="L361" s="9"/>
      <c r="M361" s="8"/>
      <c r="N361" s="9"/>
      <c r="O361" s="8"/>
      <c r="P361" s="9"/>
      <c r="Q361" s="8"/>
      <c r="R361" s="9"/>
      <c r="S361" s="8">
        <f t="shared" si="69"/>
        <v>0</v>
      </c>
      <c r="T361" s="9">
        <v>733.34199999999998</v>
      </c>
      <c r="U361" s="8">
        <f t="shared" si="66"/>
        <v>733.34199999999998</v>
      </c>
      <c r="V361" s="8"/>
      <c r="W361" s="8"/>
      <c r="X361" s="8"/>
      <c r="Y361" s="8"/>
      <c r="Z361" s="8"/>
      <c r="AA361" s="9"/>
      <c r="AB361" s="8"/>
      <c r="AC361" s="9"/>
      <c r="AD361" s="8"/>
      <c r="AE361" s="9"/>
      <c r="AF361" s="8">
        <f t="shared" si="70"/>
        <v>0</v>
      </c>
      <c r="AG361" s="9">
        <v>733.34199999999998</v>
      </c>
      <c r="AH361" s="8">
        <f t="shared" si="67"/>
        <v>733.34199999999998</v>
      </c>
    </row>
    <row r="362" spans="1:34" ht="36" customHeight="1">
      <c r="A362" s="2" t="s">
        <v>373</v>
      </c>
      <c r="B362" s="3" t="s">
        <v>10</v>
      </c>
      <c r="C362" s="3" t="s">
        <v>19</v>
      </c>
      <c r="D362" s="3" t="s">
        <v>28</v>
      </c>
      <c r="E362" s="1" t="s">
        <v>374</v>
      </c>
      <c r="F362" s="3"/>
      <c r="G362" s="8"/>
      <c r="H362" s="8"/>
      <c r="I362" s="8"/>
      <c r="J362" s="8"/>
      <c r="K362" s="8"/>
      <c r="L362" s="9"/>
      <c r="M362" s="8"/>
      <c r="N362" s="9"/>
      <c r="O362" s="8"/>
      <c r="P362" s="9"/>
      <c r="Q362" s="8"/>
      <c r="R362" s="9"/>
      <c r="S362" s="8">
        <f t="shared" si="69"/>
        <v>0</v>
      </c>
      <c r="T362" s="9">
        <f>T363</f>
        <v>440.66804000000002</v>
      </c>
      <c r="U362" s="8">
        <f t="shared" si="66"/>
        <v>440.66804000000002</v>
      </c>
      <c r="V362" s="8"/>
      <c r="W362" s="8"/>
      <c r="X362" s="8"/>
      <c r="Y362" s="8"/>
      <c r="Z362" s="8"/>
      <c r="AA362" s="9"/>
      <c r="AB362" s="8"/>
      <c r="AC362" s="9"/>
      <c r="AD362" s="8"/>
      <c r="AE362" s="9"/>
      <c r="AF362" s="8">
        <f t="shared" si="70"/>
        <v>0</v>
      </c>
      <c r="AG362" s="9">
        <f>AG363</f>
        <v>440.66804000000002</v>
      </c>
      <c r="AH362" s="8">
        <f t="shared" si="67"/>
        <v>440.66804000000002</v>
      </c>
    </row>
    <row r="363" spans="1:34" ht="81.75" customHeight="1">
      <c r="A363" s="2" t="s">
        <v>99</v>
      </c>
      <c r="B363" s="3" t="s">
        <v>10</v>
      </c>
      <c r="C363" s="3" t="s">
        <v>19</v>
      </c>
      <c r="D363" s="3" t="s">
        <v>28</v>
      </c>
      <c r="E363" s="1" t="s">
        <v>374</v>
      </c>
      <c r="F363" s="3">
        <v>100</v>
      </c>
      <c r="G363" s="8"/>
      <c r="H363" s="8"/>
      <c r="I363" s="8"/>
      <c r="J363" s="8"/>
      <c r="K363" s="8"/>
      <c r="L363" s="9"/>
      <c r="M363" s="8"/>
      <c r="N363" s="9"/>
      <c r="O363" s="8"/>
      <c r="P363" s="9"/>
      <c r="Q363" s="8"/>
      <c r="R363" s="9"/>
      <c r="S363" s="8">
        <f t="shared" si="69"/>
        <v>0</v>
      </c>
      <c r="T363" s="9">
        <v>440.66804000000002</v>
      </c>
      <c r="U363" s="8">
        <f t="shared" si="66"/>
        <v>440.66804000000002</v>
      </c>
      <c r="V363" s="8"/>
      <c r="W363" s="8"/>
      <c r="X363" s="8"/>
      <c r="Y363" s="8"/>
      <c r="Z363" s="8"/>
      <c r="AA363" s="9"/>
      <c r="AB363" s="8"/>
      <c r="AC363" s="9"/>
      <c r="AD363" s="8"/>
      <c r="AE363" s="9"/>
      <c r="AF363" s="8">
        <f t="shared" si="70"/>
        <v>0</v>
      </c>
      <c r="AG363" s="9">
        <v>440.66804000000002</v>
      </c>
      <c r="AH363" s="8">
        <f t="shared" si="67"/>
        <v>440.66804000000002</v>
      </c>
    </row>
    <row r="364" spans="1:34" ht="47.25" customHeight="1">
      <c r="A364" s="2" t="s">
        <v>317</v>
      </c>
      <c r="B364" s="3" t="s">
        <v>10</v>
      </c>
      <c r="C364" s="3" t="s">
        <v>19</v>
      </c>
      <c r="D364" s="3">
        <v>13</v>
      </c>
      <c r="E364" s="1" t="s">
        <v>318</v>
      </c>
      <c r="F364" s="3"/>
      <c r="G364" s="8">
        <v>0</v>
      </c>
      <c r="H364" s="8">
        <f>H365</f>
        <v>0</v>
      </c>
      <c r="I364" s="8">
        <f t="shared" si="64"/>
        <v>0</v>
      </c>
      <c r="J364" s="8">
        <f>J365</f>
        <v>0</v>
      </c>
      <c r="K364" s="8">
        <f t="shared" si="60"/>
        <v>0</v>
      </c>
      <c r="L364" s="9">
        <f>L365</f>
        <v>0</v>
      </c>
      <c r="M364" s="8">
        <f t="shared" ref="M364:M430" si="73">K364+L364</f>
        <v>0</v>
      </c>
      <c r="N364" s="9">
        <f>N365</f>
        <v>0</v>
      </c>
      <c r="O364" s="8">
        <f t="shared" si="71"/>
        <v>0</v>
      </c>
      <c r="P364" s="9">
        <f>P365</f>
        <v>0</v>
      </c>
      <c r="Q364" s="8">
        <f t="shared" si="68"/>
        <v>0</v>
      </c>
      <c r="R364" s="9">
        <f>R365</f>
        <v>0</v>
      </c>
      <c r="S364" s="8">
        <f t="shared" si="69"/>
        <v>0</v>
      </c>
      <c r="T364" s="9">
        <f>T365</f>
        <v>0</v>
      </c>
      <c r="U364" s="8">
        <f t="shared" si="66"/>
        <v>0</v>
      </c>
      <c r="V364" s="8">
        <v>0</v>
      </c>
      <c r="W364" s="8">
        <f>W365</f>
        <v>0</v>
      </c>
      <c r="X364" s="8">
        <f t="shared" si="65"/>
        <v>0</v>
      </c>
      <c r="Y364" s="8">
        <f>Y365</f>
        <v>0</v>
      </c>
      <c r="Z364" s="8">
        <f t="shared" si="62"/>
        <v>0</v>
      </c>
      <c r="AA364" s="9">
        <f>AA365</f>
        <v>0</v>
      </c>
      <c r="AB364" s="8">
        <f t="shared" ref="AB364:AB430" si="74">Z364+AA364</f>
        <v>0</v>
      </c>
      <c r="AC364" s="9">
        <f>AC365</f>
        <v>0</v>
      </c>
      <c r="AD364" s="8">
        <f t="shared" si="72"/>
        <v>0</v>
      </c>
      <c r="AE364" s="9">
        <f>AE365</f>
        <v>0</v>
      </c>
      <c r="AF364" s="8">
        <f t="shared" si="70"/>
        <v>0</v>
      </c>
      <c r="AG364" s="9">
        <f>AG365</f>
        <v>0</v>
      </c>
      <c r="AH364" s="8">
        <f t="shared" si="67"/>
        <v>0</v>
      </c>
    </row>
    <row r="365" spans="1:34" ht="48.75" customHeight="1">
      <c r="A365" s="2" t="s">
        <v>32</v>
      </c>
      <c r="B365" s="3" t="s">
        <v>10</v>
      </c>
      <c r="C365" s="3" t="s">
        <v>19</v>
      </c>
      <c r="D365" s="3">
        <v>13</v>
      </c>
      <c r="E365" s="1" t="s">
        <v>318</v>
      </c>
      <c r="F365" s="3">
        <v>200</v>
      </c>
      <c r="G365" s="8">
        <v>0</v>
      </c>
      <c r="H365" s="8"/>
      <c r="I365" s="8">
        <f t="shared" si="64"/>
        <v>0</v>
      </c>
      <c r="J365" s="8"/>
      <c r="K365" s="8">
        <f t="shared" ref="K365:K434" si="75">I365+J365</f>
        <v>0</v>
      </c>
      <c r="L365" s="9"/>
      <c r="M365" s="8">
        <f t="shared" si="73"/>
        <v>0</v>
      </c>
      <c r="N365" s="9"/>
      <c r="O365" s="8">
        <f t="shared" si="71"/>
        <v>0</v>
      </c>
      <c r="P365" s="9"/>
      <c r="Q365" s="8">
        <f t="shared" si="68"/>
        <v>0</v>
      </c>
      <c r="R365" s="9"/>
      <c r="S365" s="8">
        <f t="shared" si="69"/>
        <v>0</v>
      </c>
      <c r="T365" s="9"/>
      <c r="U365" s="8">
        <f t="shared" si="66"/>
        <v>0</v>
      </c>
      <c r="V365" s="8">
        <v>0</v>
      </c>
      <c r="W365" s="8"/>
      <c r="X365" s="8">
        <f t="shared" si="65"/>
        <v>0</v>
      </c>
      <c r="Y365" s="8"/>
      <c r="Z365" s="8">
        <f t="shared" ref="Z365:Z434" si="76">X365+Y365</f>
        <v>0</v>
      </c>
      <c r="AA365" s="9"/>
      <c r="AB365" s="8">
        <f t="shared" si="74"/>
        <v>0</v>
      </c>
      <c r="AC365" s="9"/>
      <c r="AD365" s="8">
        <f t="shared" si="72"/>
        <v>0</v>
      </c>
      <c r="AE365" s="9"/>
      <c r="AF365" s="8">
        <f t="shared" si="70"/>
        <v>0</v>
      </c>
      <c r="AG365" s="9"/>
      <c r="AH365" s="8">
        <f t="shared" si="67"/>
        <v>0</v>
      </c>
    </row>
    <row r="366" spans="1:34" ht="52.5" customHeight="1">
      <c r="A366" s="6" t="s">
        <v>9</v>
      </c>
      <c r="B366" s="7" t="s">
        <v>8</v>
      </c>
      <c r="C366" s="7"/>
      <c r="D366" s="7"/>
      <c r="E366" s="3"/>
      <c r="F366" s="3"/>
      <c r="G366" s="8">
        <v>19200.200250000002</v>
      </c>
      <c r="H366" s="8">
        <f>H367</f>
        <v>0</v>
      </c>
      <c r="I366" s="8">
        <f t="shared" si="64"/>
        <v>19200.200250000002</v>
      </c>
      <c r="J366" s="8">
        <f>J367</f>
        <v>0</v>
      </c>
      <c r="K366" s="8">
        <f t="shared" si="75"/>
        <v>19200.200250000002</v>
      </c>
      <c r="L366" s="9">
        <f>L367</f>
        <v>0</v>
      </c>
      <c r="M366" s="8">
        <f t="shared" si="73"/>
        <v>19200.200250000002</v>
      </c>
      <c r="N366" s="9">
        <f>N367</f>
        <v>0</v>
      </c>
      <c r="O366" s="8">
        <f t="shared" si="71"/>
        <v>19200.200250000002</v>
      </c>
      <c r="P366" s="9">
        <f>P367</f>
        <v>0</v>
      </c>
      <c r="Q366" s="8">
        <f t="shared" si="68"/>
        <v>19200.200250000002</v>
      </c>
      <c r="R366" s="9">
        <f>R367</f>
        <v>0</v>
      </c>
      <c r="S366" s="8">
        <f t="shared" si="69"/>
        <v>19200.200250000002</v>
      </c>
      <c r="T366" s="9">
        <f>T367</f>
        <v>0</v>
      </c>
      <c r="U366" s="8">
        <f t="shared" si="66"/>
        <v>19200.200250000002</v>
      </c>
      <c r="V366" s="8">
        <v>19200.200250000002</v>
      </c>
      <c r="W366" s="8">
        <f>W367</f>
        <v>0</v>
      </c>
      <c r="X366" s="8">
        <f t="shared" si="65"/>
        <v>19200.200250000002</v>
      </c>
      <c r="Y366" s="8">
        <f>Y367</f>
        <v>0</v>
      </c>
      <c r="Z366" s="8">
        <f t="shared" si="76"/>
        <v>19200.200250000002</v>
      </c>
      <c r="AA366" s="9">
        <f>AA367</f>
        <v>0</v>
      </c>
      <c r="AB366" s="8">
        <f t="shared" si="74"/>
        <v>19200.200250000002</v>
      </c>
      <c r="AC366" s="9">
        <f>AC367</f>
        <v>0</v>
      </c>
      <c r="AD366" s="8">
        <f t="shared" si="72"/>
        <v>19200.200250000002</v>
      </c>
      <c r="AE366" s="9">
        <f>AE367</f>
        <v>0</v>
      </c>
      <c r="AF366" s="8">
        <f t="shared" si="70"/>
        <v>19200.200250000002</v>
      </c>
      <c r="AG366" s="9">
        <f>AG367</f>
        <v>0</v>
      </c>
      <c r="AH366" s="8">
        <f t="shared" si="67"/>
        <v>19200.200250000002</v>
      </c>
    </row>
    <row r="367" spans="1:34" ht="38.25" customHeight="1">
      <c r="A367" s="2" t="s">
        <v>12</v>
      </c>
      <c r="B367" s="3" t="s">
        <v>8</v>
      </c>
      <c r="C367" s="3"/>
      <c r="D367" s="3"/>
      <c r="E367" s="3"/>
      <c r="F367" s="3"/>
      <c r="G367" s="8">
        <v>19200.200250000002</v>
      </c>
      <c r="H367" s="8">
        <f>H368+H374+H376+H378+H380+H382+H388+H390+H392+H394+H396+H398+H406+H408+H410+H412+H414+H416+H418+H420+H425+H428+H432+H435+H437+H384+H372+H400+H423</f>
        <v>0</v>
      </c>
      <c r="I367" s="8">
        <f t="shared" ref="I367:I438" si="77">G367+H367</f>
        <v>19200.200250000002</v>
      </c>
      <c r="J367" s="8">
        <f>J368+J374+J376+J378+J380+J382+J388+J390+J392+J394+J396+J398+J406+J408+J410+J412+J414+J416+J418+J420+J425+J428+J432+J435+J437+J384+J372+J400+J423+J386</f>
        <v>0</v>
      </c>
      <c r="K367" s="8">
        <f t="shared" si="75"/>
        <v>19200.200250000002</v>
      </c>
      <c r="L367" s="9">
        <f>L368+L374+L376+L378+L380+L382+L388+L390+L392+L394+L396+L398+L406+L408+L410+L412+L414+L416+L418+L420+L425+L428+L432+L435+L437+L384+L372+L400+L423+L386</f>
        <v>0</v>
      </c>
      <c r="M367" s="8">
        <f t="shared" si="73"/>
        <v>19200.200250000002</v>
      </c>
      <c r="N367" s="9">
        <f>N368+N374+N376+N378+N380+N382+N388+N390+N392+N394+N396+N398+N406+N408+N410+N412+N414+N416+N418+N420+N425+N428+N432+N435+N437+N384+N372+N400+N423+N386</f>
        <v>0</v>
      </c>
      <c r="O367" s="8">
        <f t="shared" si="71"/>
        <v>19200.200250000002</v>
      </c>
      <c r="P367" s="9">
        <f>P368+P374+P376+P378+P380+P382+P388+P390+P392+P394+P396+P398+P406+P408+P410+P412+P414+P416+P418+P420+P425+P428+P432+P435+P437+P384+P372+P400+P423+P386+P402</f>
        <v>0</v>
      </c>
      <c r="Q367" s="8">
        <f t="shared" si="68"/>
        <v>19200.200250000002</v>
      </c>
      <c r="R367" s="9">
        <f>R368+R374+R376+R378+R380+R382+R388+R390+R392+R394+R396+R398+R406+R408+R410+R412+R414+R416+R418+R420+R425+R428+R432+R435+R437+R384+R372+R400+R423+R386+R402+R404</f>
        <v>0</v>
      </c>
      <c r="S367" s="8">
        <f t="shared" si="69"/>
        <v>19200.200250000002</v>
      </c>
      <c r="T367" s="9">
        <f>T368+T374+T376+T378+T380+T382+T388+T390+T392+T394+T396+T398+T406+T408+T410+T412+T414+T416+T418+T420+T425+T428+T432+T435+T437+T384+T372+T400+T423+T386+T402+T404</f>
        <v>0</v>
      </c>
      <c r="U367" s="8">
        <f t="shared" si="66"/>
        <v>19200.200250000002</v>
      </c>
      <c r="V367" s="8">
        <v>19200.200250000002</v>
      </c>
      <c r="W367" s="8">
        <f>W368+W374+W376+W378+W380+W382+W388+W390+W392+W394+W396+W398+W406+W408+W410+W412+W414+W416+W418+W420+W425+W428+W432+W435+W437+W384+W372+W400+W423</f>
        <v>0</v>
      </c>
      <c r="X367" s="8">
        <f t="shared" ref="X367:X438" si="78">V367+W367</f>
        <v>19200.200250000002</v>
      </c>
      <c r="Y367" s="8">
        <f>Y368+Y374+Y376+Y378+Y380+Y382+Y388+Y390+Y392+Y394+Y396+Y398+Y406+Y408+Y410+Y412+Y414+Y416+Y418+Y420+Y425+Y428+Y432+Y435+Y437+Y384+Y372+Y400+Y423+Y386</f>
        <v>0</v>
      </c>
      <c r="Z367" s="8">
        <f t="shared" si="76"/>
        <v>19200.200250000002</v>
      </c>
      <c r="AA367" s="9">
        <f>AA368+AA374+AA376+AA378+AA380+AA382+AA388+AA390+AA392+AA394+AA396+AA398+AA406+AA408+AA410+AA412+AA414+AA416+AA418+AA420+AA425+AA428+AA432+AA435+AA437+AA384+AA372+AA400+AA423+AA386</f>
        <v>0</v>
      </c>
      <c r="AB367" s="8">
        <f t="shared" si="74"/>
        <v>19200.200250000002</v>
      </c>
      <c r="AC367" s="9">
        <f>AC368+AC374+AC376+AC378+AC380+AC382+AC388+AC390+AC392+AC394+AC396+AC398+AC406+AC408+AC410+AC412+AC414+AC416+AC418+AC420+AC425+AC428+AC432+AC435+AC437+AC384+AC372+AC400+AC423+AC386</f>
        <v>0</v>
      </c>
      <c r="AD367" s="8">
        <f t="shared" si="72"/>
        <v>19200.200250000002</v>
      </c>
      <c r="AE367" s="9">
        <f>AE368+AE374+AE376+AE378+AE380+AE382+AE388+AE390+AE392+AE394+AE396+AE398+AE406+AE408+AE410+AE412+AE414+AE416+AE418+AE420+AE425+AE428+AE432+AE435+AE437+AE384+AE372+AE400+AE423+AE386+AE402+AE404</f>
        <v>0</v>
      </c>
      <c r="AF367" s="8">
        <f t="shared" si="70"/>
        <v>19200.200250000002</v>
      </c>
      <c r="AG367" s="9">
        <f>AG368+AG374+AG376+AG378+AG380+AG382+AG388+AG390+AG392+AG394+AG396+AG398+AG406+AG408+AG410+AG412+AG414+AG416+AG418+AG420+AG425+AG428+AG432+AG435+AG437+AG384+AG372+AG400+AG423+AG386+AG402+AG404</f>
        <v>0</v>
      </c>
      <c r="AH367" s="8">
        <f t="shared" si="67"/>
        <v>19200.200250000002</v>
      </c>
    </row>
    <row r="368" spans="1:34" ht="50.25" customHeight="1">
      <c r="A368" s="2" t="s">
        <v>31</v>
      </c>
      <c r="B368" s="3" t="s">
        <v>8</v>
      </c>
      <c r="C368" s="3" t="s">
        <v>19</v>
      </c>
      <c r="D368" s="3">
        <v>13</v>
      </c>
      <c r="E368" s="1" t="s">
        <v>34</v>
      </c>
      <c r="F368" s="3"/>
      <c r="G368" s="8">
        <v>2909.5664999999999</v>
      </c>
      <c r="H368" s="8">
        <f>H369+H370+H371</f>
        <v>0</v>
      </c>
      <c r="I368" s="8">
        <f t="shared" si="77"/>
        <v>2909.5664999999999</v>
      </c>
      <c r="J368" s="8">
        <f>J369+J370+J371</f>
        <v>0</v>
      </c>
      <c r="K368" s="8">
        <f t="shared" si="75"/>
        <v>2909.5664999999999</v>
      </c>
      <c r="L368" s="9">
        <f>L369+L370+L371</f>
        <v>0</v>
      </c>
      <c r="M368" s="8">
        <f t="shared" si="73"/>
        <v>2909.5664999999999</v>
      </c>
      <c r="N368" s="9">
        <f>N369+N370+N371</f>
        <v>0</v>
      </c>
      <c r="O368" s="8">
        <f t="shared" si="71"/>
        <v>2909.5664999999999</v>
      </c>
      <c r="P368" s="9">
        <f>P369+P370+P371</f>
        <v>0</v>
      </c>
      <c r="Q368" s="8">
        <f t="shared" si="68"/>
        <v>2909.5664999999999</v>
      </c>
      <c r="R368" s="9">
        <f>R369+R370+R371</f>
        <v>0</v>
      </c>
      <c r="S368" s="8">
        <f t="shared" si="69"/>
        <v>2909.5664999999999</v>
      </c>
      <c r="T368" s="9">
        <f>T369+T370+T371</f>
        <v>0</v>
      </c>
      <c r="U368" s="8">
        <f t="shared" si="66"/>
        <v>2909.5664999999999</v>
      </c>
      <c r="V368" s="8">
        <v>2909.5664999999999</v>
      </c>
      <c r="W368" s="8">
        <f>W369+W370+W371</f>
        <v>0</v>
      </c>
      <c r="X368" s="8">
        <f t="shared" si="78"/>
        <v>2909.5664999999999</v>
      </c>
      <c r="Y368" s="8">
        <f>Y369+Y370+Y371</f>
        <v>0</v>
      </c>
      <c r="Z368" s="8">
        <f t="shared" si="76"/>
        <v>2909.5664999999999</v>
      </c>
      <c r="AA368" s="9">
        <f>AA369+AA370+AA371</f>
        <v>0</v>
      </c>
      <c r="AB368" s="8">
        <f t="shared" si="74"/>
        <v>2909.5664999999999</v>
      </c>
      <c r="AC368" s="9">
        <f>AC369+AC370+AC371</f>
        <v>0</v>
      </c>
      <c r="AD368" s="8">
        <f t="shared" si="72"/>
        <v>2909.5664999999999</v>
      </c>
      <c r="AE368" s="9">
        <f>AE369+AE370+AE371</f>
        <v>0</v>
      </c>
      <c r="AF368" s="8">
        <f t="shared" si="70"/>
        <v>2909.5664999999999</v>
      </c>
      <c r="AG368" s="9">
        <f>AG369+AG370+AG371</f>
        <v>0</v>
      </c>
      <c r="AH368" s="8">
        <f t="shared" si="67"/>
        <v>2909.5664999999999</v>
      </c>
    </row>
    <row r="369" spans="1:34" ht="89.25" customHeight="1">
      <c r="A369" s="2" t="s">
        <v>99</v>
      </c>
      <c r="B369" s="3" t="s">
        <v>8</v>
      </c>
      <c r="C369" s="3" t="s">
        <v>19</v>
      </c>
      <c r="D369" s="3">
        <v>13</v>
      </c>
      <c r="E369" s="1" t="s">
        <v>34</v>
      </c>
      <c r="F369" s="3">
        <v>100</v>
      </c>
      <c r="G369" s="8">
        <v>2908.1814999999997</v>
      </c>
      <c r="H369" s="8"/>
      <c r="I369" s="8">
        <f t="shared" si="77"/>
        <v>2908.1814999999997</v>
      </c>
      <c r="J369" s="8"/>
      <c r="K369" s="8">
        <f t="shared" si="75"/>
        <v>2908.1814999999997</v>
      </c>
      <c r="L369" s="9"/>
      <c r="M369" s="8">
        <f t="shared" si="73"/>
        <v>2908.1814999999997</v>
      </c>
      <c r="N369" s="9"/>
      <c r="O369" s="8">
        <f t="shared" si="71"/>
        <v>2908.1814999999997</v>
      </c>
      <c r="P369" s="9"/>
      <c r="Q369" s="8">
        <f t="shared" si="68"/>
        <v>2908.1814999999997</v>
      </c>
      <c r="R369" s="9"/>
      <c r="S369" s="8">
        <f t="shared" si="69"/>
        <v>2908.1814999999997</v>
      </c>
      <c r="T369" s="9"/>
      <c r="U369" s="8">
        <f t="shared" si="66"/>
        <v>2908.1814999999997</v>
      </c>
      <c r="V369" s="8">
        <v>2908.1814999999997</v>
      </c>
      <c r="W369" s="8"/>
      <c r="X369" s="8">
        <f t="shared" si="78"/>
        <v>2908.1814999999997</v>
      </c>
      <c r="Y369" s="8"/>
      <c r="Z369" s="8">
        <f t="shared" si="76"/>
        <v>2908.1814999999997</v>
      </c>
      <c r="AA369" s="9"/>
      <c r="AB369" s="8">
        <f t="shared" si="74"/>
        <v>2908.1814999999997</v>
      </c>
      <c r="AC369" s="9"/>
      <c r="AD369" s="8">
        <f t="shared" si="72"/>
        <v>2908.1814999999997</v>
      </c>
      <c r="AE369" s="9"/>
      <c r="AF369" s="8">
        <f t="shared" si="70"/>
        <v>2908.1814999999997</v>
      </c>
      <c r="AG369" s="9"/>
      <c r="AH369" s="8">
        <f t="shared" si="67"/>
        <v>2908.1814999999997</v>
      </c>
    </row>
    <row r="370" spans="1:34" ht="55.5" customHeight="1">
      <c r="A370" s="2" t="s">
        <v>32</v>
      </c>
      <c r="B370" s="3" t="s">
        <v>8</v>
      </c>
      <c r="C370" s="3" t="s">
        <v>19</v>
      </c>
      <c r="D370" s="3">
        <v>13</v>
      </c>
      <c r="E370" s="1" t="s">
        <v>34</v>
      </c>
      <c r="F370" s="3">
        <v>200</v>
      </c>
      <c r="G370" s="8">
        <v>0</v>
      </c>
      <c r="H370" s="8"/>
      <c r="I370" s="8">
        <f t="shared" si="77"/>
        <v>0</v>
      </c>
      <c r="J370" s="8"/>
      <c r="K370" s="8">
        <f t="shared" si="75"/>
        <v>0</v>
      </c>
      <c r="L370" s="9"/>
      <c r="M370" s="8">
        <f t="shared" si="73"/>
        <v>0</v>
      </c>
      <c r="N370" s="9"/>
      <c r="O370" s="8">
        <f t="shared" si="71"/>
        <v>0</v>
      </c>
      <c r="P370" s="9"/>
      <c r="Q370" s="8">
        <f t="shared" si="68"/>
        <v>0</v>
      </c>
      <c r="R370" s="9"/>
      <c r="S370" s="8">
        <f t="shared" si="69"/>
        <v>0</v>
      </c>
      <c r="T370" s="9"/>
      <c r="U370" s="8">
        <f t="shared" si="66"/>
        <v>0</v>
      </c>
      <c r="V370" s="8">
        <v>0</v>
      </c>
      <c r="W370" s="8"/>
      <c r="X370" s="8">
        <f t="shared" si="78"/>
        <v>0</v>
      </c>
      <c r="Y370" s="8"/>
      <c r="Z370" s="8">
        <f t="shared" si="76"/>
        <v>0</v>
      </c>
      <c r="AA370" s="9"/>
      <c r="AB370" s="8">
        <f t="shared" si="74"/>
        <v>0</v>
      </c>
      <c r="AC370" s="9"/>
      <c r="AD370" s="8">
        <f t="shared" si="72"/>
        <v>0</v>
      </c>
      <c r="AE370" s="9"/>
      <c r="AF370" s="8">
        <f t="shared" si="70"/>
        <v>0</v>
      </c>
      <c r="AG370" s="9"/>
      <c r="AH370" s="8">
        <f t="shared" si="67"/>
        <v>0</v>
      </c>
    </row>
    <row r="371" spans="1:34" ht="42.75" customHeight="1">
      <c r="A371" s="2" t="s">
        <v>33</v>
      </c>
      <c r="B371" s="3" t="s">
        <v>8</v>
      </c>
      <c r="C371" s="3" t="s">
        <v>19</v>
      </c>
      <c r="D371" s="3">
        <v>13</v>
      </c>
      <c r="E371" s="1" t="s">
        <v>34</v>
      </c>
      <c r="F371" s="3">
        <v>800</v>
      </c>
      <c r="G371" s="8">
        <v>1.3849999999999998</v>
      </c>
      <c r="H371" s="8"/>
      <c r="I371" s="8">
        <f t="shared" si="77"/>
        <v>1.3849999999999998</v>
      </c>
      <c r="J371" s="8"/>
      <c r="K371" s="8">
        <f t="shared" si="75"/>
        <v>1.3849999999999998</v>
      </c>
      <c r="L371" s="9"/>
      <c r="M371" s="8">
        <f t="shared" si="73"/>
        <v>1.3849999999999998</v>
      </c>
      <c r="N371" s="9"/>
      <c r="O371" s="8">
        <f t="shared" si="71"/>
        <v>1.3849999999999998</v>
      </c>
      <c r="P371" s="9"/>
      <c r="Q371" s="8">
        <f t="shared" si="68"/>
        <v>1.3849999999999998</v>
      </c>
      <c r="R371" s="9"/>
      <c r="S371" s="8">
        <f t="shared" si="69"/>
        <v>1.3849999999999998</v>
      </c>
      <c r="T371" s="9"/>
      <c r="U371" s="8">
        <f t="shared" si="66"/>
        <v>1.3849999999999998</v>
      </c>
      <c r="V371" s="8">
        <v>1.3849999999999998</v>
      </c>
      <c r="W371" s="8"/>
      <c r="X371" s="8">
        <f t="shared" si="78"/>
        <v>1.3849999999999998</v>
      </c>
      <c r="Y371" s="8"/>
      <c r="Z371" s="8">
        <f t="shared" si="76"/>
        <v>1.3849999999999998</v>
      </c>
      <c r="AA371" s="9"/>
      <c r="AB371" s="8">
        <f t="shared" si="74"/>
        <v>1.3849999999999998</v>
      </c>
      <c r="AC371" s="9"/>
      <c r="AD371" s="8">
        <f t="shared" si="72"/>
        <v>1.3849999999999998</v>
      </c>
      <c r="AE371" s="9"/>
      <c r="AF371" s="8">
        <f t="shared" si="70"/>
        <v>1.3849999999999998</v>
      </c>
      <c r="AG371" s="9"/>
      <c r="AH371" s="8">
        <f t="shared" si="67"/>
        <v>1.3849999999999998</v>
      </c>
    </row>
    <row r="372" spans="1:34" ht="51" customHeight="1">
      <c r="A372" s="2" t="s">
        <v>317</v>
      </c>
      <c r="B372" s="3" t="s">
        <v>8</v>
      </c>
      <c r="C372" s="3" t="s">
        <v>19</v>
      </c>
      <c r="D372" s="3">
        <v>13</v>
      </c>
      <c r="E372" s="1" t="s">
        <v>318</v>
      </c>
      <c r="F372" s="3"/>
      <c r="G372" s="8">
        <v>0</v>
      </c>
      <c r="H372" s="8">
        <f>H373</f>
        <v>0</v>
      </c>
      <c r="I372" s="8">
        <f t="shared" si="77"/>
        <v>0</v>
      </c>
      <c r="J372" s="8">
        <f>J373</f>
        <v>0</v>
      </c>
      <c r="K372" s="8">
        <f t="shared" si="75"/>
        <v>0</v>
      </c>
      <c r="L372" s="9">
        <f>L373</f>
        <v>0</v>
      </c>
      <c r="M372" s="8">
        <f t="shared" si="73"/>
        <v>0</v>
      </c>
      <c r="N372" s="9">
        <f>N373</f>
        <v>0</v>
      </c>
      <c r="O372" s="8">
        <f t="shared" si="71"/>
        <v>0</v>
      </c>
      <c r="P372" s="9">
        <f>P373</f>
        <v>0</v>
      </c>
      <c r="Q372" s="8">
        <f t="shared" si="68"/>
        <v>0</v>
      </c>
      <c r="R372" s="9">
        <f>R373</f>
        <v>0</v>
      </c>
      <c r="S372" s="8">
        <f t="shared" si="69"/>
        <v>0</v>
      </c>
      <c r="T372" s="9">
        <f>T373</f>
        <v>0</v>
      </c>
      <c r="U372" s="8">
        <f t="shared" si="66"/>
        <v>0</v>
      </c>
      <c r="V372" s="8">
        <v>0</v>
      </c>
      <c r="W372" s="8">
        <f>W373</f>
        <v>0</v>
      </c>
      <c r="X372" s="8">
        <f t="shared" si="78"/>
        <v>0</v>
      </c>
      <c r="Y372" s="8">
        <f>Y373</f>
        <v>0</v>
      </c>
      <c r="Z372" s="8">
        <f t="shared" si="76"/>
        <v>0</v>
      </c>
      <c r="AA372" s="9">
        <f>AA373</f>
        <v>0</v>
      </c>
      <c r="AB372" s="8">
        <f t="shared" si="74"/>
        <v>0</v>
      </c>
      <c r="AC372" s="9">
        <f>AC373</f>
        <v>0</v>
      </c>
      <c r="AD372" s="8">
        <f t="shared" si="72"/>
        <v>0</v>
      </c>
      <c r="AE372" s="9">
        <f>AE373</f>
        <v>0</v>
      </c>
      <c r="AF372" s="8">
        <f t="shared" si="70"/>
        <v>0</v>
      </c>
      <c r="AG372" s="9">
        <f>AG373</f>
        <v>0</v>
      </c>
      <c r="AH372" s="8">
        <f t="shared" si="67"/>
        <v>0</v>
      </c>
    </row>
    <row r="373" spans="1:34" ht="45.75" customHeight="1">
      <c r="A373" s="2" t="s">
        <v>32</v>
      </c>
      <c r="B373" s="3" t="s">
        <v>8</v>
      </c>
      <c r="C373" s="3" t="s">
        <v>19</v>
      </c>
      <c r="D373" s="3">
        <v>13</v>
      </c>
      <c r="E373" s="1" t="s">
        <v>318</v>
      </c>
      <c r="F373" s="3">
        <v>200</v>
      </c>
      <c r="G373" s="8">
        <v>0</v>
      </c>
      <c r="H373" s="8"/>
      <c r="I373" s="8">
        <f t="shared" si="77"/>
        <v>0</v>
      </c>
      <c r="J373" s="8"/>
      <c r="K373" s="8">
        <f t="shared" si="75"/>
        <v>0</v>
      </c>
      <c r="L373" s="9"/>
      <c r="M373" s="8">
        <f t="shared" si="73"/>
        <v>0</v>
      </c>
      <c r="N373" s="9"/>
      <c r="O373" s="8">
        <f t="shared" si="71"/>
        <v>0</v>
      </c>
      <c r="P373" s="9"/>
      <c r="Q373" s="8">
        <f t="shared" si="68"/>
        <v>0</v>
      </c>
      <c r="R373" s="9"/>
      <c r="S373" s="8">
        <f t="shared" si="69"/>
        <v>0</v>
      </c>
      <c r="T373" s="9"/>
      <c r="U373" s="8">
        <f t="shared" si="66"/>
        <v>0</v>
      </c>
      <c r="V373" s="8">
        <v>0</v>
      </c>
      <c r="W373" s="8"/>
      <c r="X373" s="8">
        <f t="shared" si="78"/>
        <v>0</v>
      </c>
      <c r="Y373" s="8"/>
      <c r="Z373" s="8">
        <f t="shared" si="76"/>
        <v>0</v>
      </c>
      <c r="AA373" s="9"/>
      <c r="AB373" s="8">
        <f t="shared" si="74"/>
        <v>0</v>
      </c>
      <c r="AC373" s="9"/>
      <c r="AD373" s="8">
        <f t="shared" si="72"/>
        <v>0</v>
      </c>
      <c r="AE373" s="9"/>
      <c r="AF373" s="8">
        <f t="shared" si="70"/>
        <v>0</v>
      </c>
      <c r="AG373" s="9"/>
      <c r="AH373" s="8">
        <f t="shared" si="67"/>
        <v>0</v>
      </c>
    </row>
    <row r="374" spans="1:34" ht="29.25" customHeight="1">
      <c r="A374" s="4" t="s">
        <v>54</v>
      </c>
      <c r="B374" s="3" t="s">
        <v>8</v>
      </c>
      <c r="C374" s="3" t="s">
        <v>21</v>
      </c>
      <c r="D374" s="3">
        <v>10</v>
      </c>
      <c r="E374" s="1" t="s">
        <v>55</v>
      </c>
      <c r="F374" s="3"/>
      <c r="G374" s="8">
        <v>39.54</v>
      </c>
      <c r="H374" s="8">
        <f>H375</f>
        <v>0</v>
      </c>
      <c r="I374" s="8">
        <f t="shared" si="77"/>
        <v>39.54</v>
      </c>
      <c r="J374" s="8">
        <f>J375</f>
        <v>0</v>
      </c>
      <c r="K374" s="8">
        <f t="shared" si="75"/>
        <v>39.54</v>
      </c>
      <c r="L374" s="9">
        <f>L375</f>
        <v>0</v>
      </c>
      <c r="M374" s="8">
        <f t="shared" si="73"/>
        <v>39.54</v>
      </c>
      <c r="N374" s="9">
        <f>N375</f>
        <v>0</v>
      </c>
      <c r="O374" s="8">
        <f t="shared" si="71"/>
        <v>39.54</v>
      </c>
      <c r="P374" s="9">
        <f>P375</f>
        <v>0</v>
      </c>
      <c r="Q374" s="8">
        <f t="shared" si="68"/>
        <v>39.54</v>
      </c>
      <c r="R374" s="9">
        <f>R375</f>
        <v>0</v>
      </c>
      <c r="S374" s="8">
        <f t="shared" si="69"/>
        <v>39.54</v>
      </c>
      <c r="T374" s="9">
        <f>T375</f>
        <v>0</v>
      </c>
      <c r="U374" s="8">
        <f t="shared" si="66"/>
        <v>39.54</v>
      </c>
      <c r="V374" s="8">
        <v>39.54</v>
      </c>
      <c r="W374" s="8">
        <f>W375</f>
        <v>0</v>
      </c>
      <c r="X374" s="8">
        <f t="shared" si="78"/>
        <v>39.54</v>
      </c>
      <c r="Y374" s="8">
        <f>Y375</f>
        <v>0</v>
      </c>
      <c r="Z374" s="8">
        <f t="shared" si="76"/>
        <v>39.54</v>
      </c>
      <c r="AA374" s="9">
        <f>AA375</f>
        <v>0</v>
      </c>
      <c r="AB374" s="8">
        <f t="shared" si="74"/>
        <v>39.54</v>
      </c>
      <c r="AC374" s="9">
        <f>AC375</f>
        <v>0</v>
      </c>
      <c r="AD374" s="8">
        <f t="shared" si="72"/>
        <v>39.54</v>
      </c>
      <c r="AE374" s="9">
        <f>AE375</f>
        <v>0</v>
      </c>
      <c r="AF374" s="8">
        <f t="shared" si="70"/>
        <v>39.54</v>
      </c>
      <c r="AG374" s="9">
        <f>AG375</f>
        <v>0</v>
      </c>
      <c r="AH374" s="8">
        <f t="shared" si="67"/>
        <v>39.54</v>
      </c>
    </row>
    <row r="375" spans="1:34" ht="45.75" customHeight="1">
      <c r="A375" s="4" t="s">
        <v>32</v>
      </c>
      <c r="B375" s="3" t="s">
        <v>8</v>
      </c>
      <c r="C375" s="3" t="s">
        <v>21</v>
      </c>
      <c r="D375" s="3">
        <v>10</v>
      </c>
      <c r="E375" s="1" t="s">
        <v>55</v>
      </c>
      <c r="F375" s="3">
        <v>200</v>
      </c>
      <c r="G375" s="8">
        <v>39.54</v>
      </c>
      <c r="H375" s="8"/>
      <c r="I375" s="8">
        <f t="shared" si="77"/>
        <v>39.54</v>
      </c>
      <c r="J375" s="8"/>
      <c r="K375" s="8">
        <f t="shared" si="75"/>
        <v>39.54</v>
      </c>
      <c r="L375" s="9"/>
      <c r="M375" s="8">
        <f t="shared" si="73"/>
        <v>39.54</v>
      </c>
      <c r="N375" s="9"/>
      <c r="O375" s="8">
        <f t="shared" si="71"/>
        <v>39.54</v>
      </c>
      <c r="P375" s="9"/>
      <c r="Q375" s="8">
        <f t="shared" si="68"/>
        <v>39.54</v>
      </c>
      <c r="R375" s="9"/>
      <c r="S375" s="8">
        <f t="shared" si="69"/>
        <v>39.54</v>
      </c>
      <c r="T375" s="9"/>
      <c r="U375" s="8">
        <f t="shared" si="66"/>
        <v>39.54</v>
      </c>
      <c r="V375" s="8">
        <v>39.54</v>
      </c>
      <c r="W375" s="8"/>
      <c r="X375" s="8">
        <f t="shared" si="78"/>
        <v>39.54</v>
      </c>
      <c r="Y375" s="8"/>
      <c r="Z375" s="8">
        <f t="shared" si="76"/>
        <v>39.54</v>
      </c>
      <c r="AA375" s="9"/>
      <c r="AB375" s="8">
        <f t="shared" si="74"/>
        <v>39.54</v>
      </c>
      <c r="AC375" s="9"/>
      <c r="AD375" s="8">
        <f t="shared" si="72"/>
        <v>39.54</v>
      </c>
      <c r="AE375" s="9"/>
      <c r="AF375" s="8">
        <f t="shared" si="70"/>
        <v>39.54</v>
      </c>
      <c r="AG375" s="9"/>
      <c r="AH375" s="8">
        <f t="shared" si="67"/>
        <v>39.54</v>
      </c>
    </row>
    <row r="376" spans="1:34" ht="35.25" customHeight="1">
      <c r="A376" s="2" t="s">
        <v>68</v>
      </c>
      <c r="B376" s="3" t="s">
        <v>8</v>
      </c>
      <c r="C376" s="3" t="s">
        <v>23</v>
      </c>
      <c r="D376" s="3" t="s">
        <v>20</v>
      </c>
      <c r="E376" s="1" t="s">
        <v>222</v>
      </c>
      <c r="F376" s="3"/>
      <c r="G376" s="8">
        <v>3428.14536</v>
      </c>
      <c r="H376" s="8">
        <f>H377</f>
        <v>0</v>
      </c>
      <c r="I376" s="8">
        <f t="shared" si="77"/>
        <v>3428.14536</v>
      </c>
      <c r="J376" s="8">
        <f>J377</f>
        <v>0</v>
      </c>
      <c r="K376" s="8">
        <f t="shared" si="75"/>
        <v>3428.14536</v>
      </c>
      <c r="L376" s="9">
        <f>L377</f>
        <v>0</v>
      </c>
      <c r="M376" s="8">
        <f t="shared" si="73"/>
        <v>3428.14536</v>
      </c>
      <c r="N376" s="9">
        <f>N377</f>
        <v>0</v>
      </c>
      <c r="O376" s="8">
        <f t="shared" si="71"/>
        <v>3428.14536</v>
      </c>
      <c r="P376" s="9">
        <f>P377</f>
        <v>0</v>
      </c>
      <c r="Q376" s="8">
        <f t="shared" si="68"/>
        <v>3428.14536</v>
      </c>
      <c r="R376" s="9">
        <f>R377</f>
        <v>0</v>
      </c>
      <c r="S376" s="8">
        <f t="shared" si="69"/>
        <v>3428.14536</v>
      </c>
      <c r="T376" s="9">
        <f>T377</f>
        <v>0</v>
      </c>
      <c r="U376" s="8">
        <f t="shared" si="66"/>
        <v>3428.14536</v>
      </c>
      <c r="V376" s="8">
        <v>3428.14536</v>
      </c>
      <c r="W376" s="8">
        <f>W377</f>
        <v>0</v>
      </c>
      <c r="X376" s="8">
        <f t="shared" si="78"/>
        <v>3428.14536</v>
      </c>
      <c r="Y376" s="8">
        <f>Y377</f>
        <v>0</v>
      </c>
      <c r="Z376" s="8">
        <f t="shared" si="76"/>
        <v>3428.14536</v>
      </c>
      <c r="AA376" s="9">
        <f>AA377</f>
        <v>0</v>
      </c>
      <c r="AB376" s="8">
        <f t="shared" si="74"/>
        <v>3428.14536</v>
      </c>
      <c r="AC376" s="9">
        <f>AC377</f>
        <v>0</v>
      </c>
      <c r="AD376" s="8">
        <f t="shared" si="72"/>
        <v>3428.14536</v>
      </c>
      <c r="AE376" s="9">
        <f>AE377</f>
        <v>0</v>
      </c>
      <c r="AF376" s="8">
        <f t="shared" si="70"/>
        <v>3428.14536</v>
      </c>
      <c r="AG376" s="9">
        <f>AG377</f>
        <v>0</v>
      </c>
      <c r="AH376" s="8">
        <f t="shared" si="67"/>
        <v>3428.14536</v>
      </c>
    </row>
    <row r="377" spans="1:34" ht="54.75" customHeight="1">
      <c r="A377" s="2" t="s">
        <v>69</v>
      </c>
      <c r="B377" s="3" t="s">
        <v>8</v>
      </c>
      <c r="C377" s="3" t="s">
        <v>23</v>
      </c>
      <c r="D377" s="3" t="s">
        <v>20</v>
      </c>
      <c r="E377" s="1" t="s">
        <v>222</v>
      </c>
      <c r="F377" s="3">
        <v>600</v>
      </c>
      <c r="G377" s="8">
        <v>3428.14536</v>
      </c>
      <c r="H377" s="8"/>
      <c r="I377" s="8">
        <f t="shared" si="77"/>
        <v>3428.14536</v>
      </c>
      <c r="J377" s="8"/>
      <c r="K377" s="8">
        <f t="shared" si="75"/>
        <v>3428.14536</v>
      </c>
      <c r="L377" s="9"/>
      <c r="M377" s="8">
        <f t="shared" si="73"/>
        <v>3428.14536</v>
      </c>
      <c r="N377" s="9"/>
      <c r="O377" s="8">
        <f t="shared" si="71"/>
        <v>3428.14536</v>
      </c>
      <c r="P377" s="9"/>
      <c r="Q377" s="8">
        <f t="shared" si="68"/>
        <v>3428.14536</v>
      </c>
      <c r="R377" s="9"/>
      <c r="S377" s="8">
        <f t="shared" si="69"/>
        <v>3428.14536</v>
      </c>
      <c r="T377" s="9"/>
      <c r="U377" s="8">
        <f t="shared" si="66"/>
        <v>3428.14536</v>
      </c>
      <c r="V377" s="8">
        <v>3428.14536</v>
      </c>
      <c r="W377" s="8"/>
      <c r="X377" s="8">
        <f t="shared" si="78"/>
        <v>3428.14536</v>
      </c>
      <c r="Y377" s="8"/>
      <c r="Z377" s="8">
        <f t="shared" si="76"/>
        <v>3428.14536</v>
      </c>
      <c r="AA377" s="9"/>
      <c r="AB377" s="8">
        <f t="shared" si="74"/>
        <v>3428.14536</v>
      </c>
      <c r="AC377" s="9"/>
      <c r="AD377" s="8">
        <f t="shared" si="72"/>
        <v>3428.14536</v>
      </c>
      <c r="AE377" s="9"/>
      <c r="AF377" s="8">
        <f t="shared" si="70"/>
        <v>3428.14536</v>
      </c>
      <c r="AG377" s="9"/>
      <c r="AH377" s="8">
        <f t="shared" si="67"/>
        <v>3428.14536</v>
      </c>
    </row>
    <row r="378" spans="1:34" ht="80.25" customHeight="1">
      <c r="A378" s="2" t="s">
        <v>70</v>
      </c>
      <c r="B378" s="3" t="s">
        <v>8</v>
      </c>
      <c r="C378" s="3" t="s">
        <v>23</v>
      </c>
      <c r="D378" s="3" t="s">
        <v>20</v>
      </c>
      <c r="E378" s="12" t="s">
        <v>223</v>
      </c>
      <c r="F378" s="3"/>
      <c r="G378" s="8">
        <v>200</v>
      </c>
      <c r="H378" s="8">
        <f>H379</f>
        <v>0</v>
      </c>
      <c r="I378" s="8">
        <f t="shared" si="77"/>
        <v>200</v>
      </c>
      <c r="J378" s="8">
        <f>J379</f>
        <v>0</v>
      </c>
      <c r="K378" s="8">
        <f t="shared" si="75"/>
        <v>200</v>
      </c>
      <c r="L378" s="9">
        <f>L379</f>
        <v>0</v>
      </c>
      <c r="M378" s="8">
        <f t="shared" si="73"/>
        <v>200</v>
      </c>
      <c r="N378" s="9">
        <f>N379</f>
        <v>0</v>
      </c>
      <c r="O378" s="8">
        <f t="shared" si="71"/>
        <v>200</v>
      </c>
      <c r="P378" s="9">
        <f>P379</f>
        <v>0</v>
      </c>
      <c r="Q378" s="8">
        <f t="shared" si="68"/>
        <v>200</v>
      </c>
      <c r="R378" s="9">
        <f>R379</f>
        <v>0</v>
      </c>
      <c r="S378" s="8">
        <f t="shared" si="69"/>
        <v>200</v>
      </c>
      <c r="T378" s="9">
        <f>T379</f>
        <v>0</v>
      </c>
      <c r="U378" s="8">
        <f t="shared" si="66"/>
        <v>200</v>
      </c>
      <c r="V378" s="8">
        <v>200</v>
      </c>
      <c r="W378" s="8">
        <f>W379</f>
        <v>0</v>
      </c>
      <c r="X378" s="8">
        <f t="shared" si="78"/>
        <v>200</v>
      </c>
      <c r="Y378" s="8">
        <f>Y379</f>
        <v>0</v>
      </c>
      <c r="Z378" s="8">
        <f t="shared" si="76"/>
        <v>200</v>
      </c>
      <c r="AA378" s="9">
        <f>AA379</f>
        <v>0</v>
      </c>
      <c r="AB378" s="8">
        <f t="shared" si="74"/>
        <v>200</v>
      </c>
      <c r="AC378" s="9">
        <f>AC379</f>
        <v>0</v>
      </c>
      <c r="AD378" s="8">
        <f t="shared" si="72"/>
        <v>200</v>
      </c>
      <c r="AE378" s="9">
        <f>AE379</f>
        <v>0</v>
      </c>
      <c r="AF378" s="8">
        <f t="shared" si="70"/>
        <v>200</v>
      </c>
      <c r="AG378" s="9">
        <f>AG379</f>
        <v>0</v>
      </c>
      <c r="AH378" s="8">
        <f t="shared" si="67"/>
        <v>200</v>
      </c>
    </row>
    <row r="379" spans="1:34" ht="54.75" customHeight="1">
      <c r="A379" s="2" t="s">
        <v>69</v>
      </c>
      <c r="B379" s="3" t="s">
        <v>8</v>
      </c>
      <c r="C379" s="3" t="s">
        <v>23</v>
      </c>
      <c r="D379" s="3" t="s">
        <v>20</v>
      </c>
      <c r="E379" s="12" t="s">
        <v>223</v>
      </c>
      <c r="F379" s="3">
        <v>600</v>
      </c>
      <c r="G379" s="8">
        <v>200</v>
      </c>
      <c r="H379" s="8"/>
      <c r="I379" s="8">
        <f t="shared" si="77"/>
        <v>200</v>
      </c>
      <c r="J379" s="8"/>
      <c r="K379" s="8">
        <f t="shared" si="75"/>
        <v>200</v>
      </c>
      <c r="L379" s="9"/>
      <c r="M379" s="8">
        <f t="shared" si="73"/>
        <v>200</v>
      </c>
      <c r="N379" s="9"/>
      <c r="O379" s="8">
        <f t="shared" si="71"/>
        <v>200</v>
      </c>
      <c r="P379" s="9"/>
      <c r="Q379" s="8">
        <f t="shared" si="68"/>
        <v>200</v>
      </c>
      <c r="R379" s="9"/>
      <c r="S379" s="8">
        <f t="shared" si="69"/>
        <v>200</v>
      </c>
      <c r="T379" s="9"/>
      <c r="U379" s="8">
        <f t="shared" si="66"/>
        <v>200</v>
      </c>
      <c r="V379" s="8">
        <v>200</v>
      </c>
      <c r="W379" s="8"/>
      <c r="X379" s="8">
        <f t="shared" si="78"/>
        <v>200</v>
      </c>
      <c r="Y379" s="8"/>
      <c r="Z379" s="8">
        <f t="shared" si="76"/>
        <v>200</v>
      </c>
      <c r="AA379" s="9"/>
      <c r="AB379" s="8">
        <f t="shared" si="74"/>
        <v>200</v>
      </c>
      <c r="AC379" s="9"/>
      <c r="AD379" s="8">
        <f t="shared" si="72"/>
        <v>200</v>
      </c>
      <c r="AE379" s="9"/>
      <c r="AF379" s="8">
        <f t="shared" si="70"/>
        <v>200</v>
      </c>
      <c r="AG379" s="9"/>
      <c r="AH379" s="8">
        <f t="shared" si="67"/>
        <v>200</v>
      </c>
    </row>
    <row r="380" spans="1:34" ht="87" customHeight="1">
      <c r="A380" s="4" t="s">
        <v>272</v>
      </c>
      <c r="B380" s="3" t="s">
        <v>8</v>
      </c>
      <c r="C380" s="3" t="s">
        <v>23</v>
      </c>
      <c r="D380" s="3" t="s">
        <v>20</v>
      </c>
      <c r="E380" s="12" t="s">
        <v>273</v>
      </c>
      <c r="F380" s="3"/>
      <c r="G380" s="8">
        <v>0</v>
      </c>
      <c r="H380" s="8">
        <f>H381</f>
        <v>0</v>
      </c>
      <c r="I380" s="8">
        <f t="shared" si="77"/>
        <v>0</v>
      </c>
      <c r="J380" s="8">
        <f>J381</f>
        <v>0</v>
      </c>
      <c r="K380" s="8">
        <f t="shared" si="75"/>
        <v>0</v>
      </c>
      <c r="L380" s="9">
        <f>L381</f>
        <v>0</v>
      </c>
      <c r="M380" s="8">
        <f t="shared" si="73"/>
        <v>0</v>
      </c>
      <c r="N380" s="9">
        <f>N381</f>
        <v>0</v>
      </c>
      <c r="O380" s="8">
        <f t="shared" si="71"/>
        <v>0</v>
      </c>
      <c r="P380" s="9">
        <f>P381</f>
        <v>0</v>
      </c>
      <c r="Q380" s="8">
        <f t="shared" si="68"/>
        <v>0</v>
      </c>
      <c r="R380" s="9">
        <f>R381</f>
        <v>0</v>
      </c>
      <c r="S380" s="8">
        <f t="shared" si="69"/>
        <v>0</v>
      </c>
      <c r="T380" s="9">
        <f>T381</f>
        <v>0</v>
      </c>
      <c r="U380" s="8">
        <f t="shared" si="66"/>
        <v>0</v>
      </c>
      <c r="V380" s="8">
        <v>0</v>
      </c>
      <c r="W380" s="8">
        <f>W381</f>
        <v>0</v>
      </c>
      <c r="X380" s="8">
        <f t="shared" si="78"/>
        <v>0</v>
      </c>
      <c r="Y380" s="8">
        <f>Y381</f>
        <v>0</v>
      </c>
      <c r="Z380" s="8">
        <f t="shared" si="76"/>
        <v>0</v>
      </c>
      <c r="AA380" s="9">
        <f>AA381</f>
        <v>0</v>
      </c>
      <c r="AB380" s="8">
        <f t="shared" si="74"/>
        <v>0</v>
      </c>
      <c r="AC380" s="9">
        <f>AC381</f>
        <v>0</v>
      </c>
      <c r="AD380" s="8">
        <f t="shared" si="72"/>
        <v>0</v>
      </c>
      <c r="AE380" s="9">
        <f>AE381</f>
        <v>0</v>
      </c>
      <c r="AF380" s="8">
        <f t="shared" si="70"/>
        <v>0</v>
      </c>
      <c r="AG380" s="9">
        <f>AG381</f>
        <v>0</v>
      </c>
      <c r="AH380" s="8">
        <f t="shared" si="67"/>
        <v>0</v>
      </c>
    </row>
    <row r="381" spans="1:34" ht="54.75" customHeight="1">
      <c r="A381" s="4" t="s">
        <v>69</v>
      </c>
      <c r="B381" s="3" t="s">
        <v>8</v>
      </c>
      <c r="C381" s="3" t="s">
        <v>23</v>
      </c>
      <c r="D381" s="3" t="s">
        <v>20</v>
      </c>
      <c r="E381" s="12" t="s">
        <v>273</v>
      </c>
      <c r="F381" s="3">
        <v>600</v>
      </c>
      <c r="G381" s="8">
        <v>0</v>
      </c>
      <c r="H381" s="8"/>
      <c r="I381" s="8">
        <f t="shared" si="77"/>
        <v>0</v>
      </c>
      <c r="J381" s="8"/>
      <c r="K381" s="8">
        <f t="shared" si="75"/>
        <v>0</v>
      </c>
      <c r="L381" s="9"/>
      <c r="M381" s="8">
        <f t="shared" si="73"/>
        <v>0</v>
      </c>
      <c r="N381" s="9"/>
      <c r="O381" s="8">
        <f t="shared" si="71"/>
        <v>0</v>
      </c>
      <c r="P381" s="9"/>
      <c r="Q381" s="8">
        <f t="shared" si="68"/>
        <v>0</v>
      </c>
      <c r="R381" s="9"/>
      <c r="S381" s="8">
        <f t="shared" si="69"/>
        <v>0</v>
      </c>
      <c r="T381" s="9"/>
      <c r="U381" s="8">
        <f t="shared" si="66"/>
        <v>0</v>
      </c>
      <c r="V381" s="8">
        <v>0</v>
      </c>
      <c r="W381" s="8"/>
      <c r="X381" s="8">
        <f t="shared" si="78"/>
        <v>0</v>
      </c>
      <c r="Y381" s="8"/>
      <c r="Z381" s="8">
        <f t="shared" si="76"/>
        <v>0</v>
      </c>
      <c r="AA381" s="9"/>
      <c r="AB381" s="8">
        <f t="shared" si="74"/>
        <v>0</v>
      </c>
      <c r="AC381" s="9"/>
      <c r="AD381" s="8">
        <f t="shared" si="72"/>
        <v>0</v>
      </c>
      <c r="AE381" s="9"/>
      <c r="AF381" s="8">
        <f t="shared" si="70"/>
        <v>0</v>
      </c>
      <c r="AG381" s="9"/>
      <c r="AH381" s="8">
        <f t="shared" si="67"/>
        <v>0</v>
      </c>
    </row>
    <row r="382" spans="1:34" ht="54.75" customHeight="1">
      <c r="A382" s="4" t="s">
        <v>244</v>
      </c>
      <c r="B382" s="3" t="s">
        <v>8</v>
      </c>
      <c r="C382" s="3" t="s">
        <v>23</v>
      </c>
      <c r="D382" s="3" t="s">
        <v>20</v>
      </c>
      <c r="E382" s="12" t="s">
        <v>260</v>
      </c>
      <c r="F382" s="3"/>
      <c r="G382" s="8">
        <v>0</v>
      </c>
      <c r="H382" s="8">
        <f>H383</f>
        <v>0</v>
      </c>
      <c r="I382" s="8">
        <f t="shared" si="77"/>
        <v>0</v>
      </c>
      <c r="J382" s="8">
        <f>J383</f>
        <v>0</v>
      </c>
      <c r="K382" s="8">
        <f t="shared" si="75"/>
        <v>0</v>
      </c>
      <c r="L382" s="9">
        <f>L383</f>
        <v>0</v>
      </c>
      <c r="M382" s="8">
        <f t="shared" si="73"/>
        <v>0</v>
      </c>
      <c r="N382" s="9">
        <f>N383</f>
        <v>0</v>
      </c>
      <c r="O382" s="8">
        <f t="shared" si="71"/>
        <v>0</v>
      </c>
      <c r="P382" s="9">
        <f>P383</f>
        <v>0</v>
      </c>
      <c r="Q382" s="8">
        <f t="shared" si="68"/>
        <v>0</v>
      </c>
      <c r="R382" s="9">
        <f>R383</f>
        <v>0</v>
      </c>
      <c r="S382" s="8">
        <f t="shared" si="69"/>
        <v>0</v>
      </c>
      <c r="T382" s="9">
        <f>T383</f>
        <v>0</v>
      </c>
      <c r="U382" s="8">
        <f t="shared" si="66"/>
        <v>0</v>
      </c>
      <c r="V382" s="8">
        <v>0</v>
      </c>
      <c r="W382" s="8">
        <f>W383</f>
        <v>0</v>
      </c>
      <c r="X382" s="8">
        <f t="shared" si="78"/>
        <v>0</v>
      </c>
      <c r="Y382" s="8">
        <f>Y383</f>
        <v>0</v>
      </c>
      <c r="Z382" s="8">
        <f t="shared" si="76"/>
        <v>0</v>
      </c>
      <c r="AA382" s="9">
        <f>AA383</f>
        <v>0</v>
      </c>
      <c r="AB382" s="8">
        <f t="shared" si="74"/>
        <v>0</v>
      </c>
      <c r="AC382" s="9">
        <f>AC383</f>
        <v>0</v>
      </c>
      <c r="AD382" s="8">
        <f t="shared" si="72"/>
        <v>0</v>
      </c>
      <c r="AE382" s="9">
        <f>AE383</f>
        <v>0</v>
      </c>
      <c r="AF382" s="8">
        <f t="shared" si="70"/>
        <v>0</v>
      </c>
      <c r="AG382" s="9">
        <f>AG383</f>
        <v>0</v>
      </c>
      <c r="AH382" s="8">
        <f t="shared" si="67"/>
        <v>0</v>
      </c>
    </row>
    <row r="383" spans="1:34" ht="54.75" customHeight="1">
      <c r="A383" s="4" t="s">
        <v>69</v>
      </c>
      <c r="B383" s="3" t="s">
        <v>8</v>
      </c>
      <c r="C383" s="3" t="s">
        <v>23</v>
      </c>
      <c r="D383" s="3" t="s">
        <v>20</v>
      </c>
      <c r="E383" s="12" t="s">
        <v>260</v>
      </c>
      <c r="F383" s="3">
        <v>600</v>
      </c>
      <c r="G383" s="8">
        <v>0</v>
      </c>
      <c r="H383" s="8"/>
      <c r="I383" s="8">
        <f t="shared" si="77"/>
        <v>0</v>
      </c>
      <c r="J383" s="8"/>
      <c r="K383" s="8">
        <f t="shared" si="75"/>
        <v>0</v>
      </c>
      <c r="L383" s="9"/>
      <c r="M383" s="8">
        <f t="shared" si="73"/>
        <v>0</v>
      </c>
      <c r="N383" s="9"/>
      <c r="O383" s="8">
        <f t="shared" si="71"/>
        <v>0</v>
      </c>
      <c r="P383" s="9"/>
      <c r="Q383" s="8">
        <f t="shared" si="68"/>
        <v>0</v>
      </c>
      <c r="R383" s="9"/>
      <c r="S383" s="8">
        <f t="shared" si="69"/>
        <v>0</v>
      </c>
      <c r="T383" s="9"/>
      <c r="U383" s="8">
        <f t="shared" si="66"/>
        <v>0</v>
      </c>
      <c r="V383" s="8">
        <v>0</v>
      </c>
      <c r="W383" s="8"/>
      <c r="X383" s="8">
        <f t="shared" si="78"/>
        <v>0</v>
      </c>
      <c r="Y383" s="8"/>
      <c r="Z383" s="8">
        <f t="shared" si="76"/>
        <v>0</v>
      </c>
      <c r="AA383" s="9"/>
      <c r="AB383" s="8">
        <f t="shared" si="74"/>
        <v>0</v>
      </c>
      <c r="AC383" s="9"/>
      <c r="AD383" s="8">
        <f t="shared" si="72"/>
        <v>0</v>
      </c>
      <c r="AE383" s="9"/>
      <c r="AF383" s="8">
        <f t="shared" si="70"/>
        <v>0</v>
      </c>
      <c r="AG383" s="9"/>
      <c r="AH383" s="8">
        <f t="shared" si="67"/>
        <v>0</v>
      </c>
    </row>
    <row r="384" spans="1:34" ht="112.5" customHeight="1">
      <c r="A384" s="4" t="s">
        <v>278</v>
      </c>
      <c r="B384" s="3" t="s">
        <v>8</v>
      </c>
      <c r="C384" s="3" t="s">
        <v>23</v>
      </c>
      <c r="D384" s="3" t="s">
        <v>20</v>
      </c>
      <c r="E384" s="1" t="s">
        <v>279</v>
      </c>
      <c r="F384" s="3"/>
      <c r="G384" s="8">
        <v>0</v>
      </c>
      <c r="H384" s="8">
        <f>H385</f>
        <v>0</v>
      </c>
      <c r="I384" s="8">
        <f t="shared" si="77"/>
        <v>0</v>
      </c>
      <c r="J384" s="8">
        <f>J385</f>
        <v>0</v>
      </c>
      <c r="K384" s="8">
        <f t="shared" si="75"/>
        <v>0</v>
      </c>
      <c r="L384" s="9">
        <f>L385</f>
        <v>0</v>
      </c>
      <c r="M384" s="8">
        <f t="shared" si="73"/>
        <v>0</v>
      </c>
      <c r="N384" s="9">
        <f>N385</f>
        <v>0</v>
      </c>
      <c r="O384" s="8">
        <f t="shared" si="71"/>
        <v>0</v>
      </c>
      <c r="P384" s="9">
        <f>P385</f>
        <v>0</v>
      </c>
      <c r="Q384" s="8">
        <f t="shared" si="68"/>
        <v>0</v>
      </c>
      <c r="R384" s="9">
        <f>R385</f>
        <v>0</v>
      </c>
      <c r="S384" s="8">
        <f t="shared" si="69"/>
        <v>0</v>
      </c>
      <c r="T384" s="9">
        <f>T385</f>
        <v>0</v>
      </c>
      <c r="U384" s="8">
        <f t="shared" si="66"/>
        <v>0</v>
      </c>
      <c r="V384" s="8">
        <v>0</v>
      </c>
      <c r="W384" s="8">
        <f>W385</f>
        <v>0</v>
      </c>
      <c r="X384" s="8">
        <f t="shared" si="78"/>
        <v>0</v>
      </c>
      <c r="Y384" s="8">
        <f>Y385</f>
        <v>0</v>
      </c>
      <c r="Z384" s="8">
        <f t="shared" si="76"/>
        <v>0</v>
      </c>
      <c r="AA384" s="9">
        <f>AA385</f>
        <v>0</v>
      </c>
      <c r="AB384" s="8">
        <f t="shared" si="74"/>
        <v>0</v>
      </c>
      <c r="AC384" s="9">
        <f>AC385</f>
        <v>0</v>
      </c>
      <c r="AD384" s="8">
        <f t="shared" si="72"/>
        <v>0</v>
      </c>
      <c r="AE384" s="9">
        <f>AE385</f>
        <v>0</v>
      </c>
      <c r="AF384" s="8">
        <f t="shared" si="70"/>
        <v>0</v>
      </c>
      <c r="AG384" s="9">
        <f>AG385</f>
        <v>0</v>
      </c>
      <c r="AH384" s="8">
        <f t="shared" si="67"/>
        <v>0</v>
      </c>
    </row>
    <row r="385" spans="1:34" ht="54.75" customHeight="1">
      <c r="A385" s="4" t="s">
        <v>69</v>
      </c>
      <c r="B385" s="3" t="s">
        <v>8</v>
      </c>
      <c r="C385" s="3" t="s">
        <v>23</v>
      </c>
      <c r="D385" s="3" t="s">
        <v>20</v>
      </c>
      <c r="E385" s="1" t="s">
        <v>279</v>
      </c>
      <c r="F385" s="3">
        <v>600</v>
      </c>
      <c r="G385" s="8">
        <v>0</v>
      </c>
      <c r="H385" s="8"/>
      <c r="I385" s="8">
        <f t="shared" si="77"/>
        <v>0</v>
      </c>
      <c r="J385" s="8"/>
      <c r="K385" s="8">
        <f t="shared" si="75"/>
        <v>0</v>
      </c>
      <c r="L385" s="9"/>
      <c r="M385" s="8">
        <f t="shared" si="73"/>
        <v>0</v>
      </c>
      <c r="N385" s="9"/>
      <c r="O385" s="8">
        <f t="shared" si="71"/>
        <v>0</v>
      </c>
      <c r="P385" s="9"/>
      <c r="Q385" s="8">
        <f t="shared" si="68"/>
        <v>0</v>
      </c>
      <c r="R385" s="9"/>
      <c r="S385" s="8">
        <f t="shared" si="69"/>
        <v>0</v>
      </c>
      <c r="T385" s="9"/>
      <c r="U385" s="8">
        <f t="shared" si="66"/>
        <v>0</v>
      </c>
      <c r="V385" s="8">
        <v>0</v>
      </c>
      <c r="W385" s="8"/>
      <c r="X385" s="8">
        <f t="shared" si="78"/>
        <v>0</v>
      </c>
      <c r="Y385" s="8"/>
      <c r="Z385" s="8">
        <f t="shared" si="76"/>
        <v>0</v>
      </c>
      <c r="AA385" s="9"/>
      <c r="AB385" s="8">
        <f t="shared" si="74"/>
        <v>0</v>
      </c>
      <c r="AC385" s="9"/>
      <c r="AD385" s="8">
        <f t="shared" si="72"/>
        <v>0</v>
      </c>
      <c r="AE385" s="9"/>
      <c r="AF385" s="8">
        <f t="shared" si="70"/>
        <v>0</v>
      </c>
      <c r="AG385" s="9"/>
      <c r="AH385" s="8">
        <f t="shared" si="67"/>
        <v>0</v>
      </c>
    </row>
    <row r="386" spans="1:34" ht="83.25" customHeight="1">
      <c r="A386" s="2" t="s">
        <v>332</v>
      </c>
      <c r="B386" s="3" t="s">
        <v>8</v>
      </c>
      <c r="C386" s="3" t="s">
        <v>23</v>
      </c>
      <c r="D386" s="3" t="s">
        <v>20</v>
      </c>
      <c r="E386" s="1" t="s">
        <v>333</v>
      </c>
      <c r="F386" s="3"/>
      <c r="G386" s="8"/>
      <c r="H386" s="8"/>
      <c r="I386" s="8">
        <f t="shared" si="77"/>
        <v>0</v>
      </c>
      <c r="J386" s="8">
        <f>J387</f>
        <v>0</v>
      </c>
      <c r="K386" s="8">
        <f t="shared" si="75"/>
        <v>0</v>
      </c>
      <c r="L386" s="9">
        <f>L387</f>
        <v>0</v>
      </c>
      <c r="M386" s="8">
        <f t="shared" si="73"/>
        <v>0</v>
      </c>
      <c r="N386" s="9">
        <f>N387</f>
        <v>0</v>
      </c>
      <c r="O386" s="8">
        <f t="shared" si="71"/>
        <v>0</v>
      </c>
      <c r="P386" s="9">
        <f>P387</f>
        <v>0</v>
      </c>
      <c r="Q386" s="8">
        <f t="shared" si="68"/>
        <v>0</v>
      </c>
      <c r="R386" s="9">
        <f>R387</f>
        <v>0</v>
      </c>
      <c r="S386" s="8">
        <f t="shared" si="69"/>
        <v>0</v>
      </c>
      <c r="T386" s="9">
        <f>T387</f>
        <v>0</v>
      </c>
      <c r="U386" s="8">
        <f t="shared" si="66"/>
        <v>0</v>
      </c>
      <c r="V386" s="8"/>
      <c r="W386" s="8"/>
      <c r="X386" s="8">
        <f t="shared" si="78"/>
        <v>0</v>
      </c>
      <c r="Y386" s="8">
        <f>Y387</f>
        <v>0</v>
      </c>
      <c r="Z386" s="8">
        <f t="shared" si="76"/>
        <v>0</v>
      </c>
      <c r="AA386" s="9">
        <f>AA387</f>
        <v>0</v>
      </c>
      <c r="AB386" s="8">
        <f t="shared" si="74"/>
        <v>0</v>
      </c>
      <c r="AC386" s="9">
        <f>AC387</f>
        <v>0</v>
      </c>
      <c r="AD386" s="8">
        <f t="shared" si="72"/>
        <v>0</v>
      </c>
      <c r="AE386" s="9">
        <f>AE387</f>
        <v>0</v>
      </c>
      <c r="AF386" s="8">
        <f t="shared" si="70"/>
        <v>0</v>
      </c>
      <c r="AG386" s="9">
        <f>AG387</f>
        <v>0</v>
      </c>
      <c r="AH386" s="8">
        <f t="shared" si="67"/>
        <v>0</v>
      </c>
    </row>
    <row r="387" spans="1:34" ht="54.75" customHeight="1">
      <c r="A387" s="2" t="s">
        <v>69</v>
      </c>
      <c r="B387" s="3" t="s">
        <v>8</v>
      </c>
      <c r="C387" s="3" t="s">
        <v>23</v>
      </c>
      <c r="D387" s="3" t="s">
        <v>20</v>
      </c>
      <c r="E387" s="1" t="s">
        <v>333</v>
      </c>
      <c r="F387" s="3">
        <v>600</v>
      </c>
      <c r="G387" s="8"/>
      <c r="H387" s="8"/>
      <c r="I387" s="8">
        <f t="shared" si="77"/>
        <v>0</v>
      </c>
      <c r="J387" s="8"/>
      <c r="K387" s="8">
        <f t="shared" si="75"/>
        <v>0</v>
      </c>
      <c r="L387" s="9"/>
      <c r="M387" s="8">
        <f t="shared" si="73"/>
        <v>0</v>
      </c>
      <c r="N387" s="9"/>
      <c r="O387" s="8">
        <f t="shared" si="71"/>
        <v>0</v>
      </c>
      <c r="P387" s="9"/>
      <c r="Q387" s="8">
        <f t="shared" si="68"/>
        <v>0</v>
      </c>
      <c r="R387" s="9"/>
      <c r="S387" s="8">
        <f t="shared" si="69"/>
        <v>0</v>
      </c>
      <c r="T387" s="9"/>
      <c r="U387" s="8">
        <f t="shared" si="66"/>
        <v>0</v>
      </c>
      <c r="V387" s="8"/>
      <c r="W387" s="8"/>
      <c r="X387" s="8">
        <f t="shared" si="78"/>
        <v>0</v>
      </c>
      <c r="Y387" s="8"/>
      <c r="Z387" s="8">
        <f t="shared" si="76"/>
        <v>0</v>
      </c>
      <c r="AA387" s="9"/>
      <c r="AB387" s="8">
        <f t="shared" si="74"/>
        <v>0</v>
      </c>
      <c r="AC387" s="9"/>
      <c r="AD387" s="8">
        <f t="shared" si="72"/>
        <v>0</v>
      </c>
      <c r="AE387" s="9"/>
      <c r="AF387" s="8">
        <f t="shared" si="70"/>
        <v>0</v>
      </c>
      <c r="AG387" s="9"/>
      <c r="AH387" s="8">
        <f t="shared" si="67"/>
        <v>0</v>
      </c>
    </row>
    <row r="388" spans="1:34" ht="48" customHeight="1">
      <c r="A388" s="10" t="s">
        <v>71</v>
      </c>
      <c r="B388" s="3" t="s">
        <v>8</v>
      </c>
      <c r="C388" s="3" t="s">
        <v>24</v>
      </c>
      <c r="D388" s="3" t="s">
        <v>19</v>
      </c>
      <c r="E388" s="1" t="s">
        <v>73</v>
      </c>
      <c r="F388" s="3"/>
      <c r="G388" s="8">
        <v>7739.4727800000001</v>
      </c>
      <c r="H388" s="8">
        <f>H389</f>
        <v>0</v>
      </c>
      <c r="I388" s="8">
        <f t="shared" si="77"/>
        <v>7739.4727800000001</v>
      </c>
      <c r="J388" s="8">
        <f>J389</f>
        <v>0</v>
      </c>
      <c r="K388" s="8">
        <f t="shared" si="75"/>
        <v>7739.4727800000001</v>
      </c>
      <c r="L388" s="9">
        <f>L389</f>
        <v>0</v>
      </c>
      <c r="M388" s="8">
        <f t="shared" si="73"/>
        <v>7739.4727800000001</v>
      </c>
      <c r="N388" s="9">
        <f>N389</f>
        <v>0</v>
      </c>
      <c r="O388" s="8">
        <f t="shared" si="71"/>
        <v>7739.4727800000001</v>
      </c>
      <c r="P388" s="9">
        <f>P389</f>
        <v>0</v>
      </c>
      <c r="Q388" s="8">
        <f t="shared" si="68"/>
        <v>7739.4727800000001</v>
      </c>
      <c r="R388" s="9">
        <f>R389</f>
        <v>0</v>
      </c>
      <c r="S388" s="8">
        <f t="shared" si="69"/>
        <v>7739.4727800000001</v>
      </c>
      <c r="T388" s="9">
        <f>T389</f>
        <v>0</v>
      </c>
      <c r="U388" s="8">
        <f t="shared" si="66"/>
        <v>7739.4727800000001</v>
      </c>
      <c r="V388" s="8">
        <v>7739.4727800000001</v>
      </c>
      <c r="W388" s="8">
        <f>W389</f>
        <v>0</v>
      </c>
      <c r="X388" s="8">
        <f t="shared" si="78"/>
        <v>7739.4727800000001</v>
      </c>
      <c r="Y388" s="8">
        <f>Y389</f>
        <v>0</v>
      </c>
      <c r="Z388" s="8">
        <f t="shared" si="76"/>
        <v>7739.4727800000001</v>
      </c>
      <c r="AA388" s="9">
        <f>AA389</f>
        <v>0</v>
      </c>
      <c r="AB388" s="8">
        <f t="shared" si="74"/>
        <v>7739.4727800000001</v>
      </c>
      <c r="AC388" s="9">
        <f>AC389</f>
        <v>0</v>
      </c>
      <c r="AD388" s="8">
        <f t="shared" si="72"/>
        <v>7739.4727800000001</v>
      </c>
      <c r="AE388" s="9">
        <f>AE389</f>
        <v>0</v>
      </c>
      <c r="AF388" s="8">
        <f t="shared" si="70"/>
        <v>7739.4727800000001</v>
      </c>
      <c r="AG388" s="9">
        <f>AG389</f>
        <v>0</v>
      </c>
      <c r="AH388" s="8">
        <f t="shared" si="67"/>
        <v>7739.4727800000001</v>
      </c>
    </row>
    <row r="389" spans="1:34" ht="55.5" customHeight="1">
      <c r="A389" s="2" t="s">
        <v>69</v>
      </c>
      <c r="B389" s="3" t="s">
        <v>8</v>
      </c>
      <c r="C389" s="3" t="s">
        <v>24</v>
      </c>
      <c r="D389" s="3" t="s">
        <v>19</v>
      </c>
      <c r="E389" s="1" t="s">
        <v>73</v>
      </c>
      <c r="F389" s="3">
        <v>600</v>
      </c>
      <c r="G389" s="8">
        <v>7739.4727800000001</v>
      </c>
      <c r="H389" s="8"/>
      <c r="I389" s="8">
        <f t="shared" si="77"/>
        <v>7739.4727800000001</v>
      </c>
      <c r="J389" s="8"/>
      <c r="K389" s="8">
        <f t="shared" si="75"/>
        <v>7739.4727800000001</v>
      </c>
      <c r="L389" s="9"/>
      <c r="M389" s="8">
        <f t="shared" si="73"/>
        <v>7739.4727800000001</v>
      </c>
      <c r="N389" s="9"/>
      <c r="O389" s="8">
        <f t="shared" si="71"/>
        <v>7739.4727800000001</v>
      </c>
      <c r="P389" s="9"/>
      <c r="Q389" s="8">
        <f t="shared" si="68"/>
        <v>7739.4727800000001</v>
      </c>
      <c r="R389" s="9"/>
      <c r="S389" s="8">
        <f t="shared" si="69"/>
        <v>7739.4727800000001</v>
      </c>
      <c r="T389" s="9"/>
      <c r="U389" s="8">
        <f t="shared" si="66"/>
        <v>7739.4727800000001</v>
      </c>
      <c r="V389" s="8">
        <v>7739.4727800000001</v>
      </c>
      <c r="W389" s="8"/>
      <c r="X389" s="8">
        <f t="shared" si="78"/>
        <v>7739.4727800000001</v>
      </c>
      <c r="Y389" s="8"/>
      <c r="Z389" s="8">
        <f t="shared" si="76"/>
        <v>7739.4727800000001</v>
      </c>
      <c r="AA389" s="9"/>
      <c r="AB389" s="8">
        <f t="shared" si="74"/>
        <v>7739.4727800000001</v>
      </c>
      <c r="AC389" s="9"/>
      <c r="AD389" s="8">
        <f t="shared" si="72"/>
        <v>7739.4727800000001</v>
      </c>
      <c r="AE389" s="9"/>
      <c r="AF389" s="8">
        <f t="shared" si="70"/>
        <v>7739.4727800000001</v>
      </c>
      <c r="AG389" s="9"/>
      <c r="AH389" s="8">
        <f t="shared" si="67"/>
        <v>7739.4727800000001</v>
      </c>
    </row>
    <row r="390" spans="1:34" ht="69" customHeight="1">
      <c r="A390" s="10" t="s">
        <v>72</v>
      </c>
      <c r="B390" s="3" t="s">
        <v>8</v>
      </c>
      <c r="C390" s="3" t="s">
        <v>24</v>
      </c>
      <c r="D390" s="3" t="s">
        <v>19</v>
      </c>
      <c r="E390" s="12" t="s">
        <v>74</v>
      </c>
      <c r="F390" s="3"/>
      <c r="G390" s="8">
        <v>70</v>
      </c>
      <c r="H390" s="8">
        <f>H391</f>
        <v>0</v>
      </c>
      <c r="I390" s="8">
        <f t="shared" si="77"/>
        <v>70</v>
      </c>
      <c r="J390" s="8">
        <f>J391</f>
        <v>0</v>
      </c>
      <c r="K390" s="8">
        <f t="shared" si="75"/>
        <v>70</v>
      </c>
      <c r="L390" s="9">
        <f>L391</f>
        <v>0</v>
      </c>
      <c r="M390" s="8">
        <f t="shared" si="73"/>
        <v>70</v>
      </c>
      <c r="N390" s="9">
        <f>N391</f>
        <v>0</v>
      </c>
      <c r="O390" s="8">
        <f t="shared" si="71"/>
        <v>70</v>
      </c>
      <c r="P390" s="9">
        <f>P391</f>
        <v>0</v>
      </c>
      <c r="Q390" s="8">
        <f t="shared" si="68"/>
        <v>70</v>
      </c>
      <c r="R390" s="9">
        <f>R391</f>
        <v>0</v>
      </c>
      <c r="S390" s="8">
        <f t="shared" si="69"/>
        <v>70</v>
      </c>
      <c r="T390" s="9">
        <f>T391</f>
        <v>0</v>
      </c>
      <c r="U390" s="8">
        <f t="shared" si="66"/>
        <v>70</v>
      </c>
      <c r="V390" s="8">
        <v>70</v>
      </c>
      <c r="W390" s="8">
        <f>W391</f>
        <v>0</v>
      </c>
      <c r="X390" s="8">
        <f t="shared" si="78"/>
        <v>70</v>
      </c>
      <c r="Y390" s="8">
        <f>Y391</f>
        <v>0</v>
      </c>
      <c r="Z390" s="8">
        <f t="shared" si="76"/>
        <v>70</v>
      </c>
      <c r="AA390" s="9">
        <f>AA391</f>
        <v>0</v>
      </c>
      <c r="AB390" s="8">
        <f t="shared" si="74"/>
        <v>70</v>
      </c>
      <c r="AC390" s="9">
        <f>AC391</f>
        <v>0</v>
      </c>
      <c r="AD390" s="8">
        <f t="shared" si="72"/>
        <v>70</v>
      </c>
      <c r="AE390" s="9">
        <f>AE391</f>
        <v>0</v>
      </c>
      <c r="AF390" s="8">
        <f t="shared" si="70"/>
        <v>70</v>
      </c>
      <c r="AG390" s="9">
        <f>AG391</f>
        <v>0</v>
      </c>
      <c r="AH390" s="8">
        <f t="shared" si="67"/>
        <v>70</v>
      </c>
    </row>
    <row r="391" spans="1:34" ht="55.5" customHeight="1">
      <c r="A391" s="2" t="s">
        <v>69</v>
      </c>
      <c r="B391" s="3" t="s">
        <v>8</v>
      </c>
      <c r="C391" s="3" t="s">
        <v>24</v>
      </c>
      <c r="D391" s="3" t="s">
        <v>19</v>
      </c>
      <c r="E391" s="12" t="s">
        <v>74</v>
      </c>
      <c r="F391" s="3">
        <v>600</v>
      </c>
      <c r="G391" s="8">
        <v>70</v>
      </c>
      <c r="H391" s="8"/>
      <c r="I391" s="8">
        <f t="shared" si="77"/>
        <v>70</v>
      </c>
      <c r="J391" s="8"/>
      <c r="K391" s="8">
        <f t="shared" si="75"/>
        <v>70</v>
      </c>
      <c r="L391" s="9"/>
      <c r="M391" s="8">
        <f t="shared" si="73"/>
        <v>70</v>
      </c>
      <c r="N391" s="9"/>
      <c r="O391" s="8">
        <f t="shared" si="71"/>
        <v>70</v>
      </c>
      <c r="P391" s="9"/>
      <c r="Q391" s="8">
        <f t="shared" si="68"/>
        <v>70</v>
      </c>
      <c r="R391" s="9"/>
      <c r="S391" s="8">
        <f t="shared" si="69"/>
        <v>70</v>
      </c>
      <c r="T391" s="9"/>
      <c r="U391" s="8">
        <f t="shared" si="66"/>
        <v>70</v>
      </c>
      <c r="V391" s="8">
        <v>70</v>
      </c>
      <c r="W391" s="8"/>
      <c r="X391" s="8">
        <f t="shared" si="78"/>
        <v>70</v>
      </c>
      <c r="Y391" s="8"/>
      <c r="Z391" s="8">
        <f t="shared" si="76"/>
        <v>70</v>
      </c>
      <c r="AA391" s="9"/>
      <c r="AB391" s="8">
        <f t="shared" si="74"/>
        <v>70</v>
      </c>
      <c r="AC391" s="9"/>
      <c r="AD391" s="8">
        <f t="shared" si="72"/>
        <v>70</v>
      </c>
      <c r="AE391" s="9"/>
      <c r="AF391" s="8">
        <f t="shared" si="70"/>
        <v>70</v>
      </c>
      <c r="AG391" s="9"/>
      <c r="AH391" s="8">
        <f t="shared" si="67"/>
        <v>70</v>
      </c>
    </row>
    <row r="392" spans="1:34" ht="87.75" customHeight="1">
      <c r="A392" s="10" t="s">
        <v>75</v>
      </c>
      <c r="B392" s="3" t="s">
        <v>8</v>
      </c>
      <c r="C392" s="3" t="s">
        <v>24</v>
      </c>
      <c r="D392" s="3" t="s">
        <v>19</v>
      </c>
      <c r="E392" s="12" t="s">
        <v>76</v>
      </c>
      <c r="F392" s="3"/>
      <c r="G392" s="8">
        <v>0</v>
      </c>
      <c r="H392" s="8">
        <f>H393</f>
        <v>0</v>
      </c>
      <c r="I392" s="8">
        <f t="shared" si="77"/>
        <v>0</v>
      </c>
      <c r="J392" s="8">
        <f>J393</f>
        <v>0</v>
      </c>
      <c r="K392" s="8">
        <f t="shared" si="75"/>
        <v>0</v>
      </c>
      <c r="L392" s="9">
        <f>L393</f>
        <v>0</v>
      </c>
      <c r="M392" s="8">
        <f t="shared" si="73"/>
        <v>0</v>
      </c>
      <c r="N392" s="9">
        <f>N393</f>
        <v>0</v>
      </c>
      <c r="O392" s="8">
        <f t="shared" si="71"/>
        <v>0</v>
      </c>
      <c r="P392" s="9">
        <f>P393</f>
        <v>0</v>
      </c>
      <c r="Q392" s="8">
        <f t="shared" si="68"/>
        <v>0</v>
      </c>
      <c r="R392" s="9">
        <f>R393</f>
        <v>0</v>
      </c>
      <c r="S392" s="8">
        <f t="shared" si="69"/>
        <v>0</v>
      </c>
      <c r="T392" s="9">
        <f>T393</f>
        <v>0</v>
      </c>
      <c r="U392" s="8">
        <f t="shared" si="66"/>
        <v>0</v>
      </c>
      <c r="V392" s="8">
        <v>0</v>
      </c>
      <c r="W392" s="8">
        <f>W393</f>
        <v>0</v>
      </c>
      <c r="X392" s="8">
        <f t="shared" si="78"/>
        <v>0</v>
      </c>
      <c r="Y392" s="8">
        <f>Y393</f>
        <v>0</v>
      </c>
      <c r="Z392" s="8">
        <f t="shared" si="76"/>
        <v>0</v>
      </c>
      <c r="AA392" s="9">
        <f>AA393</f>
        <v>0</v>
      </c>
      <c r="AB392" s="8">
        <f t="shared" si="74"/>
        <v>0</v>
      </c>
      <c r="AC392" s="9">
        <f>AC393</f>
        <v>0</v>
      </c>
      <c r="AD392" s="8">
        <f t="shared" si="72"/>
        <v>0</v>
      </c>
      <c r="AE392" s="9">
        <f>AE393</f>
        <v>0</v>
      </c>
      <c r="AF392" s="8">
        <f t="shared" si="70"/>
        <v>0</v>
      </c>
      <c r="AG392" s="9">
        <f>AG393</f>
        <v>0</v>
      </c>
      <c r="AH392" s="8">
        <f t="shared" si="67"/>
        <v>0</v>
      </c>
    </row>
    <row r="393" spans="1:34" ht="55.5" customHeight="1">
      <c r="A393" s="2" t="s">
        <v>69</v>
      </c>
      <c r="B393" s="3" t="s">
        <v>8</v>
      </c>
      <c r="C393" s="3" t="s">
        <v>24</v>
      </c>
      <c r="D393" s="3" t="s">
        <v>19</v>
      </c>
      <c r="E393" s="12" t="s">
        <v>76</v>
      </c>
      <c r="F393" s="3">
        <v>600</v>
      </c>
      <c r="G393" s="8">
        <v>0</v>
      </c>
      <c r="H393" s="8"/>
      <c r="I393" s="8">
        <f t="shared" si="77"/>
        <v>0</v>
      </c>
      <c r="J393" s="8"/>
      <c r="K393" s="8">
        <f t="shared" si="75"/>
        <v>0</v>
      </c>
      <c r="L393" s="9"/>
      <c r="M393" s="8">
        <f t="shared" si="73"/>
        <v>0</v>
      </c>
      <c r="N393" s="9"/>
      <c r="O393" s="8">
        <f t="shared" si="71"/>
        <v>0</v>
      </c>
      <c r="P393" s="9"/>
      <c r="Q393" s="8">
        <f t="shared" si="68"/>
        <v>0</v>
      </c>
      <c r="R393" s="9"/>
      <c r="S393" s="8">
        <f t="shared" si="69"/>
        <v>0</v>
      </c>
      <c r="T393" s="9"/>
      <c r="U393" s="8">
        <f t="shared" si="66"/>
        <v>0</v>
      </c>
      <c r="V393" s="8">
        <v>0</v>
      </c>
      <c r="W393" s="8"/>
      <c r="X393" s="8">
        <f t="shared" si="78"/>
        <v>0</v>
      </c>
      <c r="Y393" s="8"/>
      <c r="Z393" s="8">
        <f t="shared" si="76"/>
        <v>0</v>
      </c>
      <c r="AA393" s="9"/>
      <c r="AB393" s="8">
        <f t="shared" si="74"/>
        <v>0</v>
      </c>
      <c r="AC393" s="9"/>
      <c r="AD393" s="8">
        <f t="shared" si="72"/>
        <v>0</v>
      </c>
      <c r="AE393" s="9"/>
      <c r="AF393" s="8">
        <f t="shared" si="70"/>
        <v>0</v>
      </c>
      <c r="AG393" s="9"/>
      <c r="AH393" s="8">
        <f t="shared" si="67"/>
        <v>0</v>
      </c>
    </row>
    <row r="394" spans="1:34" ht="37.5" customHeight="1">
      <c r="A394" s="4" t="s">
        <v>77</v>
      </c>
      <c r="B394" s="3" t="s">
        <v>8</v>
      </c>
      <c r="C394" s="3" t="s">
        <v>24</v>
      </c>
      <c r="D394" s="3" t="s">
        <v>19</v>
      </c>
      <c r="E394" s="1" t="s">
        <v>261</v>
      </c>
      <c r="F394" s="3"/>
      <c r="G394" s="8">
        <v>0</v>
      </c>
      <c r="H394" s="8">
        <f>H395</f>
        <v>0</v>
      </c>
      <c r="I394" s="8">
        <f t="shared" si="77"/>
        <v>0</v>
      </c>
      <c r="J394" s="8">
        <f>J395</f>
        <v>0</v>
      </c>
      <c r="K394" s="8">
        <f t="shared" si="75"/>
        <v>0</v>
      </c>
      <c r="L394" s="9">
        <f>L395</f>
        <v>0</v>
      </c>
      <c r="M394" s="8">
        <f t="shared" si="73"/>
        <v>0</v>
      </c>
      <c r="N394" s="9">
        <f>N395</f>
        <v>0</v>
      </c>
      <c r="O394" s="8">
        <f t="shared" si="71"/>
        <v>0</v>
      </c>
      <c r="P394" s="9">
        <f>P395</f>
        <v>0</v>
      </c>
      <c r="Q394" s="8">
        <f t="shared" si="68"/>
        <v>0</v>
      </c>
      <c r="R394" s="9">
        <f>R395</f>
        <v>0</v>
      </c>
      <c r="S394" s="8">
        <f t="shared" si="69"/>
        <v>0</v>
      </c>
      <c r="T394" s="9">
        <f>T395</f>
        <v>0</v>
      </c>
      <c r="U394" s="8">
        <f t="shared" si="66"/>
        <v>0</v>
      </c>
      <c r="V394" s="8">
        <v>0</v>
      </c>
      <c r="W394" s="8">
        <f>W395</f>
        <v>0</v>
      </c>
      <c r="X394" s="8">
        <f t="shared" si="78"/>
        <v>0</v>
      </c>
      <c r="Y394" s="8">
        <f>Y395</f>
        <v>0</v>
      </c>
      <c r="Z394" s="8">
        <f t="shared" si="76"/>
        <v>0</v>
      </c>
      <c r="AA394" s="9">
        <f>AA395</f>
        <v>0</v>
      </c>
      <c r="AB394" s="8">
        <f t="shared" si="74"/>
        <v>0</v>
      </c>
      <c r="AC394" s="9">
        <f>AC395</f>
        <v>0</v>
      </c>
      <c r="AD394" s="8">
        <f t="shared" si="72"/>
        <v>0</v>
      </c>
      <c r="AE394" s="9">
        <f>AE395</f>
        <v>0</v>
      </c>
      <c r="AF394" s="8">
        <f t="shared" si="70"/>
        <v>0</v>
      </c>
      <c r="AG394" s="9">
        <f>AG395</f>
        <v>0</v>
      </c>
      <c r="AH394" s="8">
        <f t="shared" si="67"/>
        <v>0</v>
      </c>
    </row>
    <row r="395" spans="1:34" ht="52.5" customHeight="1">
      <c r="A395" s="4" t="s">
        <v>69</v>
      </c>
      <c r="B395" s="3" t="s">
        <v>8</v>
      </c>
      <c r="C395" s="3" t="s">
        <v>24</v>
      </c>
      <c r="D395" s="3" t="s">
        <v>19</v>
      </c>
      <c r="E395" s="1" t="s">
        <v>261</v>
      </c>
      <c r="F395" s="3">
        <v>600</v>
      </c>
      <c r="G395" s="8">
        <v>0</v>
      </c>
      <c r="H395" s="8"/>
      <c r="I395" s="8">
        <f t="shared" si="77"/>
        <v>0</v>
      </c>
      <c r="J395" s="8"/>
      <c r="K395" s="8">
        <f t="shared" si="75"/>
        <v>0</v>
      </c>
      <c r="L395" s="9"/>
      <c r="M395" s="8">
        <f t="shared" si="73"/>
        <v>0</v>
      </c>
      <c r="N395" s="9"/>
      <c r="O395" s="8">
        <f t="shared" si="71"/>
        <v>0</v>
      </c>
      <c r="P395" s="9"/>
      <c r="Q395" s="8">
        <f t="shared" si="68"/>
        <v>0</v>
      </c>
      <c r="R395" s="9"/>
      <c r="S395" s="8">
        <f t="shared" si="69"/>
        <v>0</v>
      </c>
      <c r="T395" s="9"/>
      <c r="U395" s="8">
        <f t="shared" si="66"/>
        <v>0</v>
      </c>
      <c r="V395" s="8">
        <v>0</v>
      </c>
      <c r="W395" s="8"/>
      <c r="X395" s="8">
        <f t="shared" si="78"/>
        <v>0</v>
      </c>
      <c r="Y395" s="8"/>
      <c r="Z395" s="8">
        <f t="shared" si="76"/>
        <v>0</v>
      </c>
      <c r="AA395" s="9"/>
      <c r="AB395" s="8">
        <f t="shared" si="74"/>
        <v>0</v>
      </c>
      <c r="AC395" s="9"/>
      <c r="AD395" s="8">
        <f t="shared" si="72"/>
        <v>0</v>
      </c>
      <c r="AE395" s="9"/>
      <c r="AF395" s="8">
        <f t="shared" si="70"/>
        <v>0</v>
      </c>
      <c r="AG395" s="9"/>
      <c r="AH395" s="8">
        <f t="shared" si="67"/>
        <v>0</v>
      </c>
    </row>
    <row r="396" spans="1:34" ht="99" customHeight="1">
      <c r="A396" s="10" t="s">
        <v>78</v>
      </c>
      <c r="B396" s="3" t="s">
        <v>8</v>
      </c>
      <c r="C396" s="3" t="s">
        <v>24</v>
      </c>
      <c r="D396" s="3" t="s">
        <v>19</v>
      </c>
      <c r="E396" s="1" t="s">
        <v>79</v>
      </c>
      <c r="F396" s="3"/>
      <c r="G396" s="8">
        <v>0</v>
      </c>
      <c r="H396" s="8">
        <f>H397</f>
        <v>0</v>
      </c>
      <c r="I396" s="8">
        <f t="shared" si="77"/>
        <v>0</v>
      </c>
      <c r="J396" s="8">
        <f>J397</f>
        <v>0</v>
      </c>
      <c r="K396" s="8">
        <f t="shared" si="75"/>
        <v>0</v>
      </c>
      <c r="L396" s="9">
        <f>L397</f>
        <v>0</v>
      </c>
      <c r="M396" s="8">
        <f t="shared" si="73"/>
        <v>0</v>
      </c>
      <c r="N396" s="9">
        <f>N397</f>
        <v>0</v>
      </c>
      <c r="O396" s="8">
        <f t="shared" si="71"/>
        <v>0</v>
      </c>
      <c r="P396" s="9">
        <f>P397</f>
        <v>0</v>
      </c>
      <c r="Q396" s="8">
        <f t="shared" si="68"/>
        <v>0</v>
      </c>
      <c r="R396" s="9">
        <f>R397</f>
        <v>0</v>
      </c>
      <c r="S396" s="8">
        <f t="shared" si="69"/>
        <v>0</v>
      </c>
      <c r="T396" s="9">
        <f>T397</f>
        <v>0</v>
      </c>
      <c r="U396" s="8">
        <f t="shared" si="66"/>
        <v>0</v>
      </c>
      <c r="V396" s="8">
        <v>0</v>
      </c>
      <c r="W396" s="8">
        <f>W397</f>
        <v>0</v>
      </c>
      <c r="X396" s="8">
        <f t="shared" si="78"/>
        <v>0</v>
      </c>
      <c r="Y396" s="8">
        <f>Y397</f>
        <v>0</v>
      </c>
      <c r="Z396" s="8">
        <f t="shared" si="76"/>
        <v>0</v>
      </c>
      <c r="AA396" s="9">
        <f>AA397</f>
        <v>0</v>
      </c>
      <c r="AB396" s="8">
        <f t="shared" si="74"/>
        <v>0</v>
      </c>
      <c r="AC396" s="9">
        <f>AC397</f>
        <v>0</v>
      </c>
      <c r="AD396" s="8">
        <f t="shared" si="72"/>
        <v>0</v>
      </c>
      <c r="AE396" s="9">
        <f>AE397</f>
        <v>0</v>
      </c>
      <c r="AF396" s="8">
        <f t="shared" si="70"/>
        <v>0</v>
      </c>
      <c r="AG396" s="9">
        <f>AG397</f>
        <v>0</v>
      </c>
      <c r="AH396" s="8">
        <f t="shared" si="67"/>
        <v>0</v>
      </c>
    </row>
    <row r="397" spans="1:34" ht="54" customHeight="1">
      <c r="A397" s="2" t="s">
        <v>69</v>
      </c>
      <c r="B397" s="3" t="s">
        <v>8</v>
      </c>
      <c r="C397" s="3" t="s">
        <v>24</v>
      </c>
      <c r="D397" s="3" t="s">
        <v>19</v>
      </c>
      <c r="E397" s="1" t="s">
        <v>79</v>
      </c>
      <c r="F397" s="3">
        <v>600</v>
      </c>
      <c r="G397" s="8">
        <v>0</v>
      </c>
      <c r="H397" s="8"/>
      <c r="I397" s="8">
        <f t="shared" si="77"/>
        <v>0</v>
      </c>
      <c r="J397" s="8"/>
      <c r="K397" s="8">
        <f t="shared" si="75"/>
        <v>0</v>
      </c>
      <c r="L397" s="9"/>
      <c r="M397" s="8">
        <f t="shared" si="73"/>
        <v>0</v>
      </c>
      <c r="N397" s="9"/>
      <c r="O397" s="8">
        <f t="shared" si="71"/>
        <v>0</v>
      </c>
      <c r="P397" s="9"/>
      <c r="Q397" s="8">
        <f t="shared" si="68"/>
        <v>0</v>
      </c>
      <c r="R397" s="9"/>
      <c r="S397" s="8">
        <f t="shared" si="69"/>
        <v>0</v>
      </c>
      <c r="T397" s="9"/>
      <c r="U397" s="8">
        <f t="shared" si="66"/>
        <v>0</v>
      </c>
      <c r="V397" s="8">
        <v>0</v>
      </c>
      <c r="W397" s="8"/>
      <c r="X397" s="8">
        <f t="shared" si="78"/>
        <v>0</v>
      </c>
      <c r="Y397" s="8"/>
      <c r="Z397" s="8">
        <f t="shared" si="76"/>
        <v>0</v>
      </c>
      <c r="AA397" s="9"/>
      <c r="AB397" s="8">
        <f t="shared" si="74"/>
        <v>0</v>
      </c>
      <c r="AC397" s="9"/>
      <c r="AD397" s="8">
        <f t="shared" si="72"/>
        <v>0</v>
      </c>
      <c r="AE397" s="9"/>
      <c r="AF397" s="8">
        <f t="shared" si="70"/>
        <v>0</v>
      </c>
      <c r="AG397" s="9"/>
      <c r="AH397" s="8">
        <f t="shared" si="67"/>
        <v>0</v>
      </c>
    </row>
    <row r="398" spans="1:34" ht="48" customHeight="1">
      <c r="A398" s="10" t="s">
        <v>80</v>
      </c>
      <c r="B398" s="3" t="s">
        <v>8</v>
      </c>
      <c r="C398" s="3" t="s">
        <v>24</v>
      </c>
      <c r="D398" s="3" t="s">
        <v>19</v>
      </c>
      <c r="E398" s="1" t="s">
        <v>81</v>
      </c>
      <c r="F398" s="3"/>
      <c r="G398" s="8">
        <v>0</v>
      </c>
      <c r="H398" s="8">
        <f>H399</f>
        <v>0</v>
      </c>
      <c r="I398" s="8">
        <f t="shared" si="77"/>
        <v>0</v>
      </c>
      <c r="J398" s="8">
        <f>J399</f>
        <v>0</v>
      </c>
      <c r="K398" s="8">
        <f t="shared" si="75"/>
        <v>0</v>
      </c>
      <c r="L398" s="9">
        <f>L399</f>
        <v>0</v>
      </c>
      <c r="M398" s="8">
        <f t="shared" si="73"/>
        <v>0</v>
      </c>
      <c r="N398" s="9">
        <f>N399</f>
        <v>0</v>
      </c>
      <c r="O398" s="8">
        <f t="shared" si="71"/>
        <v>0</v>
      </c>
      <c r="P398" s="9">
        <f>P399</f>
        <v>0</v>
      </c>
      <c r="Q398" s="8">
        <f t="shared" si="68"/>
        <v>0</v>
      </c>
      <c r="R398" s="9">
        <f>R399</f>
        <v>0</v>
      </c>
      <c r="S398" s="8">
        <f t="shared" si="69"/>
        <v>0</v>
      </c>
      <c r="T398" s="9">
        <f>T399</f>
        <v>0</v>
      </c>
      <c r="U398" s="8">
        <f t="shared" si="66"/>
        <v>0</v>
      </c>
      <c r="V398" s="8">
        <v>0</v>
      </c>
      <c r="W398" s="8">
        <f>W399</f>
        <v>0</v>
      </c>
      <c r="X398" s="8">
        <f t="shared" si="78"/>
        <v>0</v>
      </c>
      <c r="Y398" s="8">
        <f>Y399</f>
        <v>0</v>
      </c>
      <c r="Z398" s="8">
        <f t="shared" si="76"/>
        <v>0</v>
      </c>
      <c r="AA398" s="9">
        <f>AA399</f>
        <v>0</v>
      </c>
      <c r="AB398" s="8">
        <f t="shared" si="74"/>
        <v>0</v>
      </c>
      <c r="AC398" s="9">
        <f>AC399</f>
        <v>0</v>
      </c>
      <c r="AD398" s="8">
        <f t="shared" si="72"/>
        <v>0</v>
      </c>
      <c r="AE398" s="9">
        <f>AE399</f>
        <v>0</v>
      </c>
      <c r="AF398" s="8">
        <f t="shared" si="70"/>
        <v>0</v>
      </c>
      <c r="AG398" s="9">
        <f>AG399</f>
        <v>0</v>
      </c>
      <c r="AH398" s="8">
        <f t="shared" si="67"/>
        <v>0</v>
      </c>
    </row>
    <row r="399" spans="1:34" ht="53.25" customHeight="1">
      <c r="A399" s="2" t="s">
        <v>69</v>
      </c>
      <c r="B399" s="3" t="s">
        <v>8</v>
      </c>
      <c r="C399" s="3" t="s">
        <v>24</v>
      </c>
      <c r="D399" s="3" t="s">
        <v>19</v>
      </c>
      <c r="E399" s="1" t="s">
        <v>81</v>
      </c>
      <c r="F399" s="3">
        <v>600</v>
      </c>
      <c r="G399" s="8">
        <v>0</v>
      </c>
      <c r="H399" s="8"/>
      <c r="I399" s="8">
        <f t="shared" si="77"/>
        <v>0</v>
      </c>
      <c r="J399" s="8"/>
      <c r="K399" s="8">
        <f t="shared" si="75"/>
        <v>0</v>
      </c>
      <c r="L399" s="9"/>
      <c r="M399" s="8">
        <f t="shared" si="73"/>
        <v>0</v>
      </c>
      <c r="N399" s="9"/>
      <c r="O399" s="8">
        <f t="shared" si="71"/>
        <v>0</v>
      </c>
      <c r="P399" s="9"/>
      <c r="Q399" s="8">
        <f t="shared" si="68"/>
        <v>0</v>
      </c>
      <c r="R399" s="9"/>
      <c r="S399" s="8">
        <f t="shared" si="69"/>
        <v>0</v>
      </c>
      <c r="T399" s="9"/>
      <c r="U399" s="8">
        <f t="shared" si="66"/>
        <v>0</v>
      </c>
      <c r="V399" s="8">
        <v>0</v>
      </c>
      <c r="W399" s="8"/>
      <c r="X399" s="8">
        <f t="shared" si="78"/>
        <v>0</v>
      </c>
      <c r="Y399" s="8"/>
      <c r="Z399" s="8">
        <f t="shared" si="76"/>
        <v>0</v>
      </c>
      <c r="AA399" s="9"/>
      <c r="AB399" s="8">
        <f t="shared" si="74"/>
        <v>0</v>
      </c>
      <c r="AC399" s="9"/>
      <c r="AD399" s="8">
        <f t="shared" si="72"/>
        <v>0</v>
      </c>
      <c r="AE399" s="9"/>
      <c r="AF399" s="8">
        <f t="shared" si="70"/>
        <v>0</v>
      </c>
      <c r="AG399" s="9"/>
      <c r="AH399" s="8">
        <f t="shared" si="67"/>
        <v>0</v>
      </c>
    </row>
    <row r="400" spans="1:34" ht="25.5" customHeight="1">
      <c r="A400" s="2" t="s">
        <v>319</v>
      </c>
      <c r="B400" s="3" t="s">
        <v>8</v>
      </c>
      <c r="C400" s="3" t="s">
        <v>24</v>
      </c>
      <c r="D400" s="3" t="s">
        <v>19</v>
      </c>
      <c r="E400" s="1" t="s">
        <v>320</v>
      </c>
      <c r="F400" s="3"/>
      <c r="G400" s="8">
        <v>0</v>
      </c>
      <c r="H400" s="8">
        <f>H401</f>
        <v>0</v>
      </c>
      <c r="I400" s="8">
        <f t="shared" si="77"/>
        <v>0</v>
      </c>
      <c r="J400" s="8">
        <f>J401</f>
        <v>0</v>
      </c>
      <c r="K400" s="8">
        <f t="shared" si="75"/>
        <v>0</v>
      </c>
      <c r="L400" s="9">
        <f>L401</f>
        <v>0</v>
      </c>
      <c r="M400" s="8">
        <f t="shared" si="73"/>
        <v>0</v>
      </c>
      <c r="N400" s="9">
        <f>N401</f>
        <v>0</v>
      </c>
      <c r="O400" s="8">
        <f t="shared" si="71"/>
        <v>0</v>
      </c>
      <c r="P400" s="9">
        <f>P401</f>
        <v>0</v>
      </c>
      <c r="Q400" s="8">
        <f t="shared" si="68"/>
        <v>0</v>
      </c>
      <c r="R400" s="9">
        <f>R401</f>
        <v>0</v>
      </c>
      <c r="S400" s="8">
        <f t="shared" si="69"/>
        <v>0</v>
      </c>
      <c r="T400" s="9">
        <f>T401</f>
        <v>0</v>
      </c>
      <c r="U400" s="8">
        <f t="shared" si="66"/>
        <v>0</v>
      </c>
      <c r="V400" s="8">
        <v>0</v>
      </c>
      <c r="W400" s="8">
        <f>W401</f>
        <v>0</v>
      </c>
      <c r="X400" s="8">
        <f t="shared" si="78"/>
        <v>0</v>
      </c>
      <c r="Y400" s="8">
        <f>Y401</f>
        <v>0</v>
      </c>
      <c r="Z400" s="8">
        <f t="shared" si="76"/>
        <v>0</v>
      </c>
      <c r="AA400" s="9">
        <f>AA401</f>
        <v>0</v>
      </c>
      <c r="AB400" s="8">
        <f t="shared" si="74"/>
        <v>0</v>
      </c>
      <c r="AC400" s="9">
        <f>AC401</f>
        <v>0</v>
      </c>
      <c r="AD400" s="8">
        <f t="shared" si="72"/>
        <v>0</v>
      </c>
      <c r="AE400" s="9">
        <f>AE401</f>
        <v>0</v>
      </c>
      <c r="AF400" s="8">
        <f t="shared" si="70"/>
        <v>0</v>
      </c>
      <c r="AG400" s="9">
        <f>AG401</f>
        <v>0</v>
      </c>
      <c r="AH400" s="8">
        <f t="shared" si="67"/>
        <v>0</v>
      </c>
    </row>
    <row r="401" spans="1:34" ht="53.25" customHeight="1">
      <c r="A401" s="2" t="s">
        <v>69</v>
      </c>
      <c r="B401" s="3" t="s">
        <v>8</v>
      </c>
      <c r="C401" s="3" t="s">
        <v>24</v>
      </c>
      <c r="D401" s="3" t="s">
        <v>19</v>
      </c>
      <c r="E401" s="1" t="s">
        <v>320</v>
      </c>
      <c r="F401" s="3">
        <v>600</v>
      </c>
      <c r="G401" s="8">
        <v>0</v>
      </c>
      <c r="H401" s="8"/>
      <c r="I401" s="8">
        <f t="shared" si="77"/>
        <v>0</v>
      </c>
      <c r="J401" s="8"/>
      <c r="K401" s="8">
        <f t="shared" si="75"/>
        <v>0</v>
      </c>
      <c r="L401" s="9"/>
      <c r="M401" s="8">
        <f t="shared" si="73"/>
        <v>0</v>
      </c>
      <c r="N401" s="9"/>
      <c r="O401" s="8">
        <f t="shared" si="71"/>
        <v>0</v>
      </c>
      <c r="P401" s="9"/>
      <c r="Q401" s="8">
        <f t="shared" si="68"/>
        <v>0</v>
      </c>
      <c r="R401" s="9"/>
      <c r="S401" s="8">
        <f t="shared" si="69"/>
        <v>0</v>
      </c>
      <c r="T401" s="9"/>
      <c r="U401" s="8">
        <f t="shared" si="66"/>
        <v>0</v>
      </c>
      <c r="V401" s="8">
        <v>0</v>
      </c>
      <c r="W401" s="8"/>
      <c r="X401" s="8">
        <f t="shared" si="78"/>
        <v>0</v>
      </c>
      <c r="Y401" s="8"/>
      <c r="Z401" s="8">
        <f t="shared" si="76"/>
        <v>0</v>
      </c>
      <c r="AA401" s="9"/>
      <c r="AB401" s="8">
        <f t="shared" si="74"/>
        <v>0</v>
      </c>
      <c r="AC401" s="9"/>
      <c r="AD401" s="8">
        <f t="shared" si="72"/>
        <v>0</v>
      </c>
      <c r="AE401" s="9"/>
      <c r="AF401" s="8">
        <f t="shared" si="70"/>
        <v>0</v>
      </c>
      <c r="AG401" s="9"/>
      <c r="AH401" s="8">
        <f t="shared" si="67"/>
        <v>0</v>
      </c>
    </row>
    <row r="402" spans="1:34" ht="71.25" customHeight="1">
      <c r="A402" s="10" t="s">
        <v>84</v>
      </c>
      <c r="B402" s="3" t="s">
        <v>8</v>
      </c>
      <c r="C402" s="3" t="s">
        <v>24</v>
      </c>
      <c r="D402" s="3" t="s">
        <v>19</v>
      </c>
      <c r="E402" s="1" t="s">
        <v>355</v>
      </c>
      <c r="F402" s="3"/>
      <c r="G402" s="8"/>
      <c r="H402" s="8"/>
      <c r="I402" s="8"/>
      <c r="J402" s="8"/>
      <c r="K402" s="8"/>
      <c r="L402" s="9"/>
      <c r="M402" s="8"/>
      <c r="N402" s="9"/>
      <c r="O402" s="8">
        <f t="shared" si="71"/>
        <v>0</v>
      </c>
      <c r="P402" s="9">
        <f>P403</f>
        <v>0</v>
      </c>
      <c r="Q402" s="8">
        <f t="shared" si="68"/>
        <v>0</v>
      </c>
      <c r="R402" s="9">
        <f>R403</f>
        <v>0</v>
      </c>
      <c r="S402" s="8">
        <f t="shared" si="69"/>
        <v>0</v>
      </c>
      <c r="T402" s="9">
        <f>T403</f>
        <v>0</v>
      </c>
      <c r="U402" s="8">
        <f t="shared" si="66"/>
        <v>0</v>
      </c>
      <c r="V402" s="8"/>
      <c r="W402" s="8"/>
      <c r="X402" s="8"/>
      <c r="Y402" s="8"/>
      <c r="Z402" s="8"/>
      <c r="AA402" s="9"/>
      <c r="AB402" s="8"/>
      <c r="AC402" s="9"/>
      <c r="AD402" s="8">
        <f t="shared" si="72"/>
        <v>0</v>
      </c>
      <c r="AE402" s="9">
        <f>AE403</f>
        <v>0</v>
      </c>
      <c r="AF402" s="8">
        <f t="shared" si="70"/>
        <v>0</v>
      </c>
      <c r="AG402" s="9">
        <f>AG403</f>
        <v>0</v>
      </c>
      <c r="AH402" s="8">
        <f t="shared" si="67"/>
        <v>0</v>
      </c>
    </row>
    <row r="403" spans="1:34" ht="53.25" customHeight="1">
      <c r="A403" s="2" t="s">
        <v>69</v>
      </c>
      <c r="B403" s="3" t="s">
        <v>8</v>
      </c>
      <c r="C403" s="3" t="s">
        <v>24</v>
      </c>
      <c r="D403" s="3" t="s">
        <v>19</v>
      </c>
      <c r="E403" s="1" t="s">
        <v>355</v>
      </c>
      <c r="F403" s="3">
        <v>600</v>
      </c>
      <c r="G403" s="8"/>
      <c r="H403" s="8"/>
      <c r="I403" s="8"/>
      <c r="J403" s="8"/>
      <c r="K403" s="8"/>
      <c r="L403" s="9"/>
      <c r="M403" s="8"/>
      <c r="N403" s="9"/>
      <c r="O403" s="8">
        <f t="shared" si="71"/>
        <v>0</v>
      </c>
      <c r="P403" s="9"/>
      <c r="Q403" s="8">
        <f t="shared" si="68"/>
        <v>0</v>
      </c>
      <c r="R403" s="9"/>
      <c r="S403" s="8">
        <f t="shared" si="69"/>
        <v>0</v>
      </c>
      <c r="T403" s="9"/>
      <c r="U403" s="8">
        <f t="shared" si="66"/>
        <v>0</v>
      </c>
      <c r="V403" s="8"/>
      <c r="W403" s="8"/>
      <c r="X403" s="8"/>
      <c r="Y403" s="8"/>
      <c r="Z403" s="8"/>
      <c r="AA403" s="9"/>
      <c r="AB403" s="8"/>
      <c r="AC403" s="9"/>
      <c r="AD403" s="8">
        <f t="shared" si="72"/>
        <v>0</v>
      </c>
      <c r="AE403" s="9"/>
      <c r="AF403" s="8">
        <f t="shared" si="70"/>
        <v>0</v>
      </c>
      <c r="AG403" s="9"/>
      <c r="AH403" s="8">
        <f t="shared" si="67"/>
        <v>0</v>
      </c>
    </row>
    <row r="404" spans="1:34" ht="99.75" customHeight="1">
      <c r="A404" s="10" t="s">
        <v>78</v>
      </c>
      <c r="B404" s="3" t="s">
        <v>8</v>
      </c>
      <c r="C404" s="3" t="s">
        <v>24</v>
      </c>
      <c r="D404" s="3" t="s">
        <v>19</v>
      </c>
      <c r="E404" s="1" t="s">
        <v>358</v>
      </c>
      <c r="F404" s="3"/>
      <c r="G404" s="8"/>
      <c r="H404" s="8"/>
      <c r="I404" s="8"/>
      <c r="J404" s="8"/>
      <c r="K404" s="8"/>
      <c r="L404" s="9"/>
      <c r="M404" s="8"/>
      <c r="N404" s="9"/>
      <c r="O404" s="8"/>
      <c r="P404" s="9"/>
      <c r="Q404" s="8">
        <f t="shared" si="68"/>
        <v>0</v>
      </c>
      <c r="R404" s="9">
        <f>R405</f>
        <v>0</v>
      </c>
      <c r="S404" s="8">
        <f t="shared" si="69"/>
        <v>0</v>
      </c>
      <c r="T404" s="9">
        <f>T405</f>
        <v>0</v>
      </c>
      <c r="U404" s="8">
        <f t="shared" si="66"/>
        <v>0</v>
      </c>
      <c r="V404" s="8"/>
      <c r="W404" s="8"/>
      <c r="X404" s="8"/>
      <c r="Y404" s="8"/>
      <c r="Z404" s="8"/>
      <c r="AA404" s="9"/>
      <c r="AB404" s="8"/>
      <c r="AC404" s="9"/>
      <c r="AD404" s="8">
        <f t="shared" si="72"/>
        <v>0</v>
      </c>
      <c r="AE404" s="9">
        <f>AE405</f>
        <v>0</v>
      </c>
      <c r="AF404" s="8">
        <f t="shared" si="70"/>
        <v>0</v>
      </c>
      <c r="AG404" s="9">
        <f>AG405</f>
        <v>0</v>
      </c>
      <c r="AH404" s="8">
        <f t="shared" si="67"/>
        <v>0</v>
      </c>
    </row>
    <row r="405" spans="1:34" ht="38.25">
      <c r="A405" s="2" t="s">
        <v>69</v>
      </c>
      <c r="B405" s="3" t="s">
        <v>8</v>
      </c>
      <c r="C405" s="3" t="s">
        <v>24</v>
      </c>
      <c r="D405" s="3" t="s">
        <v>19</v>
      </c>
      <c r="E405" s="1" t="s">
        <v>358</v>
      </c>
      <c r="F405" s="3">
        <v>600</v>
      </c>
      <c r="G405" s="8"/>
      <c r="H405" s="8"/>
      <c r="I405" s="8"/>
      <c r="J405" s="8"/>
      <c r="K405" s="8"/>
      <c r="L405" s="9"/>
      <c r="M405" s="8"/>
      <c r="N405" s="9"/>
      <c r="O405" s="8"/>
      <c r="P405" s="9"/>
      <c r="Q405" s="8">
        <f t="shared" si="68"/>
        <v>0</v>
      </c>
      <c r="R405" s="9"/>
      <c r="S405" s="8">
        <f t="shared" si="69"/>
        <v>0</v>
      </c>
      <c r="T405" s="9"/>
      <c r="U405" s="8">
        <f t="shared" si="66"/>
        <v>0</v>
      </c>
      <c r="V405" s="8"/>
      <c r="W405" s="8"/>
      <c r="X405" s="8"/>
      <c r="Y405" s="8"/>
      <c r="Z405" s="8"/>
      <c r="AA405" s="9"/>
      <c r="AB405" s="8"/>
      <c r="AC405" s="9"/>
      <c r="AD405" s="8">
        <f t="shared" si="72"/>
        <v>0</v>
      </c>
      <c r="AE405" s="9"/>
      <c r="AF405" s="8">
        <f t="shared" si="70"/>
        <v>0</v>
      </c>
      <c r="AG405" s="9"/>
      <c r="AH405" s="8">
        <f t="shared" si="67"/>
        <v>0</v>
      </c>
    </row>
    <row r="406" spans="1:34" ht="57" customHeight="1">
      <c r="A406" s="10" t="s">
        <v>82</v>
      </c>
      <c r="B406" s="3" t="s">
        <v>8</v>
      </c>
      <c r="C406" s="3" t="s">
        <v>24</v>
      </c>
      <c r="D406" s="3" t="s">
        <v>19</v>
      </c>
      <c r="E406" s="1" t="s">
        <v>85</v>
      </c>
      <c r="F406" s="3"/>
      <c r="G406" s="8">
        <v>2336.4423899999997</v>
      </c>
      <c r="H406" s="8">
        <f>H407</f>
        <v>0</v>
      </c>
      <c r="I406" s="8">
        <f t="shared" si="77"/>
        <v>2336.4423899999997</v>
      </c>
      <c r="J406" s="8">
        <f>J407</f>
        <v>0</v>
      </c>
      <c r="K406" s="8">
        <f t="shared" si="75"/>
        <v>2336.4423899999997</v>
      </c>
      <c r="L406" s="9">
        <f>L407</f>
        <v>0</v>
      </c>
      <c r="M406" s="8">
        <f t="shared" si="73"/>
        <v>2336.4423899999997</v>
      </c>
      <c r="N406" s="9">
        <f>N407</f>
        <v>0</v>
      </c>
      <c r="O406" s="8">
        <f t="shared" si="71"/>
        <v>2336.4423899999997</v>
      </c>
      <c r="P406" s="9">
        <f>P407</f>
        <v>0</v>
      </c>
      <c r="Q406" s="8">
        <f t="shared" si="68"/>
        <v>2336.4423899999997</v>
      </c>
      <c r="R406" s="9">
        <f>R407</f>
        <v>0</v>
      </c>
      <c r="S406" s="8">
        <f t="shared" si="69"/>
        <v>2336.4423899999997</v>
      </c>
      <c r="T406" s="9">
        <f>T407</f>
        <v>0</v>
      </c>
      <c r="U406" s="8">
        <f t="shared" si="66"/>
        <v>2336.4423899999997</v>
      </c>
      <c r="V406" s="8">
        <v>2336.4423899999997</v>
      </c>
      <c r="W406" s="8">
        <f>W407</f>
        <v>0</v>
      </c>
      <c r="X406" s="8">
        <f t="shared" si="78"/>
        <v>2336.4423899999997</v>
      </c>
      <c r="Y406" s="8">
        <f>Y407</f>
        <v>0</v>
      </c>
      <c r="Z406" s="8">
        <f t="shared" si="76"/>
        <v>2336.4423899999997</v>
      </c>
      <c r="AA406" s="9">
        <f>AA407</f>
        <v>0</v>
      </c>
      <c r="AB406" s="8">
        <f t="shared" si="74"/>
        <v>2336.4423899999997</v>
      </c>
      <c r="AC406" s="9">
        <f>AC407</f>
        <v>0</v>
      </c>
      <c r="AD406" s="8">
        <f t="shared" si="72"/>
        <v>2336.4423899999997</v>
      </c>
      <c r="AE406" s="9">
        <f>AE407</f>
        <v>0</v>
      </c>
      <c r="AF406" s="8">
        <f t="shared" si="70"/>
        <v>2336.4423899999997</v>
      </c>
      <c r="AG406" s="9">
        <f>AG407</f>
        <v>0</v>
      </c>
      <c r="AH406" s="8">
        <f t="shared" si="67"/>
        <v>2336.4423899999997</v>
      </c>
    </row>
    <row r="407" spans="1:34" ht="54.75" customHeight="1">
      <c r="A407" s="2" t="s">
        <v>69</v>
      </c>
      <c r="B407" s="3" t="s">
        <v>8</v>
      </c>
      <c r="C407" s="3" t="s">
        <v>24</v>
      </c>
      <c r="D407" s="3" t="s">
        <v>19</v>
      </c>
      <c r="E407" s="1" t="s">
        <v>85</v>
      </c>
      <c r="F407" s="3">
        <v>600</v>
      </c>
      <c r="G407" s="8">
        <v>2336.4423899999997</v>
      </c>
      <c r="H407" s="8"/>
      <c r="I407" s="8">
        <f t="shared" si="77"/>
        <v>2336.4423899999997</v>
      </c>
      <c r="J407" s="8"/>
      <c r="K407" s="8">
        <f t="shared" si="75"/>
        <v>2336.4423899999997</v>
      </c>
      <c r="L407" s="9"/>
      <c r="M407" s="8">
        <f t="shared" si="73"/>
        <v>2336.4423899999997</v>
      </c>
      <c r="N407" s="9"/>
      <c r="O407" s="8">
        <f t="shared" si="71"/>
        <v>2336.4423899999997</v>
      </c>
      <c r="P407" s="9"/>
      <c r="Q407" s="8">
        <f t="shared" si="68"/>
        <v>2336.4423899999997</v>
      </c>
      <c r="R407" s="9"/>
      <c r="S407" s="8">
        <f t="shared" si="69"/>
        <v>2336.4423899999997</v>
      </c>
      <c r="T407" s="9"/>
      <c r="U407" s="8">
        <f t="shared" si="66"/>
        <v>2336.4423899999997</v>
      </c>
      <c r="V407" s="8">
        <v>2336.4423899999997</v>
      </c>
      <c r="W407" s="8"/>
      <c r="X407" s="8">
        <f t="shared" si="78"/>
        <v>2336.4423899999997</v>
      </c>
      <c r="Y407" s="8"/>
      <c r="Z407" s="8">
        <f t="shared" si="76"/>
        <v>2336.4423899999997</v>
      </c>
      <c r="AA407" s="9"/>
      <c r="AB407" s="8">
        <f t="shared" si="74"/>
        <v>2336.4423899999997</v>
      </c>
      <c r="AC407" s="9"/>
      <c r="AD407" s="8">
        <f t="shared" si="72"/>
        <v>2336.4423899999997</v>
      </c>
      <c r="AE407" s="9"/>
      <c r="AF407" s="8">
        <f t="shared" si="70"/>
        <v>2336.4423899999997</v>
      </c>
      <c r="AG407" s="9"/>
      <c r="AH407" s="8">
        <f t="shared" si="67"/>
        <v>2336.4423899999997</v>
      </c>
    </row>
    <row r="408" spans="1:34" ht="53.25" customHeight="1">
      <c r="A408" s="10" t="s">
        <v>220</v>
      </c>
      <c r="B408" s="3" t="s">
        <v>8</v>
      </c>
      <c r="C408" s="3" t="s">
        <v>24</v>
      </c>
      <c r="D408" s="3" t="s">
        <v>19</v>
      </c>
      <c r="E408" s="12" t="s">
        <v>212</v>
      </c>
      <c r="F408" s="3"/>
      <c r="G408" s="8">
        <v>0.66499999999999915</v>
      </c>
      <c r="H408" s="8">
        <f>H409</f>
        <v>0</v>
      </c>
      <c r="I408" s="8">
        <f t="shared" si="77"/>
        <v>0.66499999999999915</v>
      </c>
      <c r="J408" s="8">
        <f>J409</f>
        <v>0</v>
      </c>
      <c r="K408" s="8">
        <f t="shared" si="75"/>
        <v>0.66499999999999915</v>
      </c>
      <c r="L408" s="9">
        <f>L409</f>
        <v>0</v>
      </c>
      <c r="M408" s="8">
        <f t="shared" si="73"/>
        <v>0.66499999999999915</v>
      </c>
      <c r="N408" s="9">
        <f>N409</f>
        <v>0</v>
      </c>
      <c r="O408" s="8">
        <f t="shared" si="71"/>
        <v>0.66499999999999915</v>
      </c>
      <c r="P408" s="9">
        <f>P409</f>
        <v>0</v>
      </c>
      <c r="Q408" s="8">
        <f t="shared" si="68"/>
        <v>0.66499999999999915</v>
      </c>
      <c r="R408" s="9">
        <f>R409</f>
        <v>0</v>
      </c>
      <c r="S408" s="8">
        <f t="shared" si="69"/>
        <v>0.66499999999999915</v>
      </c>
      <c r="T408" s="9">
        <f>T409</f>
        <v>0</v>
      </c>
      <c r="U408" s="8">
        <f t="shared" si="66"/>
        <v>0.66499999999999915</v>
      </c>
      <c r="V408" s="8">
        <v>0.66499999999999915</v>
      </c>
      <c r="W408" s="8">
        <f>W409</f>
        <v>0</v>
      </c>
      <c r="X408" s="8">
        <f t="shared" si="78"/>
        <v>0.66499999999999915</v>
      </c>
      <c r="Y408" s="8">
        <f>Y409</f>
        <v>0</v>
      </c>
      <c r="Z408" s="8">
        <f t="shared" si="76"/>
        <v>0.66499999999999915</v>
      </c>
      <c r="AA408" s="9">
        <f>AA409</f>
        <v>0</v>
      </c>
      <c r="AB408" s="8">
        <f t="shared" si="74"/>
        <v>0.66499999999999915</v>
      </c>
      <c r="AC408" s="9">
        <f>AC409</f>
        <v>225</v>
      </c>
      <c r="AD408" s="8">
        <f t="shared" si="72"/>
        <v>225.66499999999999</v>
      </c>
      <c r="AE408" s="9">
        <f>AE409</f>
        <v>0</v>
      </c>
      <c r="AF408" s="8">
        <f t="shared" si="70"/>
        <v>225.66499999999999</v>
      </c>
      <c r="AG408" s="9">
        <f>AG409</f>
        <v>0</v>
      </c>
      <c r="AH408" s="8">
        <f t="shared" si="67"/>
        <v>225.66499999999999</v>
      </c>
    </row>
    <row r="409" spans="1:34" ht="53.25" customHeight="1">
      <c r="A409" s="2" t="s">
        <v>69</v>
      </c>
      <c r="B409" s="3" t="s">
        <v>8</v>
      </c>
      <c r="C409" s="3" t="s">
        <v>24</v>
      </c>
      <c r="D409" s="3" t="s">
        <v>19</v>
      </c>
      <c r="E409" s="12" t="s">
        <v>212</v>
      </c>
      <c r="F409" s="3">
        <v>600</v>
      </c>
      <c r="G409" s="8">
        <v>0.66499999999999915</v>
      </c>
      <c r="H409" s="8"/>
      <c r="I409" s="8">
        <f t="shared" si="77"/>
        <v>0.66499999999999915</v>
      </c>
      <c r="J409" s="8"/>
      <c r="K409" s="8">
        <f t="shared" si="75"/>
        <v>0.66499999999999915</v>
      </c>
      <c r="L409" s="9"/>
      <c r="M409" s="8">
        <f t="shared" si="73"/>
        <v>0.66499999999999915</v>
      </c>
      <c r="N409" s="9"/>
      <c r="O409" s="8">
        <f t="shared" si="71"/>
        <v>0.66499999999999915</v>
      </c>
      <c r="P409" s="9"/>
      <c r="Q409" s="8">
        <f t="shared" si="68"/>
        <v>0.66499999999999915</v>
      </c>
      <c r="R409" s="9"/>
      <c r="S409" s="8">
        <f t="shared" si="69"/>
        <v>0.66499999999999915</v>
      </c>
      <c r="T409" s="9"/>
      <c r="U409" s="8">
        <f t="shared" si="66"/>
        <v>0.66499999999999915</v>
      </c>
      <c r="V409" s="8">
        <v>0.66499999999999915</v>
      </c>
      <c r="W409" s="8"/>
      <c r="X409" s="8">
        <f t="shared" si="78"/>
        <v>0.66499999999999915</v>
      </c>
      <c r="Y409" s="8"/>
      <c r="Z409" s="8">
        <f t="shared" si="76"/>
        <v>0.66499999999999915</v>
      </c>
      <c r="AA409" s="9"/>
      <c r="AB409" s="8">
        <f t="shared" si="74"/>
        <v>0.66499999999999915</v>
      </c>
      <c r="AC409" s="9">
        <v>225</v>
      </c>
      <c r="AD409" s="8">
        <f t="shared" si="72"/>
        <v>225.66499999999999</v>
      </c>
      <c r="AE409" s="9"/>
      <c r="AF409" s="8">
        <f t="shared" si="70"/>
        <v>225.66499999999999</v>
      </c>
      <c r="AG409" s="9"/>
      <c r="AH409" s="8">
        <f t="shared" si="67"/>
        <v>225.66499999999999</v>
      </c>
    </row>
    <row r="410" spans="1:34" ht="69" customHeight="1">
      <c r="A410" s="10" t="s">
        <v>83</v>
      </c>
      <c r="B410" s="3" t="s">
        <v>8</v>
      </c>
      <c r="C410" s="3" t="s">
        <v>24</v>
      </c>
      <c r="D410" s="3" t="s">
        <v>19</v>
      </c>
      <c r="E410" s="12" t="s">
        <v>86</v>
      </c>
      <c r="F410" s="3"/>
      <c r="G410" s="8">
        <v>100</v>
      </c>
      <c r="H410" s="8">
        <f>H411</f>
        <v>0</v>
      </c>
      <c r="I410" s="8">
        <f t="shared" si="77"/>
        <v>100</v>
      </c>
      <c r="J410" s="8">
        <f>J411</f>
        <v>0</v>
      </c>
      <c r="K410" s="8">
        <f t="shared" si="75"/>
        <v>100</v>
      </c>
      <c r="L410" s="9">
        <f>L411</f>
        <v>0</v>
      </c>
      <c r="M410" s="8">
        <f t="shared" si="73"/>
        <v>100</v>
      </c>
      <c r="N410" s="9">
        <f>N411</f>
        <v>0</v>
      </c>
      <c r="O410" s="8">
        <f t="shared" si="71"/>
        <v>100</v>
      </c>
      <c r="P410" s="9">
        <f>P411</f>
        <v>0</v>
      </c>
      <c r="Q410" s="8">
        <f t="shared" si="68"/>
        <v>100</v>
      </c>
      <c r="R410" s="9">
        <f>R411</f>
        <v>0</v>
      </c>
      <c r="S410" s="8">
        <f t="shared" si="69"/>
        <v>100</v>
      </c>
      <c r="T410" s="9">
        <f>T411</f>
        <v>0</v>
      </c>
      <c r="U410" s="8">
        <f t="shared" si="66"/>
        <v>100</v>
      </c>
      <c r="V410" s="8">
        <v>100</v>
      </c>
      <c r="W410" s="8">
        <f>W411</f>
        <v>0</v>
      </c>
      <c r="X410" s="8">
        <f t="shared" si="78"/>
        <v>100</v>
      </c>
      <c r="Y410" s="8">
        <f>Y411</f>
        <v>0</v>
      </c>
      <c r="Z410" s="8">
        <f t="shared" si="76"/>
        <v>100</v>
      </c>
      <c r="AA410" s="9">
        <f>AA411</f>
        <v>0</v>
      </c>
      <c r="AB410" s="8">
        <f t="shared" si="74"/>
        <v>100</v>
      </c>
      <c r="AC410" s="9">
        <f>AC411</f>
        <v>0</v>
      </c>
      <c r="AD410" s="8">
        <f t="shared" si="72"/>
        <v>100</v>
      </c>
      <c r="AE410" s="9">
        <f>AE411</f>
        <v>0</v>
      </c>
      <c r="AF410" s="8">
        <f t="shared" si="70"/>
        <v>100</v>
      </c>
      <c r="AG410" s="9">
        <f>AG411</f>
        <v>0</v>
      </c>
      <c r="AH410" s="8">
        <f t="shared" si="67"/>
        <v>100</v>
      </c>
    </row>
    <row r="411" spans="1:34" ht="54" customHeight="1">
      <c r="A411" s="2" t="s">
        <v>69</v>
      </c>
      <c r="B411" s="3" t="s">
        <v>8</v>
      </c>
      <c r="C411" s="3" t="s">
        <v>24</v>
      </c>
      <c r="D411" s="3" t="s">
        <v>19</v>
      </c>
      <c r="E411" s="12" t="s">
        <v>86</v>
      </c>
      <c r="F411" s="3">
        <v>600</v>
      </c>
      <c r="G411" s="8">
        <v>100</v>
      </c>
      <c r="H411" s="8"/>
      <c r="I411" s="8">
        <f t="shared" si="77"/>
        <v>100</v>
      </c>
      <c r="J411" s="8"/>
      <c r="K411" s="8">
        <f t="shared" si="75"/>
        <v>100</v>
      </c>
      <c r="L411" s="9"/>
      <c r="M411" s="8">
        <f t="shared" si="73"/>
        <v>100</v>
      </c>
      <c r="N411" s="9"/>
      <c r="O411" s="8">
        <f t="shared" si="71"/>
        <v>100</v>
      </c>
      <c r="P411" s="9"/>
      <c r="Q411" s="8">
        <f t="shared" si="68"/>
        <v>100</v>
      </c>
      <c r="R411" s="9"/>
      <c r="S411" s="8">
        <f t="shared" si="69"/>
        <v>100</v>
      </c>
      <c r="T411" s="9"/>
      <c r="U411" s="8">
        <f t="shared" ref="U411:U441" si="79">S411+T411</f>
        <v>100</v>
      </c>
      <c r="V411" s="8">
        <v>100</v>
      </c>
      <c r="W411" s="8"/>
      <c r="X411" s="8">
        <f t="shared" si="78"/>
        <v>100</v>
      </c>
      <c r="Y411" s="8"/>
      <c r="Z411" s="8">
        <f t="shared" si="76"/>
        <v>100</v>
      </c>
      <c r="AA411" s="9"/>
      <c r="AB411" s="8">
        <f t="shared" si="74"/>
        <v>100</v>
      </c>
      <c r="AC411" s="9"/>
      <c r="AD411" s="8">
        <f t="shared" si="72"/>
        <v>100</v>
      </c>
      <c r="AE411" s="9"/>
      <c r="AF411" s="8">
        <f t="shared" si="70"/>
        <v>100</v>
      </c>
      <c r="AG411" s="9"/>
      <c r="AH411" s="8">
        <f t="shared" ref="AH411:AH441" si="80">AF411+AG411</f>
        <v>100</v>
      </c>
    </row>
    <row r="412" spans="1:34" ht="76.5" customHeight="1">
      <c r="A412" s="10" t="s">
        <v>84</v>
      </c>
      <c r="B412" s="3" t="s">
        <v>8</v>
      </c>
      <c r="C412" s="3" t="s">
        <v>24</v>
      </c>
      <c r="D412" s="3" t="s">
        <v>19</v>
      </c>
      <c r="E412" s="1" t="s">
        <v>87</v>
      </c>
      <c r="F412" s="3"/>
      <c r="G412" s="8">
        <v>0</v>
      </c>
      <c r="H412" s="8">
        <f>H413</f>
        <v>0</v>
      </c>
      <c r="I412" s="8">
        <f t="shared" si="77"/>
        <v>0</v>
      </c>
      <c r="J412" s="8">
        <f>J413</f>
        <v>0</v>
      </c>
      <c r="K412" s="8">
        <f t="shared" si="75"/>
        <v>0</v>
      </c>
      <c r="L412" s="9">
        <f>L413</f>
        <v>0</v>
      </c>
      <c r="M412" s="8">
        <f t="shared" si="73"/>
        <v>0</v>
      </c>
      <c r="N412" s="9">
        <f>N413</f>
        <v>0</v>
      </c>
      <c r="O412" s="8">
        <f t="shared" si="71"/>
        <v>0</v>
      </c>
      <c r="P412" s="9">
        <f>P413</f>
        <v>0</v>
      </c>
      <c r="Q412" s="8">
        <f t="shared" si="68"/>
        <v>0</v>
      </c>
      <c r="R412" s="9">
        <f>R413</f>
        <v>0</v>
      </c>
      <c r="S412" s="8">
        <f t="shared" si="69"/>
        <v>0</v>
      </c>
      <c r="T412" s="9">
        <f>T413</f>
        <v>0</v>
      </c>
      <c r="U412" s="8">
        <f t="shared" si="79"/>
        <v>0</v>
      </c>
      <c r="V412" s="8">
        <v>0</v>
      </c>
      <c r="W412" s="8">
        <f>W413</f>
        <v>0</v>
      </c>
      <c r="X412" s="8">
        <f t="shared" si="78"/>
        <v>0</v>
      </c>
      <c r="Y412" s="8">
        <f>Y413</f>
        <v>0</v>
      </c>
      <c r="Z412" s="8">
        <f t="shared" si="76"/>
        <v>0</v>
      </c>
      <c r="AA412" s="9">
        <f>AA413</f>
        <v>0</v>
      </c>
      <c r="AB412" s="8">
        <f t="shared" si="74"/>
        <v>0</v>
      </c>
      <c r="AC412" s="9">
        <f>AC413</f>
        <v>0</v>
      </c>
      <c r="AD412" s="8">
        <f t="shared" si="72"/>
        <v>0</v>
      </c>
      <c r="AE412" s="9">
        <f>AE413</f>
        <v>0</v>
      </c>
      <c r="AF412" s="8">
        <f t="shared" si="70"/>
        <v>0</v>
      </c>
      <c r="AG412" s="9">
        <f>AG413</f>
        <v>0</v>
      </c>
      <c r="AH412" s="8">
        <f t="shared" si="80"/>
        <v>0</v>
      </c>
    </row>
    <row r="413" spans="1:34" ht="52.5" customHeight="1">
      <c r="A413" s="2" t="s">
        <v>69</v>
      </c>
      <c r="B413" s="3" t="s">
        <v>8</v>
      </c>
      <c r="C413" s="3" t="s">
        <v>24</v>
      </c>
      <c r="D413" s="3" t="s">
        <v>19</v>
      </c>
      <c r="E413" s="1" t="s">
        <v>87</v>
      </c>
      <c r="F413" s="3">
        <v>600</v>
      </c>
      <c r="G413" s="8">
        <v>0</v>
      </c>
      <c r="H413" s="8"/>
      <c r="I413" s="8">
        <f t="shared" si="77"/>
        <v>0</v>
      </c>
      <c r="J413" s="8"/>
      <c r="K413" s="8">
        <f t="shared" si="75"/>
        <v>0</v>
      </c>
      <c r="L413" s="9"/>
      <c r="M413" s="8">
        <f t="shared" si="73"/>
        <v>0</v>
      </c>
      <c r="N413" s="9"/>
      <c r="O413" s="8">
        <f t="shared" si="71"/>
        <v>0</v>
      </c>
      <c r="P413" s="9"/>
      <c r="Q413" s="8">
        <f t="shared" si="68"/>
        <v>0</v>
      </c>
      <c r="R413" s="9"/>
      <c r="S413" s="8">
        <f t="shared" si="69"/>
        <v>0</v>
      </c>
      <c r="T413" s="9"/>
      <c r="U413" s="8">
        <f t="shared" si="79"/>
        <v>0</v>
      </c>
      <c r="V413" s="8">
        <v>0</v>
      </c>
      <c r="W413" s="8"/>
      <c r="X413" s="8">
        <f t="shared" si="78"/>
        <v>0</v>
      </c>
      <c r="Y413" s="8"/>
      <c r="Z413" s="8">
        <f t="shared" si="76"/>
        <v>0</v>
      </c>
      <c r="AA413" s="9"/>
      <c r="AB413" s="8">
        <f t="shared" si="74"/>
        <v>0</v>
      </c>
      <c r="AC413" s="9"/>
      <c r="AD413" s="8">
        <f t="shared" si="72"/>
        <v>0</v>
      </c>
      <c r="AE413" s="9"/>
      <c r="AF413" s="8">
        <f t="shared" si="70"/>
        <v>0</v>
      </c>
      <c r="AG413" s="9"/>
      <c r="AH413" s="8">
        <f t="shared" si="80"/>
        <v>0</v>
      </c>
    </row>
    <row r="414" spans="1:34" ht="95.25" customHeight="1">
      <c r="A414" s="10" t="s">
        <v>78</v>
      </c>
      <c r="B414" s="3" t="s">
        <v>8</v>
      </c>
      <c r="C414" s="3" t="s">
        <v>24</v>
      </c>
      <c r="D414" s="3" t="s">
        <v>19</v>
      </c>
      <c r="E414" s="1" t="s">
        <v>88</v>
      </c>
      <c r="F414" s="3"/>
      <c r="G414" s="8">
        <v>0</v>
      </c>
      <c r="H414" s="8">
        <f>H415</f>
        <v>0</v>
      </c>
      <c r="I414" s="8">
        <f t="shared" si="77"/>
        <v>0</v>
      </c>
      <c r="J414" s="8">
        <f>J415</f>
        <v>0</v>
      </c>
      <c r="K414" s="8">
        <f t="shared" si="75"/>
        <v>0</v>
      </c>
      <c r="L414" s="9">
        <f>L415</f>
        <v>0</v>
      </c>
      <c r="M414" s="8">
        <f t="shared" si="73"/>
        <v>0</v>
      </c>
      <c r="N414" s="9">
        <f>N415</f>
        <v>0</v>
      </c>
      <c r="O414" s="8">
        <f t="shared" si="71"/>
        <v>0</v>
      </c>
      <c r="P414" s="9">
        <f>P415</f>
        <v>0</v>
      </c>
      <c r="Q414" s="8">
        <f t="shared" si="68"/>
        <v>0</v>
      </c>
      <c r="R414" s="9">
        <f>R415</f>
        <v>0</v>
      </c>
      <c r="S414" s="8">
        <f t="shared" si="69"/>
        <v>0</v>
      </c>
      <c r="T414" s="9">
        <f>T415</f>
        <v>0</v>
      </c>
      <c r="U414" s="8">
        <f t="shared" si="79"/>
        <v>0</v>
      </c>
      <c r="V414" s="8">
        <v>0</v>
      </c>
      <c r="W414" s="8">
        <f>W415</f>
        <v>0</v>
      </c>
      <c r="X414" s="8">
        <f t="shared" si="78"/>
        <v>0</v>
      </c>
      <c r="Y414" s="8">
        <f>Y415</f>
        <v>0</v>
      </c>
      <c r="Z414" s="8">
        <f t="shared" si="76"/>
        <v>0</v>
      </c>
      <c r="AA414" s="9">
        <f>AA415</f>
        <v>0</v>
      </c>
      <c r="AB414" s="8">
        <f t="shared" si="74"/>
        <v>0</v>
      </c>
      <c r="AC414" s="9">
        <f>AC415</f>
        <v>0</v>
      </c>
      <c r="AD414" s="8">
        <f t="shared" si="72"/>
        <v>0</v>
      </c>
      <c r="AE414" s="9">
        <f>AE415</f>
        <v>0</v>
      </c>
      <c r="AF414" s="8">
        <f t="shared" si="70"/>
        <v>0</v>
      </c>
      <c r="AG414" s="9">
        <f>AG415</f>
        <v>0</v>
      </c>
      <c r="AH414" s="8">
        <f t="shared" si="80"/>
        <v>0</v>
      </c>
    </row>
    <row r="415" spans="1:34" ht="51.75" customHeight="1">
      <c r="A415" s="2" t="s">
        <v>69</v>
      </c>
      <c r="B415" s="3" t="s">
        <v>8</v>
      </c>
      <c r="C415" s="3" t="s">
        <v>24</v>
      </c>
      <c r="D415" s="3" t="s">
        <v>19</v>
      </c>
      <c r="E415" s="1" t="s">
        <v>88</v>
      </c>
      <c r="F415" s="3">
        <v>600</v>
      </c>
      <c r="G415" s="8">
        <v>0</v>
      </c>
      <c r="H415" s="8"/>
      <c r="I415" s="8">
        <f t="shared" si="77"/>
        <v>0</v>
      </c>
      <c r="J415" s="8"/>
      <c r="K415" s="8">
        <f t="shared" si="75"/>
        <v>0</v>
      </c>
      <c r="L415" s="9"/>
      <c r="M415" s="8">
        <f t="shared" si="73"/>
        <v>0</v>
      </c>
      <c r="N415" s="9"/>
      <c r="O415" s="8">
        <f t="shared" si="71"/>
        <v>0</v>
      </c>
      <c r="P415" s="9"/>
      <c r="Q415" s="8">
        <f t="shared" si="68"/>
        <v>0</v>
      </c>
      <c r="R415" s="9"/>
      <c r="S415" s="8">
        <f t="shared" si="69"/>
        <v>0</v>
      </c>
      <c r="T415" s="9"/>
      <c r="U415" s="8">
        <f t="shared" si="79"/>
        <v>0</v>
      </c>
      <c r="V415" s="8">
        <v>0</v>
      </c>
      <c r="W415" s="8"/>
      <c r="X415" s="8">
        <f t="shared" si="78"/>
        <v>0</v>
      </c>
      <c r="Y415" s="8"/>
      <c r="Z415" s="8">
        <f t="shared" si="76"/>
        <v>0</v>
      </c>
      <c r="AA415" s="9"/>
      <c r="AB415" s="8">
        <f t="shared" si="74"/>
        <v>0</v>
      </c>
      <c r="AC415" s="9"/>
      <c r="AD415" s="8">
        <f t="shared" si="72"/>
        <v>0</v>
      </c>
      <c r="AE415" s="9"/>
      <c r="AF415" s="8">
        <f t="shared" si="70"/>
        <v>0</v>
      </c>
      <c r="AG415" s="9"/>
      <c r="AH415" s="8">
        <f t="shared" si="80"/>
        <v>0</v>
      </c>
    </row>
    <row r="416" spans="1:34" ht="51.75" customHeight="1">
      <c r="A416" s="10" t="s">
        <v>80</v>
      </c>
      <c r="B416" s="3" t="s">
        <v>8</v>
      </c>
      <c r="C416" s="3" t="s">
        <v>24</v>
      </c>
      <c r="D416" s="3" t="s">
        <v>19</v>
      </c>
      <c r="E416" s="1" t="s">
        <v>89</v>
      </c>
      <c r="F416" s="3"/>
      <c r="G416" s="8">
        <v>0</v>
      </c>
      <c r="H416" s="8">
        <f>H417</f>
        <v>0</v>
      </c>
      <c r="I416" s="8">
        <f t="shared" si="77"/>
        <v>0</v>
      </c>
      <c r="J416" s="8">
        <f>J417</f>
        <v>0</v>
      </c>
      <c r="K416" s="8">
        <f t="shared" si="75"/>
        <v>0</v>
      </c>
      <c r="L416" s="9">
        <f>L417</f>
        <v>0</v>
      </c>
      <c r="M416" s="8">
        <f t="shared" si="73"/>
        <v>0</v>
      </c>
      <c r="N416" s="9">
        <f>N417</f>
        <v>0</v>
      </c>
      <c r="O416" s="8">
        <f t="shared" si="71"/>
        <v>0</v>
      </c>
      <c r="P416" s="9">
        <f>P417</f>
        <v>0</v>
      </c>
      <c r="Q416" s="8">
        <f t="shared" si="68"/>
        <v>0</v>
      </c>
      <c r="R416" s="9">
        <f>R417</f>
        <v>0</v>
      </c>
      <c r="S416" s="8">
        <f t="shared" si="69"/>
        <v>0</v>
      </c>
      <c r="T416" s="9">
        <f>T417</f>
        <v>0</v>
      </c>
      <c r="U416" s="8">
        <f t="shared" si="79"/>
        <v>0</v>
      </c>
      <c r="V416" s="8">
        <v>0</v>
      </c>
      <c r="W416" s="8">
        <f>W417</f>
        <v>0</v>
      </c>
      <c r="X416" s="8">
        <f t="shared" si="78"/>
        <v>0</v>
      </c>
      <c r="Y416" s="8">
        <f>Y417</f>
        <v>0</v>
      </c>
      <c r="Z416" s="8">
        <f t="shared" si="76"/>
        <v>0</v>
      </c>
      <c r="AA416" s="9">
        <f>AA417</f>
        <v>0</v>
      </c>
      <c r="AB416" s="8">
        <f t="shared" si="74"/>
        <v>0</v>
      </c>
      <c r="AC416" s="9">
        <f>AC417</f>
        <v>0</v>
      </c>
      <c r="AD416" s="8">
        <f t="shared" si="72"/>
        <v>0</v>
      </c>
      <c r="AE416" s="9">
        <f>AE417</f>
        <v>0</v>
      </c>
      <c r="AF416" s="8">
        <f t="shared" si="70"/>
        <v>0</v>
      </c>
      <c r="AG416" s="9">
        <f>AG417</f>
        <v>0</v>
      </c>
      <c r="AH416" s="8">
        <f t="shared" si="80"/>
        <v>0</v>
      </c>
    </row>
    <row r="417" spans="1:34" ht="54.75" customHeight="1">
      <c r="A417" s="2" t="s">
        <v>69</v>
      </c>
      <c r="B417" s="3" t="s">
        <v>8</v>
      </c>
      <c r="C417" s="3" t="s">
        <v>24</v>
      </c>
      <c r="D417" s="3" t="s">
        <v>19</v>
      </c>
      <c r="E417" s="1" t="s">
        <v>89</v>
      </c>
      <c r="F417" s="3">
        <v>600</v>
      </c>
      <c r="G417" s="8">
        <v>0</v>
      </c>
      <c r="H417" s="8"/>
      <c r="I417" s="8">
        <f t="shared" si="77"/>
        <v>0</v>
      </c>
      <c r="J417" s="8"/>
      <c r="K417" s="8">
        <f t="shared" si="75"/>
        <v>0</v>
      </c>
      <c r="L417" s="9"/>
      <c r="M417" s="8">
        <f t="shared" si="73"/>
        <v>0</v>
      </c>
      <c r="N417" s="9"/>
      <c r="O417" s="8">
        <f t="shared" si="71"/>
        <v>0</v>
      </c>
      <c r="P417" s="9"/>
      <c r="Q417" s="8">
        <f t="shared" si="68"/>
        <v>0</v>
      </c>
      <c r="R417" s="9"/>
      <c r="S417" s="8">
        <f t="shared" ref="S417:S441" si="81">Q417+R417</f>
        <v>0</v>
      </c>
      <c r="T417" s="9"/>
      <c r="U417" s="8">
        <f t="shared" si="79"/>
        <v>0</v>
      </c>
      <c r="V417" s="8">
        <v>0</v>
      </c>
      <c r="W417" s="8"/>
      <c r="X417" s="8">
        <f t="shared" si="78"/>
        <v>0</v>
      </c>
      <c r="Y417" s="8"/>
      <c r="Z417" s="8">
        <f t="shared" si="76"/>
        <v>0</v>
      </c>
      <c r="AA417" s="9"/>
      <c r="AB417" s="8">
        <f t="shared" si="74"/>
        <v>0</v>
      </c>
      <c r="AC417" s="9"/>
      <c r="AD417" s="8">
        <f t="shared" si="72"/>
        <v>0</v>
      </c>
      <c r="AE417" s="9"/>
      <c r="AF417" s="8">
        <f t="shared" si="70"/>
        <v>0</v>
      </c>
      <c r="AG417" s="9"/>
      <c r="AH417" s="8">
        <f t="shared" si="80"/>
        <v>0</v>
      </c>
    </row>
    <row r="418" spans="1:34" ht="45" customHeight="1">
      <c r="A418" s="10" t="s">
        <v>77</v>
      </c>
      <c r="B418" s="3" t="s">
        <v>8</v>
      </c>
      <c r="C418" s="3" t="s">
        <v>24</v>
      </c>
      <c r="D418" s="3" t="s">
        <v>19</v>
      </c>
      <c r="E418" s="1" t="s">
        <v>90</v>
      </c>
      <c r="F418" s="3"/>
      <c r="G418" s="8">
        <v>0</v>
      </c>
      <c r="H418" s="8">
        <f>H419</f>
        <v>0</v>
      </c>
      <c r="I418" s="8">
        <f t="shared" si="77"/>
        <v>0</v>
      </c>
      <c r="J418" s="8">
        <f>J419</f>
        <v>0</v>
      </c>
      <c r="K418" s="8">
        <f t="shared" si="75"/>
        <v>0</v>
      </c>
      <c r="L418" s="9">
        <f>L419</f>
        <v>0</v>
      </c>
      <c r="M418" s="8">
        <f t="shared" si="73"/>
        <v>0</v>
      </c>
      <c r="N418" s="9">
        <f>N419</f>
        <v>0</v>
      </c>
      <c r="O418" s="8">
        <f t="shared" si="71"/>
        <v>0</v>
      </c>
      <c r="P418" s="9">
        <f>P419</f>
        <v>0</v>
      </c>
      <c r="Q418" s="8">
        <f t="shared" si="68"/>
        <v>0</v>
      </c>
      <c r="R418" s="9">
        <f>R419</f>
        <v>0</v>
      </c>
      <c r="S418" s="8">
        <f t="shared" si="81"/>
        <v>0</v>
      </c>
      <c r="T418" s="9">
        <f>T419</f>
        <v>0</v>
      </c>
      <c r="U418" s="8">
        <f t="shared" si="79"/>
        <v>0</v>
      </c>
      <c r="V418" s="8">
        <v>0</v>
      </c>
      <c r="W418" s="8">
        <f>W419</f>
        <v>0</v>
      </c>
      <c r="X418" s="8">
        <f t="shared" si="78"/>
        <v>0</v>
      </c>
      <c r="Y418" s="8">
        <f>Y419</f>
        <v>0</v>
      </c>
      <c r="Z418" s="8">
        <f t="shared" si="76"/>
        <v>0</v>
      </c>
      <c r="AA418" s="9">
        <f>AA419</f>
        <v>0</v>
      </c>
      <c r="AB418" s="8">
        <f t="shared" si="74"/>
        <v>0</v>
      </c>
      <c r="AC418" s="9">
        <f>AC419</f>
        <v>0</v>
      </c>
      <c r="AD418" s="8">
        <f t="shared" si="72"/>
        <v>0</v>
      </c>
      <c r="AE418" s="9">
        <f>AE419</f>
        <v>0</v>
      </c>
      <c r="AF418" s="8">
        <f t="shared" si="70"/>
        <v>0</v>
      </c>
      <c r="AG418" s="9">
        <f>AG419</f>
        <v>0</v>
      </c>
      <c r="AH418" s="8">
        <f t="shared" si="80"/>
        <v>0</v>
      </c>
    </row>
    <row r="419" spans="1:34" ht="53.25" customHeight="1">
      <c r="A419" s="2" t="s">
        <v>69</v>
      </c>
      <c r="B419" s="3" t="s">
        <v>8</v>
      </c>
      <c r="C419" s="3" t="s">
        <v>24</v>
      </c>
      <c r="D419" s="3" t="s">
        <v>19</v>
      </c>
      <c r="E419" s="1" t="s">
        <v>90</v>
      </c>
      <c r="F419" s="3">
        <v>600</v>
      </c>
      <c r="G419" s="8">
        <v>0</v>
      </c>
      <c r="H419" s="8"/>
      <c r="I419" s="8">
        <f t="shared" si="77"/>
        <v>0</v>
      </c>
      <c r="J419" s="8"/>
      <c r="K419" s="8">
        <f t="shared" si="75"/>
        <v>0</v>
      </c>
      <c r="L419" s="9"/>
      <c r="M419" s="8">
        <f t="shared" si="73"/>
        <v>0</v>
      </c>
      <c r="N419" s="9"/>
      <c r="O419" s="8">
        <f t="shared" si="71"/>
        <v>0</v>
      </c>
      <c r="P419" s="9"/>
      <c r="Q419" s="8">
        <f t="shared" ref="Q419:Q441" si="82">O419+P419</f>
        <v>0</v>
      </c>
      <c r="R419" s="9"/>
      <c r="S419" s="8">
        <f t="shared" si="81"/>
        <v>0</v>
      </c>
      <c r="T419" s="9"/>
      <c r="U419" s="8">
        <f t="shared" si="79"/>
        <v>0</v>
      </c>
      <c r="V419" s="8">
        <v>0</v>
      </c>
      <c r="W419" s="8"/>
      <c r="X419" s="8">
        <f t="shared" si="78"/>
        <v>0</v>
      </c>
      <c r="Y419" s="8"/>
      <c r="Z419" s="8">
        <f t="shared" si="76"/>
        <v>0</v>
      </c>
      <c r="AA419" s="9"/>
      <c r="AB419" s="8">
        <f t="shared" si="74"/>
        <v>0</v>
      </c>
      <c r="AC419" s="9"/>
      <c r="AD419" s="8">
        <f t="shared" si="72"/>
        <v>0</v>
      </c>
      <c r="AE419" s="9"/>
      <c r="AF419" s="8">
        <f t="shared" ref="AF419:AF441" si="83">AD419+AE419</f>
        <v>0</v>
      </c>
      <c r="AG419" s="9"/>
      <c r="AH419" s="8">
        <f t="shared" si="80"/>
        <v>0</v>
      </c>
    </row>
    <row r="420" spans="1:34" ht="51.75" customHeight="1">
      <c r="A420" s="10" t="s">
        <v>91</v>
      </c>
      <c r="B420" s="3" t="s">
        <v>8</v>
      </c>
      <c r="C420" s="3" t="s">
        <v>24</v>
      </c>
      <c r="D420" s="3" t="s">
        <v>19</v>
      </c>
      <c r="E420" s="1" t="s">
        <v>92</v>
      </c>
      <c r="F420" s="3"/>
      <c r="G420" s="8">
        <v>352.50968</v>
      </c>
      <c r="H420" s="8">
        <f>H421+H422</f>
        <v>0</v>
      </c>
      <c r="I420" s="8">
        <f t="shared" si="77"/>
        <v>352.50968</v>
      </c>
      <c r="J420" s="8">
        <f>J421+J422</f>
        <v>0</v>
      </c>
      <c r="K420" s="8">
        <f t="shared" si="75"/>
        <v>352.50968</v>
      </c>
      <c r="L420" s="9">
        <f>L421+L422</f>
        <v>0</v>
      </c>
      <c r="M420" s="8">
        <f t="shared" si="73"/>
        <v>352.50968</v>
      </c>
      <c r="N420" s="9">
        <f>N421+N422</f>
        <v>0</v>
      </c>
      <c r="O420" s="8">
        <f t="shared" si="71"/>
        <v>352.50968</v>
      </c>
      <c r="P420" s="9">
        <f>P421+P422</f>
        <v>0</v>
      </c>
      <c r="Q420" s="8">
        <f t="shared" si="82"/>
        <v>352.50968</v>
      </c>
      <c r="R420" s="9">
        <f>R421+R422</f>
        <v>0</v>
      </c>
      <c r="S420" s="8">
        <f t="shared" si="81"/>
        <v>352.50968</v>
      </c>
      <c r="T420" s="9">
        <f>T421+T422</f>
        <v>0</v>
      </c>
      <c r="U420" s="8">
        <f t="shared" si="79"/>
        <v>352.50968</v>
      </c>
      <c r="V420" s="8">
        <v>352.50968</v>
      </c>
      <c r="W420" s="8">
        <f>W421+W422</f>
        <v>0</v>
      </c>
      <c r="X420" s="8">
        <f t="shared" si="78"/>
        <v>352.50968</v>
      </c>
      <c r="Y420" s="8">
        <f>Y421+Y422</f>
        <v>0</v>
      </c>
      <c r="Z420" s="8">
        <f t="shared" si="76"/>
        <v>352.50968</v>
      </c>
      <c r="AA420" s="9">
        <f>AA421+AA422</f>
        <v>0</v>
      </c>
      <c r="AB420" s="8">
        <f t="shared" si="74"/>
        <v>352.50968</v>
      </c>
      <c r="AC420" s="9">
        <f>AC421+AC422</f>
        <v>-225</v>
      </c>
      <c r="AD420" s="8">
        <f t="shared" si="72"/>
        <v>127.50968</v>
      </c>
      <c r="AE420" s="9">
        <f>AE421+AE422</f>
        <v>0</v>
      </c>
      <c r="AF420" s="8">
        <f t="shared" si="83"/>
        <v>127.50968</v>
      </c>
      <c r="AG420" s="9">
        <f>AG421+AG422</f>
        <v>0</v>
      </c>
      <c r="AH420" s="8">
        <f t="shared" si="80"/>
        <v>127.50968</v>
      </c>
    </row>
    <row r="421" spans="1:34" ht="48.75" customHeight="1">
      <c r="A421" s="2" t="s">
        <v>32</v>
      </c>
      <c r="B421" s="3" t="s">
        <v>8</v>
      </c>
      <c r="C421" s="3" t="s">
        <v>24</v>
      </c>
      <c r="D421" s="3" t="s">
        <v>19</v>
      </c>
      <c r="E421" s="1" t="s">
        <v>92</v>
      </c>
      <c r="F421" s="3">
        <v>200</v>
      </c>
      <c r="G421" s="8">
        <v>309.416</v>
      </c>
      <c r="H421" s="8"/>
      <c r="I421" s="8">
        <f t="shared" si="77"/>
        <v>309.416</v>
      </c>
      <c r="J421" s="8"/>
      <c r="K421" s="8">
        <f t="shared" si="75"/>
        <v>309.416</v>
      </c>
      <c r="L421" s="9"/>
      <c r="M421" s="8">
        <f t="shared" si="73"/>
        <v>309.416</v>
      </c>
      <c r="N421" s="9"/>
      <c r="O421" s="8">
        <f t="shared" si="71"/>
        <v>309.416</v>
      </c>
      <c r="P421" s="9"/>
      <c r="Q421" s="8">
        <f t="shared" si="82"/>
        <v>309.416</v>
      </c>
      <c r="R421" s="9"/>
      <c r="S421" s="8">
        <f t="shared" si="81"/>
        <v>309.416</v>
      </c>
      <c r="T421" s="9"/>
      <c r="U421" s="8">
        <f t="shared" si="79"/>
        <v>309.416</v>
      </c>
      <c r="V421" s="8">
        <v>309.416</v>
      </c>
      <c r="W421" s="8"/>
      <c r="X421" s="8">
        <f t="shared" si="78"/>
        <v>309.416</v>
      </c>
      <c r="Y421" s="8"/>
      <c r="Z421" s="8">
        <f t="shared" si="76"/>
        <v>309.416</v>
      </c>
      <c r="AA421" s="9"/>
      <c r="AB421" s="8">
        <f t="shared" si="74"/>
        <v>309.416</v>
      </c>
      <c r="AC421" s="9">
        <v>-225</v>
      </c>
      <c r="AD421" s="8">
        <f t="shared" si="72"/>
        <v>84.415999999999997</v>
      </c>
      <c r="AE421" s="9"/>
      <c r="AF421" s="8">
        <f t="shared" si="83"/>
        <v>84.415999999999997</v>
      </c>
      <c r="AG421" s="9"/>
      <c r="AH421" s="8">
        <f t="shared" si="80"/>
        <v>84.415999999999997</v>
      </c>
    </row>
    <row r="422" spans="1:34" ht="55.5" customHeight="1">
      <c r="A422" s="2" t="s">
        <v>69</v>
      </c>
      <c r="B422" s="3" t="s">
        <v>8</v>
      </c>
      <c r="C422" s="3" t="s">
        <v>24</v>
      </c>
      <c r="D422" s="3" t="s">
        <v>19</v>
      </c>
      <c r="E422" s="1" t="s">
        <v>92</v>
      </c>
      <c r="F422" s="3">
        <v>600</v>
      </c>
      <c r="G422" s="8">
        <v>43.093679999999999</v>
      </c>
      <c r="H422" s="8"/>
      <c r="I422" s="8">
        <f t="shared" si="77"/>
        <v>43.093679999999999</v>
      </c>
      <c r="J422" s="8"/>
      <c r="K422" s="8">
        <f t="shared" si="75"/>
        <v>43.093679999999999</v>
      </c>
      <c r="L422" s="9"/>
      <c r="M422" s="8">
        <f t="shared" si="73"/>
        <v>43.093679999999999</v>
      </c>
      <c r="N422" s="9"/>
      <c r="O422" s="8">
        <f t="shared" si="71"/>
        <v>43.093679999999999</v>
      </c>
      <c r="P422" s="9"/>
      <c r="Q422" s="8">
        <f t="shared" si="82"/>
        <v>43.093679999999999</v>
      </c>
      <c r="R422" s="9"/>
      <c r="S422" s="8">
        <f t="shared" si="81"/>
        <v>43.093679999999999</v>
      </c>
      <c r="T422" s="9"/>
      <c r="U422" s="8">
        <f t="shared" si="79"/>
        <v>43.093679999999999</v>
      </c>
      <c r="V422" s="8">
        <v>43.093679999999999</v>
      </c>
      <c r="W422" s="8"/>
      <c r="X422" s="8">
        <f t="shared" si="78"/>
        <v>43.093679999999999</v>
      </c>
      <c r="Y422" s="8"/>
      <c r="Z422" s="8">
        <f t="shared" si="76"/>
        <v>43.093679999999999</v>
      </c>
      <c r="AA422" s="9"/>
      <c r="AB422" s="8">
        <f t="shared" si="74"/>
        <v>43.093679999999999</v>
      </c>
      <c r="AC422" s="9"/>
      <c r="AD422" s="8">
        <f t="shared" si="72"/>
        <v>43.093679999999999</v>
      </c>
      <c r="AE422" s="9"/>
      <c r="AF422" s="8">
        <f t="shared" si="83"/>
        <v>43.093679999999999</v>
      </c>
      <c r="AG422" s="9"/>
      <c r="AH422" s="8">
        <f t="shared" si="80"/>
        <v>43.093679999999999</v>
      </c>
    </row>
    <row r="423" spans="1:34" ht="26.25" customHeight="1">
      <c r="A423" s="2" t="s">
        <v>329</v>
      </c>
      <c r="B423" s="3" t="s">
        <v>8</v>
      </c>
      <c r="C423" s="3" t="s">
        <v>24</v>
      </c>
      <c r="D423" s="3" t="s">
        <v>19</v>
      </c>
      <c r="E423" s="1" t="s">
        <v>330</v>
      </c>
      <c r="F423" s="3"/>
      <c r="G423" s="8">
        <v>0</v>
      </c>
      <c r="H423" s="8">
        <f>H424</f>
        <v>0</v>
      </c>
      <c r="I423" s="8">
        <f t="shared" si="77"/>
        <v>0</v>
      </c>
      <c r="J423" s="8">
        <f>J424</f>
        <v>0</v>
      </c>
      <c r="K423" s="8">
        <f t="shared" si="75"/>
        <v>0</v>
      </c>
      <c r="L423" s="9">
        <f>L424</f>
        <v>0</v>
      </c>
      <c r="M423" s="8">
        <f t="shared" si="73"/>
        <v>0</v>
      </c>
      <c r="N423" s="9">
        <f>N424</f>
        <v>0</v>
      </c>
      <c r="O423" s="8">
        <f t="shared" ref="O423:O441" si="84">M423+N423</f>
        <v>0</v>
      </c>
      <c r="P423" s="9">
        <f>P424</f>
        <v>0</v>
      </c>
      <c r="Q423" s="8">
        <f t="shared" si="82"/>
        <v>0</v>
      </c>
      <c r="R423" s="9">
        <f>R424</f>
        <v>0</v>
      </c>
      <c r="S423" s="8">
        <f t="shared" si="81"/>
        <v>0</v>
      </c>
      <c r="T423" s="9">
        <f>T424</f>
        <v>0</v>
      </c>
      <c r="U423" s="8">
        <f t="shared" si="79"/>
        <v>0</v>
      </c>
      <c r="V423" s="8">
        <v>0</v>
      </c>
      <c r="W423" s="8">
        <f>W424</f>
        <v>0</v>
      </c>
      <c r="X423" s="8">
        <f t="shared" si="78"/>
        <v>0</v>
      </c>
      <c r="Y423" s="8">
        <f>Y424</f>
        <v>0</v>
      </c>
      <c r="Z423" s="8">
        <f t="shared" si="76"/>
        <v>0</v>
      </c>
      <c r="AA423" s="9">
        <f>AA424</f>
        <v>0</v>
      </c>
      <c r="AB423" s="8">
        <f t="shared" si="74"/>
        <v>0</v>
      </c>
      <c r="AC423" s="9">
        <f>AC424</f>
        <v>0</v>
      </c>
      <c r="AD423" s="8">
        <f t="shared" si="72"/>
        <v>0</v>
      </c>
      <c r="AE423" s="9">
        <f>AE424</f>
        <v>0</v>
      </c>
      <c r="AF423" s="8">
        <f t="shared" si="83"/>
        <v>0</v>
      </c>
      <c r="AG423" s="9">
        <f>AG424</f>
        <v>0</v>
      </c>
      <c r="AH423" s="8">
        <f t="shared" si="80"/>
        <v>0</v>
      </c>
    </row>
    <row r="424" spans="1:34" ht="55.5" customHeight="1">
      <c r="A424" s="2" t="s">
        <v>69</v>
      </c>
      <c r="B424" s="3" t="s">
        <v>8</v>
      </c>
      <c r="C424" s="3" t="s">
        <v>24</v>
      </c>
      <c r="D424" s="3" t="s">
        <v>19</v>
      </c>
      <c r="E424" s="1" t="s">
        <v>330</v>
      </c>
      <c r="F424" s="3">
        <v>600</v>
      </c>
      <c r="G424" s="8">
        <v>0</v>
      </c>
      <c r="H424" s="8"/>
      <c r="I424" s="8">
        <f t="shared" si="77"/>
        <v>0</v>
      </c>
      <c r="J424" s="8"/>
      <c r="K424" s="8">
        <f t="shared" si="75"/>
        <v>0</v>
      </c>
      <c r="L424" s="9"/>
      <c r="M424" s="8">
        <f t="shared" si="73"/>
        <v>0</v>
      </c>
      <c r="N424" s="9"/>
      <c r="O424" s="8">
        <f t="shared" si="84"/>
        <v>0</v>
      </c>
      <c r="P424" s="9"/>
      <c r="Q424" s="8">
        <f t="shared" si="82"/>
        <v>0</v>
      </c>
      <c r="R424" s="9"/>
      <c r="S424" s="8">
        <f t="shared" si="81"/>
        <v>0</v>
      </c>
      <c r="T424" s="9"/>
      <c r="U424" s="8">
        <f t="shared" si="79"/>
        <v>0</v>
      </c>
      <c r="V424" s="8">
        <v>0</v>
      </c>
      <c r="W424" s="8"/>
      <c r="X424" s="8">
        <f t="shared" si="78"/>
        <v>0</v>
      </c>
      <c r="Y424" s="8"/>
      <c r="Z424" s="8">
        <f t="shared" si="76"/>
        <v>0</v>
      </c>
      <c r="AA424" s="9"/>
      <c r="AB424" s="8">
        <f t="shared" si="74"/>
        <v>0</v>
      </c>
      <c r="AC424" s="9"/>
      <c r="AD424" s="8">
        <f t="shared" si="72"/>
        <v>0</v>
      </c>
      <c r="AE424" s="9"/>
      <c r="AF424" s="8">
        <f t="shared" si="83"/>
        <v>0</v>
      </c>
      <c r="AG424" s="9"/>
      <c r="AH424" s="8">
        <f t="shared" si="80"/>
        <v>0</v>
      </c>
    </row>
    <row r="425" spans="1:34" ht="53.25" customHeight="1">
      <c r="A425" s="2" t="s">
        <v>98</v>
      </c>
      <c r="B425" s="3" t="s">
        <v>8</v>
      </c>
      <c r="C425" s="3">
        <v>11</v>
      </c>
      <c r="D425" s="3" t="s">
        <v>25</v>
      </c>
      <c r="E425" s="1" t="s">
        <v>100</v>
      </c>
      <c r="F425" s="3"/>
      <c r="G425" s="8">
        <v>454.05</v>
      </c>
      <c r="H425" s="8">
        <f>H426+H427</f>
        <v>0</v>
      </c>
      <c r="I425" s="8">
        <f t="shared" si="77"/>
        <v>454.05</v>
      </c>
      <c r="J425" s="8">
        <f>J426+J427</f>
        <v>0</v>
      </c>
      <c r="K425" s="8">
        <f t="shared" si="75"/>
        <v>454.05</v>
      </c>
      <c r="L425" s="9">
        <f>L426+L427</f>
        <v>0</v>
      </c>
      <c r="M425" s="8">
        <f t="shared" si="73"/>
        <v>454.05</v>
      </c>
      <c r="N425" s="9">
        <f>N426+N427</f>
        <v>0</v>
      </c>
      <c r="O425" s="8">
        <f t="shared" si="84"/>
        <v>454.05</v>
      </c>
      <c r="P425" s="9">
        <f>P426+P427</f>
        <v>0</v>
      </c>
      <c r="Q425" s="8">
        <f t="shared" si="82"/>
        <v>454.05</v>
      </c>
      <c r="R425" s="9">
        <f>R426+R427</f>
        <v>0</v>
      </c>
      <c r="S425" s="8">
        <f t="shared" si="81"/>
        <v>454.05</v>
      </c>
      <c r="T425" s="9">
        <f>T426+T427</f>
        <v>0</v>
      </c>
      <c r="U425" s="8">
        <f t="shared" si="79"/>
        <v>454.05</v>
      </c>
      <c r="V425" s="8">
        <v>454.05</v>
      </c>
      <c r="W425" s="8">
        <f>W426+W427</f>
        <v>0</v>
      </c>
      <c r="X425" s="8">
        <f t="shared" si="78"/>
        <v>454.05</v>
      </c>
      <c r="Y425" s="8">
        <f>Y426+Y427</f>
        <v>0</v>
      </c>
      <c r="Z425" s="8">
        <f t="shared" si="76"/>
        <v>454.05</v>
      </c>
      <c r="AA425" s="9">
        <f>AA426+AA427</f>
        <v>0</v>
      </c>
      <c r="AB425" s="8">
        <f t="shared" si="74"/>
        <v>454.05</v>
      </c>
      <c r="AC425" s="9">
        <f>AC426+AC427</f>
        <v>0</v>
      </c>
      <c r="AD425" s="8">
        <f t="shared" si="72"/>
        <v>454.05</v>
      </c>
      <c r="AE425" s="9">
        <f>AE426+AE427</f>
        <v>0</v>
      </c>
      <c r="AF425" s="8">
        <f t="shared" si="83"/>
        <v>454.05</v>
      </c>
      <c r="AG425" s="9">
        <f>AG426+AG427</f>
        <v>0</v>
      </c>
      <c r="AH425" s="8">
        <f t="shared" si="80"/>
        <v>454.05</v>
      </c>
    </row>
    <row r="426" spans="1:34" ht="85.5" customHeight="1">
      <c r="A426" s="2" t="s">
        <v>99</v>
      </c>
      <c r="B426" s="3" t="s">
        <v>8</v>
      </c>
      <c r="C426" s="3">
        <v>11</v>
      </c>
      <c r="D426" s="3" t="s">
        <v>25</v>
      </c>
      <c r="E426" s="1" t="s">
        <v>100</v>
      </c>
      <c r="F426" s="3">
        <v>100</v>
      </c>
      <c r="G426" s="8">
        <v>339.05</v>
      </c>
      <c r="H426" s="8"/>
      <c r="I426" s="8">
        <f t="shared" si="77"/>
        <v>339.05</v>
      </c>
      <c r="J426" s="8"/>
      <c r="K426" s="8">
        <f t="shared" si="75"/>
        <v>339.05</v>
      </c>
      <c r="L426" s="9"/>
      <c r="M426" s="8">
        <f t="shared" si="73"/>
        <v>339.05</v>
      </c>
      <c r="N426" s="9"/>
      <c r="O426" s="8">
        <f t="shared" si="84"/>
        <v>339.05</v>
      </c>
      <c r="P426" s="9"/>
      <c r="Q426" s="8">
        <f t="shared" si="82"/>
        <v>339.05</v>
      </c>
      <c r="R426" s="9"/>
      <c r="S426" s="8">
        <f t="shared" si="81"/>
        <v>339.05</v>
      </c>
      <c r="T426" s="9"/>
      <c r="U426" s="8">
        <f t="shared" si="79"/>
        <v>339.05</v>
      </c>
      <c r="V426" s="8">
        <v>339.05</v>
      </c>
      <c r="W426" s="8"/>
      <c r="X426" s="8">
        <f t="shared" si="78"/>
        <v>339.05</v>
      </c>
      <c r="Y426" s="8"/>
      <c r="Z426" s="8">
        <f t="shared" si="76"/>
        <v>339.05</v>
      </c>
      <c r="AA426" s="9"/>
      <c r="AB426" s="8">
        <f t="shared" si="74"/>
        <v>339.05</v>
      </c>
      <c r="AC426" s="9"/>
      <c r="AD426" s="8">
        <f t="shared" si="72"/>
        <v>339.05</v>
      </c>
      <c r="AE426" s="9"/>
      <c r="AF426" s="8">
        <f t="shared" si="83"/>
        <v>339.05</v>
      </c>
      <c r="AG426" s="9"/>
      <c r="AH426" s="8">
        <f t="shared" si="80"/>
        <v>339.05</v>
      </c>
    </row>
    <row r="427" spans="1:34" ht="53.25" customHeight="1">
      <c r="A427" s="2" t="s">
        <v>32</v>
      </c>
      <c r="B427" s="3" t="s">
        <v>8</v>
      </c>
      <c r="C427" s="3">
        <v>11</v>
      </c>
      <c r="D427" s="3" t="s">
        <v>25</v>
      </c>
      <c r="E427" s="1" t="s">
        <v>100</v>
      </c>
      <c r="F427" s="3">
        <v>200</v>
      </c>
      <c r="G427" s="8">
        <v>115</v>
      </c>
      <c r="H427" s="8"/>
      <c r="I427" s="8">
        <f t="shared" si="77"/>
        <v>115</v>
      </c>
      <c r="J427" s="8"/>
      <c r="K427" s="8">
        <f t="shared" si="75"/>
        <v>115</v>
      </c>
      <c r="L427" s="9"/>
      <c r="M427" s="8">
        <f t="shared" si="73"/>
        <v>115</v>
      </c>
      <c r="N427" s="9"/>
      <c r="O427" s="8">
        <f t="shared" si="84"/>
        <v>115</v>
      </c>
      <c r="P427" s="9"/>
      <c r="Q427" s="8">
        <f t="shared" si="82"/>
        <v>115</v>
      </c>
      <c r="R427" s="9"/>
      <c r="S427" s="8">
        <f t="shared" si="81"/>
        <v>115</v>
      </c>
      <c r="T427" s="9"/>
      <c r="U427" s="8">
        <f t="shared" si="79"/>
        <v>115</v>
      </c>
      <c r="V427" s="8">
        <v>115</v>
      </c>
      <c r="W427" s="8"/>
      <c r="X427" s="8">
        <f t="shared" si="78"/>
        <v>115</v>
      </c>
      <c r="Y427" s="8"/>
      <c r="Z427" s="8">
        <f t="shared" si="76"/>
        <v>115</v>
      </c>
      <c r="AA427" s="9"/>
      <c r="AB427" s="8">
        <f t="shared" si="74"/>
        <v>115</v>
      </c>
      <c r="AC427" s="9"/>
      <c r="AD427" s="8">
        <f t="shared" ref="AD427:AD441" si="85">AB427+AC427</f>
        <v>115</v>
      </c>
      <c r="AE427" s="9"/>
      <c r="AF427" s="8">
        <f t="shared" si="83"/>
        <v>115</v>
      </c>
      <c r="AG427" s="9"/>
      <c r="AH427" s="8">
        <f t="shared" si="80"/>
        <v>115</v>
      </c>
    </row>
    <row r="428" spans="1:34" ht="47.25" customHeight="1">
      <c r="A428" s="10" t="s">
        <v>101</v>
      </c>
      <c r="B428" s="3" t="s">
        <v>8</v>
      </c>
      <c r="C428" s="3">
        <v>11</v>
      </c>
      <c r="D428" s="3" t="s">
        <v>25</v>
      </c>
      <c r="E428" s="1" t="s">
        <v>102</v>
      </c>
      <c r="F428" s="3"/>
      <c r="G428" s="8">
        <v>550</v>
      </c>
      <c r="H428" s="8">
        <f>H429+H430+H431</f>
        <v>0</v>
      </c>
      <c r="I428" s="8">
        <f t="shared" si="77"/>
        <v>550</v>
      </c>
      <c r="J428" s="8">
        <f>J429+J430+J431</f>
        <v>0</v>
      </c>
      <c r="K428" s="8">
        <f t="shared" si="75"/>
        <v>550</v>
      </c>
      <c r="L428" s="9">
        <f>L429+L430+L431</f>
        <v>0</v>
      </c>
      <c r="M428" s="8">
        <f t="shared" si="73"/>
        <v>550</v>
      </c>
      <c r="N428" s="9">
        <f>N429+N430+N431</f>
        <v>0</v>
      </c>
      <c r="O428" s="8">
        <f t="shared" si="84"/>
        <v>550</v>
      </c>
      <c r="P428" s="9">
        <f>P429+P430+P431</f>
        <v>0</v>
      </c>
      <c r="Q428" s="8">
        <f t="shared" si="82"/>
        <v>550</v>
      </c>
      <c r="R428" s="9">
        <f>R429+R430+R431</f>
        <v>0</v>
      </c>
      <c r="S428" s="8">
        <f t="shared" si="81"/>
        <v>550</v>
      </c>
      <c r="T428" s="9">
        <f>T429+T430+T431</f>
        <v>0</v>
      </c>
      <c r="U428" s="8">
        <f t="shared" si="79"/>
        <v>550</v>
      </c>
      <c r="V428" s="8">
        <v>550</v>
      </c>
      <c r="W428" s="8">
        <f>W429+W430+W431</f>
        <v>0</v>
      </c>
      <c r="X428" s="8">
        <f t="shared" si="78"/>
        <v>550</v>
      </c>
      <c r="Y428" s="8">
        <f>Y429+Y430+Y431</f>
        <v>0</v>
      </c>
      <c r="Z428" s="8">
        <f t="shared" si="76"/>
        <v>550</v>
      </c>
      <c r="AA428" s="9">
        <f>AA429+AA430+AA431</f>
        <v>0</v>
      </c>
      <c r="AB428" s="8">
        <f t="shared" si="74"/>
        <v>550</v>
      </c>
      <c r="AC428" s="9">
        <f>AC429+AC430+AC431</f>
        <v>0</v>
      </c>
      <c r="AD428" s="8">
        <f t="shared" si="85"/>
        <v>550</v>
      </c>
      <c r="AE428" s="9">
        <f>AE429+AE430+AE431</f>
        <v>0</v>
      </c>
      <c r="AF428" s="8">
        <f t="shared" si="83"/>
        <v>550</v>
      </c>
      <c r="AG428" s="9">
        <f>AG429+AG430+AG431</f>
        <v>0</v>
      </c>
      <c r="AH428" s="8">
        <f t="shared" si="80"/>
        <v>550</v>
      </c>
    </row>
    <row r="429" spans="1:34" ht="88.5" customHeight="1">
      <c r="A429" s="2" t="s">
        <v>99</v>
      </c>
      <c r="B429" s="3" t="s">
        <v>8</v>
      </c>
      <c r="C429" s="3">
        <v>11</v>
      </c>
      <c r="D429" s="3" t="s">
        <v>25</v>
      </c>
      <c r="E429" s="1" t="s">
        <v>102</v>
      </c>
      <c r="F429" s="3">
        <v>100</v>
      </c>
      <c r="G429" s="8">
        <v>415</v>
      </c>
      <c r="H429" s="8"/>
      <c r="I429" s="8">
        <f t="shared" si="77"/>
        <v>415</v>
      </c>
      <c r="J429" s="8"/>
      <c r="K429" s="8">
        <f t="shared" si="75"/>
        <v>415</v>
      </c>
      <c r="L429" s="9"/>
      <c r="M429" s="8">
        <f t="shared" si="73"/>
        <v>415</v>
      </c>
      <c r="N429" s="9"/>
      <c r="O429" s="8">
        <f t="shared" si="84"/>
        <v>415</v>
      </c>
      <c r="P429" s="9"/>
      <c r="Q429" s="8">
        <f t="shared" si="82"/>
        <v>415</v>
      </c>
      <c r="R429" s="9"/>
      <c r="S429" s="8">
        <f t="shared" si="81"/>
        <v>415</v>
      </c>
      <c r="T429" s="9"/>
      <c r="U429" s="8">
        <f t="shared" si="79"/>
        <v>415</v>
      </c>
      <c r="V429" s="8">
        <v>415</v>
      </c>
      <c r="W429" s="8"/>
      <c r="X429" s="8">
        <f t="shared" si="78"/>
        <v>415</v>
      </c>
      <c r="Y429" s="8"/>
      <c r="Z429" s="8">
        <f t="shared" si="76"/>
        <v>415</v>
      </c>
      <c r="AA429" s="9"/>
      <c r="AB429" s="8">
        <f t="shared" si="74"/>
        <v>415</v>
      </c>
      <c r="AC429" s="9"/>
      <c r="AD429" s="8">
        <f t="shared" si="85"/>
        <v>415</v>
      </c>
      <c r="AE429" s="9"/>
      <c r="AF429" s="8">
        <f t="shared" si="83"/>
        <v>415</v>
      </c>
      <c r="AG429" s="9"/>
      <c r="AH429" s="8">
        <f t="shared" si="80"/>
        <v>415</v>
      </c>
    </row>
    <row r="430" spans="1:34" ht="52.5" customHeight="1">
      <c r="A430" s="2" t="s">
        <v>32</v>
      </c>
      <c r="B430" s="3" t="s">
        <v>8</v>
      </c>
      <c r="C430" s="3">
        <v>11</v>
      </c>
      <c r="D430" s="3" t="s">
        <v>25</v>
      </c>
      <c r="E430" s="1" t="s">
        <v>102</v>
      </c>
      <c r="F430" s="3">
        <v>200</v>
      </c>
      <c r="G430" s="8">
        <v>135</v>
      </c>
      <c r="H430" s="8"/>
      <c r="I430" s="8">
        <f t="shared" si="77"/>
        <v>135</v>
      </c>
      <c r="J430" s="8"/>
      <c r="K430" s="8">
        <f t="shared" si="75"/>
        <v>135</v>
      </c>
      <c r="L430" s="9"/>
      <c r="M430" s="8">
        <f t="shared" si="73"/>
        <v>135</v>
      </c>
      <c r="N430" s="9"/>
      <c r="O430" s="8">
        <f t="shared" si="84"/>
        <v>135</v>
      </c>
      <c r="P430" s="9"/>
      <c r="Q430" s="8">
        <f t="shared" si="82"/>
        <v>135</v>
      </c>
      <c r="R430" s="9"/>
      <c r="S430" s="8">
        <f t="shared" si="81"/>
        <v>135</v>
      </c>
      <c r="T430" s="9"/>
      <c r="U430" s="8">
        <f t="shared" si="79"/>
        <v>135</v>
      </c>
      <c r="V430" s="8">
        <v>135</v>
      </c>
      <c r="W430" s="8"/>
      <c r="X430" s="8">
        <f t="shared" si="78"/>
        <v>135</v>
      </c>
      <c r="Y430" s="8"/>
      <c r="Z430" s="8">
        <f t="shared" si="76"/>
        <v>135</v>
      </c>
      <c r="AA430" s="9"/>
      <c r="AB430" s="8">
        <f t="shared" si="74"/>
        <v>135</v>
      </c>
      <c r="AC430" s="9"/>
      <c r="AD430" s="8">
        <f t="shared" si="85"/>
        <v>135</v>
      </c>
      <c r="AE430" s="9"/>
      <c r="AF430" s="8">
        <f t="shared" si="83"/>
        <v>135</v>
      </c>
      <c r="AG430" s="9"/>
      <c r="AH430" s="8">
        <f t="shared" si="80"/>
        <v>135</v>
      </c>
    </row>
    <row r="431" spans="1:34" ht="52.5" customHeight="1">
      <c r="A431" s="2" t="s">
        <v>33</v>
      </c>
      <c r="B431" s="3" t="s">
        <v>8</v>
      </c>
      <c r="C431" s="3">
        <v>11</v>
      </c>
      <c r="D431" s="3" t="s">
        <v>25</v>
      </c>
      <c r="E431" s="1" t="s">
        <v>102</v>
      </c>
      <c r="F431" s="3">
        <v>800</v>
      </c>
      <c r="G431" s="8">
        <v>0</v>
      </c>
      <c r="H431" s="8"/>
      <c r="I431" s="8">
        <f t="shared" si="77"/>
        <v>0</v>
      </c>
      <c r="J431" s="8"/>
      <c r="K431" s="8">
        <f t="shared" si="75"/>
        <v>0</v>
      </c>
      <c r="L431" s="9"/>
      <c r="M431" s="8">
        <f t="shared" ref="M431:M441" si="86">K431+L431</f>
        <v>0</v>
      </c>
      <c r="N431" s="9"/>
      <c r="O431" s="8">
        <f t="shared" si="84"/>
        <v>0</v>
      </c>
      <c r="P431" s="9"/>
      <c r="Q431" s="8">
        <f t="shared" si="82"/>
        <v>0</v>
      </c>
      <c r="R431" s="9"/>
      <c r="S431" s="8">
        <f t="shared" si="81"/>
        <v>0</v>
      </c>
      <c r="T431" s="9"/>
      <c r="U431" s="8">
        <f t="shared" si="79"/>
        <v>0</v>
      </c>
      <c r="V431" s="8">
        <v>0</v>
      </c>
      <c r="W431" s="8"/>
      <c r="X431" s="8">
        <f t="shared" si="78"/>
        <v>0</v>
      </c>
      <c r="Y431" s="8"/>
      <c r="Z431" s="8">
        <f t="shared" si="76"/>
        <v>0</v>
      </c>
      <c r="AA431" s="9"/>
      <c r="AB431" s="8">
        <f t="shared" ref="AB431:AB441" si="87">Z431+AA431</f>
        <v>0</v>
      </c>
      <c r="AC431" s="9"/>
      <c r="AD431" s="8">
        <f t="shared" si="85"/>
        <v>0</v>
      </c>
      <c r="AE431" s="9"/>
      <c r="AF431" s="8">
        <f t="shared" si="83"/>
        <v>0</v>
      </c>
      <c r="AG431" s="9"/>
      <c r="AH431" s="8">
        <f t="shared" si="80"/>
        <v>0</v>
      </c>
    </row>
    <row r="432" spans="1:34" ht="50.25" customHeight="1">
      <c r="A432" s="10" t="s">
        <v>305</v>
      </c>
      <c r="B432" s="3" t="s">
        <v>8</v>
      </c>
      <c r="C432" s="3">
        <v>11</v>
      </c>
      <c r="D432" s="3" t="s">
        <v>25</v>
      </c>
      <c r="E432" s="1" t="s">
        <v>103</v>
      </c>
      <c r="F432" s="3"/>
      <c r="G432" s="8">
        <v>188.95</v>
      </c>
      <c r="H432" s="8">
        <f>H433+H434</f>
        <v>0</v>
      </c>
      <c r="I432" s="8">
        <f t="shared" si="77"/>
        <v>188.95</v>
      </c>
      <c r="J432" s="8">
        <f>J433+J434</f>
        <v>0</v>
      </c>
      <c r="K432" s="8">
        <f t="shared" si="75"/>
        <v>188.95</v>
      </c>
      <c r="L432" s="9">
        <f>L433+L434</f>
        <v>0</v>
      </c>
      <c r="M432" s="8">
        <f t="shared" si="86"/>
        <v>188.95</v>
      </c>
      <c r="N432" s="9">
        <f>N433+N434</f>
        <v>0</v>
      </c>
      <c r="O432" s="8">
        <f t="shared" si="84"/>
        <v>188.95</v>
      </c>
      <c r="P432" s="9">
        <f>P433+P434</f>
        <v>0</v>
      </c>
      <c r="Q432" s="8">
        <f t="shared" si="82"/>
        <v>188.95</v>
      </c>
      <c r="R432" s="9">
        <f>R433+R434</f>
        <v>0</v>
      </c>
      <c r="S432" s="8">
        <f t="shared" si="81"/>
        <v>188.95</v>
      </c>
      <c r="T432" s="9">
        <f>T433+T434</f>
        <v>0</v>
      </c>
      <c r="U432" s="8">
        <f t="shared" si="79"/>
        <v>188.95</v>
      </c>
      <c r="V432" s="8">
        <v>188.95</v>
      </c>
      <c r="W432" s="8">
        <f>W433+W434</f>
        <v>0</v>
      </c>
      <c r="X432" s="8">
        <f t="shared" si="78"/>
        <v>188.95</v>
      </c>
      <c r="Y432" s="8">
        <f>Y433+Y434</f>
        <v>0</v>
      </c>
      <c r="Z432" s="8">
        <f t="shared" si="76"/>
        <v>188.95</v>
      </c>
      <c r="AA432" s="9">
        <f>AA433+AA434</f>
        <v>0</v>
      </c>
      <c r="AB432" s="8">
        <f t="shared" si="87"/>
        <v>188.95</v>
      </c>
      <c r="AC432" s="9">
        <f>AC433+AC434</f>
        <v>0</v>
      </c>
      <c r="AD432" s="8">
        <f t="shared" si="85"/>
        <v>188.95</v>
      </c>
      <c r="AE432" s="9">
        <f>AE433+AE434</f>
        <v>0</v>
      </c>
      <c r="AF432" s="8">
        <f t="shared" si="83"/>
        <v>188.95</v>
      </c>
      <c r="AG432" s="9">
        <f>AG433+AG434</f>
        <v>0</v>
      </c>
      <c r="AH432" s="8">
        <f t="shared" si="80"/>
        <v>188.95</v>
      </c>
    </row>
    <row r="433" spans="1:34" ht="87.75" customHeight="1">
      <c r="A433" s="2" t="s">
        <v>99</v>
      </c>
      <c r="B433" s="3" t="s">
        <v>8</v>
      </c>
      <c r="C433" s="3">
        <v>11</v>
      </c>
      <c r="D433" s="3" t="s">
        <v>25</v>
      </c>
      <c r="E433" s="1" t="s">
        <v>103</v>
      </c>
      <c r="F433" s="3">
        <v>100</v>
      </c>
      <c r="G433" s="8">
        <v>163.95</v>
      </c>
      <c r="H433" s="8"/>
      <c r="I433" s="8">
        <f t="shared" si="77"/>
        <v>163.95</v>
      </c>
      <c r="J433" s="8"/>
      <c r="K433" s="8">
        <f t="shared" si="75"/>
        <v>163.95</v>
      </c>
      <c r="L433" s="9"/>
      <c r="M433" s="8">
        <f t="shared" si="86"/>
        <v>163.95</v>
      </c>
      <c r="N433" s="9"/>
      <c r="O433" s="8">
        <f t="shared" si="84"/>
        <v>163.95</v>
      </c>
      <c r="P433" s="9"/>
      <c r="Q433" s="8">
        <f t="shared" si="82"/>
        <v>163.95</v>
      </c>
      <c r="R433" s="9"/>
      <c r="S433" s="8">
        <f t="shared" si="81"/>
        <v>163.95</v>
      </c>
      <c r="T433" s="9"/>
      <c r="U433" s="8">
        <f t="shared" si="79"/>
        <v>163.95</v>
      </c>
      <c r="V433" s="8">
        <v>163.95</v>
      </c>
      <c r="W433" s="8"/>
      <c r="X433" s="8">
        <f t="shared" si="78"/>
        <v>163.95</v>
      </c>
      <c r="Y433" s="8"/>
      <c r="Z433" s="8">
        <f t="shared" si="76"/>
        <v>163.95</v>
      </c>
      <c r="AA433" s="9"/>
      <c r="AB433" s="8">
        <f t="shared" si="87"/>
        <v>163.95</v>
      </c>
      <c r="AC433" s="9"/>
      <c r="AD433" s="8">
        <f t="shared" si="85"/>
        <v>163.95</v>
      </c>
      <c r="AE433" s="9"/>
      <c r="AF433" s="8">
        <f t="shared" si="83"/>
        <v>163.95</v>
      </c>
      <c r="AG433" s="9"/>
      <c r="AH433" s="8">
        <f t="shared" si="80"/>
        <v>163.95</v>
      </c>
    </row>
    <row r="434" spans="1:34" ht="52.5" customHeight="1">
      <c r="A434" s="2" t="s">
        <v>32</v>
      </c>
      <c r="B434" s="3" t="s">
        <v>8</v>
      </c>
      <c r="C434" s="3">
        <v>11</v>
      </c>
      <c r="D434" s="3" t="s">
        <v>25</v>
      </c>
      <c r="E434" s="1" t="s">
        <v>103</v>
      </c>
      <c r="F434" s="3">
        <v>200</v>
      </c>
      <c r="G434" s="8">
        <v>25</v>
      </c>
      <c r="H434" s="8"/>
      <c r="I434" s="8">
        <f t="shared" si="77"/>
        <v>25</v>
      </c>
      <c r="J434" s="8"/>
      <c r="K434" s="8">
        <f t="shared" si="75"/>
        <v>25</v>
      </c>
      <c r="L434" s="9"/>
      <c r="M434" s="8">
        <f t="shared" si="86"/>
        <v>25</v>
      </c>
      <c r="N434" s="9"/>
      <c r="O434" s="8">
        <f t="shared" si="84"/>
        <v>25</v>
      </c>
      <c r="P434" s="9"/>
      <c r="Q434" s="8">
        <f t="shared" si="82"/>
        <v>25</v>
      </c>
      <c r="R434" s="9"/>
      <c r="S434" s="8">
        <f t="shared" si="81"/>
        <v>25</v>
      </c>
      <c r="T434" s="9"/>
      <c r="U434" s="8">
        <f t="shared" si="79"/>
        <v>25</v>
      </c>
      <c r="V434" s="8">
        <v>25</v>
      </c>
      <c r="W434" s="8"/>
      <c r="X434" s="8">
        <f t="shared" si="78"/>
        <v>25</v>
      </c>
      <c r="Y434" s="8"/>
      <c r="Z434" s="8">
        <f t="shared" si="76"/>
        <v>25</v>
      </c>
      <c r="AA434" s="9"/>
      <c r="AB434" s="8">
        <f t="shared" si="87"/>
        <v>25</v>
      </c>
      <c r="AC434" s="9"/>
      <c r="AD434" s="8">
        <f t="shared" si="85"/>
        <v>25</v>
      </c>
      <c r="AE434" s="9"/>
      <c r="AF434" s="8">
        <f t="shared" si="83"/>
        <v>25</v>
      </c>
      <c r="AG434" s="9"/>
      <c r="AH434" s="8">
        <f t="shared" si="80"/>
        <v>25</v>
      </c>
    </row>
    <row r="435" spans="1:34" ht="44.25" customHeight="1">
      <c r="A435" s="10" t="s">
        <v>93</v>
      </c>
      <c r="B435" s="3" t="s">
        <v>8</v>
      </c>
      <c r="C435" s="3">
        <v>12</v>
      </c>
      <c r="D435" s="3" t="s">
        <v>19</v>
      </c>
      <c r="E435" s="1" t="s">
        <v>95</v>
      </c>
      <c r="F435" s="3"/>
      <c r="G435" s="8">
        <v>830.85853999999995</v>
      </c>
      <c r="H435" s="8">
        <f>H436</f>
        <v>0</v>
      </c>
      <c r="I435" s="8">
        <f t="shared" si="77"/>
        <v>830.85853999999995</v>
      </c>
      <c r="J435" s="8">
        <f>J436</f>
        <v>0</v>
      </c>
      <c r="K435" s="8">
        <f t="shared" ref="K435:K441" si="88">I435+J435</f>
        <v>830.85853999999995</v>
      </c>
      <c r="L435" s="9">
        <f>L436</f>
        <v>0</v>
      </c>
      <c r="M435" s="8">
        <f t="shared" si="86"/>
        <v>830.85853999999995</v>
      </c>
      <c r="N435" s="9">
        <f>N436</f>
        <v>0</v>
      </c>
      <c r="O435" s="8">
        <f t="shared" si="84"/>
        <v>830.85853999999995</v>
      </c>
      <c r="P435" s="9">
        <f>P436</f>
        <v>0</v>
      </c>
      <c r="Q435" s="8">
        <f t="shared" si="82"/>
        <v>830.85853999999995</v>
      </c>
      <c r="R435" s="9">
        <f>R436</f>
        <v>0</v>
      </c>
      <c r="S435" s="8">
        <f t="shared" si="81"/>
        <v>830.85853999999995</v>
      </c>
      <c r="T435" s="9">
        <f>T436</f>
        <v>0</v>
      </c>
      <c r="U435" s="8">
        <f t="shared" si="79"/>
        <v>830.85853999999995</v>
      </c>
      <c r="V435" s="8">
        <v>830.85853999999995</v>
      </c>
      <c r="W435" s="8">
        <f>W436</f>
        <v>0</v>
      </c>
      <c r="X435" s="8">
        <f t="shared" si="78"/>
        <v>830.85853999999995</v>
      </c>
      <c r="Y435" s="8">
        <f>Y436</f>
        <v>0</v>
      </c>
      <c r="Z435" s="8">
        <f t="shared" ref="Z435:Z441" si="89">X435+Y435</f>
        <v>830.85853999999995</v>
      </c>
      <c r="AA435" s="9">
        <f>AA436</f>
        <v>0</v>
      </c>
      <c r="AB435" s="8">
        <f t="shared" si="87"/>
        <v>830.85853999999995</v>
      </c>
      <c r="AC435" s="9">
        <f>AC436</f>
        <v>0</v>
      </c>
      <c r="AD435" s="8">
        <f t="shared" si="85"/>
        <v>830.85853999999995</v>
      </c>
      <c r="AE435" s="9">
        <f>AE436</f>
        <v>0</v>
      </c>
      <c r="AF435" s="8">
        <f t="shared" si="83"/>
        <v>830.85853999999995</v>
      </c>
      <c r="AG435" s="9">
        <f>AG436</f>
        <v>0</v>
      </c>
      <c r="AH435" s="8">
        <f t="shared" si="80"/>
        <v>830.85853999999995</v>
      </c>
    </row>
    <row r="436" spans="1:34" ht="48.75" customHeight="1">
      <c r="A436" s="2" t="s">
        <v>69</v>
      </c>
      <c r="B436" s="3" t="s">
        <v>8</v>
      </c>
      <c r="C436" s="3">
        <v>12</v>
      </c>
      <c r="D436" s="3" t="s">
        <v>19</v>
      </c>
      <c r="E436" s="1" t="s">
        <v>95</v>
      </c>
      <c r="F436" s="3">
        <v>600</v>
      </c>
      <c r="G436" s="8">
        <v>830.85853999999995</v>
      </c>
      <c r="H436" s="8"/>
      <c r="I436" s="8">
        <f t="shared" si="77"/>
        <v>830.85853999999995</v>
      </c>
      <c r="J436" s="8"/>
      <c r="K436" s="8">
        <f t="shared" si="88"/>
        <v>830.85853999999995</v>
      </c>
      <c r="L436" s="9"/>
      <c r="M436" s="8">
        <f t="shared" si="86"/>
        <v>830.85853999999995</v>
      </c>
      <c r="N436" s="9"/>
      <c r="O436" s="8">
        <f t="shared" si="84"/>
        <v>830.85853999999995</v>
      </c>
      <c r="P436" s="9"/>
      <c r="Q436" s="8">
        <f t="shared" si="82"/>
        <v>830.85853999999995</v>
      </c>
      <c r="R436" s="9"/>
      <c r="S436" s="8">
        <f t="shared" si="81"/>
        <v>830.85853999999995</v>
      </c>
      <c r="T436" s="9"/>
      <c r="U436" s="8">
        <f t="shared" si="79"/>
        <v>830.85853999999995</v>
      </c>
      <c r="V436" s="8">
        <v>830.85853999999995</v>
      </c>
      <c r="W436" s="8"/>
      <c r="X436" s="8">
        <f t="shared" si="78"/>
        <v>830.85853999999995</v>
      </c>
      <c r="Y436" s="8"/>
      <c r="Z436" s="8">
        <f t="shared" si="89"/>
        <v>830.85853999999995</v>
      </c>
      <c r="AA436" s="9"/>
      <c r="AB436" s="8">
        <f t="shared" si="87"/>
        <v>830.85853999999995</v>
      </c>
      <c r="AC436" s="9"/>
      <c r="AD436" s="8">
        <f t="shared" si="85"/>
        <v>830.85853999999995</v>
      </c>
      <c r="AE436" s="9"/>
      <c r="AF436" s="8">
        <f t="shared" si="83"/>
        <v>830.85853999999995</v>
      </c>
      <c r="AG436" s="9"/>
      <c r="AH436" s="8">
        <f t="shared" si="80"/>
        <v>830.85853999999995</v>
      </c>
    </row>
    <row r="437" spans="1:34" ht="40.5" customHeight="1">
      <c r="A437" s="10" t="s">
        <v>96</v>
      </c>
      <c r="B437" s="3" t="s">
        <v>8</v>
      </c>
      <c r="C437" s="3">
        <v>12</v>
      </c>
      <c r="D437" s="3" t="s">
        <v>19</v>
      </c>
      <c r="E437" s="1" t="s">
        <v>97</v>
      </c>
      <c r="F437" s="3"/>
      <c r="G437" s="8">
        <v>0</v>
      </c>
      <c r="H437" s="8">
        <f>H438</f>
        <v>0</v>
      </c>
      <c r="I437" s="8">
        <f t="shared" si="77"/>
        <v>0</v>
      </c>
      <c r="J437" s="8">
        <f>J438</f>
        <v>0</v>
      </c>
      <c r="K437" s="8">
        <f t="shared" si="88"/>
        <v>0</v>
      </c>
      <c r="L437" s="9">
        <f>L438</f>
        <v>0</v>
      </c>
      <c r="M437" s="8">
        <f t="shared" si="86"/>
        <v>0</v>
      </c>
      <c r="N437" s="9">
        <f>N438</f>
        <v>0</v>
      </c>
      <c r="O437" s="8">
        <f t="shared" si="84"/>
        <v>0</v>
      </c>
      <c r="P437" s="9">
        <f>P438</f>
        <v>0</v>
      </c>
      <c r="Q437" s="8">
        <f t="shared" si="82"/>
        <v>0</v>
      </c>
      <c r="R437" s="9">
        <f>R438</f>
        <v>0</v>
      </c>
      <c r="S437" s="8">
        <f t="shared" si="81"/>
        <v>0</v>
      </c>
      <c r="T437" s="9">
        <f>T438</f>
        <v>0</v>
      </c>
      <c r="U437" s="8">
        <f t="shared" si="79"/>
        <v>0</v>
      </c>
      <c r="V437" s="8">
        <v>0</v>
      </c>
      <c r="W437" s="8">
        <f>W438</f>
        <v>0</v>
      </c>
      <c r="X437" s="8">
        <f t="shared" si="78"/>
        <v>0</v>
      </c>
      <c r="Y437" s="8">
        <f>Y438</f>
        <v>0</v>
      </c>
      <c r="Z437" s="8">
        <f t="shared" si="89"/>
        <v>0</v>
      </c>
      <c r="AA437" s="9">
        <f>AA438</f>
        <v>0</v>
      </c>
      <c r="AB437" s="8">
        <f t="shared" si="87"/>
        <v>0</v>
      </c>
      <c r="AC437" s="9">
        <f>AC438</f>
        <v>0</v>
      </c>
      <c r="AD437" s="8">
        <f t="shared" si="85"/>
        <v>0</v>
      </c>
      <c r="AE437" s="9">
        <f>AE438</f>
        <v>0</v>
      </c>
      <c r="AF437" s="8">
        <f t="shared" si="83"/>
        <v>0</v>
      </c>
      <c r="AG437" s="9">
        <f>AG438</f>
        <v>0</v>
      </c>
      <c r="AH437" s="8">
        <f t="shared" si="80"/>
        <v>0</v>
      </c>
    </row>
    <row r="438" spans="1:34" ht="49.5" customHeight="1">
      <c r="A438" s="2" t="s">
        <v>69</v>
      </c>
      <c r="B438" s="3" t="s">
        <v>8</v>
      </c>
      <c r="C438" s="3">
        <v>12</v>
      </c>
      <c r="D438" s="3" t="s">
        <v>19</v>
      </c>
      <c r="E438" s="1" t="s">
        <v>97</v>
      </c>
      <c r="F438" s="3">
        <v>600</v>
      </c>
      <c r="G438" s="8">
        <v>0</v>
      </c>
      <c r="H438" s="8"/>
      <c r="I438" s="8">
        <f t="shared" si="77"/>
        <v>0</v>
      </c>
      <c r="J438" s="8"/>
      <c r="K438" s="8">
        <f t="shared" si="88"/>
        <v>0</v>
      </c>
      <c r="L438" s="9"/>
      <c r="M438" s="8">
        <f t="shared" si="86"/>
        <v>0</v>
      </c>
      <c r="N438" s="9"/>
      <c r="O438" s="8">
        <f t="shared" si="84"/>
        <v>0</v>
      </c>
      <c r="P438" s="9"/>
      <c r="Q438" s="8">
        <f t="shared" si="82"/>
        <v>0</v>
      </c>
      <c r="R438" s="9"/>
      <c r="S438" s="8">
        <f t="shared" si="81"/>
        <v>0</v>
      </c>
      <c r="T438" s="9"/>
      <c r="U438" s="8">
        <f t="shared" si="79"/>
        <v>0</v>
      </c>
      <c r="V438" s="8">
        <v>0</v>
      </c>
      <c r="W438" s="8"/>
      <c r="X438" s="8">
        <f t="shared" si="78"/>
        <v>0</v>
      </c>
      <c r="Y438" s="8"/>
      <c r="Z438" s="8">
        <f t="shared" si="89"/>
        <v>0</v>
      </c>
      <c r="AA438" s="9"/>
      <c r="AB438" s="8">
        <f t="shared" si="87"/>
        <v>0</v>
      </c>
      <c r="AC438" s="9"/>
      <c r="AD438" s="8">
        <f t="shared" si="85"/>
        <v>0</v>
      </c>
      <c r="AE438" s="9"/>
      <c r="AF438" s="8">
        <f t="shared" si="83"/>
        <v>0</v>
      </c>
      <c r="AG438" s="9"/>
      <c r="AH438" s="8">
        <f t="shared" si="80"/>
        <v>0</v>
      </c>
    </row>
    <row r="439" spans="1:34" ht="36.75" customHeight="1">
      <c r="A439" s="6" t="s">
        <v>14</v>
      </c>
      <c r="B439" s="7"/>
      <c r="C439" s="7"/>
      <c r="D439" s="7"/>
      <c r="E439" s="7"/>
      <c r="F439" s="7"/>
      <c r="G439" s="8">
        <v>343040.83718299994</v>
      </c>
      <c r="H439" s="8">
        <f>H16+H186+H202+H230+H352+H366</f>
        <v>16369.090070000002</v>
      </c>
      <c r="I439" s="8">
        <f t="shared" ref="I439:I441" si="90">G439+H439</f>
        <v>359409.92725299991</v>
      </c>
      <c r="J439" s="8">
        <f>J16+J186+J202+J230+J352+J366</f>
        <v>161.67938000000001</v>
      </c>
      <c r="K439" s="8">
        <f t="shared" si="88"/>
        <v>359571.6066329999</v>
      </c>
      <c r="L439" s="9">
        <f>L16+L186+L202+L230+L352+L366</f>
        <v>0</v>
      </c>
      <c r="M439" s="8">
        <f t="shared" si="86"/>
        <v>359571.6066329999</v>
      </c>
      <c r="N439" s="9">
        <f>N16+N186+N202+N230+N352+N366</f>
        <v>-741.96131000000025</v>
      </c>
      <c r="O439" s="8">
        <f t="shared" si="84"/>
        <v>358829.64532299992</v>
      </c>
      <c r="P439" s="9">
        <f>P16+P186+P202+P230+P352+P366</f>
        <v>2334.0937600000002</v>
      </c>
      <c r="Q439" s="8">
        <f t="shared" si="82"/>
        <v>361163.73908299993</v>
      </c>
      <c r="R439" s="9">
        <f>R16+R186+R202+R230+R352+R366</f>
        <v>10630.197590000002</v>
      </c>
      <c r="S439" s="8">
        <f t="shared" si="81"/>
        <v>371793.93667299993</v>
      </c>
      <c r="T439" s="9">
        <f>T16+T186+T202+T230+T352+T366</f>
        <v>20072.321499999998</v>
      </c>
      <c r="U439" s="8">
        <f t="shared" si="79"/>
        <v>391866.25817299995</v>
      </c>
      <c r="V439" s="8">
        <v>312038.22910299996</v>
      </c>
      <c r="W439" s="8">
        <f>W16+W186+W202+W230+W352+W366</f>
        <v>30759.280740000002</v>
      </c>
      <c r="X439" s="8">
        <f t="shared" ref="X439:X441" si="91">V439+W439</f>
        <v>342797.50984299998</v>
      </c>
      <c r="Y439" s="8">
        <f>Y16+Y186+Y202+Y230+Y352+Y366</f>
        <v>1563.6762000000001</v>
      </c>
      <c r="Z439" s="8">
        <f t="shared" si="89"/>
        <v>344361.18604299997</v>
      </c>
      <c r="AA439" s="9">
        <f>AA16+AA186+AA202+AA230+AA352+AA366</f>
        <v>547.21040000000005</v>
      </c>
      <c r="AB439" s="8">
        <f t="shared" si="87"/>
        <v>344908.39644299995</v>
      </c>
      <c r="AC439" s="9">
        <f>AC16+AC186+AC202+AC230+AC352+AC366</f>
        <v>-779.1860999999999</v>
      </c>
      <c r="AD439" s="8">
        <f t="shared" si="85"/>
        <v>344129.21034299996</v>
      </c>
      <c r="AE439" s="9">
        <f>AE16+AE186+AE202+AE230+AE352+AE366</f>
        <v>0</v>
      </c>
      <c r="AF439" s="8">
        <f t="shared" si="83"/>
        <v>344129.21034299996</v>
      </c>
      <c r="AG439" s="9">
        <f>AG16+AG186+AG202+AG230+AG352+AG366</f>
        <v>0</v>
      </c>
      <c r="AH439" s="8">
        <f t="shared" si="80"/>
        <v>344129.21034299996</v>
      </c>
    </row>
    <row r="440" spans="1:34" ht="39" customHeight="1">
      <c r="A440" s="6" t="s">
        <v>7</v>
      </c>
      <c r="B440" s="7"/>
      <c r="C440" s="7"/>
      <c r="D440" s="7"/>
      <c r="E440" s="7"/>
      <c r="F440" s="7"/>
      <c r="G440" s="8">
        <v>229733.77231</v>
      </c>
      <c r="H440" s="8">
        <f>H17+H187+H203+H231+H353+H367</f>
        <v>16397.668590000001</v>
      </c>
      <c r="I440" s="8">
        <f t="shared" si="90"/>
        <v>246131.44089999999</v>
      </c>
      <c r="J440" s="8">
        <f>J17+J187+J203+J231+J353+J367</f>
        <v>161.67938000000001</v>
      </c>
      <c r="K440" s="8">
        <f t="shared" si="88"/>
        <v>246293.12027999997</v>
      </c>
      <c r="L440" s="9">
        <f>L17+L187+L203+L231+L353+L367</f>
        <v>0</v>
      </c>
      <c r="M440" s="8">
        <f t="shared" si="86"/>
        <v>246293.12027999997</v>
      </c>
      <c r="N440" s="9">
        <f>N17+N187+N203+N231+N353+N367</f>
        <v>-741.96131000000025</v>
      </c>
      <c r="O440" s="8">
        <f t="shared" si="84"/>
        <v>245551.15896999996</v>
      </c>
      <c r="P440" s="9">
        <f>P17+P187+P203+P231+P353+P367</f>
        <v>2334.0937600000002</v>
      </c>
      <c r="Q440" s="8">
        <f t="shared" si="82"/>
        <v>247885.25272999995</v>
      </c>
      <c r="R440" s="9">
        <f>R17+R187+R203+R231+R353+R367</f>
        <v>10630.197590000002</v>
      </c>
      <c r="S440" s="8">
        <f t="shared" si="81"/>
        <v>258515.45031999995</v>
      </c>
      <c r="T440" s="9">
        <f>T17+T187+T203+T231+T353+T367</f>
        <v>20072.321499999998</v>
      </c>
      <c r="U440" s="8">
        <f t="shared" si="79"/>
        <v>278587.77181999997</v>
      </c>
      <c r="V440" s="8">
        <v>202928.80038999999</v>
      </c>
      <c r="W440" s="8">
        <f>W17+W187+W203+W231+W353+W367</f>
        <v>26615.482660000005</v>
      </c>
      <c r="X440" s="8">
        <f t="shared" si="91"/>
        <v>229544.28305</v>
      </c>
      <c r="Y440" s="8">
        <f>Y17+Y187+Y203+Y231+Y353+Y367</f>
        <v>1563.6762000000001</v>
      </c>
      <c r="Z440" s="8">
        <f t="shared" si="89"/>
        <v>231107.95924999999</v>
      </c>
      <c r="AA440" s="9">
        <f>AA17+AA187+AA203+AA231+AA353+AA367</f>
        <v>547.21040000000005</v>
      </c>
      <c r="AB440" s="8">
        <f t="shared" si="87"/>
        <v>231655.16965</v>
      </c>
      <c r="AC440" s="9">
        <f>AC17+AC187+AC203+AC231+AC353+AC367</f>
        <v>-779.1860999999999</v>
      </c>
      <c r="AD440" s="8">
        <f t="shared" si="85"/>
        <v>230875.98355</v>
      </c>
      <c r="AE440" s="9">
        <f>AE17+AE187+AE203+AE231+AE353+AE367</f>
        <v>0</v>
      </c>
      <c r="AF440" s="8">
        <f t="shared" si="83"/>
        <v>230875.98355</v>
      </c>
      <c r="AG440" s="9">
        <f>AG17+AG187+AG203+AG231+AG353+AG367</f>
        <v>0</v>
      </c>
      <c r="AH440" s="8">
        <f t="shared" si="80"/>
        <v>230875.98355</v>
      </c>
    </row>
    <row r="441" spans="1:34" ht="49.5" customHeight="1">
      <c r="A441" s="6" t="s">
        <v>13</v>
      </c>
      <c r="B441" s="7"/>
      <c r="C441" s="7"/>
      <c r="D441" s="7"/>
      <c r="E441" s="7"/>
      <c r="F441" s="7"/>
      <c r="G441" s="8">
        <v>113307.06486999999</v>
      </c>
      <c r="H441" s="8">
        <f>H18+H232</f>
        <v>-28.578520000000001</v>
      </c>
      <c r="I441" s="8">
        <f t="shared" si="90"/>
        <v>113278.48634999999</v>
      </c>
      <c r="J441" s="8">
        <f>J18+J232</f>
        <v>0</v>
      </c>
      <c r="K441" s="8">
        <f t="shared" si="88"/>
        <v>113278.48634999999</v>
      </c>
      <c r="L441" s="9">
        <f>L18+L232</f>
        <v>0</v>
      </c>
      <c r="M441" s="8">
        <f t="shared" si="86"/>
        <v>113278.48634999999</v>
      </c>
      <c r="N441" s="9">
        <f>N18+N232</f>
        <v>0</v>
      </c>
      <c r="O441" s="8">
        <f t="shared" si="84"/>
        <v>113278.48634999999</v>
      </c>
      <c r="P441" s="9">
        <f>P18+P232</f>
        <v>0</v>
      </c>
      <c r="Q441" s="8">
        <f t="shared" si="82"/>
        <v>113278.48634999999</v>
      </c>
      <c r="R441" s="9">
        <f>R18+R232</f>
        <v>0</v>
      </c>
      <c r="S441" s="8">
        <f t="shared" si="81"/>
        <v>113278.48634999999</v>
      </c>
      <c r="T441" s="9">
        <f>T18+T232</f>
        <v>0</v>
      </c>
      <c r="U441" s="8">
        <f t="shared" si="79"/>
        <v>113278.48634999999</v>
      </c>
      <c r="V441" s="8">
        <v>109109.42870999999</v>
      </c>
      <c r="W441" s="8">
        <f>W18+W232</f>
        <v>4143.7980799999996</v>
      </c>
      <c r="X441" s="8">
        <f t="shared" si="91"/>
        <v>113253.22678999999</v>
      </c>
      <c r="Y441" s="8">
        <f>Y18+Y232</f>
        <v>0</v>
      </c>
      <c r="Z441" s="8">
        <f t="shared" si="89"/>
        <v>113253.22678999999</v>
      </c>
      <c r="AA441" s="9">
        <f>AA18+AA232</f>
        <v>0</v>
      </c>
      <c r="AB441" s="8">
        <f t="shared" si="87"/>
        <v>113253.22678999999</v>
      </c>
      <c r="AC441" s="9">
        <f>AC18+AC232</f>
        <v>0</v>
      </c>
      <c r="AD441" s="8">
        <f t="shared" si="85"/>
        <v>113253.22678999999</v>
      </c>
      <c r="AE441" s="9">
        <f>AE18+AE232</f>
        <v>0</v>
      </c>
      <c r="AF441" s="8">
        <f t="shared" si="83"/>
        <v>113253.22678999999</v>
      </c>
      <c r="AG441" s="9">
        <f>AG18+AG232</f>
        <v>0</v>
      </c>
      <c r="AH441" s="8">
        <f t="shared" si="80"/>
        <v>113253.22678999999</v>
      </c>
    </row>
    <row r="442" spans="1:34" ht="31.5" customHeight="1"/>
  </sheetData>
  <mergeCells count="47">
    <mergeCell ref="S14:S15"/>
    <mergeCell ref="T14:T15"/>
    <mergeCell ref="N14:N15"/>
    <mergeCell ref="O14:O15"/>
    <mergeCell ref="P14:P15"/>
    <mergeCell ref="Q14:Q15"/>
    <mergeCell ref="R14:R15"/>
    <mergeCell ref="A6:AH6"/>
    <mergeCell ref="B14:B15"/>
    <mergeCell ref="F14:F15"/>
    <mergeCell ref="C14:C15"/>
    <mergeCell ref="D14:D15"/>
    <mergeCell ref="A14:A15"/>
    <mergeCell ref="E14:E15"/>
    <mergeCell ref="A12:AH12"/>
    <mergeCell ref="A13:AH13"/>
    <mergeCell ref="J14:J15"/>
    <mergeCell ref="K14:K15"/>
    <mergeCell ref="G14:G15"/>
    <mergeCell ref="H14:H15"/>
    <mergeCell ref="I14:I15"/>
    <mergeCell ref="L14:L15"/>
    <mergeCell ref="M14:M15"/>
    <mergeCell ref="A1:AH1"/>
    <mergeCell ref="A2:AH2"/>
    <mergeCell ref="A3:AH3"/>
    <mergeCell ref="A4:AH4"/>
    <mergeCell ref="A5:AH5"/>
    <mergeCell ref="U14:U15"/>
    <mergeCell ref="AG14:AG15"/>
    <mergeCell ref="AH14:AH15"/>
    <mergeCell ref="AE14:AE15"/>
    <mergeCell ref="AF14:AF15"/>
    <mergeCell ref="AC14:AC15"/>
    <mergeCell ref="AD14:AD15"/>
    <mergeCell ref="AA14:AA15"/>
    <mergeCell ref="AB14:AB15"/>
    <mergeCell ref="Y14:Y15"/>
    <mergeCell ref="Z14:Z15"/>
    <mergeCell ref="X14:X15"/>
    <mergeCell ref="W14:W15"/>
    <mergeCell ref="V14:V15"/>
    <mergeCell ref="A7:AH7"/>
    <mergeCell ref="A8:AH8"/>
    <mergeCell ref="A9:AH9"/>
    <mergeCell ref="A10:AH10"/>
    <mergeCell ref="A11:AH11"/>
  </mergeCells>
  <phoneticPr fontId="0" type="noConversion"/>
  <pageMargins left="0.70866141732283472" right="0" top="0.59055118110236227" bottom="0.39370078740157483" header="0" footer="0"/>
  <pageSetup paperSize="9" scale="90" fitToHeight="25" orientation="portrait" r:id="rId1"/>
  <headerFooter scaleWithDoc="0" alignWithMargins="0">
    <oddFooter>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Финотдел</cp:lastModifiedBy>
  <cp:lastPrinted>2021-09-29T08:33:18Z</cp:lastPrinted>
  <dcterms:created xsi:type="dcterms:W3CDTF">2003-11-25T12:37:58Z</dcterms:created>
  <dcterms:modified xsi:type="dcterms:W3CDTF">2021-10-01T07:46:43Z</dcterms:modified>
</cp:coreProperties>
</file>