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Лист1!$P$1:$P$2927</definedName>
    <definedName name="_xlnm.Print_Area" localSheetId="0">Лист1!$A$1:$Q$428</definedName>
  </definedNames>
  <calcPr calcId="125725"/>
</workbook>
</file>

<file path=xl/calcChain.xml><?xml version="1.0" encoding="utf-8"?>
<calcChain xmlns="http://schemas.openxmlformats.org/spreadsheetml/2006/main">
  <c r="P304" i="1"/>
  <c r="O304"/>
  <c r="O305"/>
  <c r="Q305" s="1"/>
  <c r="P424"/>
  <c r="P422"/>
  <c r="P419"/>
  <c r="P415"/>
  <c r="P412"/>
  <c r="P410"/>
  <c r="P407"/>
  <c r="P405"/>
  <c r="P403"/>
  <c r="P401"/>
  <c r="P399"/>
  <c r="P397"/>
  <c r="P395"/>
  <c r="P393"/>
  <c r="P391"/>
  <c r="P389"/>
  <c r="P387"/>
  <c r="P385"/>
  <c r="P383"/>
  <c r="P381"/>
  <c r="P379"/>
  <c r="P377"/>
  <c r="P375"/>
  <c r="P373"/>
  <c r="P371"/>
  <c r="P369"/>
  <c r="P367"/>
  <c r="P365"/>
  <c r="P363"/>
  <c r="P361"/>
  <c r="P357"/>
  <c r="P353"/>
  <c r="P351"/>
  <c r="P347"/>
  <c r="P345"/>
  <c r="P341"/>
  <c r="P339"/>
  <c r="P336"/>
  <c r="P334"/>
  <c r="P330"/>
  <c r="P327"/>
  <c r="P323"/>
  <c r="P320"/>
  <c r="P317"/>
  <c r="P314"/>
  <c r="P312"/>
  <c r="P310"/>
  <c r="P308"/>
  <c r="P306"/>
  <c r="P302"/>
  <c r="P300"/>
  <c r="P298"/>
  <c r="P296"/>
  <c r="P294"/>
  <c r="P292"/>
  <c r="P290"/>
  <c r="P288"/>
  <c r="P286"/>
  <c r="P284"/>
  <c r="P282"/>
  <c r="P280"/>
  <c r="P278"/>
  <c r="P276"/>
  <c r="P274"/>
  <c r="P272"/>
  <c r="P270"/>
  <c r="P268"/>
  <c r="P266"/>
  <c r="P264"/>
  <c r="P262"/>
  <c r="P260"/>
  <c r="P258"/>
  <c r="P256"/>
  <c r="P254"/>
  <c r="P252"/>
  <c r="P250"/>
  <c r="P248"/>
  <c r="P246"/>
  <c r="P244"/>
  <c r="P242"/>
  <c r="P240"/>
  <c r="P238"/>
  <c r="P236"/>
  <c r="P234"/>
  <c r="P232"/>
  <c r="P230"/>
  <c r="P228"/>
  <c r="P226"/>
  <c r="P221"/>
  <c r="P219"/>
  <c r="P217"/>
  <c r="P215"/>
  <c r="P213"/>
  <c r="P211"/>
  <c r="P209"/>
  <c r="P206"/>
  <c r="P204"/>
  <c r="P202"/>
  <c r="P200"/>
  <c r="P195"/>
  <c r="P191"/>
  <c r="P189"/>
  <c r="P187"/>
  <c r="P185"/>
  <c r="P183"/>
  <c r="P181"/>
  <c r="P177"/>
  <c r="P173"/>
  <c r="P171"/>
  <c r="P169"/>
  <c r="P167"/>
  <c r="P165"/>
  <c r="P163"/>
  <c r="P161"/>
  <c r="P159"/>
  <c r="P157"/>
  <c r="P155"/>
  <c r="P152"/>
  <c r="P150"/>
  <c r="P147"/>
  <c r="P145"/>
  <c r="P143"/>
  <c r="P141"/>
  <c r="P136"/>
  <c r="P134"/>
  <c r="P132"/>
  <c r="P130"/>
  <c r="P129"/>
  <c r="P127" s="1"/>
  <c r="P125"/>
  <c r="P123"/>
  <c r="P121"/>
  <c r="P119"/>
  <c r="P117"/>
  <c r="P115"/>
  <c r="P113"/>
  <c r="P111"/>
  <c r="P109"/>
  <c r="P107"/>
  <c r="P105"/>
  <c r="P103"/>
  <c r="P101"/>
  <c r="P99"/>
  <c r="P97"/>
  <c r="P95"/>
  <c r="P93"/>
  <c r="P91"/>
  <c r="P89"/>
  <c r="P86"/>
  <c r="P84"/>
  <c r="P82"/>
  <c r="P80"/>
  <c r="P78"/>
  <c r="P76"/>
  <c r="P74"/>
  <c r="P71"/>
  <c r="P69"/>
  <c r="P67"/>
  <c r="P65"/>
  <c r="P61"/>
  <c r="P59"/>
  <c r="P57"/>
  <c r="P55"/>
  <c r="P53"/>
  <c r="P51"/>
  <c r="P49"/>
  <c r="P45"/>
  <c r="P43"/>
  <c r="P40"/>
  <c r="P38"/>
  <c r="P36"/>
  <c r="P34"/>
  <c r="P32"/>
  <c r="P30"/>
  <c r="P28"/>
  <c r="P25"/>
  <c r="P20"/>
  <c r="P18"/>
  <c r="N133"/>
  <c r="N84"/>
  <c r="M84"/>
  <c r="M85"/>
  <c r="O85" s="1"/>
  <c r="Q85" s="1"/>
  <c r="N77"/>
  <c r="O84" l="1"/>
  <c r="P344"/>
  <c r="P343" s="1"/>
  <c r="P194"/>
  <c r="P193" s="1"/>
  <c r="P17"/>
  <c r="P224"/>
  <c r="P176"/>
  <c r="P175" s="1"/>
  <c r="P225"/>
  <c r="Q304"/>
  <c r="Q84"/>
  <c r="P356"/>
  <c r="P355" s="1"/>
  <c r="P16"/>
  <c r="N134"/>
  <c r="M134"/>
  <c r="M135"/>
  <c r="O135" s="1"/>
  <c r="Q135" s="1"/>
  <c r="N424"/>
  <c r="N422"/>
  <c r="N419"/>
  <c r="N415"/>
  <c r="N412"/>
  <c r="N410"/>
  <c r="N407"/>
  <c r="N405"/>
  <c r="N403"/>
  <c r="N401"/>
  <c r="N399"/>
  <c r="N397"/>
  <c r="N395"/>
  <c r="N393"/>
  <c r="N391"/>
  <c r="N389"/>
  <c r="N387"/>
  <c r="N385"/>
  <c r="N383"/>
  <c r="N381"/>
  <c r="N379"/>
  <c r="N377"/>
  <c r="N375"/>
  <c r="N373"/>
  <c r="N371"/>
  <c r="N369"/>
  <c r="N367"/>
  <c r="N365"/>
  <c r="N363"/>
  <c r="N361"/>
  <c r="N357"/>
  <c r="N353"/>
  <c r="N351"/>
  <c r="N347"/>
  <c r="N345"/>
  <c r="N341"/>
  <c r="N339"/>
  <c r="N336"/>
  <c r="N334"/>
  <c r="N330"/>
  <c r="N327"/>
  <c r="N323"/>
  <c r="N320"/>
  <c r="N317"/>
  <c r="N314"/>
  <c r="N312"/>
  <c r="N310"/>
  <c r="N308"/>
  <c r="N306"/>
  <c r="N302"/>
  <c r="N300"/>
  <c r="N298"/>
  <c r="N296"/>
  <c r="N294"/>
  <c r="N292"/>
  <c r="N290"/>
  <c r="N288"/>
  <c r="N286"/>
  <c r="N284"/>
  <c r="N282"/>
  <c r="N280"/>
  <c r="N278"/>
  <c r="N276"/>
  <c r="N274"/>
  <c r="N272"/>
  <c r="N270"/>
  <c r="N268"/>
  <c r="N266"/>
  <c r="N264"/>
  <c r="N262"/>
  <c r="N260"/>
  <c r="N258"/>
  <c r="N256"/>
  <c r="N254"/>
  <c r="N252"/>
  <c r="N250"/>
  <c r="N248"/>
  <c r="N246"/>
  <c r="N244"/>
  <c r="N242"/>
  <c r="N240"/>
  <c r="N238"/>
  <c r="N236"/>
  <c r="N234"/>
  <c r="N232"/>
  <c r="N230"/>
  <c r="N228"/>
  <c r="N226"/>
  <c r="N221"/>
  <c r="N219"/>
  <c r="N217"/>
  <c r="N215"/>
  <c r="N213"/>
  <c r="N211"/>
  <c r="N209"/>
  <c r="N206"/>
  <c r="N204"/>
  <c r="N202"/>
  <c r="N200"/>
  <c r="N195"/>
  <c r="N191"/>
  <c r="N189"/>
  <c r="N187"/>
  <c r="N185"/>
  <c r="N183"/>
  <c r="N181"/>
  <c r="N177"/>
  <c r="N173"/>
  <c r="N171"/>
  <c r="N169"/>
  <c r="N167"/>
  <c r="N165"/>
  <c r="N163"/>
  <c r="N161"/>
  <c r="N159"/>
  <c r="N157"/>
  <c r="N155"/>
  <c r="N152"/>
  <c r="N150"/>
  <c r="N147"/>
  <c r="N145"/>
  <c r="N143"/>
  <c r="N141"/>
  <c r="N136"/>
  <c r="N132"/>
  <c r="N130"/>
  <c r="N129"/>
  <c r="N127" s="1"/>
  <c r="N125"/>
  <c r="N123"/>
  <c r="N121"/>
  <c r="N119"/>
  <c r="N117"/>
  <c r="N115"/>
  <c r="N113"/>
  <c r="N111"/>
  <c r="N109"/>
  <c r="N107"/>
  <c r="N105"/>
  <c r="N103"/>
  <c r="N101"/>
  <c r="N99"/>
  <c r="N97"/>
  <c r="N95"/>
  <c r="N93"/>
  <c r="N91"/>
  <c r="N89"/>
  <c r="N86"/>
  <c r="N82"/>
  <c r="N80"/>
  <c r="N78"/>
  <c r="N76"/>
  <c r="N74"/>
  <c r="N71"/>
  <c r="N69"/>
  <c r="N67"/>
  <c r="N65"/>
  <c r="N61"/>
  <c r="N59"/>
  <c r="N57"/>
  <c r="N55"/>
  <c r="N53"/>
  <c r="N51"/>
  <c r="N49"/>
  <c r="N45"/>
  <c r="N43"/>
  <c r="N40"/>
  <c r="N38"/>
  <c r="N36"/>
  <c r="N34"/>
  <c r="N32"/>
  <c r="N30"/>
  <c r="N28"/>
  <c r="N25"/>
  <c r="N20"/>
  <c r="N18"/>
  <c r="L109"/>
  <c r="K109"/>
  <c r="K110"/>
  <c r="M110" s="1"/>
  <c r="O110" s="1"/>
  <c r="Q110" s="1"/>
  <c r="O134" l="1"/>
  <c r="Q134" s="1"/>
  <c r="N17"/>
  <c r="N344"/>
  <c r="N343" s="1"/>
  <c r="N356"/>
  <c r="N355" s="1"/>
  <c r="M109"/>
  <c r="O109" s="1"/>
  <c r="Q109" s="1"/>
  <c r="P428"/>
  <c r="P427"/>
  <c r="P15"/>
  <c r="P223"/>
  <c r="N16"/>
  <c r="N194"/>
  <c r="N193" s="1"/>
  <c r="N176"/>
  <c r="N175" s="1"/>
  <c r="N225"/>
  <c r="N224"/>
  <c r="L257"/>
  <c r="L256" s="1"/>
  <c r="L239"/>
  <c r="L238" s="1"/>
  <c r="L246"/>
  <c r="K246"/>
  <c r="K247"/>
  <c r="M247" s="1"/>
  <c r="O247" s="1"/>
  <c r="Q247" s="1"/>
  <c r="L424"/>
  <c r="L422"/>
  <c r="L419"/>
  <c r="L415"/>
  <c r="L412"/>
  <c r="L410"/>
  <c r="L407"/>
  <c r="L405"/>
  <c r="L403"/>
  <c r="L401"/>
  <c r="L399"/>
  <c r="L397"/>
  <c r="L395"/>
  <c r="L393"/>
  <c r="L391"/>
  <c r="L389"/>
  <c r="L387"/>
  <c r="L385"/>
  <c r="L383"/>
  <c r="L381"/>
  <c r="L379"/>
  <c r="L377"/>
  <c r="L375"/>
  <c r="L373"/>
  <c r="L371"/>
  <c r="L369"/>
  <c r="L367"/>
  <c r="L365"/>
  <c r="L363"/>
  <c r="L361"/>
  <c r="L357"/>
  <c r="L353"/>
  <c r="L351"/>
  <c r="L347"/>
  <c r="L345"/>
  <c r="L341"/>
  <c r="L339"/>
  <c r="L336"/>
  <c r="L334"/>
  <c r="L330"/>
  <c r="L327"/>
  <c r="L323"/>
  <c r="L320"/>
  <c r="L317"/>
  <c r="L314"/>
  <c r="L312"/>
  <c r="L310"/>
  <c r="L308"/>
  <c r="L306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4"/>
  <c r="L252"/>
  <c r="L250"/>
  <c r="L248"/>
  <c r="L244"/>
  <c r="L242"/>
  <c r="L240"/>
  <c r="L236"/>
  <c r="L234"/>
  <c r="L232"/>
  <c r="L230"/>
  <c r="L228"/>
  <c r="L226"/>
  <c r="L221"/>
  <c r="L219"/>
  <c r="L217"/>
  <c r="L215"/>
  <c r="L213"/>
  <c r="L211"/>
  <c r="L209"/>
  <c r="L206"/>
  <c r="L204"/>
  <c r="L202"/>
  <c r="L200"/>
  <c r="L195"/>
  <c r="L191"/>
  <c r="L189"/>
  <c r="L187"/>
  <c r="L185"/>
  <c r="L183"/>
  <c r="L181"/>
  <c r="L177"/>
  <c r="L173"/>
  <c r="L171"/>
  <c r="L169"/>
  <c r="L167"/>
  <c r="L165"/>
  <c r="L163"/>
  <c r="L161"/>
  <c r="L159"/>
  <c r="L157"/>
  <c r="L155"/>
  <c r="L152"/>
  <c r="L150"/>
  <c r="L147"/>
  <c r="L145"/>
  <c r="L143"/>
  <c r="L141"/>
  <c r="L136"/>
  <c r="L132"/>
  <c r="L130"/>
  <c r="L129"/>
  <c r="L125"/>
  <c r="L123"/>
  <c r="L121"/>
  <c r="L119"/>
  <c r="L117"/>
  <c r="L115"/>
  <c r="L113"/>
  <c r="L111"/>
  <c r="L107"/>
  <c r="L105"/>
  <c r="L103"/>
  <c r="L101"/>
  <c r="L99"/>
  <c r="L97"/>
  <c r="L95"/>
  <c r="L93"/>
  <c r="L91"/>
  <c r="L89"/>
  <c r="L86"/>
  <c r="L82"/>
  <c r="L80"/>
  <c r="L78"/>
  <c r="L76"/>
  <c r="L74"/>
  <c r="L71"/>
  <c r="L69"/>
  <c r="L67"/>
  <c r="L65"/>
  <c r="L61"/>
  <c r="L59"/>
  <c r="L57"/>
  <c r="L55"/>
  <c r="L53"/>
  <c r="L51"/>
  <c r="L49"/>
  <c r="L45"/>
  <c r="L43"/>
  <c r="L40"/>
  <c r="L38"/>
  <c r="L36"/>
  <c r="L34"/>
  <c r="L32"/>
  <c r="L30"/>
  <c r="L28"/>
  <c r="L25"/>
  <c r="L18"/>
  <c r="J21"/>
  <c r="J20" s="1"/>
  <c r="J377"/>
  <c r="I377"/>
  <c r="I378"/>
  <c r="K378" s="1"/>
  <c r="M378" s="1"/>
  <c r="O378" s="1"/>
  <c r="Q378" s="1"/>
  <c r="J222"/>
  <c r="I221"/>
  <c r="I222"/>
  <c r="J192"/>
  <c r="I191"/>
  <c r="I192"/>
  <c r="J144"/>
  <c r="J313"/>
  <c r="J275"/>
  <c r="J273"/>
  <c r="J272" s="1"/>
  <c r="J58"/>
  <c r="J57" s="1"/>
  <c r="J141"/>
  <c r="J302"/>
  <c r="I302"/>
  <c r="I303"/>
  <c r="K303" s="1"/>
  <c r="M303" s="1"/>
  <c r="O303" s="1"/>
  <c r="Q303" s="1"/>
  <c r="J424"/>
  <c r="J422"/>
  <c r="J419"/>
  <c r="J415"/>
  <c r="J412"/>
  <c r="J410"/>
  <c r="J407"/>
  <c r="J405"/>
  <c r="J403"/>
  <c r="J401"/>
  <c r="J399"/>
  <c r="J397"/>
  <c r="J395"/>
  <c r="J393"/>
  <c r="J391"/>
  <c r="J389"/>
  <c r="J387"/>
  <c r="J385"/>
  <c r="J383"/>
  <c r="J381"/>
  <c r="J379"/>
  <c r="J375"/>
  <c r="J373"/>
  <c r="J371"/>
  <c r="J369"/>
  <c r="J367"/>
  <c r="J365"/>
  <c r="J363"/>
  <c r="J361"/>
  <c r="J357"/>
  <c r="J353"/>
  <c r="J351"/>
  <c r="J347"/>
  <c r="J345"/>
  <c r="J341"/>
  <c r="J339"/>
  <c r="J336"/>
  <c r="J334"/>
  <c r="J330"/>
  <c r="J327"/>
  <c r="J323"/>
  <c r="J320"/>
  <c r="J317"/>
  <c r="J314"/>
  <c r="J312"/>
  <c r="J310"/>
  <c r="J308"/>
  <c r="J306"/>
  <c r="J300"/>
  <c r="J298"/>
  <c r="J296"/>
  <c r="J294"/>
  <c r="J292"/>
  <c r="J290"/>
  <c r="J288"/>
  <c r="J286"/>
  <c r="J284"/>
  <c r="J282"/>
  <c r="J280"/>
  <c r="J278"/>
  <c r="J276"/>
  <c r="J274"/>
  <c r="J270"/>
  <c r="J268"/>
  <c r="J266"/>
  <c r="J264"/>
  <c r="J262"/>
  <c r="J260"/>
  <c r="J258"/>
  <c r="J256"/>
  <c r="J254"/>
  <c r="J252"/>
  <c r="J250"/>
  <c r="J248"/>
  <c r="J244"/>
  <c r="J242"/>
  <c r="J240"/>
  <c r="J238"/>
  <c r="J236"/>
  <c r="J234"/>
  <c r="J232"/>
  <c r="J230"/>
  <c r="J228"/>
  <c r="J226"/>
  <c r="J219"/>
  <c r="J217"/>
  <c r="J215"/>
  <c r="J213"/>
  <c r="J211"/>
  <c r="J209"/>
  <c r="J206"/>
  <c r="J204"/>
  <c r="J202"/>
  <c r="J200"/>
  <c r="J195"/>
  <c r="J189"/>
  <c r="J187"/>
  <c r="J185"/>
  <c r="J183"/>
  <c r="J181"/>
  <c r="J177"/>
  <c r="J173"/>
  <c r="J171"/>
  <c r="J169"/>
  <c r="J167"/>
  <c r="J165"/>
  <c r="J163"/>
  <c r="J161"/>
  <c r="J159"/>
  <c r="J157"/>
  <c r="J155"/>
  <c r="J152"/>
  <c r="J150"/>
  <c r="J147"/>
  <c r="J145"/>
  <c r="J143"/>
  <c r="J136"/>
  <c r="J132"/>
  <c r="J130"/>
  <c r="J129"/>
  <c r="J127" s="1"/>
  <c r="J125"/>
  <c r="J123"/>
  <c r="J121"/>
  <c r="J119"/>
  <c r="J117"/>
  <c r="J115"/>
  <c r="J113"/>
  <c r="J111"/>
  <c r="J107"/>
  <c r="J105"/>
  <c r="J103"/>
  <c r="J101"/>
  <c r="J99"/>
  <c r="J97"/>
  <c r="J95"/>
  <c r="J93"/>
  <c r="J91"/>
  <c r="J89"/>
  <c r="J86"/>
  <c r="J82"/>
  <c r="J80"/>
  <c r="J78"/>
  <c r="J76"/>
  <c r="J74"/>
  <c r="J71"/>
  <c r="J69"/>
  <c r="J67"/>
  <c r="J65"/>
  <c r="J61"/>
  <c r="J59"/>
  <c r="J55"/>
  <c r="J53"/>
  <c r="J51"/>
  <c r="J49"/>
  <c r="J45"/>
  <c r="J43"/>
  <c r="J40"/>
  <c r="J38"/>
  <c r="J36"/>
  <c r="J34"/>
  <c r="J32"/>
  <c r="J30"/>
  <c r="J28"/>
  <c r="J25"/>
  <c r="J18"/>
  <c r="I376"/>
  <c r="K376" s="1"/>
  <c r="M376" s="1"/>
  <c r="O376" s="1"/>
  <c r="Q376" s="1"/>
  <c r="H375"/>
  <c r="I375" s="1"/>
  <c r="H410"/>
  <c r="I410" s="1"/>
  <c r="I411"/>
  <c r="K411" s="1"/>
  <c r="M411" s="1"/>
  <c r="O411" s="1"/>
  <c r="Q411" s="1"/>
  <c r="L225" l="1"/>
  <c r="M246"/>
  <c r="O246" s="1"/>
  <c r="Q246" s="1"/>
  <c r="J356"/>
  <c r="J355" s="1"/>
  <c r="P426"/>
  <c r="K222"/>
  <c r="M222" s="1"/>
  <c r="O222" s="1"/>
  <c r="Q222" s="1"/>
  <c r="K377"/>
  <c r="M377" s="1"/>
  <c r="O377" s="1"/>
  <c r="Q377" s="1"/>
  <c r="L356"/>
  <c r="L17"/>
  <c r="L344"/>
  <c r="L343" s="1"/>
  <c r="N223"/>
  <c r="N15"/>
  <c r="N427"/>
  <c r="N428"/>
  <c r="L224"/>
  <c r="L194"/>
  <c r="L176"/>
  <c r="L355"/>
  <c r="L20"/>
  <c r="L127"/>
  <c r="J221"/>
  <c r="K221" s="1"/>
  <c r="M221" s="1"/>
  <c r="O221" s="1"/>
  <c r="Q221" s="1"/>
  <c r="K192"/>
  <c r="M192" s="1"/>
  <c r="O192" s="1"/>
  <c r="Q192" s="1"/>
  <c r="J191"/>
  <c r="K191" s="1"/>
  <c r="M191" s="1"/>
  <c r="O191" s="1"/>
  <c r="Q191" s="1"/>
  <c r="J225"/>
  <c r="J224"/>
  <c r="K302"/>
  <c r="M302" s="1"/>
  <c r="O302" s="1"/>
  <c r="Q302" s="1"/>
  <c r="J344"/>
  <c r="J343" s="1"/>
  <c r="K375"/>
  <c r="M375" s="1"/>
  <c r="O375" s="1"/>
  <c r="Q375" s="1"/>
  <c r="K410"/>
  <c r="M410" s="1"/>
  <c r="O410" s="1"/>
  <c r="Q410" s="1"/>
  <c r="J17"/>
  <c r="J16"/>
  <c r="I220"/>
  <c r="K220" s="1"/>
  <c r="M220" s="1"/>
  <c r="O220" s="1"/>
  <c r="Q220" s="1"/>
  <c r="H219"/>
  <c r="I219" s="1"/>
  <c r="K219" s="1"/>
  <c r="M219" s="1"/>
  <c r="O219" s="1"/>
  <c r="Q219" s="1"/>
  <c r="L223" l="1"/>
  <c r="L428"/>
  <c r="J194"/>
  <c r="J193" s="1"/>
  <c r="L16"/>
  <c r="J176"/>
  <c r="J175" s="1"/>
  <c r="N426"/>
  <c r="L193"/>
  <c r="L175"/>
  <c r="J428"/>
  <c r="J223"/>
  <c r="J15"/>
  <c r="I60"/>
  <c r="K60" s="1"/>
  <c r="M60" s="1"/>
  <c r="O60" s="1"/>
  <c r="Q60" s="1"/>
  <c r="J427" l="1"/>
  <c r="L15"/>
  <c r="L427"/>
  <c r="J426"/>
  <c r="H59"/>
  <c r="I19"/>
  <c r="K19" s="1"/>
  <c r="M19" s="1"/>
  <c r="O19" s="1"/>
  <c r="Q19" s="1"/>
  <c r="I21"/>
  <c r="K21" s="1"/>
  <c r="M21" s="1"/>
  <c r="O21" s="1"/>
  <c r="Q21" s="1"/>
  <c r="I22"/>
  <c r="K22" s="1"/>
  <c r="M22" s="1"/>
  <c r="O22" s="1"/>
  <c r="Q22" s="1"/>
  <c r="I23"/>
  <c r="K23" s="1"/>
  <c r="M23" s="1"/>
  <c r="O23" s="1"/>
  <c r="Q23" s="1"/>
  <c r="I24"/>
  <c r="K24" s="1"/>
  <c r="M24" s="1"/>
  <c r="O24" s="1"/>
  <c r="Q24" s="1"/>
  <c r="I26"/>
  <c r="K26" s="1"/>
  <c r="M26" s="1"/>
  <c r="O26" s="1"/>
  <c r="Q26" s="1"/>
  <c r="I27"/>
  <c r="K27" s="1"/>
  <c r="M27" s="1"/>
  <c r="O27" s="1"/>
  <c r="Q27" s="1"/>
  <c r="I29"/>
  <c r="K29" s="1"/>
  <c r="M29" s="1"/>
  <c r="O29" s="1"/>
  <c r="Q29" s="1"/>
  <c r="I31"/>
  <c r="K31" s="1"/>
  <c r="M31" s="1"/>
  <c r="O31" s="1"/>
  <c r="Q31" s="1"/>
  <c r="I33"/>
  <c r="K33" s="1"/>
  <c r="M33" s="1"/>
  <c r="O33" s="1"/>
  <c r="Q33" s="1"/>
  <c r="I35"/>
  <c r="K35" s="1"/>
  <c r="M35" s="1"/>
  <c r="O35" s="1"/>
  <c r="Q35" s="1"/>
  <c r="I37"/>
  <c r="K37" s="1"/>
  <c r="M37" s="1"/>
  <c r="O37" s="1"/>
  <c r="Q37" s="1"/>
  <c r="I39"/>
  <c r="K39" s="1"/>
  <c r="M39" s="1"/>
  <c r="O39" s="1"/>
  <c r="Q39" s="1"/>
  <c r="I41"/>
  <c r="K41" s="1"/>
  <c r="M41" s="1"/>
  <c r="O41" s="1"/>
  <c r="Q41" s="1"/>
  <c r="I42"/>
  <c r="K42" s="1"/>
  <c r="M42" s="1"/>
  <c r="O42" s="1"/>
  <c r="Q42" s="1"/>
  <c r="I44"/>
  <c r="K44" s="1"/>
  <c r="M44" s="1"/>
  <c r="O44" s="1"/>
  <c r="Q44" s="1"/>
  <c r="I46"/>
  <c r="K46" s="1"/>
  <c r="M46" s="1"/>
  <c r="O46" s="1"/>
  <c r="Q46" s="1"/>
  <c r="I47"/>
  <c r="K47" s="1"/>
  <c r="M47" s="1"/>
  <c r="O47" s="1"/>
  <c r="Q47" s="1"/>
  <c r="I48"/>
  <c r="K48" s="1"/>
  <c r="M48" s="1"/>
  <c r="O48" s="1"/>
  <c r="Q48" s="1"/>
  <c r="I50"/>
  <c r="K50" s="1"/>
  <c r="M50" s="1"/>
  <c r="O50" s="1"/>
  <c r="Q50" s="1"/>
  <c r="I52"/>
  <c r="K52" s="1"/>
  <c r="M52" s="1"/>
  <c r="O52" s="1"/>
  <c r="Q52" s="1"/>
  <c r="I54"/>
  <c r="K54" s="1"/>
  <c r="M54" s="1"/>
  <c r="O54" s="1"/>
  <c r="Q54" s="1"/>
  <c r="I56"/>
  <c r="K56" s="1"/>
  <c r="M56" s="1"/>
  <c r="O56" s="1"/>
  <c r="Q56" s="1"/>
  <c r="I58"/>
  <c r="K58" s="1"/>
  <c r="M58" s="1"/>
  <c r="O58" s="1"/>
  <c r="Q58" s="1"/>
  <c r="I62"/>
  <c r="K62" s="1"/>
  <c r="M62" s="1"/>
  <c r="O62" s="1"/>
  <c r="Q62" s="1"/>
  <c r="I63"/>
  <c r="K63" s="1"/>
  <c r="M63" s="1"/>
  <c r="O63" s="1"/>
  <c r="Q63" s="1"/>
  <c r="I64"/>
  <c r="K64" s="1"/>
  <c r="M64" s="1"/>
  <c r="O64" s="1"/>
  <c r="Q64" s="1"/>
  <c r="I66"/>
  <c r="K66" s="1"/>
  <c r="M66" s="1"/>
  <c r="O66" s="1"/>
  <c r="Q66" s="1"/>
  <c r="I68"/>
  <c r="K68" s="1"/>
  <c r="M68" s="1"/>
  <c r="O68" s="1"/>
  <c r="Q68" s="1"/>
  <c r="I70"/>
  <c r="K70" s="1"/>
  <c r="M70" s="1"/>
  <c r="O70" s="1"/>
  <c r="Q70" s="1"/>
  <c r="I72"/>
  <c r="K72" s="1"/>
  <c r="M72" s="1"/>
  <c r="O72" s="1"/>
  <c r="Q72" s="1"/>
  <c r="I73"/>
  <c r="K73" s="1"/>
  <c r="M73" s="1"/>
  <c r="O73" s="1"/>
  <c r="Q73" s="1"/>
  <c r="I75"/>
  <c r="K75" s="1"/>
  <c r="M75" s="1"/>
  <c r="O75" s="1"/>
  <c r="Q75" s="1"/>
  <c r="I77"/>
  <c r="K77" s="1"/>
  <c r="M77" s="1"/>
  <c r="O77" s="1"/>
  <c r="Q77" s="1"/>
  <c r="I79"/>
  <c r="K79" s="1"/>
  <c r="M79" s="1"/>
  <c r="O79" s="1"/>
  <c r="Q79" s="1"/>
  <c r="I81"/>
  <c r="K81" s="1"/>
  <c r="M81" s="1"/>
  <c r="O81" s="1"/>
  <c r="Q81" s="1"/>
  <c r="I83"/>
  <c r="K83" s="1"/>
  <c r="M83" s="1"/>
  <c r="O83" s="1"/>
  <c r="Q83" s="1"/>
  <c r="I87"/>
  <c r="K87" s="1"/>
  <c r="M87" s="1"/>
  <c r="O87" s="1"/>
  <c r="Q87" s="1"/>
  <c r="I88"/>
  <c r="K88" s="1"/>
  <c r="M88" s="1"/>
  <c r="O88" s="1"/>
  <c r="Q88" s="1"/>
  <c r="I90"/>
  <c r="K90" s="1"/>
  <c r="M90" s="1"/>
  <c r="O90" s="1"/>
  <c r="Q90" s="1"/>
  <c r="I92"/>
  <c r="K92" s="1"/>
  <c r="M92" s="1"/>
  <c r="O92" s="1"/>
  <c r="Q92" s="1"/>
  <c r="I94"/>
  <c r="K94" s="1"/>
  <c r="M94" s="1"/>
  <c r="O94" s="1"/>
  <c r="Q94" s="1"/>
  <c r="I96"/>
  <c r="K96" s="1"/>
  <c r="M96" s="1"/>
  <c r="O96" s="1"/>
  <c r="Q96" s="1"/>
  <c r="I98"/>
  <c r="K98" s="1"/>
  <c r="M98" s="1"/>
  <c r="O98" s="1"/>
  <c r="Q98" s="1"/>
  <c r="I100"/>
  <c r="K100" s="1"/>
  <c r="M100" s="1"/>
  <c r="O100" s="1"/>
  <c r="Q100" s="1"/>
  <c r="I102"/>
  <c r="K102" s="1"/>
  <c r="M102" s="1"/>
  <c r="O102" s="1"/>
  <c r="Q102" s="1"/>
  <c r="I104"/>
  <c r="K104" s="1"/>
  <c r="M104" s="1"/>
  <c r="O104" s="1"/>
  <c r="Q104" s="1"/>
  <c r="I106"/>
  <c r="K106" s="1"/>
  <c r="M106" s="1"/>
  <c r="O106" s="1"/>
  <c r="Q106" s="1"/>
  <c r="I108"/>
  <c r="K108" s="1"/>
  <c r="M108" s="1"/>
  <c r="O108" s="1"/>
  <c r="Q108" s="1"/>
  <c r="I112"/>
  <c r="K112" s="1"/>
  <c r="M112" s="1"/>
  <c r="O112" s="1"/>
  <c r="Q112" s="1"/>
  <c r="I114"/>
  <c r="K114" s="1"/>
  <c r="M114" s="1"/>
  <c r="O114" s="1"/>
  <c r="Q114" s="1"/>
  <c r="I116"/>
  <c r="K116" s="1"/>
  <c r="M116" s="1"/>
  <c r="O116" s="1"/>
  <c r="Q116" s="1"/>
  <c r="I118"/>
  <c r="K118" s="1"/>
  <c r="M118" s="1"/>
  <c r="O118" s="1"/>
  <c r="Q118" s="1"/>
  <c r="I120"/>
  <c r="K120" s="1"/>
  <c r="M120" s="1"/>
  <c r="O120" s="1"/>
  <c r="Q120" s="1"/>
  <c r="I122"/>
  <c r="K122" s="1"/>
  <c r="M122" s="1"/>
  <c r="O122" s="1"/>
  <c r="Q122" s="1"/>
  <c r="I124"/>
  <c r="K124" s="1"/>
  <c r="M124" s="1"/>
  <c r="O124" s="1"/>
  <c r="Q124" s="1"/>
  <c r="I126"/>
  <c r="K126" s="1"/>
  <c r="M126" s="1"/>
  <c r="O126" s="1"/>
  <c r="Q126" s="1"/>
  <c r="I128"/>
  <c r="K128" s="1"/>
  <c r="M128" s="1"/>
  <c r="O128" s="1"/>
  <c r="Q128" s="1"/>
  <c r="I131"/>
  <c r="K131" s="1"/>
  <c r="M131" s="1"/>
  <c r="O131" s="1"/>
  <c r="Q131" s="1"/>
  <c r="I133"/>
  <c r="K133" s="1"/>
  <c r="M133" s="1"/>
  <c r="O133" s="1"/>
  <c r="Q133" s="1"/>
  <c r="I137"/>
  <c r="K137" s="1"/>
  <c r="M137" s="1"/>
  <c r="O137" s="1"/>
  <c r="Q137" s="1"/>
  <c r="I138"/>
  <c r="K138" s="1"/>
  <c r="M138" s="1"/>
  <c r="O138" s="1"/>
  <c r="Q138" s="1"/>
  <c r="I139"/>
  <c r="K139" s="1"/>
  <c r="M139" s="1"/>
  <c r="O139" s="1"/>
  <c r="Q139" s="1"/>
  <c r="I140"/>
  <c r="K140" s="1"/>
  <c r="M140" s="1"/>
  <c r="O140" s="1"/>
  <c r="Q140" s="1"/>
  <c r="I142"/>
  <c r="K142" s="1"/>
  <c r="M142" s="1"/>
  <c r="O142" s="1"/>
  <c r="Q142" s="1"/>
  <c r="I144"/>
  <c r="K144" s="1"/>
  <c r="M144" s="1"/>
  <c r="O144" s="1"/>
  <c r="Q144" s="1"/>
  <c r="I146"/>
  <c r="K146" s="1"/>
  <c r="M146" s="1"/>
  <c r="O146" s="1"/>
  <c r="Q146" s="1"/>
  <c r="I148"/>
  <c r="K148" s="1"/>
  <c r="M148" s="1"/>
  <c r="O148" s="1"/>
  <c r="Q148" s="1"/>
  <c r="I149"/>
  <c r="K149" s="1"/>
  <c r="M149" s="1"/>
  <c r="O149" s="1"/>
  <c r="Q149" s="1"/>
  <c r="I151"/>
  <c r="K151" s="1"/>
  <c r="M151" s="1"/>
  <c r="O151" s="1"/>
  <c r="Q151" s="1"/>
  <c r="I153"/>
  <c r="K153" s="1"/>
  <c r="M153" s="1"/>
  <c r="O153" s="1"/>
  <c r="Q153" s="1"/>
  <c r="I154"/>
  <c r="K154" s="1"/>
  <c r="M154" s="1"/>
  <c r="O154" s="1"/>
  <c r="Q154" s="1"/>
  <c r="I156"/>
  <c r="K156" s="1"/>
  <c r="M156" s="1"/>
  <c r="O156" s="1"/>
  <c r="Q156" s="1"/>
  <c r="I158"/>
  <c r="K158" s="1"/>
  <c r="M158" s="1"/>
  <c r="O158" s="1"/>
  <c r="Q158" s="1"/>
  <c r="I160"/>
  <c r="K160" s="1"/>
  <c r="M160" s="1"/>
  <c r="O160" s="1"/>
  <c r="Q160" s="1"/>
  <c r="I162"/>
  <c r="K162" s="1"/>
  <c r="M162" s="1"/>
  <c r="O162" s="1"/>
  <c r="Q162" s="1"/>
  <c r="I164"/>
  <c r="K164" s="1"/>
  <c r="M164" s="1"/>
  <c r="O164" s="1"/>
  <c r="Q164" s="1"/>
  <c r="I166"/>
  <c r="K166" s="1"/>
  <c r="M166" s="1"/>
  <c r="O166" s="1"/>
  <c r="Q166" s="1"/>
  <c r="I168"/>
  <c r="K168" s="1"/>
  <c r="M168" s="1"/>
  <c r="O168" s="1"/>
  <c r="Q168" s="1"/>
  <c r="I170"/>
  <c r="K170" s="1"/>
  <c r="M170" s="1"/>
  <c r="O170" s="1"/>
  <c r="Q170" s="1"/>
  <c r="I172"/>
  <c r="K172" s="1"/>
  <c r="M172" s="1"/>
  <c r="O172" s="1"/>
  <c r="Q172" s="1"/>
  <c r="I174"/>
  <c r="K174" s="1"/>
  <c r="M174" s="1"/>
  <c r="O174" s="1"/>
  <c r="Q174" s="1"/>
  <c r="I178"/>
  <c r="K178" s="1"/>
  <c r="M178" s="1"/>
  <c r="O178" s="1"/>
  <c r="Q178" s="1"/>
  <c r="I179"/>
  <c r="K179" s="1"/>
  <c r="M179" s="1"/>
  <c r="O179" s="1"/>
  <c r="Q179" s="1"/>
  <c r="I180"/>
  <c r="K180" s="1"/>
  <c r="M180" s="1"/>
  <c r="O180" s="1"/>
  <c r="Q180" s="1"/>
  <c r="I182"/>
  <c r="K182" s="1"/>
  <c r="M182" s="1"/>
  <c r="O182" s="1"/>
  <c r="Q182" s="1"/>
  <c r="I184"/>
  <c r="K184" s="1"/>
  <c r="M184" s="1"/>
  <c r="O184" s="1"/>
  <c r="Q184" s="1"/>
  <c r="I186"/>
  <c r="K186" s="1"/>
  <c r="M186" s="1"/>
  <c r="O186" s="1"/>
  <c r="Q186" s="1"/>
  <c r="I188"/>
  <c r="K188" s="1"/>
  <c r="M188" s="1"/>
  <c r="O188" s="1"/>
  <c r="Q188" s="1"/>
  <c r="I190"/>
  <c r="K190" s="1"/>
  <c r="M190" s="1"/>
  <c r="O190" s="1"/>
  <c r="Q190" s="1"/>
  <c r="I196"/>
  <c r="K196" s="1"/>
  <c r="M196" s="1"/>
  <c r="O196" s="1"/>
  <c r="Q196" s="1"/>
  <c r="I197"/>
  <c r="K197" s="1"/>
  <c r="M197" s="1"/>
  <c r="O197" s="1"/>
  <c r="Q197" s="1"/>
  <c r="I198"/>
  <c r="K198" s="1"/>
  <c r="M198" s="1"/>
  <c r="O198" s="1"/>
  <c r="Q198" s="1"/>
  <c r="I199"/>
  <c r="K199" s="1"/>
  <c r="M199" s="1"/>
  <c r="O199" s="1"/>
  <c r="Q199" s="1"/>
  <c r="I201"/>
  <c r="K201" s="1"/>
  <c r="M201" s="1"/>
  <c r="O201" s="1"/>
  <c r="Q201" s="1"/>
  <c r="I203"/>
  <c r="K203" s="1"/>
  <c r="M203" s="1"/>
  <c r="O203" s="1"/>
  <c r="Q203" s="1"/>
  <c r="I205"/>
  <c r="K205" s="1"/>
  <c r="M205" s="1"/>
  <c r="O205" s="1"/>
  <c r="Q205" s="1"/>
  <c r="I207"/>
  <c r="K207" s="1"/>
  <c r="M207" s="1"/>
  <c r="O207" s="1"/>
  <c r="Q207" s="1"/>
  <c r="I208"/>
  <c r="K208" s="1"/>
  <c r="M208" s="1"/>
  <c r="O208" s="1"/>
  <c r="Q208" s="1"/>
  <c r="I210"/>
  <c r="K210" s="1"/>
  <c r="M210" s="1"/>
  <c r="O210" s="1"/>
  <c r="Q210" s="1"/>
  <c r="I212"/>
  <c r="K212" s="1"/>
  <c r="M212" s="1"/>
  <c r="O212" s="1"/>
  <c r="Q212" s="1"/>
  <c r="I214"/>
  <c r="K214" s="1"/>
  <c r="M214" s="1"/>
  <c r="O214" s="1"/>
  <c r="Q214" s="1"/>
  <c r="I216"/>
  <c r="K216" s="1"/>
  <c r="M216" s="1"/>
  <c r="O216" s="1"/>
  <c r="Q216" s="1"/>
  <c r="I218"/>
  <c r="K218" s="1"/>
  <c r="M218" s="1"/>
  <c r="O218" s="1"/>
  <c r="Q218" s="1"/>
  <c r="I227"/>
  <c r="K227" s="1"/>
  <c r="M227" s="1"/>
  <c r="O227" s="1"/>
  <c r="Q227" s="1"/>
  <c r="I229"/>
  <c r="K229" s="1"/>
  <c r="M229" s="1"/>
  <c r="O229" s="1"/>
  <c r="Q229" s="1"/>
  <c r="I231"/>
  <c r="K231" s="1"/>
  <c r="M231" s="1"/>
  <c r="O231" s="1"/>
  <c r="Q231" s="1"/>
  <c r="I233"/>
  <c r="K233" s="1"/>
  <c r="M233" s="1"/>
  <c r="O233" s="1"/>
  <c r="Q233" s="1"/>
  <c r="I235"/>
  <c r="K235" s="1"/>
  <c r="M235" s="1"/>
  <c r="O235" s="1"/>
  <c r="Q235" s="1"/>
  <c r="I237"/>
  <c r="K237" s="1"/>
  <c r="M237" s="1"/>
  <c r="O237" s="1"/>
  <c r="Q237" s="1"/>
  <c r="I239"/>
  <c r="K239" s="1"/>
  <c r="M239" s="1"/>
  <c r="O239" s="1"/>
  <c r="Q239" s="1"/>
  <c r="I241"/>
  <c r="K241" s="1"/>
  <c r="M241" s="1"/>
  <c r="O241" s="1"/>
  <c r="Q241" s="1"/>
  <c r="I243"/>
  <c r="K243" s="1"/>
  <c r="M243" s="1"/>
  <c r="O243" s="1"/>
  <c r="Q243" s="1"/>
  <c r="I245"/>
  <c r="K245" s="1"/>
  <c r="M245" s="1"/>
  <c r="O245" s="1"/>
  <c r="Q245" s="1"/>
  <c r="I249"/>
  <c r="K249" s="1"/>
  <c r="M249" s="1"/>
  <c r="O249" s="1"/>
  <c r="Q249" s="1"/>
  <c r="I251"/>
  <c r="K251" s="1"/>
  <c r="M251" s="1"/>
  <c r="O251" s="1"/>
  <c r="Q251" s="1"/>
  <c r="I253"/>
  <c r="K253" s="1"/>
  <c r="M253" s="1"/>
  <c r="O253" s="1"/>
  <c r="Q253" s="1"/>
  <c r="I255"/>
  <c r="K255" s="1"/>
  <c r="M255" s="1"/>
  <c r="O255" s="1"/>
  <c r="Q255" s="1"/>
  <c r="I257"/>
  <c r="K257" s="1"/>
  <c r="M257" s="1"/>
  <c r="O257" s="1"/>
  <c r="Q257" s="1"/>
  <c r="I259"/>
  <c r="K259" s="1"/>
  <c r="M259" s="1"/>
  <c r="O259" s="1"/>
  <c r="Q259" s="1"/>
  <c r="I261"/>
  <c r="K261" s="1"/>
  <c r="M261" s="1"/>
  <c r="O261" s="1"/>
  <c r="Q261" s="1"/>
  <c r="I263"/>
  <c r="K263" s="1"/>
  <c r="M263" s="1"/>
  <c r="O263" s="1"/>
  <c r="Q263" s="1"/>
  <c r="I265"/>
  <c r="K265" s="1"/>
  <c r="M265" s="1"/>
  <c r="O265" s="1"/>
  <c r="Q265" s="1"/>
  <c r="I267"/>
  <c r="K267" s="1"/>
  <c r="M267" s="1"/>
  <c r="O267" s="1"/>
  <c r="Q267" s="1"/>
  <c r="I269"/>
  <c r="K269" s="1"/>
  <c r="M269" s="1"/>
  <c r="O269" s="1"/>
  <c r="Q269" s="1"/>
  <c r="I271"/>
  <c r="K271" s="1"/>
  <c r="M271" s="1"/>
  <c r="O271" s="1"/>
  <c r="Q271" s="1"/>
  <c r="I273"/>
  <c r="K273" s="1"/>
  <c r="M273" s="1"/>
  <c r="O273" s="1"/>
  <c r="Q273" s="1"/>
  <c r="I275"/>
  <c r="K275" s="1"/>
  <c r="M275" s="1"/>
  <c r="O275" s="1"/>
  <c r="Q275" s="1"/>
  <c r="I277"/>
  <c r="K277" s="1"/>
  <c r="M277" s="1"/>
  <c r="O277" s="1"/>
  <c r="Q277" s="1"/>
  <c r="I279"/>
  <c r="K279" s="1"/>
  <c r="M279" s="1"/>
  <c r="O279" s="1"/>
  <c r="Q279" s="1"/>
  <c r="I281"/>
  <c r="K281" s="1"/>
  <c r="M281" s="1"/>
  <c r="O281" s="1"/>
  <c r="Q281" s="1"/>
  <c r="I283"/>
  <c r="K283" s="1"/>
  <c r="M283" s="1"/>
  <c r="O283" s="1"/>
  <c r="Q283" s="1"/>
  <c r="I285"/>
  <c r="K285" s="1"/>
  <c r="M285" s="1"/>
  <c r="O285" s="1"/>
  <c r="Q285" s="1"/>
  <c r="I287"/>
  <c r="K287" s="1"/>
  <c r="M287" s="1"/>
  <c r="O287" s="1"/>
  <c r="Q287" s="1"/>
  <c r="I289"/>
  <c r="K289" s="1"/>
  <c r="M289" s="1"/>
  <c r="O289" s="1"/>
  <c r="Q289" s="1"/>
  <c r="I291"/>
  <c r="K291" s="1"/>
  <c r="M291" s="1"/>
  <c r="O291" s="1"/>
  <c r="Q291" s="1"/>
  <c r="I293"/>
  <c r="K293" s="1"/>
  <c r="M293" s="1"/>
  <c r="O293" s="1"/>
  <c r="Q293" s="1"/>
  <c r="I295"/>
  <c r="K295" s="1"/>
  <c r="M295" s="1"/>
  <c r="O295" s="1"/>
  <c r="Q295" s="1"/>
  <c r="I297"/>
  <c r="K297" s="1"/>
  <c r="M297" s="1"/>
  <c r="O297" s="1"/>
  <c r="Q297" s="1"/>
  <c r="I299"/>
  <c r="K299" s="1"/>
  <c r="M299" s="1"/>
  <c r="O299" s="1"/>
  <c r="Q299" s="1"/>
  <c r="I301"/>
  <c r="K301" s="1"/>
  <c r="M301" s="1"/>
  <c r="O301" s="1"/>
  <c r="Q301" s="1"/>
  <c r="I307"/>
  <c r="K307" s="1"/>
  <c r="M307" s="1"/>
  <c r="O307" s="1"/>
  <c r="Q307" s="1"/>
  <c r="I309"/>
  <c r="K309" s="1"/>
  <c r="M309" s="1"/>
  <c r="O309" s="1"/>
  <c r="Q309" s="1"/>
  <c r="I311"/>
  <c r="K311" s="1"/>
  <c r="M311" s="1"/>
  <c r="O311" s="1"/>
  <c r="Q311" s="1"/>
  <c r="I313"/>
  <c r="K313" s="1"/>
  <c r="M313" s="1"/>
  <c r="O313" s="1"/>
  <c r="Q313" s="1"/>
  <c r="I315"/>
  <c r="K315" s="1"/>
  <c r="M315" s="1"/>
  <c r="O315" s="1"/>
  <c r="Q315" s="1"/>
  <c r="I316"/>
  <c r="K316" s="1"/>
  <c r="M316" s="1"/>
  <c r="O316" s="1"/>
  <c r="Q316" s="1"/>
  <c r="I318"/>
  <c r="K318" s="1"/>
  <c r="M318" s="1"/>
  <c r="O318" s="1"/>
  <c r="Q318" s="1"/>
  <c r="I319"/>
  <c r="K319" s="1"/>
  <c r="M319" s="1"/>
  <c r="O319" s="1"/>
  <c r="Q319" s="1"/>
  <c r="I321"/>
  <c r="K321" s="1"/>
  <c r="M321" s="1"/>
  <c r="O321" s="1"/>
  <c r="Q321" s="1"/>
  <c r="I322"/>
  <c r="K322" s="1"/>
  <c r="M322" s="1"/>
  <c r="O322" s="1"/>
  <c r="Q322" s="1"/>
  <c r="I324"/>
  <c r="K324" s="1"/>
  <c r="M324" s="1"/>
  <c r="O324" s="1"/>
  <c r="Q324" s="1"/>
  <c r="I325"/>
  <c r="K325" s="1"/>
  <c r="M325" s="1"/>
  <c r="O325" s="1"/>
  <c r="Q325" s="1"/>
  <c r="I326"/>
  <c r="K326" s="1"/>
  <c r="M326" s="1"/>
  <c r="O326" s="1"/>
  <c r="Q326" s="1"/>
  <c r="I328"/>
  <c r="K328" s="1"/>
  <c r="M328" s="1"/>
  <c r="O328" s="1"/>
  <c r="Q328" s="1"/>
  <c r="I329"/>
  <c r="K329" s="1"/>
  <c r="M329" s="1"/>
  <c r="O329" s="1"/>
  <c r="Q329" s="1"/>
  <c r="I331"/>
  <c r="K331" s="1"/>
  <c r="M331" s="1"/>
  <c r="O331" s="1"/>
  <c r="Q331" s="1"/>
  <c r="I332"/>
  <c r="K332" s="1"/>
  <c r="M332" s="1"/>
  <c r="O332" s="1"/>
  <c r="Q332" s="1"/>
  <c r="I333"/>
  <c r="K333" s="1"/>
  <c r="M333" s="1"/>
  <c r="O333" s="1"/>
  <c r="Q333" s="1"/>
  <c r="I335"/>
  <c r="K335" s="1"/>
  <c r="M335" s="1"/>
  <c r="O335" s="1"/>
  <c r="Q335" s="1"/>
  <c r="I337"/>
  <c r="K337" s="1"/>
  <c r="M337" s="1"/>
  <c r="O337" s="1"/>
  <c r="Q337" s="1"/>
  <c r="I338"/>
  <c r="K338" s="1"/>
  <c r="M338" s="1"/>
  <c r="O338" s="1"/>
  <c r="Q338" s="1"/>
  <c r="I340"/>
  <c r="K340" s="1"/>
  <c r="M340" s="1"/>
  <c r="O340" s="1"/>
  <c r="Q340" s="1"/>
  <c r="I342"/>
  <c r="K342" s="1"/>
  <c r="M342" s="1"/>
  <c r="O342" s="1"/>
  <c r="Q342" s="1"/>
  <c r="I346"/>
  <c r="K346" s="1"/>
  <c r="M346" s="1"/>
  <c r="O346" s="1"/>
  <c r="Q346" s="1"/>
  <c r="I348"/>
  <c r="K348" s="1"/>
  <c r="M348" s="1"/>
  <c r="O348" s="1"/>
  <c r="Q348" s="1"/>
  <c r="I349"/>
  <c r="K349" s="1"/>
  <c r="M349" s="1"/>
  <c r="O349" s="1"/>
  <c r="Q349" s="1"/>
  <c r="I350"/>
  <c r="K350" s="1"/>
  <c r="M350" s="1"/>
  <c r="O350" s="1"/>
  <c r="Q350" s="1"/>
  <c r="I352"/>
  <c r="K352" s="1"/>
  <c r="M352" s="1"/>
  <c r="O352" s="1"/>
  <c r="Q352" s="1"/>
  <c r="I354"/>
  <c r="K354" s="1"/>
  <c r="M354" s="1"/>
  <c r="O354" s="1"/>
  <c r="Q354" s="1"/>
  <c r="I358"/>
  <c r="K358" s="1"/>
  <c r="M358" s="1"/>
  <c r="O358" s="1"/>
  <c r="Q358" s="1"/>
  <c r="I359"/>
  <c r="K359" s="1"/>
  <c r="M359" s="1"/>
  <c r="O359" s="1"/>
  <c r="Q359" s="1"/>
  <c r="I360"/>
  <c r="K360" s="1"/>
  <c r="M360" s="1"/>
  <c r="O360" s="1"/>
  <c r="Q360" s="1"/>
  <c r="I362"/>
  <c r="K362" s="1"/>
  <c r="M362" s="1"/>
  <c r="O362" s="1"/>
  <c r="Q362" s="1"/>
  <c r="I364"/>
  <c r="K364" s="1"/>
  <c r="M364" s="1"/>
  <c r="O364" s="1"/>
  <c r="Q364" s="1"/>
  <c r="I366"/>
  <c r="K366" s="1"/>
  <c r="M366" s="1"/>
  <c r="O366" s="1"/>
  <c r="Q366" s="1"/>
  <c r="I368"/>
  <c r="K368" s="1"/>
  <c r="M368" s="1"/>
  <c r="O368" s="1"/>
  <c r="Q368" s="1"/>
  <c r="I370"/>
  <c r="K370" s="1"/>
  <c r="M370" s="1"/>
  <c r="O370" s="1"/>
  <c r="Q370" s="1"/>
  <c r="I372"/>
  <c r="K372" s="1"/>
  <c r="M372" s="1"/>
  <c r="O372" s="1"/>
  <c r="Q372" s="1"/>
  <c r="I374"/>
  <c r="K374" s="1"/>
  <c r="M374" s="1"/>
  <c r="O374" s="1"/>
  <c r="Q374" s="1"/>
  <c r="I380"/>
  <c r="K380" s="1"/>
  <c r="M380" s="1"/>
  <c r="O380" s="1"/>
  <c r="Q380" s="1"/>
  <c r="I382"/>
  <c r="K382" s="1"/>
  <c r="M382" s="1"/>
  <c r="O382" s="1"/>
  <c r="Q382" s="1"/>
  <c r="I384"/>
  <c r="K384" s="1"/>
  <c r="M384" s="1"/>
  <c r="O384" s="1"/>
  <c r="Q384" s="1"/>
  <c r="I386"/>
  <c r="K386" s="1"/>
  <c r="M386" s="1"/>
  <c r="O386" s="1"/>
  <c r="Q386" s="1"/>
  <c r="I388"/>
  <c r="K388" s="1"/>
  <c r="M388" s="1"/>
  <c r="O388" s="1"/>
  <c r="Q388" s="1"/>
  <c r="I390"/>
  <c r="K390" s="1"/>
  <c r="M390" s="1"/>
  <c r="O390" s="1"/>
  <c r="Q390" s="1"/>
  <c r="I392"/>
  <c r="K392" s="1"/>
  <c r="M392" s="1"/>
  <c r="O392" s="1"/>
  <c r="Q392" s="1"/>
  <c r="I394"/>
  <c r="K394" s="1"/>
  <c r="M394" s="1"/>
  <c r="O394" s="1"/>
  <c r="Q394" s="1"/>
  <c r="I396"/>
  <c r="K396" s="1"/>
  <c r="M396" s="1"/>
  <c r="O396" s="1"/>
  <c r="Q396" s="1"/>
  <c r="I398"/>
  <c r="K398" s="1"/>
  <c r="M398" s="1"/>
  <c r="O398" s="1"/>
  <c r="Q398" s="1"/>
  <c r="I400"/>
  <c r="K400" s="1"/>
  <c r="M400" s="1"/>
  <c r="O400" s="1"/>
  <c r="Q400" s="1"/>
  <c r="I402"/>
  <c r="K402" s="1"/>
  <c r="M402" s="1"/>
  <c r="O402" s="1"/>
  <c r="Q402" s="1"/>
  <c r="I404"/>
  <c r="K404" s="1"/>
  <c r="M404" s="1"/>
  <c r="O404" s="1"/>
  <c r="Q404" s="1"/>
  <c r="I406"/>
  <c r="K406" s="1"/>
  <c r="M406" s="1"/>
  <c r="O406" s="1"/>
  <c r="Q406" s="1"/>
  <c r="I408"/>
  <c r="K408" s="1"/>
  <c r="M408" s="1"/>
  <c r="O408" s="1"/>
  <c r="Q408" s="1"/>
  <c r="I409"/>
  <c r="K409" s="1"/>
  <c r="M409" s="1"/>
  <c r="O409" s="1"/>
  <c r="Q409" s="1"/>
  <c r="I413"/>
  <c r="K413" s="1"/>
  <c r="M413" s="1"/>
  <c r="O413" s="1"/>
  <c r="Q413" s="1"/>
  <c r="I414"/>
  <c r="K414" s="1"/>
  <c r="M414" s="1"/>
  <c r="O414" s="1"/>
  <c r="Q414" s="1"/>
  <c r="I416"/>
  <c r="K416" s="1"/>
  <c r="M416" s="1"/>
  <c r="O416" s="1"/>
  <c r="Q416" s="1"/>
  <c r="I417"/>
  <c r="K417" s="1"/>
  <c r="M417" s="1"/>
  <c r="O417" s="1"/>
  <c r="Q417" s="1"/>
  <c r="I418"/>
  <c r="K418" s="1"/>
  <c r="M418" s="1"/>
  <c r="O418" s="1"/>
  <c r="Q418" s="1"/>
  <c r="I420"/>
  <c r="K420" s="1"/>
  <c r="M420" s="1"/>
  <c r="O420" s="1"/>
  <c r="Q420" s="1"/>
  <c r="I421"/>
  <c r="K421" s="1"/>
  <c r="M421" s="1"/>
  <c r="O421" s="1"/>
  <c r="Q421" s="1"/>
  <c r="I423"/>
  <c r="K423" s="1"/>
  <c r="M423" s="1"/>
  <c r="O423" s="1"/>
  <c r="Q423" s="1"/>
  <c r="I425"/>
  <c r="K425" s="1"/>
  <c r="M425" s="1"/>
  <c r="O425" s="1"/>
  <c r="Q425" s="1"/>
  <c r="H424"/>
  <c r="I424" s="1"/>
  <c r="K424" s="1"/>
  <c r="M424" s="1"/>
  <c r="O424" s="1"/>
  <c r="Q424" s="1"/>
  <c r="H422"/>
  <c r="I422" s="1"/>
  <c r="K422" s="1"/>
  <c r="M422" s="1"/>
  <c r="O422" s="1"/>
  <c r="Q422" s="1"/>
  <c r="H419"/>
  <c r="I419" s="1"/>
  <c r="K419" s="1"/>
  <c r="M419" s="1"/>
  <c r="O419" s="1"/>
  <c r="Q419" s="1"/>
  <c r="H415"/>
  <c r="I415" s="1"/>
  <c r="K415" s="1"/>
  <c r="M415" s="1"/>
  <c r="O415" s="1"/>
  <c r="Q415" s="1"/>
  <c r="H412"/>
  <c r="I412" s="1"/>
  <c r="K412" s="1"/>
  <c r="M412" s="1"/>
  <c r="O412" s="1"/>
  <c r="Q412" s="1"/>
  <c r="H407"/>
  <c r="I407" s="1"/>
  <c r="K407" s="1"/>
  <c r="M407" s="1"/>
  <c r="O407" s="1"/>
  <c r="Q407" s="1"/>
  <c r="H405"/>
  <c r="I405" s="1"/>
  <c r="K405" s="1"/>
  <c r="M405" s="1"/>
  <c r="O405" s="1"/>
  <c r="Q405" s="1"/>
  <c r="H403"/>
  <c r="I403" s="1"/>
  <c r="K403" s="1"/>
  <c r="M403" s="1"/>
  <c r="O403" s="1"/>
  <c r="Q403" s="1"/>
  <c r="H401"/>
  <c r="I401" s="1"/>
  <c r="K401" s="1"/>
  <c r="M401" s="1"/>
  <c r="O401" s="1"/>
  <c r="Q401" s="1"/>
  <c r="H399"/>
  <c r="I399" s="1"/>
  <c r="K399" s="1"/>
  <c r="M399" s="1"/>
  <c r="O399" s="1"/>
  <c r="Q399" s="1"/>
  <c r="H397"/>
  <c r="I397" s="1"/>
  <c r="K397" s="1"/>
  <c r="M397" s="1"/>
  <c r="O397" s="1"/>
  <c r="Q397" s="1"/>
  <c r="H395"/>
  <c r="I395" s="1"/>
  <c r="K395" s="1"/>
  <c r="M395" s="1"/>
  <c r="O395" s="1"/>
  <c r="Q395" s="1"/>
  <c r="H393"/>
  <c r="I393" s="1"/>
  <c r="K393" s="1"/>
  <c r="M393" s="1"/>
  <c r="O393" s="1"/>
  <c r="Q393" s="1"/>
  <c r="H391"/>
  <c r="I391" s="1"/>
  <c r="K391" s="1"/>
  <c r="M391" s="1"/>
  <c r="O391" s="1"/>
  <c r="Q391" s="1"/>
  <c r="H389"/>
  <c r="I389" s="1"/>
  <c r="K389" s="1"/>
  <c r="M389" s="1"/>
  <c r="O389" s="1"/>
  <c r="Q389" s="1"/>
  <c r="H387"/>
  <c r="I387" s="1"/>
  <c r="K387" s="1"/>
  <c r="M387" s="1"/>
  <c r="O387" s="1"/>
  <c r="Q387" s="1"/>
  <c r="H385"/>
  <c r="I385" s="1"/>
  <c r="K385" s="1"/>
  <c r="M385" s="1"/>
  <c r="O385" s="1"/>
  <c r="Q385" s="1"/>
  <c r="H383"/>
  <c r="I383" s="1"/>
  <c r="K383" s="1"/>
  <c r="M383" s="1"/>
  <c r="O383" s="1"/>
  <c r="Q383" s="1"/>
  <c r="H381"/>
  <c r="I381" s="1"/>
  <c r="K381" s="1"/>
  <c r="M381" s="1"/>
  <c r="O381" s="1"/>
  <c r="Q381" s="1"/>
  <c r="H379"/>
  <c r="I379" s="1"/>
  <c r="K379" s="1"/>
  <c r="M379" s="1"/>
  <c r="O379" s="1"/>
  <c r="Q379" s="1"/>
  <c r="H373"/>
  <c r="I373" s="1"/>
  <c r="K373" s="1"/>
  <c r="M373" s="1"/>
  <c r="O373" s="1"/>
  <c r="Q373" s="1"/>
  <c r="H371"/>
  <c r="I371" s="1"/>
  <c r="K371" s="1"/>
  <c r="M371" s="1"/>
  <c r="O371" s="1"/>
  <c r="Q371" s="1"/>
  <c r="H369"/>
  <c r="I369" s="1"/>
  <c r="K369" s="1"/>
  <c r="M369" s="1"/>
  <c r="O369" s="1"/>
  <c r="Q369" s="1"/>
  <c r="H367"/>
  <c r="I367" s="1"/>
  <c r="K367" s="1"/>
  <c r="M367" s="1"/>
  <c r="O367" s="1"/>
  <c r="Q367" s="1"/>
  <c r="H365"/>
  <c r="I365" s="1"/>
  <c r="K365" s="1"/>
  <c r="M365" s="1"/>
  <c r="O365" s="1"/>
  <c r="Q365" s="1"/>
  <c r="H363"/>
  <c r="I363" s="1"/>
  <c r="K363" s="1"/>
  <c r="M363" s="1"/>
  <c r="O363" s="1"/>
  <c r="Q363" s="1"/>
  <c r="H361"/>
  <c r="I361" s="1"/>
  <c r="K361" s="1"/>
  <c r="M361" s="1"/>
  <c r="O361" s="1"/>
  <c r="Q361" s="1"/>
  <c r="H357"/>
  <c r="H353"/>
  <c r="I353" s="1"/>
  <c r="K353" s="1"/>
  <c r="M353" s="1"/>
  <c r="O353" s="1"/>
  <c r="Q353" s="1"/>
  <c r="H351"/>
  <c r="I351" s="1"/>
  <c r="K351" s="1"/>
  <c r="M351" s="1"/>
  <c r="O351" s="1"/>
  <c r="Q351" s="1"/>
  <c r="H347"/>
  <c r="I347" s="1"/>
  <c r="K347" s="1"/>
  <c r="M347" s="1"/>
  <c r="O347" s="1"/>
  <c r="Q347" s="1"/>
  <c r="H345"/>
  <c r="I345" s="1"/>
  <c r="K345" s="1"/>
  <c r="M345" s="1"/>
  <c r="O345" s="1"/>
  <c r="Q345" s="1"/>
  <c r="H341"/>
  <c r="I341" s="1"/>
  <c r="K341" s="1"/>
  <c r="M341" s="1"/>
  <c r="O341" s="1"/>
  <c r="Q341" s="1"/>
  <c r="H339"/>
  <c r="I339" s="1"/>
  <c r="K339" s="1"/>
  <c r="M339" s="1"/>
  <c r="O339" s="1"/>
  <c r="Q339" s="1"/>
  <c r="H336"/>
  <c r="I336" s="1"/>
  <c r="K336" s="1"/>
  <c r="M336" s="1"/>
  <c r="O336" s="1"/>
  <c r="Q336" s="1"/>
  <c r="H334"/>
  <c r="I334" s="1"/>
  <c r="K334" s="1"/>
  <c r="M334" s="1"/>
  <c r="O334" s="1"/>
  <c r="Q334" s="1"/>
  <c r="H330"/>
  <c r="I330" s="1"/>
  <c r="K330" s="1"/>
  <c r="M330" s="1"/>
  <c r="O330" s="1"/>
  <c r="Q330" s="1"/>
  <c r="H327"/>
  <c r="I327" s="1"/>
  <c r="K327" s="1"/>
  <c r="M327" s="1"/>
  <c r="O327" s="1"/>
  <c r="Q327" s="1"/>
  <c r="H323"/>
  <c r="I323" s="1"/>
  <c r="K323" s="1"/>
  <c r="M323" s="1"/>
  <c r="O323" s="1"/>
  <c r="Q323" s="1"/>
  <c r="H320"/>
  <c r="I320" s="1"/>
  <c r="K320" s="1"/>
  <c r="M320" s="1"/>
  <c r="O320" s="1"/>
  <c r="Q320" s="1"/>
  <c r="H317"/>
  <c r="I317" s="1"/>
  <c r="K317" s="1"/>
  <c r="M317" s="1"/>
  <c r="O317" s="1"/>
  <c r="Q317" s="1"/>
  <c r="H314"/>
  <c r="I314" s="1"/>
  <c r="K314" s="1"/>
  <c r="M314" s="1"/>
  <c r="O314" s="1"/>
  <c r="Q314" s="1"/>
  <c r="H312"/>
  <c r="I312" s="1"/>
  <c r="K312" s="1"/>
  <c r="M312" s="1"/>
  <c r="O312" s="1"/>
  <c r="Q312" s="1"/>
  <c r="H310"/>
  <c r="I310" s="1"/>
  <c r="K310" s="1"/>
  <c r="M310" s="1"/>
  <c r="O310" s="1"/>
  <c r="Q310" s="1"/>
  <c r="H308"/>
  <c r="I308" s="1"/>
  <c r="K308" s="1"/>
  <c r="M308" s="1"/>
  <c r="O308" s="1"/>
  <c r="Q308" s="1"/>
  <c r="H306"/>
  <c r="I306" s="1"/>
  <c r="K306" s="1"/>
  <c r="M306" s="1"/>
  <c r="O306" s="1"/>
  <c r="Q306" s="1"/>
  <c r="H300"/>
  <c r="I300" s="1"/>
  <c r="K300" s="1"/>
  <c r="M300" s="1"/>
  <c r="O300" s="1"/>
  <c r="Q300" s="1"/>
  <c r="H298"/>
  <c r="I298" s="1"/>
  <c r="K298" s="1"/>
  <c r="M298" s="1"/>
  <c r="O298" s="1"/>
  <c r="Q298" s="1"/>
  <c r="H296"/>
  <c r="I296" s="1"/>
  <c r="K296" s="1"/>
  <c r="M296" s="1"/>
  <c r="O296" s="1"/>
  <c r="Q296" s="1"/>
  <c r="H294"/>
  <c r="I294" s="1"/>
  <c r="K294" s="1"/>
  <c r="M294" s="1"/>
  <c r="O294" s="1"/>
  <c r="Q294" s="1"/>
  <c r="H292"/>
  <c r="I292" s="1"/>
  <c r="K292" s="1"/>
  <c r="M292" s="1"/>
  <c r="O292" s="1"/>
  <c r="Q292" s="1"/>
  <c r="H290"/>
  <c r="I290" s="1"/>
  <c r="K290" s="1"/>
  <c r="M290" s="1"/>
  <c r="O290" s="1"/>
  <c r="Q290" s="1"/>
  <c r="H288"/>
  <c r="I288" s="1"/>
  <c r="K288" s="1"/>
  <c r="M288" s="1"/>
  <c r="O288" s="1"/>
  <c r="Q288" s="1"/>
  <c r="H286"/>
  <c r="I286" s="1"/>
  <c r="K286" s="1"/>
  <c r="M286" s="1"/>
  <c r="O286" s="1"/>
  <c r="Q286" s="1"/>
  <c r="H284"/>
  <c r="I284" s="1"/>
  <c r="K284" s="1"/>
  <c r="M284" s="1"/>
  <c r="O284" s="1"/>
  <c r="Q284" s="1"/>
  <c r="H282"/>
  <c r="I282" s="1"/>
  <c r="K282" s="1"/>
  <c r="M282" s="1"/>
  <c r="O282" s="1"/>
  <c r="Q282" s="1"/>
  <c r="H280"/>
  <c r="I280" s="1"/>
  <c r="K280" s="1"/>
  <c r="M280" s="1"/>
  <c r="O280" s="1"/>
  <c r="Q280" s="1"/>
  <c r="H278"/>
  <c r="I278" s="1"/>
  <c r="K278" s="1"/>
  <c r="M278" s="1"/>
  <c r="O278" s="1"/>
  <c r="Q278" s="1"/>
  <c r="H276"/>
  <c r="I276" s="1"/>
  <c r="K276" s="1"/>
  <c r="M276" s="1"/>
  <c r="O276" s="1"/>
  <c r="Q276" s="1"/>
  <c r="H274"/>
  <c r="I274" s="1"/>
  <c r="K274" s="1"/>
  <c r="M274" s="1"/>
  <c r="O274" s="1"/>
  <c r="Q274" s="1"/>
  <c r="H272"/>
  <c r="I272" s="1"/>
  <c r="K272" s="1"/>
  <c r="M272" s="1"/>
  <c r="O272" s="1"/>
  <c r="Q272" s="1"/>
  <c r="H270"/>
  <c r="I270" s="1"/>
  <c r="K270" s="1"/>
  <c r="M270" s="1"/>
  <c r="O270" s="1"/>
  <c r="Q270" s="1"/>
  <c r="H268"/>
  <c r="I268" s="1"/>
  <c r="K268" s="1"/>
  <c r="M268" s="1"/>
  <c r="O268" s="1"/>
  <c r="Q268" s="1"/>
  <c r="H266"/>
  <c r="I266" s="1"/>
  <c r="K266" s="1"/>
  <c r="M266" s="1"/>
  <c r="O266" s="1"/>
  <c r="Q266" s="1"/>
  <c r="H264"/>
  <c r="I264" s="1"/>
  <c r="K264" s="1"/>
  <c r="M264" s="1"/>
  <c r="O264" s="1"/>
  <c r="Q264" s="1"/>
  <c r="H262"/>
  <c r="I262" s="1"/>
  <c r="K262" s="1"/>
  <c r="M262" s="1"/>
  <c r="O262" s="1"/>
  <c r="Q262" s="1"/>
  <c r="H260"/>
  <c r="I260" s="1"/>
  <c r="K260" s="1"/>
  <c r="M260" s="1"/>
  <c r="O260" s="1"/>
  <c r="Q260" s="1"/>
  <c r="H258"/>
  <c r="I258" s="1"/>
  <c r="K258" s="1"/>
  <c r="M258" s="1"/>
  <c r="O258" s="1"/>
  <c r="Q258" s="1"/>
  <c r="H256"/>
  <c r="I256" s="1"/>
  <c r="K256" s="1"/>
  <c r="M256" s="1"/>
  <c r="O256" s="1"/>
  <c r="Q256" s="1"/>
  <c r="H254"/>
  <c r="I254" s="1"/>
  <c r="K254" s="1"/>
  <c r="M254" s="1"/>
  <c r="O254" s="1"/>
  <c r="Q254" s="1"/>
  <c r="H252"/>
  <c r="I252" s="1"/>
  <c r="K252" s="1"/>
  <c r="M252" s="1"/>
  <c r="O252" s="1"/>
  <c r="Q252" s="1"/>
  <c r="H250"/>
  <c r="I250" s="1"/>
  <c r="K250" s="1"/>
  <c r="M250" s="1"/>
  <c r="O250" s="1"/>
  <c r="Q250" s="1"/>
  <c r="H248"/>
  <c r="I248" s="1"/>
  <c r="K248" s="1"/>
  <c r="M248" s="1"/>
  <c r="O248" s="1"/>
  <c r="Q248" s="1"/>
  <c r="H244"/>
  <c r="I244" s="1"/>
  <c r="K244" s="1"/>
  <c r="M244" s="1"/>
  <c r="O244" s="1"/>
  <c r="Q244" s="1"/>
  <c r="H242"/>
  <c r="H240"/>
  <c r="I240" s="1"/>
  <c r="K240" s="1"/>
  <c r="M240" s="1"/>
  <c r="O240" s="1"/>
  <c r="Q240" s="1"/>
  <c r="H238"/>
  <c r="I238" s="1"/>
  <c r="K238" s="1"/>
  <c r="M238" s="1"/>
  <c r="O238" s="1"/>
  <c r="Q238" s="1"/>
  <c r="H236"/>
  <c r="I236" s="1"/>
  <c r="K236" s="1"/>
  <c r="M236" s="1"/>
  <c r="O236" s="1"/>
  <c r="Q236" s="1"/>
  <c r="H234"/>
  <c r="I234" s="1"/>
  <c r="K234" s="1"/>
  <c r="M234" s="1"/>
  <c r="O234" s="1"/>
  <c r="Q234" s="1"/>
  <c r="H232"/>
  <c r="I232" s="1"/>
  <c r="K232" s="1"/>
  <c r="M232" s="1"/>
  <c r="O232" s="1"/>
  <c r="Q232" s="1"/>
  <c r="H230"/>
  <c r="I230" s="1"/>
  <c r="K230" s="1"/>
  <c r="M230" s="1"/>
  <c r="O230" s="1"/>
  <c r="Q230" s="1"/>
  <c r="H228"/>
  <c r="I228" s="1"/>
  <c r="K228" s="1"/>
  <c r="M228" s="1"/>
  <c r="O228" s="1"/>
  <c r="Q228" s="1"/>
  <c r="H226"/>
  <c r="I226" s="1"/>
  <c r="K226" s="1"/>
  <c r="M226" s="1"/>
  <c r="O226" s="1"/>
  <c r="Q226" s="1"/>
  <c r="H217"/>
  <c r="I217" s="1"/>
  <c r="K217" s="1"/>
  <c r="M217" s="1"/>
  <c r="O217" s="1"/>
  <c r="Q217" s="1"/>
  <c r="H215"/>
  <c r="I215" s="1"/>
  <c r="K215" s="1"/>
  <c r="M215" s="1"/>
  <c r="O215" s="1"/>
  <c r="Q215" s="1"/>
  <c r="H213"/>
  <c r="I213" s="1"/>
  <c r="K213" s="1"/>
  <c r="M213" s="1"/>
  <c r="O213" s="1"/>
  <c r="Q213" s="1"/>
  <c r="H211"/>
  <c r="I211" s="1"/>
  <c r="K211" s="1"/>
  <c r="M211" s="1"/>
  <c r="O211" s="1"/>
  <c r="Q211" s="1"/>
  <c r="H209"/>
  <c r="I209" s="1"/>
  <c r="K209" s="1"/>
  <c r="M209" s="1"/>
  <c r="O209" s="1"/>
  <c r="Q209" s="1"/>
  <c r="H206"/>
  <c r="I206" s="1"/>
  <c r="K206" s="1"/>
  <c r="M206" s="1"/>
  <c r="O206" s="1"/>
  <c r="Q206" s="1"/>
  <c r="H204"/>
  <c r="I204" s="1"/>
  <c r="K204" s="1"/>
  <c r="M204" s="1"/>
  <c r="O204" s="1"/>
  <c r="Q204" s="1"/>
  <c r="H202"/>
  <c r="I202" s="1"/>
  <c r="K202" s="1"/>
  <c r="M202" s="1"/>
  <c r="O202" s="1"/>
  <c r="Q202" s="1"/>
  <c r="H200"/>
  <c r="I200" s="1"/>
  <c r="K200" s="1"/>
  <c r="M200" s="1"/>
  <c r="O200" s="1"/>
  <c r="Q200" s="1"/>
  <c r="H195"/>
  <c r="H189"/>
  <c r="I189" s="1"/>
  <c r="K189" s="1"/>
  <c r="M189" s="1"/>
  <c r="O189" s="1"/>
  <c r="Q189" s="1"/>
  <c r="H187"/>
  <c r="I187" s="1"/>
  <c r="K187" s="1"/>
  <c r="M187" s="1"/>
  <c r="O187" s="1"/>
  <c r="Q187" s="1"/>
  <c r="H185"/>
  <c r="I185" s="1"/>
  <c r="K185" s="1"/>
  <c r="M185" s="1"/>
  <c r="O185" s="1"/>
  <c r="Q185" s="1"/>
  <c r="H183"/>
  <c r="I183" s="1"/>
  <c r="K183" s="1"/>
  <c r="M183" s="1"/>
  <c r="O183" s="1"/>
  <c r="Q183" s="1"/>
  <c r="H181"/>
  <c r="I181" s="1"/>
  <c r="K181" s="1"/>
  <c r="M181" s="1"/>
  <c r="O181" s="1"/>
  <c r="Q181" s="1"/>
  <c r="H177"/>
  <c r="I177" s="1"/>
  <c r="K177" s="1"/>
  <c r="M177" s="1"/>
  <c r="O177" s="1"/>
  <c r="Q177" s="1"/>
  <c r="H173"/>
  <c r="I173" s="1"/>
  <c r="K173" s="1"/>
  <c r="M173" s="1"/>
  <c r="O173" s="1"/>
  <c r="Q173" s="1"/>
  <c r="H171"/>
  <c r="I171" s="1"/>
  <c r="K171" s="1"/>
  <c r="M171" s="1"/>
  <c r="O171" s="1"/>
  <c r="Q171" s="1"/>
  <c r="H169"/>
  <c r="I169" s="1"/>
  <c r="K169" s="1"/>
  <c r="M169" s="1"/>
  <c r="O169" s="1"/>
  <c r="Q169" s="1"/>
  <c r="H167"/>
  <c r="I167" s="1"/>
  <c r="K167" s="1"/>
  <c r="M167" s="1"/>
  <c r="O167" s="1"/>
  <c r="Q167" s="1"/>
  <c r="H165"/>
  <c r="I165" s="1"/>
  <c r="K165" s="1"/>
  <c r="M165" s="1"/>
  <c r="O165" s="1"/>
  <c r="Q165" s="1"/>
  <c r="H163"/>
  <c r="I163" s="1"/>
  <c r="K163" s="1"/>
  <c r="M163" s="1"/>
  <c r="O163" s="1"/>
  <c r="Q163" s="1"/>
  <c r="H161"/>
  <c r="I161" s="1"/>
  <c r="K161" s="1"/>
  <c r="M161" s="1"/>
  <c r="O161" s="1"/>
  <c r="Q161" s="1"/>
  <c r="H159"/>
  <c r="I159" s="1"/>
  <c r="K159" s="1"/>
  <c r="M159" s="1"/>
  <c r="O159" s="1"/>
  <c r="Q159" s="1"/>
  <c r="H157"/>
  <c r="I157" s="1"/>
  <c r="K157" s="1"/>
  <c r="M157" s="1"/>
  <c r="O157" s="1"/>
  <c r="Q157" s="1"/>
  <c r="H155"/>
  <c r="I155" s="1"/>
  <c r="K155" s="1"/>
  <c r="M155" s="1"/>
  <c r="O155" s="1"/>
  <c r="Q155" s="1"/>
  <c r="H152"/>
  <c r="I152" s="1"/>
  <c r="K152" s="1"/>
  <c r="M152" s="1"/>
  <c r="O152" s="1"/>
  <c r="Q152" s="1"/>
  <c r="H150"/>
  <c r="I150" s="1"/>
  <c r="K150" s="1"/>
  <c r="M150" s="1"/>
  <c r="O150" s="1"/>
  <c r="Q150" s="1"/>
  <c r="H147"/>
  <c r="I147" s="1"/>
  <c r="K147" s="1"/>
  <c r="M147" s="1"/>
  <c r="O147" s="1"/>
  <c r="Q147" s="1"/>
  <c r="H145"/>
  <c r="I145" s="1"/>
  <c r="K145" s="1"/>
  <c r="M145" s="1"/>
  <c r="O145" s="1"/>
  <c r="Q145" s="1"/>
  <c r="H143"/>
  <c r="I143" s="1"/>
  <c r="K143" s="1"/>
  <c r="M143" s="1"/>
  <c r="O143" s="1"/>
  <c r="Q143" s="1"/>
  <c r="H141"/>
  <c r="I141" s="1"/>
  <c r="K141" s="1"/>
  <c r="M141" s="1"/>
  <c r="O141" s="1"/>
  <c r="Q141" s="1"/>
  <c r="H136"/>
  <c r="I136" s="1"/>
  <c r="K136" s="1"/>
  <c r="M136" s="1"/>
  <c r="O136" s="1"/>
  <c r="Q136" s="1"/>
  <c r="H132"/>
  <c r="I132" s="1"/>
  <c r="K132" s="1"/>
  <c r="M132" s="1"/>
  <c r="O132" s="1"/>
  <c r="Q132" s="1"/>
  <c r="H130"/>
  <c r="I130" s="1"/>
  <c r="K130" s="1"/>
  <c r="M130" s="1"/>
  <c r="O130" s="1"/>
  <c r="Q130" s="1"/>
  <c r="H129"/>
  <c r="H127" s="1"/>
  <c r="I127" s="1"/>
  <c r="K127" s="1"/>
  <c r="M127" s="1"/>
  <c r="O127" s="1"/>
  <c r="Q127" s="1"/>
  <c r="H125"/>
  <c r="I125" s="1"/>
  <c r="K125" s="1"/>
  <c r="M125" s="1"/>
  <c r="O125" s="1"/>
  <c r="Q125" s="1"/>
  <c r="H123"/>
  <c r="I123" s="1"/>
  <c r="K123" s="1"/>
  <c r="M123" s="1"/>
  <c r="O123" s="1"/>
  <c r="Q123" s="1"/>
  <c r="H121"/>
  <c r="I121" s="1"/>
  <c r="K121" s="1"/>
  <c r="M121" s="1"/>
  <c r="O121" s="1"/>
  <c r="Q121" s="1"/>
  <c r="H119"/>
  <c r="I119" s="1"/>
  <c r="K119" s="1"/>
  <c r="M119" s="1"/>
  <c r="O119" s="1"/>
  <c r="Q119" s="1"/>
  <c r="H117"/>
  <c r="I117" s="1"/>
  <c r="K117" s="1"/>
  <c r="M117" s="1"/>
  <c r="O117" s="1"/>
  <c r="Q117" s="1"/>
  <c r="H115"/>
  <c r="I115" s="1"/>
  <c r="K115" s="1"/>
  <c r="M115" s="1"/>
  <c r="O115" s="1"/>
  <c r="Q115" s="1"/>
  <c r="H113"/>
  <c r="I113" s="1"/>
  <c r="K113" s="1"/>
  <c r="M113" s="1"/>
  <c r="O113" s="1"/>
  <c r="Q113" s="1"/>
  <c r="H111"/>
  <c r="I111" s="1"/>
  <c r="K111" s="1"/>
  <c r="M111" s="1"/>
  <c r="O111" s="1"/>
  <c r="Q111" s="1"/>
  <c r="H107"/>
  <c r="I107" s="1"/>
  <c r="K107" s="1"/>
  <c r="M107" s="1"/>
  <c r="O107" s="1"/>
  <c r="Q107" s="1"/>
  <c r="H105"/>
  <c r="I105" s="1"/>
  <c r="K105" s="1"/>
  <c r="M105" s="1"/>
  <c r="O105" s="1"/>
  <c r="Q105" s="1"/>
  <c r="H103"/>
  <c r="I103" s="1"/>
  <c r="K103" s="1"/>
  <c r="M103" s="1"/>
  <c r="O103" s="1"/>
  <c r="Q103" s="1"/>
  <c r="H101"/>
  <c r="I101" s="1"/>
  <c r="K101" s="1"/>
  <c r="M101" s="1"/>
  <c r="O101" s="1"/>
  <c r="Q101" s="1"/>
  <c r="H99"/>
  <c r="I99" s="1"/>
  <c r="K99" s="1"/>
  <c r="M99" s="1"/>
  <c r="O99" s="1"/>
  <c r="Q99" s="1"/>
  <c r="H97"/>
  <c r="I97" s="1"/>
  <c r="K97" s="1"/>
  <c r="M97" s="1"/>
  <c r="O97" s="1"/>
  <c r="Q97" s="1"/>
  <c r="H95"/>
  <c r="I95" s="1"/>
  <c r="K95" s="1"/>
  <c r="M95" s="1"/>
  <c r="O95" s="1"/>
  <c r="Q95" s="1"/>
  <c r="H93"/>
  <c r="I93" s="1"/>
  <c r="K93" s="1"/>
  <c r="M93" s="1"/>
  <c r="O93" s="1"/>
  <c r="Q93" s="1"/>
  <c r="H91"/>
  <c r="I91" s="1"/>
  <c r="K91" s="1"/>
  <c r="M91" s="1"/>
  <c r="O91" s="1"/>
  <c r="Q91" s="1"/>
  <c r="H89"/>
  <c r="I89" s="1"/>
  <c r="K89" s="1"/>
  <c r="M89" s="1"/>
  <c r="O89" s="1"/>
  <c r="Q89" s="1"/>
  <c r="H86"/>
  <c r="I86" s="1"/>
  <c r="K86" s="1"/>
  <c r="M86" s="1"/>
  <c r="O86" s="1"/>
  <c r="Q86" s="1"/>
  <c r="H82"/>
  <c r="I82" s="1"/>
  <c r="K82" s="1"/>
  <c r="M82" s="1"/>
  <c r="O82" s="1"/>
  <c r="Q82" s="1"/>
  <c r="H80"/>
  <c r="I80" s="1"/>
  <c r="K80" s="1"/>
  <c r="M80" s="1"/>
  <c r="O80" s="1"/>
  <c r="Q80" s="1"/>
  <c r="H78"/>
  <c r="I78" s="1"/>
  <c r="K78" s="1"/>
  <c r="M78" s="1"/>
  <c r="O78" s="1"/>
  <c r="Q78" s="1"/>
  <c r="H76"/>
  <c r="I76" s="1"/>
  <c r="K76" s="1"/>
  <c r="M76" s="1"/>
  <c r="O76" s="1"/>
  <c r="Q76" s="1"/>
  <c r="H74"/>
  <c r="I74" s="1"/>
  <c r="K74" s="1"/>
  <c r="M74" s="1"/>
  <c r="O74" s="1"/>
  <c r="Q74" s="1"/>
  <c r="H71"/>
  <c r="I71" s="1"/>
  <c r="K71" s="1"/>
  <c r="M71" s="1"/>
  <c r="O71" s="1"/>
  <c r="Q71" s="1"/>
  <c r="H69"/>
  <c r="I69" s="1"/>
  <c r="K69" s="1"/>
  <c r="M69" s="1"/>
  <c r="O69" s="1"/>
  <c r="Q69" s="1"/>
  <c r="H67"/>
  <c r="I67" s="1"/>
  <c r="K67" s="1"/>
  <c r="M67" s="1"/>
  <c r="O67" s="1"/>
  <c r="Q67" s="1"/>
  <c r="H65"/>
  <c r="I65" s="1"/>
  <c r="K65" s="1"/>
  <c r="M65" s="1"/>
  <c r="O65" s="1"/>
  <c r="Q65" s="1"/>
  <c r="H61"/>
  <c r="I61" s="1"/>
  <c r="K61" s="1"/>
  <c r="M61" s="1"/>
  <c r="O61" s="1"/>
  <c r="Q61" s="1"/>
  <c r="H57"/>
  <c r="I57" s="1"/>
  <c r="K57" s="1"/>
  <c r="M57" s="1"/>
  <c r="O57" s="1"/>
  <c r="Q57" s="1"/>
  <c r="H55"/>
  <c r="I55" s="1"/>
  <c r="K55" s="1"/>
  <c r="M55" s="1"/>
  <c r="O55" s="1"/>
  <c r="Q55" s="1"/>
  <c r="H53"/>
  <c r="I53" s="1"/>
  <c r="K53" s="1"/>
  <c r="M53" s="1"/>
  <c r="O53" s="1"/>
  <c r="Q53" s="1"/>
  <c r="H51"/>
  <c r="I51" s="1"/>
  <c r="K51" s="1"/>
  <c r="M51" s="1"/>
  <c r="O51" s="1"/>
  <c r="Q51" s="1"/>
  <c r="H49"/>
  <c r="I49" s="1"/>
  <c r="K49" s="1"/>
  <c r="M49" s="1"/>
  <c r="O49" s="1"/>
  <c r="Q49" s="1"/>
  <c r="H45"/>
  <c r="I45" s="1"/>
  <c r="K45" s="1"/>
  <c r="M45" s="1"/>
  <c r="O45" s="1"/>
  <c r="Q45" s="1"/>
  <c r="H43"/>
  <c r="I43" s="1"/>
  <c r="K43" s="1"/>
  <c r="M43" s="1"/>
  <c r="O43" s="1"/>
  <c r="Q43" s="1"/>
  <c r="H40"/>
  <c r="I40" s="1"/>
  <c r="K40" s="1"/>
  <c r="M40" s="1"/>
  <c r="O40" s="1"/>
  <c r="Q40" s="1"/>
  <c r="H38"/>
  <c r="I38" s="1"/>
  <c r="K38" s="1"/>
  <c r="M38" s="1"/>
  <c r="O38" s="1"/>
  <c r="Q38" s="1"/>
  <c r="H36"/>
  <c r="I36" s="1"/>
  <c r="K36" s="1"/>
  <c r="M36" s="1"/>
  <c r="O36" s="1"/>
  <c r="Q36" s="1"/>
  <c r="H34"/>
  <c r="I34" s="1"/>
  <c r="K34" s="1"/>
  <c r="M34" s="1"/>
  <c r="O34" s="1"/>
  <c r="Q34" s="1"/>
  <c r="H32"/>
  <c r="I32" s="1"/>
  <c r="K32" s="1"/>
  <c r="M32" s="1"/>
  <c r="O32" s="1"/>
  <c r="Q32" s="1"/>
  <c r="H30"/>
  <c r="I30" s="1"/>
  <c r="K30" s="1"/>
  <c r="M30" s="1"/>
  <c r="O30" s="1"/>
  <c r="Q30" s="1"/>
  <c r="H28"/>
  <c r="I28" s="1"/>
  <c r="K28" s="1"/>
  <c r="M28" s="1"/>
  <c r="O28" s="1"/>
  <c r="Q28" s="1"/>
  <c r="H25"/>
  <c r="I25" s="1"/>
  <c r="K25" s="1"/>
  <c r="M25" s="1"/>
  <c r="O25" s="1"/>
  <c r="Q25" s="1"/>
  <c r="H20"/>
  <c r="I20" s="1"/>
  <c r="K20" s="1"/>
  <c r="M20" s="1"/>
  <c r="O20" s="1"/>
  <c r="Q20" s="1"/>
  <c r="H18"/>
  <c r="I18" s="1"/>
  <c r="K18" s="1"/>
  <c r="M18" s="1"/>
  <c r="O18" s="1"/>
  <c r="Q18" s="1"/>
  <c r="L426" l="1"/>
  <c r="I129"/>
  <c r="K129" s="1"/>
  <c r="M129" s="1"/>
  <c r="O129" s="1"/>
  <c r="Q129" s="1"/>
  <c r="H225"/>
  <c r="I225" s="1"/>
  <c r="K225" s="1"/>
  <c r="M225" s="1"/>
  <c r="O225" s="1"/>
  <c r="Q225" s="1"/>
  <c r="H356"/>
  <c r="H355" s="1"/>
  <c r="I242"/>
  <c r="K242" s="1"/>
  <c r="M242" s="1"/>
  <c r="O242" s="1"/>
  <c r="Q242" s="1"/>
  <c r="H194"/>
  <c r="H193" s="1"/>
  <c r="I193" s="1"/>
  <c r="K193" s="1"/>
  <c r="M193" s="1"/>
  <c r="O193" s="1"/>
  <c r="Q193" s="1"/>
  <c r="I357"/>
  <c r="K357" s="1"/>
  <c r="M357" s="1"/>
  <c r="O357" s="1"/>
  <c r="Q357" s="1"/>
  <c r="I195"/>
  <c r="K195" s="1"/>
  <c r="M195" s="1"/>
  <c r="O195" s="1"/>
  <c r="Q195" s="1"/>
  <c r="I59"/>
  <c r="K59" s="1"/>
  <c r="M59" s="1"/>
  <c r="O59" s="1"/>
  <c r="Q59" s="1"/>
  <c r="H17"/>
  <c r="H224"/>
  <c r="H176"/>
  <c r="H344"/>
  <c r="H16"/>
  <c r="I16" s="1"/>
  <c r="K16" s="1"/>
  <c r="M16" s="1"/>
  <c r="O16" s="1"/>
  <c r="Q16" s="1"/>
  <c r="I355" l="1"/>
  <c r="K355" s="1"/>
  <c r="M355" s="1"/>
  <c r="O355" s="1"/>
  <c r="Q355" s="1"/>
  <c r="I356"/>
  <c r="K356" s="1"/>
  <c r="M356" s="1"/>
  <c r="O356" s="1"/>
  <c r="Q356" s="1"/>
  <c r="H343"/>
  <c r="I343" s="1"/>
  <c r="K343" s="1"/>
  <c r="M343" s="1"/>
  <c r="O343" s="1"/>
  <c r="Q343" s="1"/>
  <c r="I344"/>
  <c r="K344" s="1"/>
  <c r="M344" s="1"/>
  <c r="O344" s="1"/>
  <c r="Q344" s="1"/>
  <c r="H223"/>
  <c r="I223" s="1"/>
  <c r="K223" s="1"/>
  <c r="M223" s="1"/>
  <c r="O223" s="1"/>
  <c r="Q223" s="1"/>
  <c r="I224"/>
  <c r="K224" s="1"/>
  <c r="M224" s="1"/>
  <c r="O224" s="1"/>
  <c r="Q224" s="1"/>
  <c r="I194"/>
  <c r="K194" s="1"/>
  <c r="M194" s="1"/>
  <c r="O194" s="1"/>
  <c r="Q194" s="1"/>
  <c r="H175"/>
  <c r="I175" s="1"/>
  <c r="K175" s="1"/>
  <c r="M175" s="1"/>
  <c r="O175" s="1"/>
  <c r="Q175" s="1"/>
  <c r="I176"/>
  <c r="K176" s="1"/>
  <c r="M176" s="1"/>
  <c r="O176" s="1"/>
  <c r="Q176" s="1"/>
  <c r="H428"/>
  <c r="I428" s="1"/>
  <c r="K428" s="1"/>
  <c r="M428" s="1"/>
  <c r="O428" s="1"/>
  <c r="Q428" s="1"/>
  <c r="I17"/>
  <c r="K17" s="1"/>
  <c r="M17" s="1"/>
  <c r="O17" s="1"/>
  <c r="Q17" s="1"/>
  <c r="H15"/>
  <c r="H427"/>
  <c r="I427" s="1"/>
  <c r="K427" s="1"/>
  <c r="M427" s="1"/>
  <c r="O427" s="1"/>
  <c r="Q427" s="1"/>
  <c r="H426" l="1"/>
  <c r="I426" s="1"/>
  <c r="K426" s="1"/>
  <c r="M426" s="1"/>
  <c r="O426" s="1"/>
  <c r="Q426" s="1"/>
  <c r="I15"/>
  <c r="K15" s="1"/>
  <c r="M15" s="1"/>
  <c r="O15" s="1"/>
  <c r="Q15" s="1"/>
</calcChain>
</file>

<file path=xl/sharedStrings.xml><?xml version="1.0" encoding="utf-8"?>
<sst xmlns="http://schemas.openxmlformats.org/spreadsheetml/2006/main" count="1908" uniqueCount="359">
  <si>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</si>
  <si>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</si>
  <si>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</si>
  <si>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</si>
  <si>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</si>
  <si>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</si>
  <si>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</si>
  <si>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</si>
  <si>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</si>
  <si>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</si>
  <si>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</si>
  <si>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</si>
  <si>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</si>
  <si>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</si>
  <si>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</si>
  <si>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</si>
  <si>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</si>
  <si>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</si>
  <si>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</si>
  <si>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</si>
  <si>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</si>
  <si>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</si>
  <si>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</si>
  <si>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</si>
  <si>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</si>
  <si>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</si>
  <si>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</si>
  <si>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</si>
  <si>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</si>
  <si>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</si>
  <si>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</si>
  <si>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</si>
  <si>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</si>
  <si>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</si>
  <si>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</si>
  <si>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</si>
  <si>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</si>
  <si>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</si>
  <si>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</si>
  <si>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</si>
  <si>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</si>
  <si>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</si>
  <si>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</si>
  <si>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</si>
  <si>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</si>
  <si>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</si>
  <si>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</si>
  <si>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</si>
  <si>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</si>
  <si>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</si>
  <si>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</si>
  <si>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</si>
  <si>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</si>
  <si>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</si>
  <si>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</si>
  <si>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</si>
  <si>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</si>
  <si>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</si>
  <si>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</si>
  <si>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</si>
  <si>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</si>
  <si>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</si>
  <si>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</si>
  <si>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</si>
  <si>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</si>
  <si>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</si>
  <si>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</si>
  <si>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</si>
  <si>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</si>
  <si>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</si>
  <si>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</si>
  <si>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</si>
  <si>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</si>
  <si>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</si>
  <si>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</si>
  <si>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</si>
  <si>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</si>
  <si>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</si>
  <si>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</si>
  <si>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</si>
  <si>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</si>
  <si>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</si>
  <si>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</si>
  <si>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</si>
  <si>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</si>
  <si>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</si>
  <si>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</si>
  <si>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</si>
  <si>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</si>
  <si>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</si>
  <si>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</si>
  <si>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</si>
  <si>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</si>
  <si>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</si>
  <si>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</si>
  <si>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</si>
  <si>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</si>
  <si>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</si>
  <si>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</si>
  <si>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</si>
  <si>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</si>
  <si>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</si>
  <si>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</si>
  <si>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</si>
  <si>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</si>
  <si>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</si>
  <si>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</si>
  <si>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</si>
  <si>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</si>
  <si>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</si>
  <si>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</si>
  <si>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</si>
  <si>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</si>
  <si>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</si>
  <si>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</si>
  <si>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</si>
  <si>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</si>
  <si>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</si>
  <si>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</si>
  <si>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</si>
  <si>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</si>
  <si>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</si>
  <si>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</si>
  <si>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</si>
  <si>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</si>
  <si>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</si>
  <si>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</si>
  <si>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</si>
  <si>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</si>
  <si>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</si>
  <si>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</si>
  <si>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</si>
  <si>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</si>
  <si>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</si>
  <si>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</si>
  <si>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</si>
  <si>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</si>
  <si>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</si>
  <si>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</si>
  <si>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</si>
  <si>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</si>
  <si>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</si>
  <si>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</si>
  <si>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</si>
  <si>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</si>
  <si>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</si>
  <si>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</si>
  <si>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</si>
  <si>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</si>
  <si>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</si>
  <si>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</si>
  <si>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</si>
  <si>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</si>
  <si>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</si>
  <si>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</si>
  <si>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</si>
  <si>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</si>
  <si>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</si>
  <si>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</si>
  <si>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</si>
  <si>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</si>
  <si>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</si>
  <si>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</si>
  <si>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</si>
  <si>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</si>
  <si>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</si>
  <si>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</si>
  <si>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</si>
  <si>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</si>
  <si>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</si>
  <si>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</si>
  <si>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</si>
  <si>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</si>
  <si>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</si>
  <si>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</si>
  <si>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</si>
  <si>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</si>
  <si>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</si>
  <si>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</si>
  <si>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</si>
  <si>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</si>
  <si>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</si>
  <si>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</si>
  <si>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</si>
  <si>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</si>
  <si>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</si>
  <si>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</si>
  <si>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</si>
  <si>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</si>
  <si>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</si>
  <si>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</si>
  <si>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</si>
  <si>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</si>
  <si>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</si>
  <si>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</si>
  <si>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</si>
  <si>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</si>
  <si>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</si>
  <si>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</si>
  <si>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</si>
  <si>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</si>
  <si>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</si>
  <si>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</si>
  <si>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</si>
  <si>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</si>
  <si>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</si>
  <si>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</si>
  <si>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</si>
  <si>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</si>
  <si>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</si>
  <si>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</si>
  <si>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</si>
  <si>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</si>
  <si>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</si>
  <si>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</si>
  <si>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</si>
  <si>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</si>
  <si>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</si>
  <si>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</si>
  <si>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</si>
  <si>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</si>
  <si>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</si>
  <si>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</si>
  <si>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</si>
  <si>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</si>
  <si>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</si>
  <si>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</si>
  <si>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</si>
  <si>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</si>
  <si>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</si>
  <si>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</si>
  <si>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</si>
  <si>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</si>
  <si>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</si>
  <si>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</si>
  <si>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</si>
  <si>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</si>
  <si>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</si>
  <si>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</si>
  <si>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</si>
  <si>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</si>
  <si>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</si>
  <si>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</si>
  <si>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</si>
  <si>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</si>
  <si>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</si>
  <si>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</si>
  <si>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</si>
  <si>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</si>
  <si>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</si>
  <si>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</si>
  <si>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</si>
  <si>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</si>
  <si>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</si>
  <si>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</si>
  <si>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</si>
  <si>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</si>
  <si>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</si>
  <si>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</si>
  <si>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</si>
  <si>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</si>
  <si>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</si>
  <si>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</si>
  <si>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</si>
  <si>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</si>
  <si>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</si>
  <si>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</si>
  <si>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</si>
  <si>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</si>
  <si>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</si>
  <si>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</si>
  <si>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</si>
  <si>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</si>
  <si>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</si>
  <si>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</si>
  <si>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</si>
  <si>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</si>
  <si>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</si>
  <si>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</si>
  <si>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</si>
  <si>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</si>
  <si>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</si>
  <si>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</si>
  <si>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</si>
  <si>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</si>
  <si>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</si>
  <si>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</si>
  <si>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</si>
  <si>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</si>
  <si>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</si>
  <si>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</si>
  <si>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</si>
  <si>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</si>
  <si>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</si>
  <si>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</si>
  <si>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</si>
  <si>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</si>
  <si>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</si>
  <si>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</si>
  <si>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</si>
  <si>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</si>
  <si>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</si>
  <si>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</si>
  <si>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</si>
  <si>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</si>
  <si>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</si>
  <si>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</si>
  <si>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</si>
  <si>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</si>
  <si>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</si>
  <si>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</si>
  <si>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</si>
  <si>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</si>
  <si>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</si>
  <si>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</si>
  <si>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</si>
  <si>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</si>
  <si>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</si>
  <si>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</si>
  <si>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</si>
  <si>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</si>
  <si>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</si>
  <si>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</si>
  <si>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</si>
  <si>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</si>
  <si>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</si>
  <si>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</si>
  <si>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</si>
  <si>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</si>
  <si>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</si>
  <si>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</si>
  <si>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</si>
  <si>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</si>
  <si>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</si>
  <si>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</si>
  <si>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</si>
  <si>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</si>
  <si>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</si>
  <si>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</si>
  <si>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</si>
  <si>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</si>
  <si>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</si>
  <si>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</si>
  <si>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</si>
  <si>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</si>
  <si>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</si>
  <si>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</si>
  <si>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</si>
  <si>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</si>
  <si>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</si>
  <si>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</si>
  <si>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</si>
  <si>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</si>
  <si>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</si>
  <si>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</si>
  <si>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</si>
  <si>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>Приложение № 6</t>
  </si>
  <si>
    <t xml:space="preserve">городская Дума городского округа Тейково Ивановской области
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</si>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</sst>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 wrapText="1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429"/>
  <sheetViews>
    <sheetView tabSelected="1" workbookViewId="0">
      <selection activeCell="A5" sqref="A5:Q5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customWidth="1"/>
    <col min="18" max="16384" width="9.140625" style="6"/>
  </cols>
  <sheetData>
    <row r="1" spans="1:17" ht="21.75" customHeight="1">
      <c r="A1" s="24" t="s">
        <v>356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2.5" customHeight="1">
      <c r="A2" s="22" t="s">
        <v>322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1" customHeight="1">
      <c r="A3" s="22" t="s">
        <v>323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0.25" customHeight="1">
      <c r="A4" s="22" t="s">
        <v>358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20.25" customHeight="1">
      <c r="A5" s="24" t="s">
        <v>324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20.25" customHeight="1">
      <c r="A6" s="22" t="s">
        <v>322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0.25" customHeight="1">
      <c r="A7" s="22" t="s">
        <v>323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20.25" customHeight="1">
      <c r="A8" s="22" t="s">
        <v>325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7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51.75" customHeight="1">
      <c r="A10" s="25" t="s">
        <v>326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16.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18.75" customHeight="1">
      <c r="A12" s="26" t="s">
        <v>190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30" customHeight="1">
      <c r="A13" s="23" t="s">
        <v>2</v>
      </c>
      <c r="B13" s="23" t="s">
        <v>206</v>
      </c>
      <c r="C13" s="23" t="s">
        <v>18</v>
      </c>
      <c r="D13" s="23" t="s">
        <v>26</v>
      </c>
      <c r="E13" s="23" t="s">
        <v>0</v>
      </c>
      <c r="F13" s="23" t="s">
        <v>1</v>
      </c>
      <c r="G13" s="18" t="s">
        <v>229</v>
      </c>
      <c r="H13" s="20" t="s">
        <v>327</v>
      </c>
      <c r="I13" s="18" t="s">
        <v>229</v>
      </c>
      <c r="J13" s="20" t="s">
        <v>334</v>
      </c>
      <c r="K13" s="18" t="s">
        <v>229</v>
      </c>
      <c r="L13" s="20" t="s">
        <v>342</v>
      </c>
      <c r="M13" s="18" t="s">
        <v>229</v>
      </c>
      <c r="N13" s="20" t="s">
        <v>346</v>
      </c>
      <c r="O13" s="18" t="s">
        <v>229</v>
      </c>
      <c r="P13" s="20" t="s">
        <v>353</v>
      </c>
      <c r="Q13" s="18" t="s">
        <v>229</v>
      </c>
    </row>
    <row r="14" spans="1:17" ht="78.75" customHeight="1">
      <c r="A14" s="23"/>
      <c r="B14" s="23"/>
      <c r="C14" s="23"/>
      <c r="D14" s="23"/>
      <c r="E14" s="23"/>
      <c r="F14" s="23"/>
      <c r="G14" s="19"/>
      <c r="H14" s="21"/>
      <c r="I14" s="19"/>
      <c r="J14" s="21"/>
      <c r="K14" s="19"/>
      <c r="L14" s="21"/>
      <c r="M14" s="19"/>
      <c r="N14" s="21"/>
      <c r="O14" s="19"/>
      <c r="P14" s="21"/>
      <c r="Q14" s="19"/>
    </row>
    <row r="15" spans="1:17" ht="42" customHeight="1">
      <c r="A15" s="7" t="s">
        <v>17</v>
      </c>
      <c r="B15" s="8" t="s">
        <v>5</v>
      </c>
      <c r="C15" s="8"/>
      <c r="D15" s="8"/>
      <c r="E15" s="3"/>
      <c r="F15" s="3"/>
      <c r="G15" s="5">
        <v>109172.171883</v>
      </c>
      <c r="H15" s="5">
        <f>H16+H17</f>
        <v>-1385.1768699999998</v>
      </c>
      <c r="I15" s="5">
        <f>G15+H15</f>
        <v>107786.99501300001</v>
      </c>
      <c r="J15" s="5">
        <f>J16+J17</f>
        <v>-773.79191999999989</v>
      </c>
      <c r="K15" s="5">
        <f>I15+J15</f>
        <v>107013.203093</v>
      </c>
      <c r="L15" s="9">
        <f>L16+L17</f>
        <v>44.964470000000013</v>
      </c>
      <c r="M15" s="5">
        <f>K15+L15</f>
        <v>107058.16756300001</v>
      </c>
      <c r="N15" s="9">
        <f>N16+N17</f>
        <v>4445.6381400000009</v>
      </c>
      <c r="O15" s="5">
        <f>M15+N15</f>
        <v>111503.80570300001</v>
      </c>
      <c r="P15" s="9">
        <f>P16+P17</f>
        <v>84999.430680000005</v>
      </c>
      <c r="Q15" s="5">
        <f>O15+P15</f>
        <v>196503.23638300001</v>
      </c>
    </row>
    <row r="16" spans="1:17" ht="39.75" customHeight="1">
      <c r="A16" s="2" t="s">
        <v>12</v>
      </c>
      <c r="B16" s="3" t="s">
        <v>5</v>
      </c>
      <c r="C16" s="3"/>
      <c r="D16" s="3"/>
      <c r="E16" s="3"/>
      <c r="F16" s="3"/>
      <c r="G16" s="5">
        <v>102613.06631299999</v>
      </c>
      <c r="H16" s="5">
        <f>H18+H20+H30+H32+H34+H36+H38+H40+H43+H45+H53+H55+H57+H61+H65+H69+H71+H74+H76+H78+H80+H86+H89+H91+H93+H97+H99+H101+H111+H113+H115+H119+H121+H123+H125+H127+H130+H136+H141+H143+H145+H147+H150+H152+H155+H157+H159+H161+H163+H165+H169+H173+H103+H95+H117+H132+H167+H82+H107+H105+H51</f>
        <v>2297.3969999999999</v>
      </c>
      <c r="I16" s="5">
        <f t="shared" ref="I16:I81" si="0">G16+H16</f>
        <v>104910.46331299999</v>
      </c>
      <c r="J16" s="5">
        <f>J18+J20+J30+J32+J34+J36+J38+J40+J43+J45+J53+J55+J57+J61+J65+J69+J71+J74+J76+J78+J80+J86+J89+J91+J93+J97+J99+J101+J111+J113+J115+J119+J121+J123+J125+J127+J130+J136+J141+J143+J145+J147+J150+J152+J155+J157+J159+J161+J163+J165+J169+J173+J103+J95+J117+J132+J167+J82+J107+J105+J51</f>
        <v>-773.79191999999989</v>
      </c>
      <c r="K16" s="5">
        <f t="shared" ref="K16:K79" si="1">I16+J16</f>
        <v>104136.67139299998</v>
      </c>
      <c r="L16" s="9">
        <f>L18+L20+L30+L32+L34+L36+L38+L40+L43+L45+L53+L55+L57+L61+L65+L69+L71+L74+L76+L78+L80+L86+L89+L91+L93+L97+L99+L101+L111+L113+L115+L119+L121+L123+L125+L127+L130+L136+L141+L143+L145+L147+L150+L152+L155+L157+L159+L161+L163+L165+L169+L173+L103+L95+L117+L132+L167+L82+L107+L105+L51+L109</f>
        <v>49.464940000000013</v>
      </c>
      <c r="M16" s="5">
        <f t="shared" ref="M16:M79" si="2">K16+L16</f>
        <v>104186.13633299999</v>
      </c>
      <c r="N16" s="9">
        <f>N18+N20+N30+N32+N34+N36+N38+N40+N43+N45+N53+N55+N57+N61+N65+N69+N71+N74+N76+N78+N80+N86+N89+N91+N93+N97+N99+N101+N111+N113+N115+N119+N121+N123+N125+N127+N130+N136+N141+N143+N145+N147+N150+N152+N155+N157+N159+N161+N163+N165+N169+N173+N103+N95+N117+N132+N167+N82+N107+N105+N51+N109+N134+N84</f>
        <v>4445.6381400000009</v>
      </c>
      <c r="O16" s="5">
        <f t="shared" ref="O16:O79" si="3">M16+N16</f>
        <v>108631.77447299998</v>
      </c>
      <c r="P16" s="9">
        <f>P18+P20+P30+P32+P34+P36+P38+P40+P43+P45+P53+P55+P57+P61+P65+P69+P71+P74+P76+P78+P80+P86+P89+P91+P93+P97+P99+P101+P111+P113+P115+P119+P121+P123+P125+P127+P130+P136+P141+P143+P145+P147+P150+P152+P155+P157+P159+P161+P163+P165+P169+P173+P103+P95+P117+P132+P167+P82+P107+P105+P51+P109+P134+P84</f>
        <v>84999.430680000005</v>
      </c>
      <c r="Q16" s="5">
        <f t="shared" ref="Q16:Q79" si="4">O16+P16</f>
        <v>193631.20515299999</v>
      </c>
    </row>
    <row r="17" spans="1:17" ht="46.5" customHeight="1">
      <c r="A17" s="2" t="s">
        <v>13</v>
      </c>
      <c r="B17" s="3" t="s">
        <v>5</v>
      </c>
      <c r="C17" s="3"/>
      <c r="D17" s="3"/>
      <c r="E17" s="3"/>
      <c r="F17" s="3"/>
      <c r="G17" s="5">
        <v>6559.1055699999997</v>
      </c>
      <c r="H17" s="5">
        <f>H25+H28+H49+H67+H171+H59</f>
        <v>-3682.5738699999997</v>
      </c>
      <c r="I17" s="5">
        <f t="shared" si="0"/>
        <v>2876.5317</v>
      </c>
      <c r="J17" s="5">
        <f>J25+J28+J49+J67+J171+J59</f>
        <v>0</v>
      </c>
      <c r="K17" s="5">
        <f t="shared" si="1"/>
        <v>2876.5317</v>
      </c>
      <c r="L17" s="9">
        <f>L25+L28+L49+L67+L171+L59</f>
        <v>-4.50047</v>
      </c>
      <c r="M17" s="5">
        <f t="shared" si="2"/>
        <v>2872.0312300000001</v>
      </c>
      <c r="N17" s="9">
        <f>N25+N28+N49+N67+N171+N59</f>
        <v>0</v>
      </c>
      <c r="O17" s="5">
        <f t="shared" si="3"/>
        <v>2872.0312300000001</v>
      </c>
      <c r="P17" s="9">
        <f>P25+P28+P49+P67+P171+P59</f>
        <v>0</v>
      </c>
      <c r="Q17" s="5">
        <f t="shared" si="4"/>
        <v>2872.0312300000001</v>
      </c>
    </row>
    <row r="18" spans="1:17" ht="45.75" customHeight="1">
      <c r="A18" s="2" t="s">
        <v>29</v>
      </c>
      <c r="B18" s="3" t="s">
        <v>5</v>
      </c>
      <c r="C18" s="3" t="s">
        <v>19</v>
      </c>
      <c r="D18" s="3" t="s">
        <v>25</v>
      </c>
      <c r="E18" s="1" t="s">
        <v>30</v>
      </c>
      <c r="F18" s="3"/>
      <c r="G18" s="5">
        <v>1496.5169999999998</v>
      </c>
      <c r="H18" s="5">
        <f>H19</f>
        <v>0</v>
      </c>
      <c r="I18" s="5">
        <f t="shared" si="0"/>
        <v>1496.5169999999998</v>
      </c>
      <c r="J18" s="5">
        <f>J19</f>
        <v>0</v>
      </c>
      <c r="K18" s="5">
        <f t="shared" si="1"/>
        <v>1496.5169999999998</v>
      </c>
      <c r="L18" s="9">
        <f>L19</f>
        <v>0</v>
      </c>
      <c r="M18" s="5">
        <f t="shared" si="2"/>
        <v>1496.5169999999998</v>
      </c>
      <c r="N18" s="9">
        <f>N19</f>
        <v>0</v>
      </c>
      <c r="O18" s="5">
        <f t="shared" si="3"/>
        <v>1496.5169999999998</v>
      </c>
      <c r="P18" s="9">
        <f>P19</f>
        <v>0</v>
      </c>
      <c r="Q18" s="5">
        <f t="shared" si="4"/>
        <v>1496.5169999999998</v>
      </c>
    </row>
    <row r="19" spans="1:17" ht="84" customHeight="1">
      <c r="A19" s="2" t="s">
        <v>101</v>
      </c>
      <c r="B19" s="3" t="s">
        <v>5</v>
      </c>
      <c r="C19" s="3" t="s">
        <v>19</v>
      </c>
      <c r="D19" s="3" t="s">
        <v>25</v>
      </c>
      <c r="E19" s="1" t="s">
        <v>30</v>
      </c>
      <c r="F19" s="3">
        <v>100</v>
      </c>
      <c r="G19" s="5">
        <v>1496.5169999999998</v>
      </c>
      <c r="H19" s="5"/>
      <c r="I19" s="5">
        <f t="shared" si="0"/>
        <v>1496.5169999999998</v>
      </c>
      <c r="J19" s="5"/>
      <c r="K19" s="5">
        <f t="shared" si="1"/>
        <v>1496.5169999999998</v>
      </c>
      <c r="L19" s="9"/>
      <c r="M19" s="5">
        <f t="shared" si="2"/>
        <v>1496.5169999999998</v>
      </c>
      <c r="N19" s="9"/>
      <c r="O19" s="5">
        <f t="shared" si="3"/>
        <v>1496.5169999999998</v>
      </c>
      <c r="P19" s="9"/>
      <c r="Q19" s="5">
        <f t="shared" si="4"/>
        <v>1496.5169999999998</v>
      </c>
    </row>
    <row r="20" spans="1:17" ht="49.5" customHeight="1">
      <c r="A20" s="2" t="s">
        <v>31</v>
      </c>
      <c r="B20" s="3" t="s">
        <v>5</v>
      </c>
      <c r="C20" s="3" t="s">
        <v>19</v>
      </c>
      <c r="D20" s="3" t="s">
        <v>21</v>
      </c>
      <c r="E20" s="1" t="s">
        <v>34</v>
      </c>
      <c r="F20" s="3"/>
      <c r="G20" s="5">
        <v>16159.812</v>
      </c>
      <c r="H20" s="5">
        <f>H21+H22+H23+H24</f>
        <v>0</v>
      </c>
      <c r="I20" s="5">
        <f t="shared" si="0"/>
        <v>16159.812</v>
      </c>
      <c r="J20" s="5">
        <f>J21+J22+J23+J24</f>
        <v>-667.07587999999998</v>
      </c>
      <c r="K20" s="5">
        <f t="shared" si="1"/>
        <v>15492.73612</v>
      </c>
      <c r="L20" s="9">
        <f>L21+L22+L23+L24</f>
        <v>0</v>
      </c>
      <c r="M20" s="5">
        <f t="shared" si="2"/>
        <v>15492.73612</v>
      </c>
      <c r="N20" s="9">
        <f>N21+N22+N23+N24</f>
        <v>0</v>
      </c>
      <c r="O20" s="5">
        <f t="shared" si="3"/>
        <v>15492.73612</v>
      </c>
      <c r="P20" s="9">
        <f>P21+P22+P23+P24</f>
        <v>0</v>
      </c>
      <c r="Q20" s="5">
        <f t="shared" si="4"/>
        <v>15492.73612</v>
      </c>
    </row>
    <row r="21" spans="1:17" ht="84" customHeight="1">
      <c r="A21" s="2" t="s">
        <v>101</v>
      </c>
      <c r="B21" s="3" t="s">
        <v>5</v>
      </c>
      <c r="C21" s="3" t="s">
        <v>19</v>
      </c>
      <c r="D21" s="3" t="s">
        <v>21</v>
      </c>
      <c r="E21" s="1" t="s">
        <v>34</v>
      </c>
      <c r="F21" s="3">
        <v>100</v>
      </c>
      <c r="G21" s="5">
        <v>15954.485999999999</v>
      </c>
      <c r="H21" s="5"/>
      <c r="I21" s="5">
        <f t="shared" si="0"/>
        <v>15954.485999999999</v>
      </c>
      <c r="J21" s="5">
        <f>-439.59-227.48588</f>
        <v>-667.07587999999998</v>
      </c>
      <c r="K21" s="5">
        <f t="shared" si="1"/>
        <v>15287.410119999999</v>
      </c>
      <c r="L21" s="9"/>
      <c r="M21" s="5">
        <f t="shared" si="2"/>
        <v>15287.410119999999</v>
      </c>
      <c r="N21" s="9"/>
      <c r="O21" s="5">
        <f t="shared" si="3"/>
        <v>15287.410119999999</v>
      </c>
      <c r="P21" s="9"/>
      <c r="Q21" s="5">
        <f t="shared" si="4"/>
        <v>15287.410119999999</v>
      </c>
    </row>
    <row r="22" spans="1:17" ht="45.75" customHeight="1">
      <c r="A22" s="2" t="s">
        <v>32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200</v>
      </c>
      <c r="G22" s="5">
        <v>204.32600000000002</v>
      </c>
      <c r="H22" s="5"/>
      <c r="I22" s="5">
        <f t="shared" si="0"/>
        <v>204.32600000000002</v>
      </c>
      <c r="J22" s="5"/>
      <c r="K22" s="5">
        <f t="shared" si="1"/>
        <v>204.32600000000002</v>
      </c>
      <c r="L22" s="9"/>
      <c r="M22" s="5">
        <f t="shared" si="2"/>
        <v>204.32600000000002</v>
      </c>
      <c r="N22" s="9"/>
      <c r="O22" s="5">
        <f t="shared" si="3"/>
        <v>204.32600000000002</v>
      </c>
      <c r="P22" s="9"/>
      <c r="Q22" s="5">
        <f t="shared" si="4"/>
        <v>204.32600000000002</v>
      </c>
    </row>
    <row r="23" spans="1:17" ht="45.75" customHeight="1">
      <c r="A23" s="2" t="s">
        <v>166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300</v>
      </c>
      <c r="G23" s="5">
        <v>0</v>
      </c>
      <c r="H23" s="5"/>
      <c r="I23" s="5">
        <f t="shared" si="0"/>
        <v>0</v>
      </c>
      <c r="J23" s="5"/>
      <c r="K23" s="5">
        <f t="shared" si="1"/>
        <v>0</v>
      </c>
      <c r="L23" s="9"/>
      <c r="M23" s="5">
        <f t="shared" si="2"/>
        <v>0</v>
      </c>
      <c r="N23" s="9"/>
      <c r="O23" s="5">
        <f t="shared" si="3"/>
        <v>0</v>
      </c>
      <c r="P23" s="9"/>
      <c r="Q23" s="5">
        <f t="shared" si="4"/>
        <v>0</v>
      </c>
    </row>
    <row r="24" spans="1:17" ht="42" customHeight="1">
      <c r="A24" s="2" t="s">
        <v>33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800</v>
      </c>
      <c r="G24" s="5">
        <v>1</v>
      </c>
      <c r="H24" s="5"/>
      <c r="I24" s="5">
        <f t="shared" si="0"/>
        <v>1</v>
      </c>
      <c r="J24" s="5"/>
      <c r="K24" s="5">
        <f t="shared" si="1"/>
        <v>1</v>
      </c>
      <c r="L24" s="9"/>
      <c r="M24" s="5">
        <f t="shared" si="2"/>
        <v>1</v>
      </c>
      <c r="N24" s="9"/>
      <c r="O24" s="5">
        <f t="shared" si="3"/>
        <v>1</v>
      </c>
      <c r="P24" s="9"/>
      <c r="Q24" s="5">
        <f t="shared" si="4"/>
        <v>1</v>
      </c>
    </row>
    <row r="25" spans="1:17" ht="48.75" customHeight="1">
      <c r="A25" s="10" t="s">
        <v>35</v>
      </c>
      <c r="B25" s="3" t="s">
        <v>5</v>
      </c>
      <c r="C25" s="3" t="s">
        <v>19</v>
      </c>
      <c r="D25" s="3" t="s">
        <v>21</v>
      </c>
      <c r="E25" s="1" t="s">
        <v>36</v>
      </c>
      <c r="F25" s="3"/>
      <c r="G25" s="5">
        <v>917.75791000000004</v>
      </c>
      <c r="H25" s="5">
        <f>H26+H27</f>
        <v>0</v>
      </c>
      <c r="I25" s="5">
        <f t="shared" si="0"/>
        <v>917.75791000000004</v>
      </c>
      <c r="J25" s="5">
        <f>J26+J27</f>
        <v>0</v>
      </c>
      <c r="K25" s="5">
        <f t="shared" si="1"/>
        <v>917.75791000000004</v>
      </c>
      <c r="L25" s="9">
        <f>L26+L27</f>
        <v>0</v>
      </c>
      <c r="M25" s="5">
        <f t="shared" si="2"/>
        <v>917.75791000000004</v>
      </c>
      <c r="N25" s="9">
        <f>N26+N27</f>
        <v>0</v>
      </c>
      <c r="O25" s="5">
        <f t="shared" si="3"/>
        <v>917.75791000000004</v>
      </c>
      <c r="P25" s="9">
        <f>P26+P27</f>
        <v>0</v>
      </c>
      <c r="Q25" s="5">
        <f t="shared" si="4"/>
        <v>917.75791000000004</v>
      </c>
    </row>
    <row r="26" spans="1:17" ht="85.5" customHeight="1">
      <c r="A26" s="2" t="s">
        <v>101</v>
      </c>
      <c r="B26" s="3" t="s">
        <v>5</v>
      </c>
      <c r="C26" s="3" t="s">
        <v>19</v>
      </c>
      <c r="D26" s="3" t="s">
        <v>21</v>
      </c>
      <c r="E26" s="1" t="s">
        <v>36</v>
      </c>
      <c r="F26" s="3">
        <v>100</v>
      </c>
      <c r="G26" s="5">
        <v>816.99999999999989</v>
      </c>
      <c r="H26" s="5"/>
      <c r="I26" s="5">
        <f t="shared" si="0"/>
        <v>816.99999999999989</v>
      </c>
      <c r="J26" s="5"/>
      <c r="K26" s="5">
        <f t="shared" si="1"/>
        <v>816.99999999999989</v>
      </c>
      <c r="L26" s="9"/>
      <c r="M26" s="5">
        <f t="shared" si="2"/>
        <v>816.99999999999989</v>
      </c>
      <c r="N26" s="9"/>
      <c r="O26" s="5">
        <f t="shared" si="3"/>
        <v>816.99999999999989</v>
      </c>
      <c r="P26" s="9"/>
      <c r="Q26" s="5">
        <f t="shared" si="4"/>
        <v>816.99999999999989</v>
      </c>
    </row>
    <row r="27" spans="1:17" ht="51.75" customHeight="1">
      <c r="A27" s="2" t="s">
        <v>32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200</v>
      </c>
      <c r="G27" s="5">
        <v>100.75791000000001</v>
      </c>
      <c r="H27" s="5"/>
      <c r="I27" s="5">
        <f t="shared" si="0"/>
        <v>100.75791000000001</v>
      </c>
      <c r="J27" s="5"/>
      <c r="K27" s="5">
        <f t="shared" si="1"/>
        <v>100.75791000000001</v>
      </c>
      <c r="L27" s="9"/>
      <c r="M27" s="5">
        <f t="shared" si="2"/>
        <v>100.75791000000001</v>
      </c>
      <c r="N27" s="9"/>
      <c r="O27" s="5">
        <f t="shared" si="3"/>
        <v>100.75791000000001</v>
      </c>
      <c r="P27" s="9"/>
      <c r="Q27" s="5">
        <f t="shared" si="4"/>
        <v>100.75791000000001</v>
      </c>
    </row>
    <row r="28" spans="1:17" ht="52.5" customHeight="1">
      <c r="A28" s="10" t="s">
        <v>48</v>
      </c>
      <c r="B28" s="11" t="s">
        <v>5</v>
      </c>
      <c r="C28" s="3" t="s">
        <v>19</v>
      </c>
      <c r="D28" s="3" t="s">
        <v>22</v>
      </c>
      <c r="E28" s="1" t="s">
        <v>49</v>
      </c>
      <c r="F28" s="11"/>
      <c r="G28" s="5">
        <v>12.93877</v>
      </c>
      <c r="H28" s="5">
        <f>H29</f>
        <v>-4.49207</v>
      </c>
      <c r="I28" s="5">
        <f t="shared" si="0"/>
        <v>8.4466999999999999</v>
      </c>
      <c r="J28" s="5">
        <f>J29</f>
        <v>0</v>
      </c>
      <c r="K28" s="5">
        <f t="shared" si="1"/>
        <v>8.4466999999999999</v>
      </c>
      <c r="L28" s="9">
        <f>L29</f>
        <v>-4.50047</v>
      </c>
      <c r="M28" s="5">
        <f t="shared" si="2"/>
        <v>3.9462299999999999</v>
      </c>
      <c r="N28" s="9">
        <f>N29</f>
        <v>0</v>
      </c>
      <c r="O28" s="5">
        <f t="shared" si="3"/>
        <v>3.9462299999999999</v>
      </c>
      <c r="P28" s="9">
        <f>P29</f>
        <v>0</v>
      </c>
      <c r="Q28" s="5">
        <f t="shared" si="4"/>
        <v>3.9462299999999999</v>
      </c>
    </row>
    <row r="29" spans="1:17" ht="47.25" customHeight="1">
      <c r="A29" s="2" t="s">
        <v>32</v>
      </c>
      <c r="B29" s="11" t="s">
        <v>5</v>
      </c>
      <c r="C29" s="11" t="s">
        <v>19</v>
      </c>
      <c r="D29" s="3" t="s">
        <v>22</v>
      </c>
      <c r="E29" s="1" t="s">
        <v>49</v>
      </c>
      <c r="F29" s="3">
        <v>200</v>
      </c>
      <c r="G29" s="5">
        <v>12.93877</v>
      </c>
      <c r="H29" s="5">
        <v>-4.49207</v>
      </c>
      <c r="I29" s="5">
        <f t="shared" si="0"/>
        <v>8.4466999999999999</v>
      </c>
      <c r="J29" s="5"/>
      <c r="K29" s="5">
        <f t="shared" si="1"/>
        <v>8.4466999999999999</v>
      </c>
      <c r="L29" s="9">
        <v>-4.50047</v>
      </c>
      <c r="M29" s="5">
        <f t="shared" si="2"/>
        <v>3.9462299999999999</v>
      </c>
      <c r="N29" s="9"/>
      <c r="O29" s="5">
        <f t="shared" si="3"/>
        <v>3.9462299999999999</v>
      </c>
      <c r="P29" s="9"/>
      <c r="Q29" s="5">
        <f t="shared" si="4"/>
        <v>3.9462299999999999</v>
      </c>
    </row>
    <row r="30" spans="1:17" ht="54.75" hidden="1" customHeight="1">
      <c r="A30" s="10" t="s">
        <v>37</v>
      </c>
      <c r="B30" s="3" t="s">
        <v>5</v>
      </c>
      <c r="C30" s="3" t="s">
        <v>19</v>
      </c>
      <c r="D30" s="3" t="s">
        <v>23</v>
      </c>
      <c r="E30" s="1" t="s">
        <v>38</v>
      </c>
      <c r="F30" s="3"/>
      <c r="G30" s="5">
        <v>0</v>
      </c>
      <c r="H30" s="5">
        <f>H31</f>
        <v>0</v>
      </c>
      <c r="I30" s="5">
        <f t="shared" si="0"/>
        <v>0</v>
      </c>
      <c r="J30" s="5">
        <f>J31</f>
        <v>0</v>
      </c>
      <c r="K30" s="5">
        <f t="shared" si="1"/>
        <v>0</v>
      </c>
      <c r="L30" s="9">
        <f>L31</f>
        <v>0</v>
      </c>
      <c r="M30" s="5">
        <f t="shared" si="2"/>
        <v>0</v>
      </c>
      <c r="N30" s="9">
        <f>N31</f>
        <v>0</v>
      </c>
      <c r="O30" s="5">
        <f t="shared" si="3"/>
        <v>0</v>
      </c>
      <c r="P30" s="9">
        <f>P31</f>
        <v>0</v>
      </c>
      <c r="Q30" s="5">
        <f t="shared" si="4"/>
        <v>0</v>
      </c>
    </row>
    <row r="31" spans="1:17" ht="51" hidden="1" customHeight="1">
      <c r="A31" s="2" t="s">
        <v>32</v>
      </c>
      <c r="B31" s="3" t="s">
        <v>5</v>
      </c>
      <c r="C31" s="3" t="s">
        <v>19</v>
      </c>
      <c r="D31" s="3" t="s">
        <v>23</v>
      </c>
      <c r="E31" s="1" t="s">
        <v>38</v>
      </c>
      <c r="F31" s="3">
        <v>200</v>
      </c>
      <c r="G31" s="5">
        <v>0</v>
      </c>
      <c r="H31" s="5"/>
      <c r="I31" s="5">
        <f t="shared" si="0"/>
        <v>0</v>
      </c>
      <c r="J31" s="5"/>
      <c r="K31" s="5">
        <f t="shared" si="1"/>
        <v>0</v>
      </c>
      <c r="L31" s="9"/>
      <c r="M31" s="5">
        <f t="shared" si="2"/>
        <v>0</v>
      </c>
      <c r="N31" s="9"/>
      <c r="O31" s="5">
        <f t="shared" si="3"/>
        <v>0</v>
      </c>
      <c r="P31" s="9"/>
      <c r="Q31" s="5">
        <f t="shared" si="4"/>
        <v>0</v>
      </c>
    </row>
    <row r="32" spans="1:17" ht="41.25" customHeight="1">
      <c r="A32" s="2" t="s">
        <v>39</v>
      </c>
      <c r="B32" s="3" t="s">
        <v>5</v>
      </c>
      <c r="C32" s="3" t="s">
        <v>19</v>
      </c>
      <c r="D32" s="3">
        <v>13</v>
      </c>
      <c r="E32" s="1" t="s">
        <v>40</v>
      </c>
      <c r="F32" s="3"/>
      <c r="G32" s="5">
        <v>80.082499999999996</v>
      </c>
      <c r="H32" s="5">
        <f>H33</f>
        <v>0</v>
      </c>
      <c r="I32" s="5">
        <f t="shared" si="0"/>
        <v>80.082499999999996</v>
      </c>
      <c r="J32" s="5">
        <f>J33</f>
        <v>0</v>
      </c>
      <c r="K32" s="5">
        <f t="shared" si="1"/>
        <v>80.082499999999996</v>
      </c>
      <c r="L32" s="9">
        <f>L33</f>
        <v>0</v>
      </c>
      <c r="M32" s="5">
        <f t="shared" si="2"/>
        <v>80.082499999999996</v>
      </c>
      <c r="N32" s="9">
        <f>N33</f>
        <v>5.8140000000000001</v>
      </c>
      <c r="O32" s="5">
        <f t="shared" si="3"/>
        <v>85.896500000000003</v>
      </c>
      <c r="P32" s="9">
        <f>P33</f>
        <v>0</v>
      </c>
      <c r="Q32" s="5">
        <f t="shared" si="4"/>
        <v>85.896500000000003</v>
      </c>
    </row>
    <row r="33" spans="1:17" ht="42" customHeight="1">
      <c r="A33" s="2" t="s">
        <v>33</v>
      </c>
      <c r="B33" s="3" t="s">
        <v>5</v>
      </c>
      <c r="C33" s="3" t="s">
        <v>19</v>
      </c>
      <c r="D33" s="3">
        <v>13</v>
      </c>
      <c r="E33" s="1" t="s">
        <v>40</v>
      </c>
      <c r="F33" s="3">
        <v>800</v>
      </c>
      <c r="G33" s="5">
        <v>80.082499999999996</v>
      </c>
      <c r="H33" s="5"/>
      <c r="I33" s="5">
        <f t="shared" si="0"/>
        <v>80.082499999999996</v>
      </c>
      <c r="J33" s="5"/>
      <c r="K33" s="5">
        <f t="shared" si="1"/>
        <v>80.082499999999996</v>
      </c>
      <c r="L33" s="9"/>
      <c r="M33" s="5">
        <f t="shared" si="2"/>
        <v>80.082499999999996</v>
      </c>
      <c r="N33" s="9">
        <v>5.8140000000000001</v>
      </c>
      <c r="O33" s="5">
        <f t="shared" si="3"/>
        <v>85.896500000000003</v>
      </c>
      <c r="P33" s="9"/>
      <c r="Q33" s="5">
        <f t="shared" si="4"/>
        <v>85.896500000000003</v>
      </c>
    </row>
    <row r="34" spans="1:17" ht="99" customHeight="1">
      <c r="A34" s="10" t="s">
        <v>193</v>
      </c>
      <c r="B34" s="3" t="s">
        <v>5</v>
      </c>
      <c r="C34" s="3" t="s">
        <v>19</v>
      </c>
      <c r="D34" s="3">
        <v>13</v>
      </c>
      <c r="E34" s="1" t="s">
        <v>180</v>
      </c>
      <c r="F34" s="3"/>
      <c r="G34" s="5">
        <v>3713.8093100000001</v>
      </c>
      <c r="H34" s="5">
        <f>H35</f>
        <v>0</v>
      </c>
      <c r="I34" s="5">
        <f t="shared" si="0"/>
        <v>3713.8093100000001</v>
      </c>
      <c r="J34" s="5">
        <f>J35</f>
        <v>0</v>
      </c>
      <c r="K34" s="5">
        <f t="shared" si="1"/>
        <v>3713.8093100000001</v>
      </c>
      <c r="L34" s="9">
        <f>L35</f>
        <v>0</v>
      </c>
      <c r="M34" s="5">
        <f t="shared" si="2"/>
        <v>3713.8093100000001</v>
      </c>
      <c r="N34" s="9">
        <f>N35</f>
        <v>0</v>
      </c>
      <c r="O34" s="5">
        <f t="shared" si="3"/>
        <v>3713.8093100000001</v>
      </c>
      <c r="P34" s="9">
        <f>P35</f>
        <v>0</v>
      </c>
      <c r="Q34" s="5">
        <f t="shared" si="4"/>
        <v>3713.8093100000001</v>
      </c>
    </row>
    <row r="35" spans="1:17" ht="55.5" customHeight="1">
      <c r="A35" s="2" t="s">
        <v>71</v>
      </c>
      <c r="B35" s="3" t="s">
        <v>5</v>
      </c>
      <c r="C35" s="3" t="s">
        <v>19</v>
      </c>
      <c r="D35" s="3">
        <v>13</v>
      </c>
      <c r="E35" s="1" t="s">
        <v>180</v>
      </c>
      <c r="F35" s="3">
        <v>600</v>
      </c>
      <c r="G35" s="5">
        <v>3713.8093100000001</v>
      </c>
      <c r="H35" s="5"/>
      <c r="I35" s="5">
        <f t="shared" si="0"/>
        <v>3713.8093100000001</v>
      </c>
      <c r="J35" s="5"/>
      <c r="K35" s="5">
        <f t="shared" si="1"/>
        <v>3713.8093100000001</v>
      </c>
      <c r="L35" s="9"/>
      <c r="M35" s="5">
        <f t="shared" si="2"/>
        <v>3713.8093100000001</v>
      </c>
      <c r="N35" s="9"/>
      <c r="O35" s="5">
        <f t="shared" si="3"/>
        <v>3713.8093100000001</v>
      </c>
      <c r="P35" s="9"/>
      <c r="Q35" s="5">
        <f t="shared" si="4"/>
        <v>3713.8093100000001</v>
      </c>
    </row>
    <row r="36" spans="1:17" ht="74.25" customHeight="1">
      <c r="A36" s="4" t="s">
        <v>212</v>
      </c>
      <c r="B36" s="3" t="s">
        <v>5</v>
      </c>
      <c r="C36" s="3" t="s">
        <v>19</v>
      </c>
      <c r="D36" s="3">
        <v>13</v>
      </c>
      <c r="E36" s="1" t="s">
        <v>213</v>
      </c>
      <c r="F36" s="3"/>
      <c r="G36" s="5">
        <v>1350.8920000000001</v>
      </c>
      <c r="H36" s="5">
        <f>H37</f>
        <v>0</v>
      </c>
      <c r="I36" s="5">
        <f t="shared" si="0"/>
        <v>1350.8920000000001</v>
      </c>
      <c r="J36" s="5">
        <f>J37</f>
        <v>0</v>
      </c>
      <c r="K36" s="5">
        <f t="shared" si="1"/>
        <v>1350.8920000000001</v>
      </c>
      <c r="L36" s="9">
        <f>L37</f>
        <v>0</v>
      </c>
      <c r="M36" s="5">
        <f t="shared" si="2"/>
        <v>1350.8920000000001</v>
      </c>
      <c r="N36" s="9">
        <f>N37</f>
        <v>0</v>
      </c>
      <c r="O36" s="5">
        <f t="shared" si="3"/>
        <v>1350.8920000000001</v>
      </c>
      <c r="P36" s="9">
        <f>P37</f>
        <v>0</v>
      </c>
      <c r="Q36" s="5">
        <f t="shared" si="4"/>
        <v>1350.8920000000001</v>
      </c>
    </row>
    <row r="37" spans="1:17" ht="52.5" customHeight="1">
      <c r="A37" s="2" t="s">
        <v>71</v>
      </c>
      <c r="B37" s="3" t="s">
        <v>5</v>
      </c>
      <c r="C37" s="3" t="s">
        <v>19</v>
      </c>
      <c r="D37" s="3">
        <v>13</v>
      </c>
      <c r="E37" s="1" t="s">
        <v>213</v>
      </c>
      <c r="F37" s="3">
        <v>600</v>
      </c>
      <c r="G37" s="5">
        <v>1350.8920000000001</v>
      </c>
      <c r="H37" s="5"/>
      <c r="I37" s="5">
        <f t="shared" si="0"/>
        <v>1350.8920000000001</v>
      </c>
      <c r="J37" s="5"/>
      <c r="K37" s="5">
        <f t="shared" si="1"/>
        <v>1350.8920000000001</v>
      </c>
      <c r="L37" s="9"/>
      <c r="M37" s="5">
        <f t="shared" si="2"/>
        <v>1350.8920000000001</v>
      </c>
      <c r="N37" s="9"/>
      <c r="O37" s="5">
        <f t="shared" si="3"/>
        <v>1350.8920000000001</v>
      </c>
      <c r="P37" s="9"/>
      <c r="Q37" s="5">
        <f t="shared" si="4"/>
        <v>1350.8920000000001</v>
      </c>
    </row>
    <row r="38" spans="1:17" ht="71.25" hidden="1" customHeight="1">
      <c r="A38" s="10" t="s">
        <v>181</v>
      </c>
      <c r="B38" s="3" t="s">
        <v>5</v>
      </c>
      <c r="C38" s="3" t="s">
        <v>19</v>
      </c>
      <c r="D38" s="3">
        <v>13</v>
      </c>
      <c r="E38" s="1" t="s">
        <v>182</v>
      </c>
      <c r="F38" s="3"/>
      <c r="G38" s="5">
        <v>0</v>
      </c>
      <c r="H38" s="5">
        <f>H39</f>
        <v>0</v>
      </c>
      <c r="I38" s="5">
        <f t="shared" si="0"/>
        <v>0</v>
      </c>
      <c r="J38" s="5">
        <f>J39</f>
        <v>0</v>
      </c>
      <c r="K38" s="5">
        <f t="shared" si="1"/>
        <v>0</v>
      </c>
      <c r="L38" s="9">
        <f>L39</f>
        <v>0</v>
      </c>
      <c r="M38" s="5">
        <f t="shared" si="2"/>
        <v>0</v>
      </c>
      <c r="N38" s="9">
        <f>N39</f>
        <v>0</v>
      </c>
      <c r="O38" s="5">
        <f t="shared" si="3"/>
        <v>0</v>
      </c>
      <c r="P38" s="9">
        <f>P39</f>
        <v>0</v>
      </c>
      <c r="Q38" s="5">
        <f t="shared" si="4"/>
        <v>0</v>
      </c>
    </row>
    <row r="39" spans="1:17" ht="54.75" hidden="1" customHeight="1">
      <c r="A39" s="2" t="s">
        <v>71</v>
      </c>
      <c r="B39" s="3" t="s">
        <v>5</v>
      </c>
      <c r="C39" s="3" t="s">
        <v>19</v>
      </c>
      <c r="D39" s="3">
        <v>13</v>
      </c>
      <c r="E39" s="1" t="s">
        <v>182</v>
      </c>
      <c r="F39" s="3">
        <v>600</v>
      </c>
      <c r="G39" s="5">
        <v>0</v>
      </c>
      <c r="H39" s="5"/>
      <c r="I39" s="5">
        <f t="shared" si="0"/>
        <v>0</v>
      </c>
      <c r="J39" s="5"/>
      <c r="K39" s="5">
        <f t="shared" si="1"/>
        <v>0</v>
      </c>
      <c r="L39" s="9"/>
      <c r="M39" s="5">
        <f t="shared" si="2"/>
        <v>0</v>
      </c>
      <c r="N39" s="9"/>
      <c r="O39" s="5">
        <f t="shared" si="3"/>
        <v>0</v>
      </c>
      <c r="P39" s="9"/>
      <c r="Q39" s="5">
        <f t="shared" si="4"/>
        <v>0</v>
      </c>
    </row>
    <row r="40" spans="1:17" ht="54.75" customHeight="1">
      <c r="A40" s="4" t="s">
        <v>248</v>
      </c>
      <c r="B40" s="3" t="s">
        <v>5</v>
      </c>
      <c r="C40" s="3" t="s">
        <v>19</v>
      </c>
      <c r="D40" s="3">
        <v>13</v>
      </c>
      <c r="E40" s="12" t="s">
        <v>249</v>
      </c>
      <c r="F40" s="3"/>
      <c r="G40" s="5">
        <v>25</v>
      </c>
      <c r="H40" s="5">
        <f>H41+H42</f>
        <v>0</v>
      </c>
      <c r="I40" s="5">
        <f t="shared" si="0"/>
        <v>25</v>
      </c>
      <c r="J40" s="5">
        <f>J41+J42</f>
        <v>0</v>
      </c>
      <c r="K40" s="5">
        <f t="shared" si="1"/>
        <v>25</v>
      </c>
      <c r="L40" s="9">
        <f>L41+L42</f>
        <v>0</v>
      </c>
      <c r="M40" s="5">
        <f t="shared" si="2"/>
        <v>25</v>
      </c>
      <c r="N40" s="9">
        <f>N41+N42</f>
        <v>0</v>
      </c>
      <c r="O40" s="5">
        <f t="shared" si="3"/>
        <v>25</v>
      </c>
      <c r="P40" s="9">
        <f>P41+P42</f>
        <v>0</v>
      </c>
      <c r="Q40" s="5">
        <f t="shared" si="4"/>
        <v>25</v>
      </c>
    </row>
    <row r="41" spans="1:17" ht="54.75" customHeight="1">
      <c r="A41" s="4" t="s">
        <v>101</v>
      </c>
      <c r="B41" s="3" t="s">
        <v>5</v>
      </c>
      <c r="C41" s="3" t="s">
        <v>19</v>
      </c>
      <c r="D41" s="3">
        <v>13</v>
      </c>
      <c r="E41" s="12" t="s">
        <v>249</v>
      </c>
      <c r="F41" s="3">
        <v>100</v>
      </c>
      <c r="G41" s="5">
        <v>23.5</v>
      </c>
      <c r="H41" s="5"/>
      <c r="I41" s="5">
        <f t="shared" si="0"/>
        <v>23.5</v>
      </c>
      <c r="J41" s="5"/>
      <c r="K41" s="5">
        <f t="shared" si="1"/>
        <v>23.5</v>
      </c>
      <c r="L41" s="9"/>
      <c r="M41" s="5">
        <f t="shared" si="2"/>
        <v>23.5</v>
      </c>
      <c r="N41" s="9"/>
      <c r="O41" s="5">
        <f t="shared" si="3"/>
        <v>23.5</v>
      </c>
      <c r="P41" s="9"/>
      <c r="Q41" s="5">
        <f t="shared" si="4"/>
        <v>23.5</v>
      </c>
    </row>
    <row r="42" spans="1:17" ht="54.75" customHeight="1">
      <c r="A42" s="4" t="s">
        <v>32</v>
      </c>
      <c r="B42" s="3" t="s">
        <v>5</v>
      </c>
      <c r="C42" s="3" t="s">
        <v>19</v>
      </c>
      <c r="D42" s="3">
        <v>13</v>
      </c>
      <c r="E42" s="12" t="s">
        <v>249</v>
      </c>
      <c r="F42" s="3">
        <v>200</v>
      </c>
      <c r="G42" s="5">
        <v>1.5</v>
      </c>
      <c r="H42" s="5"/>
      <c r="I42" s="5">
        <f t="shared" si="0"/>
        <v>1.5</v>
      </c>
      <c r="J42" s="5"/>
      <c r="K42" s="5">
        <f t="shared" si="1"/>
        <v>1.5</v>
      </c>
      <c r="L42" s="9"/>
      <c r="M42" s="5">
        <f t="shared" si="2"/>
        <v>1.5</v>
      </c>
      <c r="N42" s="9"/>
      <c r="O42" s="5">
        <f t="shared" si="3"/>
        <v>1.5</v>
      </c>
      <c r="P42" s="9"/>
      <c r="Q42" s="5">
        <f t="shared" si="4"/>
        <v>1.5</v>
      </c>
    </row>
    <row r="43" spans="1:17" ht="54.75" customHeight="1">
      <c r="A43" s="2" t="s">
        <v>250</v>
      </c>
      <c r="B43" s="3" t="s">
        <v>5</v>
      </c>
      <c r="C43" s="3" t="s">
        <v>19</v>
      </c>
      <c r="D43" s="3">
        <v>13</v>
      </c>
      <c r="E43" s="1" t="s">
        <v>251</v>
      </c>
      <c r="F43" s="3"/>
      <c r="G43" s="5">
        <v>0</v>
      </c>
      <c r="H43" s="5">
        <f>H44</f>
        <v>0</v>
      </c>
      <c r="I43" s="5">
        <f t="shared" si="0"/>
        <v>0</v>
      </c>
      <c r="J43" s="5">
        <f>J44</f>
        <v>0</v>
      </c>
      <c r="K43" s="5">
        <f t="shared" si="1"/>
        <v>0</v>
      </c>
      <c r="L43" s="9">
        <f>L44</f>
        <v>0</v>
      </c>
      <c r="M43" s="5">
        <f t="shared" si="2"/>
        <v>0</v>
      </c>
      <c r="N43" s="9">
        <f>N44</f>
        <v>0</v>
      </c>
      <c r="O43" s="5">
        <f t="shared" si="3"/>
        <v>0</v>
      </c>
      <c r="P43" s="9">
        <f>P44</f>
        <v>0</v>
      </c>
      <c r="Q43" s="5">
        <f t="shared" si="4"/>
        <v>0</v>
      </c>
    </row>
    <row r="44" spans="1:17" ht="54.75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251</v>
      </c>
      <c r="F44" s="3">
        <v>200</v>
      </c>
      <c r="G44" s="5">
        <v>0</v>
      </c>
      <c r="H44" s="5"/>
      <c r="I44" s="5">
        <f t="shared" si="0"/>
        <v>0</v>
      </c>
      <c r="J44" s="5"/>
      <c r="K44" s="5">
        <f t="shared" si="1"/>
        <v>0</v>
      </c>
      <c r="L44" s="9"/>
      <c r="M44" s="5">
        <f t="shared" si="2"/>
        <v>0</v>
      </c>
      <c r="N44" s="9"/>
      <c r="O44" s="5">
        <f t="shared" si="3"/>
        <v>0</v>
      </c>
      <c r="P44" s="9"/>
      <c r="Q44" s="5">
        <f t="shared" si="4"/>
        <v>0</v>
      </c>
    </row>
    <row r="45" spans="1:17" ht="57.75" customHeight="1">
      <c r="A45" s="10" t="s">
        <v>192</v>
      </c>
      <c r="B45" s="3" t="s">
        <v>5</v>
      </c>
      <c r="C45" s="3" t="s">
        <v>19</v>
      </c>
      <c r="D45" s="3">
        <v>13</v>
      </c>
      <c r="E45" s="1" t="s">
        <v>41</v>
      </c>
      <c r="F45" s="3"/>
      <c r="G45" s="5">
        <v>11499.136399999999</v>
      </c>
      <c r="H45" s="5">
        <f>H46+H47+H48</f>
        <v>0</v>
      </c>
      <c r="I45" s="5">
        <f t="shared" si="0"/>
        <v>11499.136399999999</v>
      </c>
      <c r="J45" s="5">
        <f>J46+J47+J48</f>
        <v>0</v>
      </c>
      <c r="K45" s="5">
        <f t="shared" si="1"/>
        <v>11499.136399999999</v>
      </c>
      <c r="L45" s="9">
        <f>L46+L47+L48</f>
        <v>48.838999999999999</v>
      </c>
      <c r="M45" s="5">
        <f t="shared" si="2"/>
        <v>11547.975399999999</v>
      </c>
      <c r="N45" s="9">
        <f>N46+N47+N48</f>
        <v>130.51774</v>
      </c>
      <c r="O45" s="5">
        <f t="shared" si="3"/>
        <v>11678.493139999999</v>
      </c>
      <c r="P45" s="9">
        <f>P46+P47+P48</f>
        <v>0</v>
      </c>
      <c r="Q45" s="5">
        <f t="shared" si="4"/>
        <v>11678.493139999999</v>
      </c>
    </row>
    <row r="46" spans="1:17" ht="87" customHeight="1">
      <c r="A46" s="2" t="s">
        <v>101</v>
      </c>
      <c r="B46" s="3" t="s">
        <v>5</v>
      </c>
      <c r="C46" s="3" t="s">
        <v>19</v>
      </c>
      <c r="D46" s="3">
        <v>13</v>
      </c>
      <c r="E46" s="1" t="s">
        <v>41</v>
      </c>
      <c r="F46" s="3">
        <v>100</v>
      </c>
      <c r="G46" s="5">
        <v>6945.8392699999986</v>
      </c>
      <c r="H46" s="5"/>
      <c r="I46" s="5">
        <f t="shared" si="0"/>
        <v>6945.8392699999986</v>
      </c>
      <c r="J46" s="5"/>
      <c r="K46" s="5">
        <f t="shared" si="1"/>
        <v>6945.8392699999986</v>
      </c>
      <c r="L46" s="9"/>
      <c r="M46" s="5">
        <f t="shared" si="2"/>
        <v>6945.8392699999986</v>
      </c>
      <c r="N46" s="9">
        <v>108.259</v>
      </c>
      <c r="O46" s="5">
        <f t="shared" si="3"/>
        <v>7054.0982699999986</v>
      </c>
      <c r="P46" s="9"/>
      <c r="Q46" s="5">
        <f t="shared" si="4"/>
        <v>7054.0982699999986</v>
      </c>
    </row>
    <row r="47" spans="1:17" ht="51" customHeight="1">
      <c r="A47" s="2" t="s">
        <v>32</v>
      </c>
      <c r="B47" s="3" t="s">
        <v>5</v>
      </c>
      <c r="C47" s="3" t="s">
        <v>19</v>
      </c>
      <c r="D47" s="3">
        <v>13</v>
      </c>
      <c r="E47" s="1" t="s">
        <v>41</v>
      </c>
      <c r="F47" s="3">
        <v>200</v>
      </c>
      <c r="G47" s="5">
        <v>4474.5001299999994</v>
      </c>
      <c r="H47" s="5"/>
      <c r="I47" s="5">
        <f t="shared" si="0"/>
        <v>4474.5001299999994</v>
      </c>
      <c r="J47" s="5"/>
      <c r="K47" s="5">
        <f t="shared" si="1"/>
        <v>4474.5001299999994</v>
      </c>
      <c r="L47" s="9">
        <v>48.838999999999999</v>
      </c>
      <c r="M47" s="5">
        <f t="shared" si="2"/>
        <v>4523.3391299999994</v>
      </c>
      <c r="N47" s="9">
        <v>22.25874</v>
      </c>
      <c r="O47" s="5">
        <f t="shared" si="3"/>
        <v>4545.5978699999996</v>
      </c>
      <c r="P47" s="9"/>
      <c r="Q47" s="5">
        <f t="shared" si="4"/>
        <v>4545.5978699999996</v>
      </c>
    </row>
    <row r="48" spans="1:17" ht="40.5" customHeight="1">
      <c r="A48" s="2" t="s">
        <v>33</v>
      </c>
      <c r="B48" s="3" t="s">
        <v>5</v>
      </c>
      <c r="C48" s="3" t="s">
        <v>19</v>
      </c>
      <c r="D48" s="3">
        <v>13</v>
      </c>
      <c r="E48" s="1" t="s">
        <v>41</v>
      </c>
      <c r="F48" s="3">
        <v>800</v>
      </c>
      <c r="G48" s="5">
        <v>78.796999999999983</v>
      </c>
      <c r="H48" s="5"/>
      <c r="I48" s="5">
        <f t="shared" si="0"/>
        <v>78.796999999999983</v>
      </c>
      <c r="J48" s="5"/>
      <c r="K48" s="5">
        <f t="shared" si="1"/>
        <v>78.796999999999983</v>
      </c>
      <c r="L48" s="9"/>
      <c r="M48" s="5">
        <f t="shared" si="2"/>
        <v>78.796999999999983</v>
      </c>
      <c r="N48" s="9"/>
      <c r="O48" s="5">
        <f t="shared" si="3"/>
        <v>78.796999999999983</v>
      </c>
      <c r="P48" s="9"/>
      <c r="Q48" s="5">
        <f t="shared" si="4"/>
        <v>78.796999999999983</v>
      </c>
    </row>
    <row r="49" spans="1:17" ht="52.5" customHeight="1">
      <c r="A49" s="10" t="s">
        <v>42</v>
      </c>
      <c r="B49" s="3" t="s">
        <v>5</v>
      </c>
      <c r="C49" s="3" t="s">
        <v>19</v>
      </c>
      <c r="D49" s="3">
        <v>13</v>
      </c>
      <c r="E49" s="1" t="s">
        <v>43</v>
      </c>
      <c r="F49" s="3"/>
      <c r="G49" s="5">
        <v>15.900499999999997</v>
      </c>
      <c r="H49" s="5">
        <f>H50</f>
        <v>0</v>
      </c>
      <c r="I49" s="5">
        <f t="shared" si="0"/>
        <v>15.900499999999997</v>
      </c>
      <c r="J49" s="5">
        <f>J50</f>
        <v>0</v>
      </c>
      <c r="K49" s="5">
        <f t="shared" si="1"/>
        <v>15.900499999999997</v>
      </c>
      <c r="L49" s="9">
        <f>L50</f>
        <v>0</v>
      </c>
      <c r="M49" s="5">
        <f t="shared" si="2"/>
        <v>15.900499999999997</v>
      </c>
      <c r="N49" s="9">
        <f>N50</f>
        <v>0</v>
      </c>
      <c r="O49" s="5">
        <f t="shared" si="3"/>
        <v>15.900499999999997</v>
      </c>
      <c r="P49" s="9">
        <f>P50</f>
        <v>0</v>
      </c>
      <c r="Q49" s="5">
        <f t="shared" si="4"/>
        <v>15.900499999999997</v>
      </c>
    </row>
    <row r="50" spans="1:17" ht="46.5" customHeight="1">
      <c r="A50" s="2" t="s">
        <v>32</v>
      </c>
      <c r="B50" s="3" t="s">
        <v>5</v>
      </c>
      <c r="C50" s="3" t="s">
        <v>19</v>
      </c>
      <c r="D50" s="3">
        <v>13</v>
      </c>
      <c r="E50" s="1" t="s">
        <v>43</v>
      </c>
      <c r="F50" s="3">
        <v>200</v>
      </c>
      <c r="G50" s="5">
        <v>15.900499999999997</v>
      </c>
      <c r="H50" s="5"/>
      <c r="I50" s="5">
        <f t="shared" si="0"/>
        <v>15.900499999999997</v>
      </c>
      <c r="J50" s="5"/>
      <c r="K50" s="5">
        <f t="shared" si="1"/>
        <v>15.900499999999997</v>
      </c>
      <c r="L50" s="9"/>
      <c r="M50" s="5">
        <f t="shared" si="2"/>
        <v>15.900499999999997</v>
      </c>
      <c r="N50" s="9"/>
      <c r="O50" s="5">
        <f t="shared" si="3"/>
        <v>15.900499999999997</v>
      </c>
      <c r="P50" s="9"/>
      <c r="Q50" s="5">
        <f t="shared" si="4"/>
        <v>15.900499999999997</v>
      </c>
    </row>
    <row r="51" spans="1:17" ht="51.75" customHeight="1">
      <c r="A51" s="2" t="s">
        <v>318</v>
      </c>
      <c r="B51" s="11" t="s">
        <v>5</v>
      </c>
      <c r="C51" s="11" t="s">
        <v>19</v>
      </c>
      <c r="D51" s="3">
        <v>13</v>
      </c>
      <c r="E51" s="1" t="s">
        <v>319</v>
      </c>
      <c r="F51" s="3"/>
      <c r="G51" s="5">
        <v>269.48</v>
      </c>
      <c r="H51" s="5">
        <f>H52</f>
        <v>0</v>
      </c>
      <c r="I51" s="5">
        <f t="shared" si="0"/>
        <v>269.48</v>
      </c>
      <c r="J51" s="5">
        <f>J52</f>
        <v>0</v>
      </c>
      <c r="K51" s="5">
        <f t="shared" si="1"/>
        <v>269.48</v>
      </c>
      <c r="L51" s="9">
        <f>L52</f>
        <v>0</v>
      </c>
      <c r="M51" s="5">
        <f t="shared" si="2"/>
        <v>269.48</v>
      </c>
      <c r="N51" s="9">
        <f>N52</f>
        <v>0</v>
      </c>
      <c r="O51" s="5">
        <f t="shared" si="3"/>
        <v>269.48</v>
      </c>
      <c r="P51" s="9">
        <f>P52</f>
        <v>0</v>
      </c>
      <c r="Q51" s="5">
        <f t="shared" si="4"/>
        <v>269.48</v>
      </c>
    </row>
    <row r="52" spans="1:17" ht="46.5" customHeight="1">
      <c r="A52" s="2" t="s">
        <v>32</v>
      </c>
      <c r="B52" s="11" t="s">
        <v>5</v>
      </c>
      <c r="C52" s="11" t="s">
        <v>19</v>
      </c>
      <c r="D52" s="3">
        <v>13</v>
      </c>
      <c r="E52" s="1" t="s">
        <v>319</v>
      </c>
      <c r="F52" s="3">
        <v>200</v>
      </c>
      <c r="G52" s="5">
        <v>269.48</v>
      </c>
      <c r="H52" s="5"/>
      <c r="I52" s="5">
        <f t="shared" si="0"/>
        <v>269.48</v>
      </c>
      <c r="J52" s="5"/>
      <c r="K52" s="5">
        <f t="shared" si="1"/>
        <v>269.48</v>
      </c>
      <c r="L52" s="9"/>
      <c r="M52" s="5">
        <f t="shared" si="2"/>
        <v>269.48</v>
      </c>
      <c r="N52" s="9"/>
      <c r="O52" s="5">
        <f t="shared" si="3"/>
        <v>269.48</v>
      </c>
      <c r="P52" s="9"/>
      <c r="Q52" s="5">
        <f t="shared" si="4"/>
        <v>269.48</v>
      </c>
    </row>
    <row r="53" spans="1:17" ht="59.25" customHeight="1">
      <c r="A53" s="2" t="s">
        <v>44</v>
      </c>
      <c r="B53" s="11" t="s">
        <v>5</v>
      </c>
      <c r="C53" s="11" t="s">
        <v>19</v>
      </c>
      <c r="D53" s="3">
        <v>13</v>
      </c>
      <c r="E53" s="12" t="s">
        <v>45</v>
      </c>
      <c r="F53" s="3"/>
      <c r="G53" s="5">
        <v>0</v>
      </c>
      <c r="H53" s="5">
        <f>H54</f>
        <v>0</v>
      </c>
      <c r="I53" s="5">
        <f t="shared" si="0"/>
        <v>0</v>
      </c>
      <c r="J53" s="5">
        <f>J54</f>
        <v>0</v>
      </c>
      <c r="K53" s="5">
        <f t="shared" si="1"/>
        <v>0</v>
      </c>
      <c r="L53" s="9">
        <f>L54</f>
        <v>0</v>
      </c>
      <c r="M53" s="5">
        <f t="shared" si="2"/>
        <v>0</v>
      </c>
      <c r="N53" s="9">
        <f>N54</f>
        <v>0</v>
      </c>
      <c r="O53" s="5">
        <f t="shared" si="3"/>
        <v>0</v>
      </c>
      <c r="P53" s="9">
        <f>P54</f>
        <v>0</v>
      </c>
      <c r="Q53" s="5">
        <f t="shared" si="4"/>
        <v>0</v>
      </c>
    </row>
    <row r="54" spans="1:17" ht="49.5" customHeight="1">
      <c r="A54" s="2" t="s">
        <v>32</v>
      </c>
      <c r="B54" s="11" t="s">
        <v>5</v>
      </c>
      <c r="C54" s="11" t="s">
        <v>19</v>
      </c>
      <c r="D54" s="3">
        <v>13</v>
      </c>
      <c r="E54" s="12" t="s">
        <v>45</v>
      </c>
      <c r="F54" s="3">
        <v>200</v>
      </c>
      <c r="G54" s="5">
        <v>0</v>
      </c>
      <c r="H54" s="5"/>
      <c r="I54" s="5">
        <f t="shared" si="0"/>
        <v>0</v>
      </c>
      <c r="J54" s="5"/>
      <c r="K54" s="5">
        <f t="shared" si="1"/>
        <v>0</v>
      </c>
      <c r="L54" s="9"/>
      <c r="M54" s="5">
        <f t="shared" si="2"/>
        <v>0</v>
      </c>
      <c r="N54" s="9"/>
      <c r="O54" s="5">
        <f t="shared" si="3"/>
        <v>0</v>
      </c>
      <c r="P54" s="9"/>
      <c r="Q54" s="5">
        <f t="shared" si="4"/>
        <v>0</v>
      </c>
    </row>
    <row r="55" spans="1:17" ht="49.5" customHeight="1">
      <c r="A55" s="2" t="s">
        <v>46</v>
      </c>
      <c r="B55" s="11" t="s">
        <v>5</v>
      </c>
      <c r="C55" s="3" t="s">
        <v>19</v>
      </c>
      <c r="D55" s="3">
        <v>13</v>
      </c>
      <c r="E55" s="12" t="s">
        <v>47</v>
      </c>
      <c r="F55" s="3"/>
      <c r="G55" s="5">
        <v>0</v>
      </c>
      <c r="H55" s="5">
        <f>H56</f>
        <v>0</v>
      </c>
      <c r="I55" s="5">
        <f t="shared" si="0"/>
        <v>0</v>
      </c>
      <c r="J55" s="5">
        <f>J56</f>
        <v>0</v>
      </c>
      <c r="K55" s="5">
        <f t="shared" si="1"/>
        <v>0</v>
      </c>
      <c r="L55" s="9">
        <f>L56</f>
        <v>0</v>
      </c>
      <c r="M55" s="5">
        <f t="shared" si="2"/>
        <v>0</v>
      </c>
      <c r="N55" s="9">
        <f>N56</f>
        <v>0</v>
      </c>
      <c r="O55" s="5">
        <f t="shared" si="3"/>
        <v>0</v>
      </c>
      <c r="P55" s="9">
        <f>P56</f>
        <v>0</v>
      </c>
      <c r="Q55" s="5">
        <f t="shared" si="4"/>
        <v>0</v>
      </c>
    </row>
    <row r="56" spans="1:17" ht="47.25" customHeight="1">
      <c r="A56" s="2" t="s">
        <v>32</v>
      </c>
      <c r="B56" s="11" t="s">
        <v>5</v>
      </c>
      <c r="C56" s="3" t="s">
        <v>19</v>
      </c>
      <c r="D56" s="3">
        <v>13</v>
      </c>
      <c r="E56" s="12" t="s">
        <v>47</v>
      </c>
      <c r="F56" s="3">
        <v>200</v>
      </c>
      <c r="G56" s="5">
        <v>0</v>
      </c>
      <c r="H56" s="5"/>
      <c r="I56" s="5">
        <f t="shared" si="0"/>
        <v>0</v>
      </c>
      <c r="J56" s="5"/>
      <c r="K56" s="5">
        <f t="shared" si="1"/>
        <v>0</v>
      </c>
      <c r="L56" s="9"/>
      <c r="M56" s="5">
        <f t="shared" si="2"/>
        <v>0</v>
      </c>
      <c r="N56" s="9"/>
      <c r="O56" s="5">
        <f t="shared" si="3"/>
        <v>0</v>
      </c>
      <c r="P56" s="9"/>
      <c r="Q56" s="5">
        <f t="shared" si="4"/>
        <v>0</v>
      </c>
    </row>
    <row r="57" spans="1:17" ht="72.75" customHeight="1">
      <c r="A57" s="4" t="s">
        <v>254</v>
      </c>
      <c r="B57" s="11" t="s">
        <v>5</v>
      </c>
      <c r="C57" s="3" t="s">
        <v>19</v>
      </c>
      <c r="D57" s="3">
        <v>13</v>
      </c>
      <c r="E57" s="12" t="s">
        <v>255</v>
      </c>
      <c r="F57" s="3"/>
      <c r="G57" s="5">
        <v>975</v>
      </c>
      <c r="H57" s="5">
        <f>H58</f>
        <v>0</v>
      </c>
      <c r="I57" s="5">
        <f t="shared" si="0"/>
        <v>975</v>
      </c>
      <c r="J57" s="5">
        <f>J58</f>
        <v>67.388890000000004</v>
      </c>
      <c r="K57" s="5">
        <f t="shared" si="1"/>
        <v>1042.3888899999999</v>
      </c>
      <c r="L57" s="9">
        <f>L58</f>
        <v>0</v>
      </c>
      <c r="M57" s="5">
        <f t="shared" si="2"/>
        <v>1042.3888899999999</v>
      </c>
      <c r="N57" s="9">
        <f>N58</f>
        <v>0</v>
      </c>
      <c r="O57" s="5">
        <f t="shared" si="3"/>
        <v>1042.3888899999999</v>
      </c>
      <c r="P57" s="9">
        <f>P58</f>
        <v>0</v>
      </c>
      <c r="Q57" s="5">
        <f t="shared" si="4"/>
        <v>1042.3888899999999</v>
      </c>
    </row>
    <row r="58" spans="1:17" ht="47.25" customHeight="1">
      <c r="A58" s="4" t="s">
        <v>33</v>
      </c>
      <c r="B58" s="11" t="s">
        <v>5</v>
      </c>
      <c r="C58" s="3" t="s">
        <v>19</v>
      </c>
      <c r="D58" s="3">
        <v>13</v>
      </c>
      <c r="E58" s="12" t="s">
        <v>255</v>
      </c>
      <c r="F58" s="3">
        <v>800</v>
      </c>
      <c r="G58" s="5">
        <v>975</v>
      </c>
      <c r="H58" s="5"/>
      <c r="I58" s="5">
        <f t="shared" si="0"/>
        <v>975</v>
      </c>
      <c r="J58" s="5">
        <f>50+17.38889</f>
        <v>67.388890000000004</v>
      </c>
      <c r="K58" s="5">
        <f t="shared" si="1"/>
        <v>1042.3888899999999</v>
      </c>
      <c r="L58" s="9"/>
      <c r="M58" s="5">
        <f t="shared" si="2"/>
        <v>1042.3888899999999</v>
      </c>
      <c r="N58" s="9"/>
      <c r="O58" s="5">
        <f t="shared" si="3"/>
        <v>1042.3888899999999</v>
      </c>
      <c r="P58" s="9"/>
      <c r="Q58" s="5">
        <f t="shared" si="4"/>
        <v>1042.3888899999999</v>
      </c>
    </row>
    <row r="59" spans="1:17" ht="34.5" customHeight="1">
      <c r="A59" s="2" t="s">
        <v>328</v>
      </c>
      <c r="B59" s="11" t="s">
        <v>5</v>
      </c>
      <c r="C59" s="3" t="s">
        <v>19</v>
      </c>
      <c r="D59" s="3">
        <v>13</v>
      </c>
      <c r="E59" s="1" t="s">
        <v>329</v>
      </c>
      <c r="F59" s="3"/>
      <c r="G59" s="5">
        <v>0</v>
      </c>
      <c r="H59" s="5">
        <f>H60</f>
        <v>462.21699999999998</v>
      </c>
      <c r="I59" s="5">
        <f t="shared" si="0"/>
        <v>462.21699999999998</v>
      </c>
      <c r="J59" s="5">
        <f>J60</f>
        <v>0</v>
      </c>
      <c r="K59" s="5">
        <f t="shared" si="1"/>
        <v>462.21699999999998</v>
      </c>
      <c r="L59" s="9">
        <f>L60</f>
        <v>0</v>
      </c>
      <c r="M59" s="5">
        <f t="shared" si="2"/>
        <v>462.21699999999998</v>
      </c>
      <c r="N59" s="9">
        <f>N60</f>
        <v>0</v>
      </c>
      <c r="O59" s="5">
        <f t="shared" si="3"/>
        <v>462.21699999999998</v>
      </c>
      <c r="P59" s="9">
        <f>P60</f>
        <v>0</v>
      </c>
      <c r="Q59" s="5">
        <f t="shared" si="4"/>
        <v>462.21699999999998</v>
      </c>
    </row>
    <row r="60" spans="1:17" ht="47.25" customHeight="1">
      <c r="A60" s="2" t="s">
        <v>32</v>
      </c>
      <c r="B60" s="11" t="s">
        <v>5</v>
      </c>
      <c r="C60" s="3" t="s">
        <v>19</v>
      </c>
      <c r="D60" s="3">
        <v>13</v>
      </c>
      <c r="E60" s="1" t="s">
        <v>329</v>
      </c>
      <c r="F60" s="3">
        <v>200</v>
      </c>
      <c r="G60" s="5">
        <v>0</v>
      </c>
      <c r="H60" s="5">
        <v>462.21699999999998</v>
      </c>
      <c r="I60" s="5">
        <f t="shared" si="0"/>
        <v>462.21699999999998</v>
      </c>
      <c r="J60" s="5"/>
      <c r="K60" s="5">
        <f t="shared" si="1"/>
        <v>462.21699999999998</v>
      </c>
      <c r="L60" s="9"/>
      <c r="M60" s="5">
        <f t="shared" si="2"/>
        <v>462.21699999999998</v>
      </c>
      <c r="N60" s="9"/>
      <c r="O60" s="5">
        <f t="shared" si="3"/>
        <v>462.21699999999998</v>
      </c>
      <c r="P60" s="9"/>
      <c r="Q60" s="5">
        <f t="shared" si="4"/>
        <v>462.21699999999998</v>
      </c>
    </row>
    <row r="61" spans="1:17" ht="53.25" customHeight="1">
      <c r="A61" s="2" t="s">
        <v>191</v>
      </c>
      <c r="B61" s="3" t="s">
        <v>5</v>
      </c>
      <c r="C61" s="3" t="s">
        <v>20</v>
      </c>
      <c r="D61" s="3" t="s">
        <v>27</v>
      </c>
      <c r="E61" s="1" t="s">
        <v>50</v>
      </c>
      <c r="F61" s="3"/>
      <c r="G61" s="5">
        <v>1848.90068</v>
      </c>
      <c r="H61" s="5">
        <f>H62+H63+H64</f>
        <v>0</v>
      </c>
      <c r="I61" s="5">
        <f t="shared" si="0"/>
        <v>1848.90068</v>
      </c>
      <c r="J61" s="5">
        <f>J62+J63+J64</f>
        <v>0</v>
      </c>
      <c r="K61" s="5">
        <f t="shared" si="1"/>
        <v>1848.90068</v>
      </c>
      <c r="L61" s="9">
        <f>L62+L63+L64</f>
        <v>0</v>
      </c>
      <c r="M61" s="5">
        <f t="shared" si="2"/>
        <v>1848.90068</v>
      </c>
      <c r="N61" s="9">
        <f>N62+N63+N64</f>
        <v>0</v>
      </c>
      <c r="O61" s="5">
        <f t="shared" si="3"/>
        <v>1848.90068</v>
      </c>
      <c r="P61" s="9">
        <f>P62+P63+P64</f>
        <v>0</v>
      </c>
      <c r="Q61" s="5">
        <f t="shared" si="4"/>
        <v>1848.90068</v>
      </c>
    </row>
    <row r="62" spans="1:17" ht="90.75" customHeight="1">
      <c r="A62" s="2" t="s">
        <v>101</v>
      </c>
      <c r="B62" s="3" t="s">
        <v>5</v>
      </c>
      <c r="C62" s="3" t="s">
        <v>20</v>
      </c>
      <c r="D62" s="3" t="s">
        <v>27</v>
      </c>
      <c r="E62" s="1" t="s">
        <v>50</v>
      </c>
      <c r="F62" s="3">
        <v>100</v>
      </c>
      <c r="G62" s="5">
        <v>1357.48568</v>
      </c>
      <c r="H62" s="5"/>
      <c r="I62" s="5">
        <f t="shared" si="0"/>
        <v>1357.48568</v>
      </c>
      <c r="J62" s="5"/>
      <c r="K62" s="5">
        <f t="shared" si="1"/>
        <v>1357.48568</v>
      </c>
      <c r="L62" s="9"/>
      <c r="M62" s="5">
        <f t="shared" si="2"/>
        <v>1357.48568</v>
      </c>
      <c r="N62" s="9"/>
      <c r="O62" s="5">
        <f t="shared" si="3"/>
        <v>1357.48568</v>
      </c>
      <c r="P62" s="9"/>
      <c r="Q62" s="5">
        <f t="shared" si="4"/>
        <v>1357.48568</v>
      </c>
    </row>
    <row r="63" spans="1:17" ht="49.5" customHeight="1">
      <c r="A63" s="2" t="s">
        <v>32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200</v>
      </c>
      <c r="G63" s="5">
        <v>491.31500000000005</v>
      </c>
      <c r="H63" s="5"/>
      <c r="I63" s="5">
        <f t="shared" si="0"/>
        <v>491.31500000000005</v>
      </c>
      <c r="J63" s="5"/>
      <c r="K63" s="5">
        <f t="shared" si="1"/>
        <v>491.31500000000005</v>
      </c>
      <c r="L63" s="9"/>
      <c r="M63" s="5">
        <f t="shared" si="2"/>
        <v>491.31500000000005</v>
      </c>
      <c r="N63" s="9"/>
      <c r="O63" s="5">
        <f t="shared" si="3"/>
        <v>491.31500000000005</v>
      </c>
      <c r="P63" s="9"/>
      <c r="Q63" s="5">
        <f t="shared" si="4"/>
        <v>491.31500000000005</v>
      </c>
    </row>
    <row r="64" spans="1:17" ht="38.25" customHeight="1">
      <c r="A64" s="2" t="s">
        <v>33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800</v>
      </c>
      <c r="G64" s="5">
        <v>0.10000000000000009</v>
      </c>
      <c r="H64" s="5"/>
      <c r="I64" s="5">
        <f t="shared" si="0"/>
        <v>0.10000000000000009</v>
      </c>
      <c r="J64" s="5"/>
      <c r="K64" s="5">
        <f t="shared" si="1"/>
        <v>0.10000000000000009</v>
      </c>
      <c r="L64" s="9"/>
      <c r="M64" s="5">
        <f t="shared" si="2"/>
        <v>0.10000000000000009</v>
      </c>
      <c r="N64" s="9"/>
      <c r="O64" s="5">
        <f t="shared" si="3"/>
        <v>0.10000000000000009</v>
      </c>
      <c r="P64" s="9"/>
      <c r="Q64" s="5">
        <f t="shared" si="4"/>
        <v>0.10000000000000009</v>
      </c>
    </row>
    <row r="65" spans="1:17" ht="49.5" customHeight="1">
      <c r="A65" s="10" t="s">
        <v>203</v>
      </c>
      <c r="B65" s="3" t="s">
        <v>5</v>
      </c>
      <c r="C65" s="3" t="s">
        <v>20</v>
      </c>
      <c r="D65" s="3" t="s">
        <v>27</v>
      </c>
      <c r="E65" s="1" t="s">
        <v>355</v>
      </c>
      <c r="F65" s="3"/>
      <c r="G65" s="5">
        <v>0</v>
      </c>
      <c r="H65" s="5">
        <f>H66</f>
        <v>0</v>
      </c>
      <c r="I65" s="5">
        <f t="shared" si="0"/>
        <v>0</v>
      </c>
      <c r="J65" s="5">
        <f>J66</f>
        <v>0</v>
      </c>
      <c r="K65" s="5">
        <f t="shared" si="1"/>
        <v>0</v>
      </c>
      <c r="L65" s="9">
        <f>L66</f>
        <v>0</v>
      </c>
      <c r="M65" s="5">
        <f t="shared" si="2"/>
        <v>0</v>
      </c>
      <c r="N65" s="9">
        <f>N66</f>
        <v>0</v>
      </c>
      <c r="O65" s="5">
        <f t="shared" si="3"/>
        <v>0</v>
      </c>
      <c r="P65" s="9">
        <f>P66</f>
        <v>0</v>
      </c>
      <c r="Q65" s="5">
        <f t="shared" si="4"/>
        <v>0</v>
      </c>
    </row>
    <row r="66" spans="1:17" ht="52.5" customHeight="1">
      <c r="A66" s="2" t="s">
        <v>32</v>
      </c>
      <c r="B66" s="3" t="s">
        <v>5</v>
      </c>
      <c r="C66" s="3" t="s">
        <v>20</v>
      </c>
      <c r="D66" s="3" t="s">
        <v>27</v>
      </c>
      <c r="E66" s="1" t="s">
        <v>355</v>
      </c>
      <c r="F66" s="3">
        <v>200</v>
      </c>
      <c r="G66" s="5">
        <v>0</v>
      </c>
      <c r="H66" s="5"/>
      <c r="I66" s="5">
        <f t="shared" si="0"/>
        <v>0</v>
      </c>
      <c r="J66" s="5"/>
      <c r="K66" s="5">
        <f t="shared" si="1"/>
        <v>0</v>
      </c>
      <c r="L66" s="9"/>
      <c r="M66" s="5">
        <f t="shared" si="2"/>
        <v>0</v>
      </c>
      <c r="N66" s="9"/>
      <c r="O66" s="5">
        <f t="shared" si="3"/>
        <v>0</v>
      </c>
      <c r="P66" s="9"/>
      <c r="Q66" s="5">
        <f t="shared" si="4"/>
        <v>0</v>
      </c>
    </row>
    <row r="67" spans="1:17" ht="129" customHeight="1">
      <c r="A67" s="2" t="s">
        <v>189</v>
      </c>
      <c r="B67" s="3" t="s">
        <v>5</v>
      </c>
      <c r="C67" s="3" t="s">
        <v>21</v>
      </c>
      <c r="D67" s="3" t="s">
        <v>22</v>
      </c>
      <c r="E67" s="12" t="s">
        <v>51</v>
      </c>
      <c r="F67" s="3"/>
      <c r="G67" s="5">
        <v>92.10999000000001</v>
      </c>
      <c r="H67" s="5">
        <f>H68</f>
        <v>0</v>
      </c>
      <c r="I67" s="5">
        <f t="shared" si="0"/>
        <v>92.10999000000001</v>
      </c>
      <c r="J67" s="5">
        <f>J68</f>
        <v>0</v>
      </c>
      <c r="K67" s="5">
        <f t="shared" si="1"/>
        <v>92.10999000000001</v>
      </c>
      <c r="L67" s="9">
        <f>L68</f>
        <v>0</v>
      </c>
      <c r="M67" s="5">
        <f t="shared" si="2"/>
        <v>92.10999000000001</v>
      </c>
      <c r="N67" s="9">
        <f>N68</f>
        <v>0</v>
      </c>
      <c r="O67" s="5">
        <f t="shared" si="3"/>
        <v>92.10999000000001</v>
      </c>
      <c r="P67" s="9">
        <f>P68</f>
        <v>0</v>
      </c>
      <c r="Q67" s="5">
        <f t="shared" si="4"/>
        <v>92.10999000000001</v>
      </c>
    </row>
    <row r="68" spans="1:17" ht="48" customHeight="1">
      <c r="A68" s="2" t="s">
        <v>32</v>
      </c>
      <c r="B68" s="3" t="s">
        <v>5</v>
      </c>
      <c r="C68" s="3" t="s">
        <v>21</v>
      </c>
      <c r="D68" s="3" t="s">
        <v>22</v>
      </c>
      <c r="E68" s="12" t="s">
        <v>51</v>
      </c>
      <c r="F68" s="3">
        <v>200</v>
      </c>
      <c r="G68" s="5">
        <v>92.10999000000001</v>
      </c>
      <c r="H68" s="5"/>
      <c r="I68" s="5">
        <f t="shared" si="0"/>
        <v>92.10999000000001</v>
      </c>
      <c r="J68" s="5"/>
      <c r="K68" s="5">
        <f t="shared" si="1"/>
        <v>92.10999000000001</v>
      </c>
      <c r="L68" s="9"/>
      <c r="M68" s="5">
        <f t="shared" si="2"/>
        <v>92.10999000000001</v>
      </c>
      <c r="N68" s="9"/>
      <c r="O68" s="5">
        <f t="shared" si="3"/>
        <v>92.10999000000001</v>
      </c>
      <c r="P68" s="9"/>
      <c r="Q68" s="5">
        <f t="shared" si="4"/>
        <v>92.10999000000001</v>
      </c>
    </row>
    <row r="69" spans="1:17" ht="88.5" customHeight="1">
      <c r="A69" s="2" t="s">
        <v>217</v>
      </c>
      <c r="B69" s="3" t="s">
        <v>5</v>
      </c>
      <c r="C69" s="3" t="s">
        <v>21</v>
      </c>
      <c r="D69" s="3" t="s">
        <v>22</v>
      </c>
      <c r="E69" s="12" t="s">
        <v>218</v>
      </c>
      <c r="F69" s="3"/>
      <c r="G69" s="5">
        <v>0</v>
      </c>
      <c r="H69" s="5">
        <f>H70</f>
        <v>0</v>
      </c>
      <c r="I69" s="5">
        <f t="shared" si="0"/>
        <v>0</v>
      </c>
      <c r="J69" s="5">
        <f>J70</f>
        <v>50</v>
      </c>
      <c r="K69" s="5">
        <f t="shared" si="1"/>
        <v>50</v>
      </c>
      <c r="L69" s="9">
        <f>L70</f>
        <v>0</v>
      </c>
      <c r="M69" s="5">
        <f t="shared" si="2"/>
        <v>50</v>
      </c>
      <c r="N69" s="9">
        <f>N70</f>
        <v>0</v>
      </c>
      <c r="O69" s="5">
        <f t="shared" si="3"/>
        <v>50</v>
      </c>
      <c r="P69" s="9">
        <f>P70</f>
        <v>0</v>
      </c>
      <c r="Q69" s="5">
        <f t="shared" si="4"/>
        <v>50</v>
      </c>
    </row>
    <row r="70" spans="1:17" ht="48" customHeight="1">
      <c r="A70" s="2" t="s">
        <v>32</v>
      </c>
      <c r="B70" s="3" t="s">
        <v>5</v>
      </c>
      <c r="C70" s="3" t="s">
        <v>21</v>
      </c>
      <c r="D70" s="3" t="s">
        <v>22</v>
      </c>
      <c r="E70" s="12" t="s">
        <v>218</v>
      </c>
      <c r="F70" s="3">
        <v>200</v>
      </c>
      <c r="G70" s="5">
        <v>0</v>
      </c>
      <c r="H70" s="5"/>
      <c r="I70" s="5">
        <f t="shared" si="0"/>
        <v>0</v>
      </c>
      <c r="J70" s="5">
        <v>50</v>
      </c>
      <c r="K70" s="5">
        <f t="shared" si="1"/>
        <v>50</v>
      </c>
      <c r="L70" s="9"/>
      <c r="M70" s="5">
        <f t="shared" si="2"/>
        <v>50</v>
      </c>
      <c r="N70" s="9"/>
      <c r="O70" s="5">
        <f t="shared" si="3"/>
        <v>50</v>
      </c>
      <c r="P70" s="9"/>
      <c r="Q70" s="5">
        <f t="shared" si="4"/>
        <v>50</v>
      </c>
    </row>
    <row r="71" spans="1:17" ht="42" hidden="1" customHeight="1">
      <c r="A71" s="10" t="s">
        <v>201</v>
      </c>
      <c r="B71" s="3" t="s">
        <v>5</v>
      </c>
      <c r="C71" s="3" t="s">
        <v>21</v>
      </c>
      <c r="D71" s="3" t="s">
        <v>24</v>
      </c>
      <c r="E71" s="1" t="s">
        <v>202</v>
      </c>
      <c r="F71" s="3"/>
      <c r="G71" s="5">
        <v>0</v>
      </c>
      <c r="H71" s="5">
        <f>H72+H73</f>
        <v>0</v>
      </c>
      <c r="I71" s="5">
        <f t="shared" si="0"/>
        <v>0</v>
      </c>
      <c r="J71" s="5">
        <f>J72+J73</f>
        <v>0</v>
      </c>
      <c r="K71" s="5">
        <f t="shared" si="1"/>
        <v>0</v>
      </c>
      <c r="L71" s="9">
        <f>L72+L73</f>
        <v>0</v>
      </c>
      <c r="M71" s="5">
        <f t="shared" si="2"/>
        <v>0</v>
      </c>
      <c r="N71" s="9">
        <f>N72+N73</f>
        <v>0</v>
      </c>
      <c r="O71" s="5">
        <f t="shared" si="3"/>
        <v>0</v>
      </c>
      <c r="P71" s="9">
        <f>P72+P73</f>
        <v>0</v>
      </c>
      <c r="Q71" s="5">
        <f t="shared" si="4"/>
        <v>0</v>
      </c>
    </row>
    <row r="72" spans="1:17" ht="45" hidden="1" customHeight="1">
      <c r="A72" s="2" t="s">
        <v>32</v>
      </c>
      <c r="B72" s="3" t="s">
        <v>5</v>
      </c>
      <c r="C72" s="3" t="s">
        <v>21</v>
      </c>
      <c r="D72" s="3" t="s">
        <v>24</v>
      </c>
      <c r="E72" s="1" t="s">
        <v>202</v>
      </c>
      <c r="F72" s="3">
        <v>200</v>
      </c>
      <c r="G72" s="5">
        <v>0</v>
      </c>
      <c r="H72" s="5"/>
      <c r="I72" s="5">
        <f t="shared" si="0"/>
        <v>0</v>
      </c>
      <c r="J72" s="5"/>
      <c r="K72" s="5">
        <f t="shared" si="1"/>
        <v>0</v>
      </c>
      <c r="L72" s="9"/>
      <c r="M72" s="5">
        <f t="shared" si="2"/>
        <v>0</v>
      </c>
      <c r="N72" s="9"/>
      <c r="O72" s="5">
        <f t="shared" si="3"/>
        <v>0</v>
      </c>
      <c r="P72" s="9"/>
      <c r="Q72" s="5">
        <f t="shared" si="4"/>
        <v>0</v>
      </c>
    </row>
    <row r="73" spans="1:17" ht="45" hidden="1" customHeight="1">
      <c r="A73" s="10" t="s">
        <v>33</v>
      </c>
      <c r="B73" s="3" t="s">
        <v>5</v>
      </c>
      <c r="C73" s="3" t="s">
        <v>21</v>
      </c>
      <c r="D73" s="3" t="s">
        <v>24</v>
      </c>
      <c r="E73" s="1" t="s">
        <v>202</v>
      </c>
      <c r="F73" s="3">
        <v>800</v>
      </c>
      <c r="G73" s="5">
        <v>0</v>
      </c>
      <c r="H73" s="5"/>
      <c r="I73" s="5">
        <f t="shared" si="0"/>
        <v>0</v>
      </c>
      <c r="J73" s="5"/>
      <c r="K73" s="5">
        <f t="shared" si="1"/>
        <v>0</v>
      </c>
      <c r="L73" s="9"/>
      <c r="M73" s="5">
        <f t="shared" si="2"/>
        <v>0</v>
      </c>
      <c r="N73" s="9"/>
      <c r="O73" s="5">
        <f t="shared" si="3"/>
        <v>0</v>
      </c>
      <c r="P73" s="9"/>
      <c r="Q73" s="5">
        <f t="shared" si="4"/>
        <v>0</v>
      </c>
    </row>
    <row r="74" spans="1:17" ht="44.25" customHeight="1">
      <c r="A74" s="10" t="s">
        <v>52</v>
      </c>
      <c r="B74" s="3" t="s">
        <v>5</v>
      </c>
      <c r="C74" s="3" t="s">
        <v>21</v>
      </c>
      <c r="D74" s="3" t="s">
        <v>27</v>
      </c>
      <c r="E74" s="1" t="s">
        <v>221</v>
      </c>
      <c r="F74" s="3"/>
      <c r="G74" s="5">
        <v>260.70299999999946</v>
      </c>
      <c r="H74" s="5">
        <f>H75</f>
        <v>932.29700000000003</v>
      </c>
      <c r="I74" s="5">
        <f t="shared" si="0"/>
        <v>1192.9999999999995</v>
      </c>
      <c r="J74" s="5">
        <f>J75</f>
        <v>600</v>
      </c>
      <c r="K74" s="5">
        <f t="shared" si="1"/>
        <v>1792.9999999999995</v>
      </c>
      <c r="L74" s="9">
        <f>L75</f>
        <v>0</v>
      </c>
      <c r="M74" s="5">
        <f t="shared" si="2"/>
        <v>1792.9999999999995</v>
      </c>
      <c r="N74" s="9">
        <f>N75</f>
        <v>-298</v>
      </c>
      <c r="O74" s="5">
        <f t="shared" si="3"/>
        <v>1494.9999999999995</v>
      </c>
      <c r="P74" s="9">
        <f>P75</f>
        <v>0</v>
      </c>
      <c r="Q74" s="5">
        <f t="shared" si="4"/>
        <v>1494.9999999999995</v>
      </c>
    </row>
    <row r="75" spans="1:17" ht="46.5" customHeight="1">
      <c r="A75" s="2" t="s">
        <v>32</v>
      </c>
      <c r="B75" s="3" t="s">
        <v>5</v>
      </c>
      <c r="C75" s="3" t="s">
        <v>21</v>
      </c>
      <c r="D75" s="3" t="s">
        <v>27</v>
      </c>
      <c r="E75" s="1" t="s">
        <v>221</v>
      </c>
      <c r="F75" s="3">
        <v>200</v>
      </c>
      <c r="G75" s="5">
        <v>260.70299999999946</v>
      </c>
      <c r="H75" s="5">
        <v>932.29700000000003</v>
      </c>
      <c r="I75" s="5">
        <f t="shared" si="0"/>
        <v>1192.9999999999995</v>
      </c>
      <c r="J75" s="5">
        <v>600</v>
      </c>
      <c r="K75" s="5">
        <f t="shared" si="1"/>
        <v>1792.9999999999995</v>
      </c>
      <c r="L75" s="9"/>
      <c r="M75" s="5">
        <f t="shared" si="2"/>
        <v>1792.9999999999995</v>
      </c>
      <c r="N75" s="9">
        <v>-298</v>
      </c>
      <c r="O75" s="5">
        <f t="shared" si="3"/>
        <v>1494.9999999999995</v>
      </c>
      <c r="P75" s="9"/>
      <c r="Q75" s="5">
        <f t="shared" si="4"/>
        <v>1494.9999999999995</v>
      </c>
    </row>
    <row r="76" spans="1:17" ht="46.5" customHeight="1">
      <c r="A76" s="10" t="s">
        <v>52</v>
      </c>
      <c r="B76" s="3" t="s">
        <v>5</v>
      </c>
      <c r="C76" s="3" t="s">
        <v>21</v>
      </c>
      <c r="D76" s="3" t="s">
        <v>27</v>
      </c>
      <c r="E76" s="1" t="s">
        <v>53</v>
      </c>
      <c r="F76" s="3"/>
      <c r="G76" s="5">
        <v>11023</v>
      </c>
      <c r="H76" s="5">
        <f>H77</f>
        <v>0</v>
      </c>
      <c r="I76" s="5">
        <f t="shared" si="0"/>
        <v>11023</v>
      </c>
      <c r="J76" s="5">
        <f>J77</f>
        <v>0</v>
      </c>
      <c r="K76" s="5">
        <f t="shared" si="1"/>
        <v>11023</v>
      </c>
      <c r="L76" s="9">
        <f>L77</f>
        <v>0</v>
      </c>
      <c r="M76" s="5">
        <f t="shared" si="2"/>
        <v>11023</v>
      </c>
      <c r="N76" s="9">
        <f>N77</f>
        <v>3520.2793999999999</v>
      </c>
      <c r="O76" s="5">
        <f t="shared" si="3"/>
        <v>14543.279399999999</v>
      </c>
      <c r="P76" s="9">
        <f>P77</f>
        <v>0</v>
      </c>
      <c r="Q76" s="5">
        <f t="shared" si="4"/>
        <v>14543.279399999999</v>
      </c>
    </row>
    <row r="77" spans="1:17" ht="42.75" customHeight="1">
      <c r="A77" s="10" t="s">
        <v>33</v>
      </c>
      <c r="B77" s="3" t="s">
        <v>5</v>
      </c>
      <c r="C77" s="3" t="s">
        <v>21</v>
      </c>
      <c r="D77" s="3" t="s">
        <v>27</v>
      </c>
      <c r="E77" s="1" t="s">
        <v>53</v>
      </c>
      <c r="F77" s="3">
        <v>800</v>
      </c>
      <c r="G77" s="5">
        <v>11023</v>
      </c>
      <c r="H77" s="5"/>
      <c r="I77" s="5">
        <f t="shared" si="0"/>
        <v>11023</v>
      </c>
      <c r="J77" s="5"/>
      <c r="K77" s="5">
        <f t="shared" si="1"/>
        <v>11023</v>
      </c>
      <c r="L77" s="9"/>
      <c r="M77" s="5">
        <f t="shared" si="2"/>
        <v>11023</v>
      </c>
      <c r="N77" s="9">
        <f>210+500.4+2502+307.8794</f>
        <v>3520.2793999999999</v>
      </c>
      <c r="O77" s="5">
        <f t="shared" si="3"/>
        <v>14543.279399999999</v>
      </c>
      <c r="P77" s="9"/>
      <c r="Q77" s="5">
        <f t="shared" si="4"/>
        <v>14543.279399999999</v>
      </c>
    </row>
    <row r="78" spans="1:17" ht="41.25" hidden="1" customHeight="1">
      <c r="A78" s="10" t="s">
        <v>252</v>
      </c>
      <c r="B78" s="3" t="s">
        <v>5</v>
      </c>
      <c r="C78" s="3" t="s">
        <v>21</v>
      </c>
      <c r="D78" s="3" t="s">
        <v>27</v>
      </c>
      <c r="E78" s="1" t="s">
        <v>253</v>
      </c>
      <c r="F78" s="3"/>
      <c r="G78" s="5">
        <v>0</v>
      </c>
      <c r="H78" s="5">
        <f>H79</f>
        <v>0</v>
      </c>
      <c r="I78" s="5">
        <f t="shared" si="0"/>
        <v>0</v>
      </c>
      <c r="J78" s="5">
        <f>J79</f>
        <v>0</v>
      </c>
      <c r="K78" s="5">
        <f t="shared" si="1"/>
        <v>0</v>
      </c>
      <c r="L78" s="9">
        <f>L79</f>
        <v>0</v>
      </c>
      <c r="M78" s="5">
        <f t="shared" si="2"/>
        <v>0</v>
      </c>
      <c r="N78" s="9">
        <f>N79</f>
        <v>0</v>
      </c>
      <c r="O78" s="5">
        <f t="shared" si="3"/>
        <v>0</v>
      </c>
      <c r="P78" s="9">
        <f>P79</f>
        <v>0</v>
      </c>
      <c r="Q78" s="5">
        <f t="shared" si="4"/>
        <v>0</v>
      </c>
    </row>
    <row r="79" spans="1:17" ht="43.5" hidden="1" customHeight="1">
      <c r="A79" s="2" t="s">
        <v>32</v>
      </c>
      <c r="B79" s="3" t="s">
        <v>5</v>
      </c>
      <c r="C79" s="3" t="s">
        <v>21</v>
      </c>
      <c r="D79" s="3" t="s">
        <v>27</v>
      </c>
      <c r="E79" s="1" t="s">
        <v>253</v>
      </c>
      <c r="F79" s="3">
        <v>200</v>
      </c>
      <c r="G79" s="5">
        <v>0</v>
      </c>
      <c r="H79" s="5"/>
      <c r="I79" s="5">
        <f t="shared" si="0"/>
        <v>0</v>
      </c>
      <c r="J79" s="5"/>
      <c r="K79" s="5">
        <f t="shared" si="1"/>
        <v>0</v>
      </c>
      <c r="L79" s="9"/>
      <c r="M79" s="5">
        <f t="shared" si="2"/>
        <v>0</v>
      </c>
      <c r="N79" s="9"/>
      <c r="O79" s="5">
        <f t="shared" si="3"/>
        <v>0</v>
      </c>
      <c r="P79" s="9"/>
      <c r="Q79" s="5">
        <f t="shared" si="4"/>
        <v>0</v>
      </c>
    </row>
    <row r="80" spans="1:17" ht="94.5" customHeight="1">
      <c r="A80" s="4" t="s">
        <v>298</v>
      </c>
      <c r="B80" s="3" t="s">
        <v>5</v>
      </c>
      <c r="C80" s="3" t="s">
        <v>21</v>
      </c>
      <c r="D80" s="3" t="s">
        <v>27</v>
      </c>
      <c r="E80" s="1" t="s">
        <v>232</v>
      </c>
      <c r="F80" s="3"/>
      <c r="G80" s="5">
        <v>10863.922</v>
      </c>
      <c r="H80" s="5">
        <f>H81</f>
        <v>0</v>
      </c>
      <c r="I80" s="5">
        <f t="shared" si="0"/>
        <v>10863.922</v>
      </c>
      <c r="J80" s="5">
        <f>J81</f>
        <v>0</v>
      </c>
      <c r="K80" s="5">
        <f t="shared" ref="K80:K149" si="5">I80+J80</f>
        <v>10863.922</v>
      </c>
      <c r="L80" s="9">
        <f>L81</f>
        <v>0</v>
      </c>
      <c r="M80" s="5">
        <f t="shared" ref="M80:M149" si="6">K80+L80</f>
        <v>10863.922</v>
      </c>
      <c r="N80" s="9">
        <f>N81</f>
        <v>0</v>
      </c>
      <c r="O80" s="5">
        <f t="shared" ref="O80:O147" si="7">M80+N80</f>
        <v>10863.922</v>
      </c>
      <c r="P80" s="9">
        <f>P81</f>
        <v>0</v>
      </c>
      <c r="Q80" s="5">
        <f t="shared" ref="Q80:Q143" si="8">O80+P80</f>
        <v>10863.922</v>
      </c>
    </row>
    <row r="81" spans="1:17" ht="51.75" customHeight="1">
      <c r="A81" s="2" t="s">
        <v>32</v>
      </c>
      <c r="B81" s="3" t="s">
        <v>5</v>
      </c>
      <c r="C81" s="3" t="s">
        <v>21</v>
      </c>
      <c r="D81" s="3" t="s">
        <v>27</v>
      </c>
      <c r="E81" s="1" t="s">
        <v>232</v>
      </c>
      <c r="F81" s="3">
        <v>200</v>
      </c>
      <c r="G81" s="5">
        <v>10863.922</v>
      </c>
      <c r="H81" s="5"/>
      <c r="I81" s="5">
        <f t="shared" si="0"/>
        <v>10863.922</v>
      </c>
      <c r="J81" s="5"/>
      <c r="K81" s="5">
        <f t="shared" si="5"/>
        <v>10863.922</v>
      </c>
      <c r="L81" s="9"/>
      <c r="M81" s="5">
        <f t="shared" si="6"/>
        <v>10863.922</v>
      </c>
      <c r="N81" s="9"/>
      <c r="O81" s="5">
        <f t="shared" si="7"/>
        <v>10863.922</v>
      </c>
      <c r="P81" s="9"/>
      <c r="Q81" s="5">
        <f t="shared" si="8"/>
        <v>10863.922</v>
      </c>
    </row>
    <row r="82" spans="1:17" ht="51.75" customHeight="1">
      <c r="A82" s="2" t="s">
        <v>305</v>
      </c>
      <c r="B82" s="3" t="s">
        <v>5</v>
      </c>
      <c r="C82" s="3" t="s">
        <v>21</v>
      </c>
      <c r="D82" s="3" t="s">
        <v>27</v>
      </c>
      <c r="E82" s="1" t="s">
        <v>306</v>
      </c>
      <c r="F82" s="3"/>
      <c r="G82" s="5">
        <v>0</v>
      </c>
      <c r="H82" s="5">
        <f>H83</f>
        <v>0</v>
      </c>
      <c r="I82" s="5">
        <f t="shared" ref="I82:I151" si="9">G82+H82</f>
        <v>0</v>
      </c>
      <c r="J82" s="5">
        <f>J83</f>
        <v>0</v>
      </c>
      <c r="K82" s="5">
        <f t="shared" si="5"/>
        <v>0</v>
      </c>
      <c r="L82" s="9">
        <f>L83</f>
        <v>0</v>
      </c>
      <c r="M82" s="5">
        <f t="shared" si="6"/>
        <v>0</v>
      </c>
      <c r="N82" s="9">
        <f>N83</f>
        <v>0</v>
      </c>
      <c r="O82" s="5">
        <f t="shared" si="7"/>
        <v>0</v>
      </c>
      <c r="P82" s="9">
        <f>P83</f>
        <v>84999.430680000005</v>
      </c>
      <c r="Q82" s="5">
        <f t="shared" si="8"/>
        <v>84999.430680000005</v>
      </c>
    </row>
    <row r="83" spans="1:17" ht="51.75" customHeight="1">
      <c r="A83" s="2" t="s">
        <v>32</v>
      </c>
      <c r="B83" s="3" t="s">
        <v>5</v>
      </c>
      <c r="C83" s="3" t="s">
        <v>21</v>
      </c>
      <c r="D83" s="3" t="s">
        <v>27</v>
      </c>
      <c r="E83" s="1" t="s">
        <v>306</v>
      </c>
      <c r="F83" s="3">
        <v>200</v>
      </c>
      <c r="G83" s="5">
        <v>0</v>
      </c>
      <c r="H83" s="5"/>
      <c r="I83" s="5">
        <f t="shared" si="9"/>
        <v>0</v>
      </c>
      <c r="J83" s="5"/>
      <c r="K83" s="5">
        <f t="shared" si="5"/>
        <v>0</v>
      </c>
      <c r="L83" s="9"/>
      <c r="M83" s="5">
        <f t="shared" si="6"/>
        <v>0</v>
      </c>
      <c r="N83" s="9"/>
      <c r="O83" s="5">
        <f t="shared" si="7"/>
        <v>0</v>
      </c>
      <c r="P83" s="9">
        <v>84999.430680000005</v>
      </c>
      <c r="Q83" s="5">
        <f t="shared" si="8"/>
        <v>84999.430680000005</v>
      </c>
    </row>
    <row r="84" spans="1:17" ht="32.25" customHeight="1">
      <c r="A84" s="2" t="s">
        <v>349</v>
      </c>
      <c r="B84" s="3" t="s">
        <v>5</v>
      </c>
      <c r="C84" s="3" t="s">
        <v>21</v>
      </c>
      <c r="D84" s="3" t="s">
        <v>27</v>
      </c>
      <c r="E84" s="12" t="s">
        <v>350</v>
      </c>
      <c r="F84" s="3"/>
      <c r="G84" s="5"/>
      <c r="H84" s="5"/>
      <c r="I84" s="5"/>
      <c r="J84" s="5"/>
      <c r="K84" s="5"/>
      <c r="L84" s="9"/>
      <c r="M84" s="5">
        <f t="shared" si="6"/>
        <v>0</v>
      </c>
      <c r="N84" s="9">
        <f>N85</f>
        <v>195</v>
      </c>
      <c r="O84" s="5">
        <f t="shared" si="7"/>
        <v>195</v>
      </c>
      <c r="P84" s="9">
        <f>P85</f>
        <v>0</v>
      </c>
      <c r="Q84" s="5">
        <f t="shared" si="8"/>
        <v>195</v>
      </c>
    </row>
    <row r="85" spans="1:17" ht="51.75" customHeight="1">
      <c r="A85" s="2" t="s">
        <v>32</v>
      </c>
      <c r="B85" s="3" t="s">
        <v>5</v>
      </c>
      <c r="C85" s="3" t="s">
        <v>21</v>
      </c>
      <c r="D85" s="3" t="s">
        <v>27</v>
      </c>
      <c r="E85" s="12" t="s">
        <v>350</v>
      </c>
      <c r="F85" s="3">
        <v>200</v>
      </c>
      <c r="G85" s="5"/>
      <c r="H85" s="5"/>
      <c r="I85" s="5"/>
      <c r="J85" s="5"/>
      <c r="K85" s="5"/>
      <c r="L85" s="9"/>
      <c r="M85" s="5">
        <f t="shared" si="6"/>
        <v>0</v>
      </c>
      <c r="N85" s="9">
        <v>195</v>
      </c>
      <c r="O85" s="5">
        <f t="shared" si="7"/>
        <v>195</v>
      </c>
      <c r="P85" s="9"/>
      <c r="Q85" s="5">
        <f t="shared" si="8"/>
        <v>195</v>
      </c>
    </row>
    <row r="86" spans="1:17" ht="38.25" customHeight="1">
      <c r="A86" s="10" t="s">
        <v>54</v>
      </c>
      <c r="B86" s="3" t="s">
        <v>5</v>
      </c>
      <c r="C86" s="3" t="s">
        <v>21</v>
      </c>
      <c r="D86" s="3">
        <v>10</v>
      </c>
      <c r="E86" s="1" t="s">
        <v>55</v>
      </c>
      <c r="F86" s="3"/>
      <c r="G86" s="5">
        <v>900.75299999999993</v>
      </c>
      <c r="H86" s="5">
        <f>H87+H88</f>
        <v>0</v>
      </c>
      <c r="I86" s="5">
        <f t="shared" si="9"/>
        <v>900.75299999999993</v>
      </c>
      <c r="J86" s="5">
        <f>J87+J88</f>
        <v>0</v>
      </c>
      <c r="K86" s="5">
        <f t="shared" si="5"/>
        <v>900.75299999999993</v>
      </c>
      <c r="L86" s="9">
        <f>L87+L88</f>
        <v>0</v>
      </c>
      <c r="M86" s="5">
        <f t="shared" si="6"/>
        <v>900.75299999999993</v>
      </c>
      <c r="N86" s="9">
        <f>N87+N88</f>
        <v>0</v>
      </c>
      <c r="O86" s="5">
        <f t="shared" si="7"/>
        <v>900.75299999999993</v>
      </c>
      <c r="P86" s="9">
        <f>P87+P88</f>
        <v>0</v>
      </c>
      <c r="Q86" s="5">
        <f t="shared" si="8"/>
        <v>900.75299999999993</v>
      </c>
    </row>
    <row r="87" spans="1:17" ht="84" hidden="1" customHeight="1">
      <c r="A87" s="2" t="s">
        <v>101</v>
      </c>
      <c r="B87" s="3" t="s">
        <v>5</v>
      </c>
      <c r="C87" s="3" t="s">
        <v>21</v>
      </c>
      <c r="D87" s="3">
        <v>10</v>
      </c>
      <c r="E87" s="1" t="s">
        <v>55</v>
      </c>
      <c r="F87" s="3">
        <v>100</v>
      </c>
      <c r="G87" s="5">
        <v>0</v>
      </c>
      <c r="H87" s="5"/>
      <c r="I87" s="5">
        <f t="shared" si="9"/>
        <v>0</v>
      </c>
      <c r="J87" s="5"/>
      <c r="K87" s="5">
        <f t="shared" si="5"/>
        <v>0</v>
      </c>
      <c r="L87" s="9"/>
      <c r="M87" s="5">
        <f t="shared" si="6"/>
        <v>0</v>
      </c>
      <c r="N87" s="9"/>
      <c r="O87" s="5">
        <f t="shared" si="7"/>
        <v>0</v>
      </c>
      <c r="P87" s="9"/>
      <c r="Q87" s="5">
        <f t="shared" si="8"/>
        <v>0</v>
      </c>
    </row>
    <row r="88" spans="1:17" ht="46.5" customHeight="1">
      <c r="A88" s="2" t="s">
        <v>32</v>
      </c>
      <c r="B88" s="3" t="s">
        <v>5</v>
      </c>
      <c r="C88" s="3" t="s">
        <v>21</v>
      </c>
      <c r="D88" s="3">
        <v>10</v>
      </c>
      <c r="E88" s="1" t="s">
        <v>55</v>
      </c>
      <c r="F88" s="3">
        <v>200</v>
      </c>
      <c r="G88" s="5">
        <v>900.75299999999993</v>
      </c>
      <c r="H88" s="5"/>
      <c r="I88" s="5">
        <f t="shared" si="9"/>
        <v>900.75299999999993</v>
      </c>
      <c r="J88" s="5"/>
      <c r="K88" s="5">
        <f t="shared" si="5"/>
        <v>900.75299999999993</v>
      </c>
      <c r="L88" s="9"/>
      <c r="M88" s="5">
        <f t="shared" si="6"/>
        <v>900.75299999999993</v>
      </c>
      <c r="N88" s="9"/>
      <c r="O88" s="5">
        <f t="shared" si="7"/>
        <v>900.75299999999993</v>
      </c>
      <c r="P88" s="9"/>
      <c r="Q88" s="5">
        <f t="shared" si="8"/>
        <v>900.75299999999993</v>
      </c>
    </row>
    <row r="89" spans="1:17" ht="66.75" hidden="1" customHeight="1">
      <c r="A89" s="10" t="s">
        <v>56</v>
      </c>
      <c r="B89" s="3" t="s">
        <v>5</v>
      </c>
      <c r="C89" s="3" t="s">
        <v>21</v>
      </c>
      <c r="D89" s="3">
        <v>12</v>
      </c>
      <c r="E89" s="1" t="s">
        <v>57</v>
      </c>
      <c r="F89" s="3"/>
      <c r="G89" s="5">
        <v>0</v>
      </c>
      <c r="H89" s="5">
        <f>H90</f>
        <v>0</v>
      </c>
      <c r="I89" s="5">
        <f t="shared" si="9"/>
        <v>0</v>
      </c>
      <c r="J89" s="5">
        <f>J90</f>
        <v>0</v>
      </c>
      <c r="K89" s="5">
        <f t="shared" si="5"/>
        <v>0</v>
      </c>
      <c r="L89" s="9">
        <f>L90</f>
        <v>0</v>
      </c>
      <c r="M89" s="5">
        <f t="shared" si="6"/>
        <v>0</v>
      </c>
      <c r="N89" s="9">
        <f>N90</f>
        <v>0</v>
      </c>
      <c r="O89" s="5">
        <f t="shared" si="7"/>
        <v>0</v>
      </c>
      <c r="P89" s="9">
        <f>P90</f>
        <v>0</v>
      </c>
      <c r="Q89" s="5">
        <f t="shared" si="8"/>
        <v>0</v>
      </c>
    </row>
    <row r="90" spans="1:17" ht="47.25" hidden="1" customHeight="1">
      <c r="A90" s="2" t="s">
        <v>33</v>
      </c>
      <c r="B90" s="3" t="s">
        <v>5</v>
      </c>
      <c r="C90" s="3" t="s">
        <v>21</v>
      </c>
      <c r="D90" s="3">
        <v>12</v>
      </c>
      <c r="E90" s="1" t="s">
        <v>57</v>
      </c>
      <c r="F90" s="3">
        <v>800</v>
      </c>
      <c r="G90" s="5">
        <v>0</v>
      </c>
      <c r="H90" s="5"/>
      <c r="I90" s="5">
        <f t="shared" si="9"/>
        <v>0</v>
      </c>
      <c r="J90" s="5"/>
      <c r="K90" s="5">
        <f t="shared" si="5"/>
        <v>0</v>
      </c>
      <c r="L90" s="9"/>
      <c r="M90" s="5">
        <f t="shared" si="6"/>
        <v>0</v>
      </c>
      <c r="N90" s="9"/>
      <c r="O90" s="5">
        <f t="shared" si="7"/>
        <v>0</v>
      </c>
      <c r="P90" s="9"/>
      <c r="Q90" s="5">
        <f t="shared" si="8"/>
        <v>0</v>
      </c>
    </row>
    <row r="91" spans="1:17" ht="48" customHeight="1">
      <c r="A91" s="4" t="s">
        <v>316</v>
      </c>
      <c r="B91" s="3" t="s">
        <v>5</v>
      </c>
      <c r="C91" s="3" t="s">
        <v>21</v>
      </c>
      <c r="D91" s="3">
        <v>12</v>
      </c>
      <c r="E91" s="1" t="s">
        <v>317</v>
      </c>
      <c r="F91" s="3"/>
      <c r="G91" s="5">
        <v>556.92772000000002</v>
      </c>
      <c r="H91" s="5">
        <f>H92</f>
        <v>0</v>
      </c>
      <c r="I91" s="5">
        <f t="shared" si="9"/>
        <v>556.92772000000002</v>
      </c>
      <c r="J91" s="5">
        <f>J92</f>
        <v>0</v>
      </c>
      <c r="K91" s="5">
        <f t="shared" si="5"/>
        <v>556.92772000000002</v>
      </c>
      <c r="L91" s="9">
        <f>L92</f>
        <v>0</v>
      </c>
      <c r="M91" s="5">
        <f t="shared" si="6"/>
        <v>556.92772000000002</v>
      </c>
      <c r="N91" s="9">
        <f>N92</f>
        <v>0</v>
      </c>
      <c r="O91" s="5">
        <f t="shared" si="7"/>
        <v>556.92772000000002</v>
      </c>
      <c r="P91" s="9">
        <f>P92</f>
        <v>0</v>
      </c>
      <c r="Q91" s="5">
        <f t="shared" si="8"/>
        <v>556.92772000000002</v>
      </c>
    </row>
    <row r="92" spans="1:17" ht="35.25" customHeight="1">
      <c r="A92" s="4" t="s">
        <v>33</v>
      </c>
      <c r="B92" s="3" t="s">
        <v>5</v>
      </c>
      <c r="C92" s="3" t="s">
        <v>21</v>
      </c>
      <c r="D92" s="3">
        <v>12</v>
      </c>
      <c r="E92" s="1" t="s">
        <v>317</v>
      </c>
      <c r="F92" s="3">
        <v>800</v>
      </c>
      <c r="G92" s="5">
        <v>556.92772000000002</v>
      </c>
      <c r="H92" s="5"/>
      <c r="I92" s="5">
        <f t="shared" si="9"/>
        <v>556.92772000000002</v>
      </c>
      <c r="J92" s="5"/>
      <c r="K92" s="5">
        <f t="shared" si="5"/>
        <v>556.92772000000002</v>
      </c>
      <c r="L92" s="9"/>
      <c r="M92" s="5">
        <f t="shared" si="6"/>
        <v>556.92772000000002</v>
      </c>
      <c r="N92" s="9"/>
      <c r="O92" s="5">
        <f t="shared" si="7"/>
        <v>556.92772000000002</v>
      </c>
      <c r="P92" s="9"/>
      <c r="Q92" s="5">
        <f t="shared" si="8"/>
        <v>556.92772000000002</v>
      </c>
    </row>
    <row r="93" spans="1:17" ht="49.5" customHeight="1">
      <c r="A93" s="2" t="s">
        <v>219</v>
      </c>
      <c r="B93" s="3" t="s">
        <v>5</v>
      </c>
      <c r="C93" s="3" t="s">
        <v>21</v>
      </c>
      <c r="D93" s="3">
        <v>12</v>
      </c>
      <c r="E93" s="12" t="s">
        <v>220</v>
      </c>
      <c r="F93" s="3"/>
      <c r="G93" s="5">
        <v>0</v>
      </c>
      <c r="H93" s="5">
        <f>H94</f>
        <v>0</v>
      </c>
      <c r="I93" s="5">
        <f t="shared" si="9"/>
        <v>0</v>
      </c>
      <c r="J93" s="5">
        <f>J94</f>
        <v>0</v>
      </c>
      <c r="K93" s="5">
        <f t="shared" si="5"/>
        <v>0</v>
      </c>
      <c r="L93" s="9">
        <f>L94</f>
        <v>0</v>
      </c>
      <c r="M93" s="5">
        <f t="shared" si="6"/>
        <v>0</v>
      </c>
      <c r="N93" s="9">
        <f>N94</f>
        <v>0</v>
      </c>
      <c r="O93" s="5">
        <f t="shared" si="7"/>
        <v>0</v>
      </c>
      <c r="P93" s="9">
        <f>P94</f>
        <v>0</v>
      </c>
      <c r="Q93" s="5">
        <f t="shared" si="8"/>
        <v>0</v>
      </c>
    </row>
    <row r="94" spans="1:17" ht="49.5" customHeight="1">
      <c r="A94" s="2" t="s">
        <v>32</v>
      </c>
      <c r="B94" s="3" t="s">
        <v>5</v>
      </c>
      <c r="C94" s="3" t="s">
        <v>21</v>
      </c>
      <c r="D94" s="3">
        <v>12</v>
      </c>
      <c r="E94" s="12" t="s">
        <v>220</v>
      </c>
      <c r="F94" s="3">
        <v>200</v>
      </c>
      <c r="G94" s="5">
        <v>0</v>
      </c>
      <c r="H94" s="5"/>
      <c r="I94" s="5">
        <f t="shared" si="9"/>
        <v>0</v>
      </c>
      <c r="J94" s="5"/>
      <c r="K94" s="5">
        <f t="shared" si="5"/>
        <v>0</v>
      </c>
      <c r="L94" s="9"/>
      <c r="M94" s="5">
        <f t="shared" si="6"/>
        <v>0</v>
      </c>
      <c r="N94" s="9"/>
      <c r="O94" s="5">
        <f t="shared" si="7"/>
        <v>0</v>
      </c>
      <c r="P94" s="9"/>
      <c r="Q94" s="5">
        <f t="shared" si="8"/>
        <v>0</v>
      </c>
    </row>
    <row r="95" spans="1:17" ht="49.5" customHeight="1">
      <c r="A95" s="4" t="s">
        <v>285</v>
      </c>
      <c r="B95" s="3" t="s">
        <v>5</v>
      </c>
      <c r="C95" s="3" t="s">
        <v>21</v>
      </c>
      <c r="D95" s="3">
        <v>12</v>
      </c>
      <c r="E95" s="1" t="s">
        <v>286</v>
      </c>
      <c r="F95" s="3"/>
      <c r="G95" s="5">
        <v>0</v>
      </c>
      <c r="H95" s="5">
        <f>H96</f>
        <v>0</v>
      </c>
      <c r="I95" s="5">
        <f t="shared" si="9"/>
        <v>0</v>
      </c>
      <c r="J95" s="5">
        <f>J96</f>
        <v>0</v>
      </c>
      <c r="K95" s="5">
        <f t="shared" si="5"/>
        <v>0</v>
      </c>
      <c r="L95" s="9">
        <f>L96</f>
        <v>0</v>
      </c>
      <c r="M95" s="5">
        <f t="shared" si="6"/>
        <v>0</v>
      </c>
      <c r="N95" s="9">
        <f>N96</f>
        <v>0</v>
      </c>
      <c r="O95" s="5">
        <f t="shared" si="7"/>
        <v>0</v>
      </c>
      <c r="P95" s="9">
        <f>P96</f>
        <v>0</v>
      </c>
      <c r="Q95" s="5">
        <f t="shared" si="8"/>
        <v>0</v>
      </c>
    </row>
    <row r="96" spans="1:17" ht="49.5" customHeight="1">
      <c r="A96" s="2" t="s">
        <v>32</v>
      </c>
      <c r="B96" s="3" t="s">
        <v>5</v>
      </c>
      <c r="C96" s="3" t="s">
        <v>21</v>
      </c>
      <c r="D96" s="3">
        <v>12</v>
      </c>
      <c r="E96" s="1" t="s">
        <v>286</v>
      </c>
      <c r="F96" s="3">
        <v>200</v>
      </c>
      <c r="G96" s="5">
        <v>0</v>
      </c>
      <c r="H96" s="5"/>
      <c r="I96" s="5">
        <f t="shared" si="9"/>
        <v>0</v>
      </c>
      <c r="J96" s="5"/>
      <c r="K96" s="5">
        <f t="shared" si="5"/>
        <v>0</v>
      </c>
      <c r="L96" s="9"/>
      <c r="M96" s="5">
        <f t="shared" si="6"/>
        <v>0</v>
      </c>
      <c r="N96" s="9"/>
      <c r="O96" s="5">
        <f t="shared" si="7"/>
        <v>0</v>
      </c>
      <c r="P96" s="9"/>
      <c r="Q96" s="5">
        <f t="shared" si="8"/>
        <v>0</v>
      </c>
    </row>
    <row r="97" spans="1:17" ht="49.5" hidden="1" customHeight="1">
      <c r="A97" s="4" t="s">
        <v>235</v>
      </c>
      <c r="B97" s="3" t="s">
        <v>5</v>
      </c>
      <c r="C97" s="3" t="s">
        <v>22</v>
      </c>
      <c r="D97" s="3" t="s">
        <v>19</v>
      </c>
      <c r="E97" s="1" t="s">
        <v>236</v>
      </c>
      <c r="F97" s="3"/>
      <c r="G97" s="5">
        <v>0</v>
      </c>
      <c r="H97" s="5">
        <f>H98</f>
        <v>0</v>
      </c>
      <c r="I97" s="5">
        <f t="shared" si="9"/>
        <v>0</v>
      </c>
      <c r="J97" s="5">
        <f>J98</f>
        <v>0</v>
      </c>
      <c r="K97" s="5">
        <f t="shared" si="5"/>
        <v>0</v>
      </c>
      <c r="L97" s="9">
        <f>L98</f>
        <v>0</v>
      </c>
      <c r="M97" s="5">
        <f t="shared" si="6"/>
        <v>0</v>
      </c>
      <c r="N97" s="9">
        <f>N98</f>
        <v>0</v>
      </c>
      <c r="O97" s="5">
        <f t="shared" si="7"/>
        <v>0</v>
      </c>
      <c r="P97" s="9">
        <f>P98</f>
        <v>0</v>
      </c>
      <c r="Q97" s="5">
        <f t="shared" si="8"/>
        <v>0</v>
      </c>
    </row>
    <row r="98" spans="1:17" ht="49.5" hidden="1" customHeight="1">
      <c r="A98" s="4" t="s">
        <v>32</v>
      </c>
      <c r="B98" s="3" t="s">
        <v>5</v>
      </c>
      <c r="C98" s="3" t="s">
        <v>22</v>
      </c>
      <c r="D98" s="3" t="s">
        <v>19</v>
      </c>
      <c r="E98" s="1" t="s">
        <v>236</v>
      </c>
      <c r="F98" s="3">
        <v>200</v>
      </c>
      <c r="G98" s="5">
        <v>0</v>
      </c>
      <c r="H98" s="5"/>
      <c r="I98" s="5">
        <f t="shared" si="9"/>
        <v>0</v>
      </c>
      <c r="J98" s="5"/>
      <c r="K98" s="5">
        <f t="shared" si="5"/>
        <v>0</v>
      </c>
      <c r="L98" s="9"/>
      <c r="M98" s="5">
        <f t="shared" si="6"/>
        <v>0</v>
      </c>
      <c r="N98" s="9"/>
      <c r="O98" s="5">
        <f t="shared" si="7"/>
        <v>0</v>
      </c>
      <c r="P98" s="9"/>
      <c r="Q98" s="5">
        <f t="shared" si="8"/>
        <v>0</v>
      </c>
    </row>
    <row r="99" spans="1:17" ht="49.5" customHeight="1">
      <c r="A99" s="4" t="s">
        <v>237</v>
      </c>
      <c r="B99" s="3" t="s">
        <v>5</v>
      </c>
      <c r="C99" s="3" t="s">
        <v>22</v>
      </c>
      <c r="D99" s="3" t="s">
        <v>19</v>
      </c>
      <c r="E99" s="1" t="s">
        <v>238</v>
      </c>
      <c r="F99" s="3"/>
      <c r="G99" s="5">
        <v>203.01685000000001</v>
      </c>
      <c r="H99" s="5">
        <f>H100</f>
        <v>0</v>
      </c>
      <c r="I99" s="5">
        <f t="shared" si="9"/>
        <v>203.01685000000001</v>
      </c>
      <c r="J99" s="5">
        <f>J100</f>
        <v>0</v>
      </c>
      <c r="K99" s="5">
        <f t="shared" si="5"/>
        <v>203.01685000000001</v>
      </c>
      <c r="L99" s="9">
        <f>L100</f>
        <v>0</v>
      </c>
      <c r="M99" s="5">
        <f t="shared" si="6"/>
        <v>203.01685000000001</v>
      </c>
      <c r="N99" s="9">
        <f>N100</f>
        <v>0</v>
      </c>
      <c r="O99" s="5">
        <f t="shared" si="7"/>
        <v>203.01685000000001</v>
      </c>
      <c r="P99" s="9">
        <f>P100</f>
        <v>0</v>
      </c>
      <c r="Q99" s="5">
        <f t="shared" si="8"/>
        <v>203.01685000000001</v>
      </c>
    </row>
    <row r="100" spans="1:17" ht="49.5" customHeight="1">
      <c r="A100" s="4" t="s">
        <v>32</v>
      </c>
      <c r="B100" s="3" t="s">
        <v>5</v>
      </c>
      <c r="C100" s="3" t="s">
        <v>22</v>
      </c>
      <c r="D100" s="3" t="s">
        <v>19</v>
      </c>
      <c r="E100" s="1" t="s">
        <v>238</v>
      </c>
      <c r="F100" s="3">
        <v>200</v>
      </c>
      <c r="G100" s="5">
        <v>203.01685000000001</v>
      </c>
      <c r="H100" s="5"/>
      <c r="I100" s="5">
        <f t="shared" si="9"/>
        <v>203.01685000000001</v>
      </c>
      <c r="J100" s="5"/>
      <c r="K100" s="5">
        <f t="shared" si="5"/>
        <v>203.01685000000001</v>
      </c>
      <c r="L100" s="9"/>
      <c r="M100" s="5">
        <f t="shared" si="6"/>
        <v>203.01685000000001</v>
      </c>
      <c r="N100" s="9"/>
      <c r="O100" s="5">
        <f t="shared" si="7"/>
        <v>203.01685000000001</v>
      </c>
      <c r="P100" s="9"/>
      <c r="Q100" s="5">
        <f t="shared" si="8"/>
        <v>203.01685000000001</v>
      </c>
    </row>
    <row r="101" spans="1:17" ht="49.5" hidden="1" customHeight="1">
      <c r="A101" s="4" t="s">
        <v>239</v>
      </c>
      <c r="B101" s="3" t="s">
        <v>5</v>
      </c>
      <c r="C101" s="3" t="s">
        <v>22</v>
      </c>
      <c r="D101" s="3" t="s">
        <v>19</v>
      </c>
      <c r="E101" s="1" t="s">
        <v>240</v>
      </c>
      <c r="F101" s="3"/>
      <c r="G101" s="5">
        <v>0</v>
      </c>
      <c r="H101" s="5">
        <f>H102</f>
        <v>0</v>
      </c>
      <c r="I101" s="5">
        <f t="shared" si="9"/>
        <v>0</v>
      </c>
      <c r="J101" s="5">
        <f>J102</f>
        <v>0</v>
      </c>
      <c r="K101" s="5">
        <f t="shared" si="5"/>
        <v>0</v>
      </c>
      <c r="L101" s="9">
        <f>L102</f>
        <v>0</v>
      </c>
      <c r="M101" s="5">
        <f t="shared" si="6"/>
        <v>0</v>
      </c>
      <c r="N101" s="9">
        <f>N102</f>
        <v>0</v>
      </c>
      <c r="O101" s="5">
        <f t="shared" si="7"/>
        <v>0</v>
      </c>
      <c r="P101" s="9">
        <f>P102</f>
        <v>0</v>
      </c>
      <c r="Q101" s="5">
        <f t="shared" si="8"/>
        <v>0</v>
      </c>
    </row>
    <row r="102" spans="1:17" ht="49.5" hidden="1" customHeight="1">
      <c r="A102" s="4" t="s">
        <v>32</v>
      </c>
      <c r="B102" s="3" t="s">
        <v>5</v>
      </c>
      <c r="C102" s="3" t="s">
        <v>22</v>
      </c>
      <c r="D102" s="3" t="s">
        <v>19</v>
      </c>
      <c r="E102" s="1" t="s">
        <v>240</v>
      </c>
      <c r="F102" s="3">
        <v>200</v>
      </c>
      <c r="G102" s="5">
        <v>0</v>
      </c>
      <c r="H102" s="5"/>
      <c r="I102" s="5">
        <f t="shared" si="9"/>
        <v>0</v>
      </c>
      <c r="J102" s="5"/>
      <c r="K102" s="5">
        <f t="shared" si="5"/>
        <v>0</v>
      </c>
      <c r="L102" s="9"/>
      <c r="M102" s="5">
        <f t="shared" si="6"/>
        <v>0</v>
      </c>
      <c r="N102" s="9"/>
      <c r="O102" s="5">
        <f t="shared" si="7"/>
        <v>0</v>
      </c>
      <c r="P102" s="9"/>
      <c r="Q102" s="5">
        <f t="shared" si="8"/>
        <v>0</v>
      </c>
    </row>
    <row r="103" spans="1:17" ht="30" customHeight="1">
      <c r="A103" s="4" t="s">
        <v>278</v>
      </c>
      <c r="B103" s="3" t="s">
        <v>5</v>
      </c>
      <c r="C103" s="3" t="s">
        <v>22</v>
      </c>
      <c r="D103" s="3" t="s">
        <v>25</v>
      </c>
      <c r="E103" s="1" t="s">
        <v>279</v>
      </c>
      <c r="F103" s="3"/>
      <c r="G103" s="5">
        <v>0</v>
      </c>
      <c r="H103" s="5">
        <f>H104</f>
        <v>0</v>
      </c>
      <c r="I103" s="5">
        <f t="shared" si="9"/>
        <v>0</v>
      </c>
      <c r="J103" s="5">
        <f>J104</f>
        <v>0</v>
      </c>
      <c r="K103" s="5">
        <f t="shared" si="5"/>
        <v>0</v>
      </c>
      <c r="L103" s="9">
        <f>L104</f>
        <v>0</v>
      </c>
      <c r="M103" s="5">
        <f t="shared" si="6"/>
        <v>0</v>
      </c>
      <c r="N103" s="9">
        <f>N104</f>
        <v>100</v>
      </c>
      <c r="O103" s="5">
        <f t="shared" si="7"/>
        <v>100</v>
      </c>
      <c r="P103" s="9">
        <f>P104</f>
        <v>0</v>
      </c>
      <c r="Q103" s="5">
        <f t="shared" si="8"/>
        <v>100</v>
      </c>
    </row>
    <row r="104" spans="1:17" ht="49.5" customHeight="1">
      <c r="A104" s="2" t="s">
        <v>188</v>
      </c>
      <c r="B104" s="3" t="s">
        <v>5</v>
      </c>
      <c r="C104" s="3" t="s">
        <v>22</v>
      </c>
      <c r="D104" s="3" t="s">
        <v>25</v>
      </c>
      <c r="E104" s="1" t="s">
        <v>279</v>
      </c>
      <c r="F104" s="3">
        <v>400</v>
      </c>
      <c r="G104" s="5">
        <v>0</v>
      </c>
      <c r="H104" s="5"/>
      <c r="I104" s="5">
        <f t="shared" si="9"/>
        <v>0</v>
      </c>
      <c r="J104" s="5"/>
      <c r="K104" s="5">
        <f t="shared" si="5"/>
        <v>0</v>
      </c>
      <c r="L104" s="9"/>
      <c r="M104" s="5">
        <f t="shared" si="6"/>
        <v>0</v>
      </c>
      <c r="N104" s="9">
        <v>100</v>
      </c>
      <c r="O104" s="5">
        <f t="shared" si="7"/>
        <v>100</v>
      </c>
      <c r="P104" s="9"/>
      <c r="Q104" s="5">
        <f t="shared" si="8"/>
        <v>100</v>
      </c>
    </row>
    <row r="105" spans="1:17" ht="114.75" customHeight="1">
      <c r="A105" s="2" t="s">
        <v>314</v>
      </c>
      <c r="B105" s="3" t="s">
        <v>5</v>
      </c>
      <c r="C105" s="3" t="s">
        <v>22</v>
      </c>
      <c r="D105" s="3" t="s">
        <v>25</v>
      </c>
      <c r="E105" s="12" t="s">
        <v>315</v>
      </c>
      <c r="F105" s="3"/>
      <c r="G105" s="5">
        <v>2300.4982600000003</v>
      </c>
      <c r="H105" s="5">
        <f>H106</f>
        <v>0</v>
      </c>
      <c r="I105" s="5">
        <f t="shared" si="9"/>
        <v>2300.4982600000003</v>
      </c>
      <c r="J105" s="5">
        <f>J106</f>
        <v>-809.20693000000006</v>
      </c>
      <c r="K105" s="5">
        <f t="shared" si="5"/>
        <v>1491.2913300000002</v>
      </c>
      <c r="L105" s="9">
        <f>L106</f>
        <v>0</v>
      </c>
      <c r="M105" s="5">
        <f t="shared" si="6"/>
        <v>1491.2913300000002</v>
      </c>
      <c r="N105" s="9">
        <f>N106</f>
        <v>0</v>
      </c>
      <c r="O105" s="5">
        <f t="shared" si="7"/>
        <v>1491.2913300000002</v>
      </c>
      <c r="P105" s="9">
        <f>P106</f>
        <v>0</v>
      </c>
      <c r="Q105" s="5">
        <f t="shared" si="8"/>
        <v>1491.2913300000002</v>
      </c>
    </row>
    <row r="106" spans="1:17" ht="49.5" customHeight="1">
      <c r="A106" s="13" t="s">
        <v>58</v>
      </c>
      <c r="B106" s="3" t="s">
        <v>5</v>
      </c>
      <c r="C106" s="3" t="s">
        <v>22</v>
      </c>
      <c r="D106" s="3" t="s">
        <v>25</v>
      </c>
      <c r="E106" s="12" t="s">
        <v>315</v>
      </c>
      <c r="F106" s="3">
        <v>800</v>
      </c>
      <c r="G106" s="5">
        <v>2300.4982600000003</v>
      </c>
      <c r="H106" s="5"/>
      <c r="I106" s="5">
        <f t="shared" si="9"/>
        <v>2300.4982600000003</v>
      </c>
      <c r="J106" s="5">
        <v>-809.20693000000006</v>
      </c>
      <c r="K106" s="5">
        <f t="shared" si="5"/>
        <v>1491.2913300000002</v>
      </c>
      <c r="L106" s="9"/>
      <c r="M106" s="5">
        <f t="shared" si="6"/>
        <v>1491.2913300000002</v>
      </c>
      <c r="N106" s="9"/>
      <c r="O106" s="5">
        <f t="shared" si="7"/>
        <v>1491.2913300000002</v>
      </c>
      <c r="P106" s="9"/>
      <c r="Q106" s="5">
        <f t="shared" si="8"/>
        <v>1491.2913300000002</v>
      </c>
    </row>
    <row r="107" spans="1:17" ht="73.5" hidden="1" customHeight="1">
      <c r="A107" s="2" t="s">
        <v>308</v>
      </c>
      <c r="B107" s="3" t="s">
        <v>5</v>
      </c>
      <c r="C107" s="3" t="s">
        <v>22</v>
      </c>
      <c r="D107" s="3" t="s">
        <v>25</v>
      </c>
      <c r="E107" s="1" t="s">
        <v>309</v>
      </c>
      <c r="F107" s="3"/>
      <c r="G107" s="5">
        <v>2057.1590000000001</v>
      </c>
      <c r="H107" s="5">
        <f>H108</f>
        <v>0</v>
      </c>
      <c r="I107" s="5">
        <f t="shared" si="9"/>
        <v>2057.1590000000001</v>
      </c>
      <c r="J107" s="5">
        <f>J108</f>
        <v>0</v>
      </c>
      <c r="K107" s="5">
        <f t="shared" si="5"/>
        <v>2057.1590000000001</v>
      </c>
      <c r="L107" s="9">
        <f>L108</f>
        <v>-225</v>
      </c>
      <c r="M107" s="5">
        <f t="shared" si="6"/>
        <v>1832.1590000000001</v>
      </c>
      <c r="N107" s="9">
        <f>N108</f>
        <v>-1832.1590000000001</v>
      </c>
      <c r="O107" s="5">
        <f t="shared" si="7"/>
        <v>0</v>
      </c>
      <c r="P107" s="9">
        <f>P108</f>
        <v>0</v>
      </c>
      <c r="Q107" s="5">
        <f t="shared" si="8"/>
        <v>0</v>
      </c>
    </row>
    <row r="108" spans="1:17" ht="49.5" hidden="1" customHeight="1">
      <c r="A108" s="2" t="s">
        <v>188</v>
      </c>
      <c r="B108" s="3" t="s">
        <v>5</v>
      </c>
      <c r="C108" s="3" t="s">
        <v>22</v>
      </c>
      <c r="D108" s="3" t="s">
        <v>25</v>
      </c>
      <c r="E108" s="1" t="s">
        <v>309</v>
      </c>
      <c r="F108" s="3">
        <v>400</v>
      </c>
      <c r="G108" s="5">
        <v>2057.1590000000001</v>
      </c>
      <c r="H108" s="5"/>
      <c r="I108" s="5">
        <f t="shared" si="9"/>
        <v>2057.1590000000001</v>
      </c>
      <c r="J108" s="5"/>
      <c r="K108" s="5">
        <f t="shared" si="5"/>
        <v>2057.1590000000001</v>
      </c>
      <c r="L108" s="9">
        <v>-225</v>
      </c>
      <c r="M108" s="5">
        <f t="shared" si="6"/>
        <v>1832.1590000000001</v>
      </c>
      <c r="N108" s="9">
        <v>-1832.1590000000001</v>
      </c>
      <c r="O108" s="5">
        <f t="shared" si="7"/>
        <v>0</v>
      </c>
      <c r="P108" s="9"/>
      <c r="Q108" s="5">
        <f t="shared" si="8"/>
        <v>0</v>
      </c>
    </row>
    <row r="109" spans="1:17" ht="49.5" customHeight="1">
      <c r="A109" s="2" t="s">
        <v>344</v>
      </c>
      <c r="B109" s="3" t="s">
        <v>5</v>
      </c>
      <c r="C109" s="3" t="s">
        <v>22</v>
      </c>
      <c r="D109" s="3" t="s">
        <v>25</v>
      </c>
      <c r="E109" s="1" t="s">
        <v>345</v>
      </c>
      <c r="F109" s="3"/>
      <c r="G109" s="5"/>
      <c r="H109" s="5"/>
      <c r="I109" s="5"/>
      <c r="J109" s="5"/>
      <c r="K109" s="5">
        <f t="shared" si="5"/>
        <v>0</v>
      </c>
      <c r="L109" s="9">
        <f>L110</f>
        <v>225</v>
      </c>
      <c r="M109" s="5">
        <f t="shared" si="6"/>
        <v>225</v>
      </c>
      <c r="N109" s="9">
        <f>N110</f>
        <v>0</v>
      </c>
      <c r="O109" s="5">
        <f t="shared" si="7"/>
        <v>225</v>
      </c>
      <c r="P109" s="9">
        <f>P110</f>
        <v>0</v>
      </c>
      <c r="Q109" s="5">
        <f t="shared" si="8"/>
        <v>225</v>
      </c>
    </row>
    <row r="110" spans="1:17" ht="49.5" customHeight="1">
      <c r="A110" s="2" t="s">
        <v>32</v>
      </c>
      <c r="B110" s="3" t="s">
        <v>5</v>
      </c>
      <c r="C110" s="3" t="s">
        <v>22</v>
      </c>
      <c r="D110" s="3" t="s">
        <v>25</v>
      </c>
      <c r="E110" s="1" t="s">
        <v>345</v>
      </c>
      <c r="F110" s="3">
        <v>200</v>
      </c>
      <c r="G110" s="5"/>
      <c r="H110" s="5"/>
      <c r="I110" s="5"/>
      <c r="J110" s="5"/>
      <c r="K110" s="5">
        <f t="shared" si="5"/>
        <v>0</v>
      </c>
      <c r="L110" s="9">
        <v>225</v>
      </c>
      <c r="M110" s="5">
        <f t="shared" si="6"/>
        <v>225</v>
      </c>
      <c r="N110" s="9"/>
      <c r="O110" s="5">
        <f t="shared" si="7"/>
        <v>225</v>
      </c>
      <c r="P110" s="9"/>
      <c r="Q110" s="5">
        <f t="shared" si="8"/>
        <v>225</v>
      </c>
    </row>
    <row r="111" spans="1:17" ht="41.25" customHeight="1">
      <c r="A111" s="2" t="s">
        <v>245</v>
      </c>
      <c r="B111" s="3" t="s">
        <v>5</v>
      </c>
      <c r="C111" s="3" t="s">
        <v>22</v>
      </c>
      <c r="D111" s="3" t="s">
        <v>25</v>
      </c>
      <c r="E111" s="1" t="s">
        <v>246</v>
      </c>
      <c r="F111" s="3"/>
      <c r="G111" s="5">
        <v>100</v>
      </c>
      <c r="H111" s="5">
        <f>H112</f>
        <v>0</v>
      </c>
      <c r="I111" s="5">
        <f t="shared" si="9"/>
        <v>100</v>
      </c>
      <c r="J111" s="5">
        <f>J112</f>
        <v>0</v>
      </c>
      <c r="K111" s="5">
        <f t="shared" si="5"/>
        <v>100</v>
      </c>
      <c r="L111" s="9">
        <f>L112</f>
        <v>0</v>
      </c>
      <c r="M111" s="5">
        <f t="shared" si="6"/>
        <v>100</v>
      </c>
      <c r="N111" s="9">
        <f>N112</f>
        <v>0</v>
      </c>
      <c r="O111" s="5">
        <f t="shared" si="7"/>
        <v>100</v>
      </c>
      <c r="P111" s="9">
        <f>P112</f>
        <v>0</v>
      </c>
      <c r="Q111" s="5">
        <f t="shared" si="8"/>
        <v>100</v>
      </c>
    </row>
    <row r="112" spans="1:17" ht="49.5" customHeight="1">
      <c r="A112" s="2" t="s">
        <v>32</v>
      </c>
      <c r="B112" s="3" t="s">
        <v>5</v>
      </c>
      <c r="C112" s="3" t="s">
        <v>22</v>
      </c>
      <c r="D112" s="3" t="s">
        <v>25</v>
      </c>
      <c r="E112" s="1" t="s">
        <v>246</v>
      </c>
      <c r="F112" s="3">
        <v>200</v>
      </c>
      <c r="G112" s="5">
        <v>100</v>
      </c>
      <c r="H112" s="5"/>
      <c r="I112" s="5">
        <f t="shared" si="9"/>
        <v>100</v>
      </c>
      <c r="J112" s="5"/>
      <c r="K112" s="5">
        <f t="shared" si="5"/>
        <v>100</v>
      </c>
      <c r="L112" s="9"/>
      <c r="M112" s="5">
        <f t="shared" si="6"/>
        <v>100</v>
      </c>
      <c r="N112" s="9"/>
      <c r="O112" s="5">
        <f t="shared" si="7"/>
        <v>100</v>
      </c>
      <c r="P112" s="9"/>
      <c r="Q112" s="5">
        <f t="shared" si="8"/>
        <v>100</v>
      </c>
    </row>
    <row r="113" spans="1:17" ht="60.75" customHeight="1">
      <c r="A113" s="10" t="s">
        <v>186</v>
      </c>
      <c r="B113" s="3" t="s">
        <v>5</v>
      </c>
      <c r="C113" s="3" t="s">
        <v>22</v>
      </c>
      <c r="D113" s="3" t="s">
        <v>20</v>
      </c>
      <c r="E113" s="12" t="s">
        <v>187</v>
      </c>
      <c r="F113" s="3"/>
      <c r="G113" s="5">
        <v>23380.164663000003</v>
      </c>
      <c r="H113" s="5">
        <f>H114</f>
        <v>0</v>
      </c>
      <c r="I113" s="5">
        <f t="shared" si="9"/>
        <v>23380.164663000003</v>
      </c>
      <c r="J113" s="5">
        <f>J114</f>
        <v>0</v>
      </c>
      <c r="K113" s="5">
        <f t="shared" si="5"/>
        <v>23380.164663000003</v>
      </c>
      <c r="L113" s="9">
        <f>L114</f>
        <v>0</v>
      </c>
      <c r="M113" s="5">
        <f t="shared" si="6"/>
        <v>23380.164663000003</v>
      </c>
      <c r="N113" s="9">
        <f>N114</f>
        <v>0</v>
      </c>
      <c r="O113" s="5">
        <f t="shared" si="7"/>
        <v>23380.164663000003</v>
      </c>
      <c r="P113" s="9">
        <f>P114</f>
        <v>0</v>
      </c>
      <c r="Q113" s="5">
        <f t="shared" si="8"/>
        <v>23380.164663000003</v>
      </c>
    </row>
    <row r="114" spans="1:17" ht="45" customHeight="1">
      <c r="A114" s="13" t="s">
        <v>58</v>
      </c>
      <c r="B114" s="3" t="s">
        <v>5</v>
      </c>
      <c r="C114" s="3" t="s">
        <v>22</v>
      </c>
      <c r="D114" s="3" t="s">
        <v>20</v>
      </c>
      <c r="E114" s="12" t="s">
        <v>187</v>
      </c>
      <c r="F114" s="3">
        <v>800</v>
      </c>
      <c r="G114" s="5">
        <v>23380.164663000003</v>
      </c>
      <c r="H114" s="5"/>
      <c r="I114" s="5">
        <f t="shared" si="9"/>
        <v>23380.164663000003</v>
      </c>
      <c r="J114" s="5"/>
      <c r="K114" s="5">
        <f t="shared" si="5"/>
        <v>23380.164663000003</v>
      </c>
      <c r="L114" s="9"/>
      <c r="M114" s="5">
        <f t="shared" si="6"/>
        <v>23380.164663000003</v>
      </c>
      <c r="N114" s="9"/>
      <c r="O114" s="5">
        <f t="shared" si="7"/>
        <v>23380.164663000003</v>
      </c>
      <c r="P114" s="9"/>
      <c r="Q114" s="5">
        <f t="shared" si="8"/>
        <v>23380.164663000003</v>
      </c>
    </row>
    <row r="115" spans="1:17" ht="45" customHeight="1">
      <c r="A115" s="2" t="s">
        <v>269</v>
      </c>
      <c r="B115" s="3" t="s">
        <v>5</v>
      </c>
      <c r="C115" s="3" t="s">
        <v>22</v>
      </c>
      <c r="D115" s="3" t="s">
        <v>20</v>
      </c>
      <c r="E115" s="12" t="s">
        <v>293</v>
      </c>
      <c r="F115" s="3"/>
      <c r="G115" s="5">
        <v>72.367000000000004</v>
      </c>
      <c r="H115" s="5">
        <f>H116</f>
        <v>1375</v>
      </c>
      <c r="I115" s="5">
        <f t="shared" si="9"/>
        <v>1447.367</v>
      </c>
      <c r="J115" s="5">
        <f>J116</f>
        <v>2E-3</v>
      </c>
      <c r="K115" s="5">
        <f t="shared" si="5"/>
        <v>1447.3689999999999</v>
      </c>
      <c r="L115" s="9">
        <f>L116</f>
        <v>10.52594</v>
      </c>
      <c r="M115" s="5">
        <f t="shared" si="6"/>
        <v>1457.8949399999999</v>
      </c>
      <c r="N115" s="9">
        <f>N116</f>
        <v>0</v>
      </c>
      <c r="O115" s="5">
        <f t="shared" si="7"/>
        <v>1457.8949399999999</v>
      </c>
      <c r="P115" s="9">
        <f>P116</f>
        <v>0</v>
      </c>
      <c r="Q115" s="5">
        <f t="shared" si="8"/>
        <v>1457.8949399999999</v>
      </c>
    </row>
    <row r="116" spans="1:17" ht="45" customHeight="1">
      <c r="A116" s="2" t="s">
        <v>32</v>
      </c>
      <c r="B116" s="3" t="s">
        <v>5</v>
      </c>
      <c r="C116" s="3" t="s">
        <v>22</v>
      </c>
      <c r="D116" s="3" t="s">
        <v>20</v>
      </c>
      <c r="E116" s="12" t="s">
        <v>293</v>
      </c>
      <c r="F116" s="3">
        <v>200</v>
      </c>
      <c r="G116" s="5">
        <v>72.367000000000004</v>
      </c>
      <c r="H116" s="5">
        <v>1375</v>
      </c>
      <c r="I116" s="5">
        <f t="shared" si="9"/>
        <v>1447.367</v>
      </c>
      <c r="J116" s="5">
        <v>2E-3</v>
      </c>
      <c r="K116" s="5">
        <f t="shared" si="5"/>
        <v>1447.3689999999999</v>
      </c>
      <c r="L116" s="9">
        <v>10.52594</v>
      </c>
      <c r="M116" s="5">
        <f t="shared" si="6"/>
        <v>1457.8949399999999</v>
      </c>
      <c r="N116" s="9"/>
      <c r="O116" s="5">
        <f t="shared" si="7"/>
        <v>1457.8949399999999</v>
      </c>
      <c r="P116" s="9"/>
      <c r="Q116" s="5">
        <f t="shared" si="8"/>
        <v>1457.8949399999999</v>
      </c>
    </row>
    <row r="117" spans="1:17" ht="27.75" hidden="1" customHeight="1">
      <c r="A117" s="2" t="s">
        <v>287</v>
      </c>
      <c r="B117" s="3" t="s">
        <v>5</v>
      </c>
      <c r="C117" s="3" t="s">
        <v>22</v>
      </c>
      <c r="D117" s="3" t="s">
        <v>20</v>
      </c>
      <c r="E117" s="12" t="s">
        <v>288</v>
      </c>
      <c r="F117" s="3"/>
      <c r="G117" s="5">
        <v>0</v>
      </c>
      <c r="H117" s="5">
        <f>H118</f>
        <v>0</v>
      </c>
      <c r="I117" s="5">
        <f t="shared" si="9"/>
        <v>0</v>
      </c>
      <c r="J117" s="5">
        <f>J118</f>
        <v>0</v>
      </c>
      <c r="K117" s="5">
        <f t="shared" si="5"/>
        <v>0</v>
      </c>
      <c r="L117" s="9">
        <f>L118</f>
        <v>0</v>
      </c>
      <c r="M117" s="5">
        <f t="shared" si="6"/>
        <v>0</v>
      </c>
      <c r="N117" s="9">
        <f>N118</f>
        <v>0</v>
      </c>
      <c r="O117" s="5">
        <f t="shared" si="7"/>
        <v>0</v>
      </c>
      <c r="P117" s="9">
        <f>P118</f>
        <v>0</v>
      </c>
      <c r="Q117" s="5">
        <f t="shared" si="8"/>
        <v>0</v>
      </c>
    </row>
    <row r="118" spans="1:17" ht="45" hidden="1" customHeight="1">
      <c r="A118" s="2" t="s">
        <v>32</v>
      </c>
      <c r="B118" s="3" t="s">
        <v>5</v>
      </c>
      <c r="C118" s="3" t="s">
        <v>22</v>
      </c>
      <c r="D118" s="3" t="s">
        <v>20</v>
      </c>
      <c r="E118" s="12" t="s">
        <v>288</v>
      </c>
      <c r="F118" s="3">
        <v>200</v>
      </c>
      <c r="G118" s="5">
        <v>0</v>
      </c>
      <c r="H118" s="5"/>
      <c r="I118" s="5">
        <f t="shared" si="9"/>
        <v>0</v>
      </c>
      <c r="J118" s="5"/>
      <c r="K118" s="5">
        <f t="shared" si="5"/>
        <v>0</v>
      </c>
      <c r="L118" s="9"/>
      <c r="M118" s="5">
        <f t="shared" si="6"/>
        <v>0</v>
      </c>
      <c r="N118" s="9"/>
      <c r="O118" s="5">
        <f t="shared" si="7"/>
        <v>0</v>
      </c>
      <c r="P118" s="9"/>
      <c r="Q118" s="5">
        <f t="shared" si="8"/>
        <v>0</v>
      </c>
    </row>
    <row r="119" spans="1:17" ht="39.75" customHeight="1">
      <c r="A119" s="10" t="s">
        <v>184</v>
      </c>
      <c r="B119" s="3" t="s">
        <v>5</v>
      </c>
      <c r="C119" s="3" t="s">
        <v>22</v>
      </c>
      <c r="D119" s="3" t="s">
        <v>20</v>
      </c>
      <c r="E119" s="1" t="s">
        <v>185</v>
      </c>
      <c r="F119" s="3"/>
      <c r="G119" s="5">
        <v>50</v>
      </c>
      <c r="H119" s="5">
        <f>H120</f>
        <v>0</v>
      </c>
      <c r="I119" s="5">
        <f t="shared" si="9"/>
        <v>50</v>
      </c>
      <c r="J119" s="5">
        <f>J120</f>
        <v>0</v>
      </c>
      <c r="K119" s="5">
        <f t="shared" si="5"/>
        <v>50</v>
      </c>
      <c r="L119" s="9">
        <f>L120</f>
        <v>0</v>
      </c>
      <c r="M119" s="5">
        <f t="shared" si="6"/>
        <v>50</v>
      </c>
      <c r="N119" s="9">
        <f>N120</f>
        <v>50</v>
      </c>
      <c r="O119" s="5">
        <f t="shared" si="7"/>
        <v>100</v>
      </c>
      <c r="P119" s="9">
        <f>P120</f>
        <v>0</v>
      </c>
      <c r="Q119" s="5">
        <f t="shared" si="8"/>
        <v>100</v>
      </c>
    </row>
    <row r="120" spans="1:17" ht="54" customHeight="1">
      <c r="A120" s="2" t="s">
        <v>32</v>
      </c>
      <c r="B120" s="3" t="s">
        <v>5</v>
      </c>
      <c r="C120" s="3" t="s">
        <v>22</v>
      </c>
      <c r="D120" s="3" t="s">
        <v>20</v>
      </c>
      <c r="E120" s="1" t="s">
        <v>185</v>
      </c>
      <c r="F120" s="3">
        <v>200</v>
      </c>
      <c r="G120" s="5">
        <v>50</v>
      </c>
      <c r="H120" s="5"/>
      <c r="I120" s="5">
        <f t="shared" si="9"/>
        <v>50</v>
      </c>
      <c r="J120" s="5"/>
      <c r="K120" s="5">
        <f t="shared" si="5"/>
        <v>50</v>
      </c>
      <c r="L120" s="9"/>
      <c r="M120" s="5">
        <f t="shared" si="6"/>
        <v>50</v>
      </c>
      <c r="N120" s="9">
        <v>50</v>
      </c>
      <c r="O120" s="5">
        <f t="shared" si="7"/>
        <v>100</v>
      </c>
      <c r="P120" s="9"/>
      <c r="Q120" s="5">
        <f t="shared" si="8"/>
        <v>100</v>
      </c>
    </row>
    <row r="121" spans="1:17" ht="41.25" customHeight="1">
      <c r="A121" s="10" t="s">
        <v>209</v>
      </c>
      <c r="B121" s="3" t="s">
        <v>5</v>
      </c>
      <c r="C121" s="3" t="s">
        <v>22</v>
      </c>
      <c r="D121" s="3" t="s">
        <v>20</v>
      </c>
      <c r="E121" s="1" t="s">
        <v>210</v>
      </c>
      <c r="F121" s="3"/>
      <c r="G121" s="5">
        <v>2845.2121099999995</v>
      </c>
      <c r="H121" s="5">
        <f>H122</f>
        <v>0</v>
      </c>
      <c r="I121" s="5">
        <f t="shared" si="9"/>
        <v>2845.2121099999995</v>
      </c>
      <c r="J121" s="5">
        <f>J122</f>
        <v>0</v>
      </c>
      <c r="K121" s="5">
        <f t="shared" si="5"/>
        <v>2845.2121099999995</v>
      </c>
      <c r="L121" s="9">
        <f>L122</f>
        <v>0</v>
      </c>
      <c r="M121" s="5">
        <f t="shared" si="6"/>
        <v>2845.2121099999995</v>
      </c>
      <c r="N121" s="9">
        <f>N122</f>
        <v>0</v>
      </c>
      <c r="O121" s="5">
        <f t="shared" si="7"/>
        <v>2845.2121099999995</v>
      </c>
      <c r="P121" s="9">
        <f>P122</f>
        <v>0</v>
      </c>
      <c r="Q121" s="5">
        <f t="shared" si="8"/>
        <v>2845.2121099999995</v>
      </c>
    </row>
    <row r="122" spans="1:17" ht="52.5" customHeight="1">
      <c r="A122" s="2" t="s">
        <v>32</v>
      </c>
      <c r="B122" s="3" t="s">
        <v>5</v>
      </c>
      <c r="C122" s="3" t="s">
        <v>22</v>
      </c>
      <c r="D122" s="3" t="s">
        <v>20</v>
      </c>
      <c r="E122" s="1" t="s">
        <v>210</v>
      </c>
      <c r="F122" s="3">
        <v>200</v>
      </c>
      <c r="G122" s="5">
        <v>2845.2121099999995</v>
      </c>
      <c r="H122" s="5"/>
      <c r="I122" s="5">
        <f t="shared" si="9"/>
        <v>2845.2121099999995</v>
      </c>
      <c r="J122" s="5"/>
      <c r="K122" s="5">
        <f t="shared" si="5"/>
        <v>2845.2121099999995</v>
      </c>
      <c r="L122" s="9"/>
      <c r="M122" s="5">
        <f t="shared" si="6"/>
        <v>2845.2121099999995</v>
      </c>
      <c r="N122" s="9"/>
      <c r="O122" s="5">
        <f t="shared" si="7"/>
        <v>2845.2121099999995</v>
      </c>
      <c r="P122" s="9"/>
      <c r="Q122" s="5">
        <f t="shared" si="8"/>
        <v>2845.2121099999995</v>
      </c>
    </row>
    <row r="123" spans="1:17" ht="59.25" customHeight="1">
      <c r="A123" s="2" t="s">
        <v>215</v>
      </c>
      <c r="B123" s="3" t="s">
        <v>5</v>
      </c>
      <c r="C123" s="3" t="s">
        <v>22</v>
      </c>
      <c r="D123" s="3" t="s">
        <v>20</v>
      </c>
      <c r="E123" s="1" t="s">
        <v>216</v>
      </c>
      <c r="F123" s="3"/>
      <c r="G123" s="5">
        <v>0</v>
      </c>
      <c r="H123" s="5">
        <f>H124</f>
        <v>0</v>
      </c>
      <c r="I123" s="5">
        <f t="shared" si="9"/>
        <v>0</v>
      </c>
      <c r="J123" s="5">
        <f>J124</f>
        <v>0</v>
      </c>
      <c r="K123" s="5">
        <f t="shared" si="5"/>
        <v>0</v>
      </c>
      <c r="L123" s="9">
        <f>L124</f>
        <v>0</v>
      </c>
      <c r="M123" s="5">
        <f t="shared" si="6"/>
        <v>0</v>
      </c>
      <c r="N123" s="9">
        <f>N124</f>
        <v>0</v>
      </c>
      <c r="O123" s="5">
        <f t="shared" si="7"/>
        <v>0</v>
      </c>
      <c r="P123" s="9">
        <f>P124</f>
        <v>0</v>
      </c>
      <c r="Q123" s="5">
        <f t="shared" si="8"/>
        <v>0</v>
      </c>
    </row>
    <row r="124" spans="1:17" ht="52.5" customHeight="1">
      <c r="A124" s="2" t="s">
        <v>32</v>
      </c>
      <c r="B124" s="3" t="s">
        <v>5</v>
      </c>
      <c r="C124" s="3" t="s">
        <v>22</v>
      </c>
      <c r="D124" s="3" t="s">
        <v>20</v>
      </c>
      <c r="E124" s="1" t="s">
        <v>216</v>
      </c>
      <c r="F124" s="3">
        <v>200</v>
      </c>
      <c r="G124" s="5">
        <v>0</v>
      </c>
      <c r="H124" s="5"/>
      <c r="I124" s="5">
        <f t="shared" si="9"/>
        <v>0</v>
      </c>
      <c r="J124" s="5"/>
      <c r="K124" s="5">
        <f t="shared" si="5"/>
        <v>0</v>
      </c>
      <c r="L124" s="9"/>
      <c r="M124" s="5">
        <f t="shared" si="6"/>
        <v>0</v>
      </c>
      <c r="N124" s="9"/>
      <c r="O124" s="5">
        <f t="shared" si="7"/>
        <v>0</v>
      </c>
      <c r="P124" s="9"/>
      <c r="Q124" s="5">
        <f t="shared" si="8"/>
        <v>0</v>
      </c>
    </row>
    <row r="125" spans="1:17" ht="52.5" customHeight="1">
      <c r="A125" s="4" t="s">
        <v>241</v>
      </c>
      <c r="B125" s="3" t="s">
        <v>5</v>
      </c>
      <c r="C125" s="3" t="s">
        <v>22</v>
      </c>
      <c r="D125" s="3" t="s">
        <v>20</v>
      </c>
      <c r="E125" s="1" t="s">
        <v>242</v>
      </c>
      <c r="F125" s="3"/>
      <c r="G125" s="5">
        <v>0</v>
      </c>
      <c r="H125" s="5">
        <f>H126</f>
        <v>0</v>
      </c>
      <c r="I125" s="5">
        <f t="shared" si="9"/>
        <v>0</v>
      </c>
      <c r="J125" s="5">
        <f>J126</f>
        <v>0</v>
      </c>
      <c r="K125" s="5">
        <f t="shared" si="5"/>
        <v>0</v>
      </c>
      <c r="L125" s="9">
        <f>L126</f>
        <v>0</v>
      </c>
      <c r="M125" s="5">
        <f t="shared" si="6"/>
        <v>0</v>
      </c>
      <c r="N125" s="9">
        <f>N126</f>
        <v>0</v>
      </c>
      <c r="O125" s="5">
        <f t="shared" si="7"/>
        <v>0</v>
      </c>
      <c r="P125" s="9">
        <f>P126</f>
        <v>0</v>
      </c>
      <c r="Q125" s="5">
        <f t="shared" si="8"/>
        <v>0</v>
      </c>
    </row>
    <row r="126" spans="1:17" ht="52.5" customHeight="1">
      <c r="A126" s="4" t="s">
        <v>32</v>
      </c>
      <c r="B126" s="3" t="s">
        <v>5</v>
      </c>
      <c r="C126" s="3" t="s">
        <v>22</v>
      </c>
      <c r="D126" s="3" t="s">
        <v>20</v>
      </c>
      <c r="E126" s="1" t="s">
        <v>242</v>
      </c>
      <c r="F126" s="3">
        <v>200</v>
      </c>
      <c r="G126" s="5">
        <v>0</v>
      </c>
      <c r="H126" s="5"/>
      <c r="I126" s="5">
        <f t="shared" si="9"/>
        <v>0</v>
      </c>
      <c r="J126" s="5"/>
      <c r="K126" s="5">
        <f t="shared" si="5"/>
        <v>0</v>
      </c>
      <c r="L126" s="9"/>
      <c r="M126" s="5">
        <f t="shared" si="6"/>
        <v>0</v>
      </c>
      <c r="N126" s="9"/>
      <c r="O126" s="5">
        <f t="shared" si="7"/>
        <v>0</v>
      </c>
      <c r="P126" s="9"/>
      <c r="Q126" s="5">
        <f t="shared" si="8"/>
        <v>0</v>
      </c>
    </row>
    <row r="127" spans="1:17" ht="52.5" customHeight="1">
      <c r="A127" s="4" t="s">
        <v>243</v>
      </c>
      <c r="B127" s="3" t="s">
        <v>5</v>
      </c>
      <c r="C127" s="3" t="s">
        <v>22</v>
      </c>
      <c r="D127" s="3" t="s">
        <v>20</v>
      </c>
      <c r="E127" s="1" t="s">
        <v>244</v>
      </c>
      <c r="F127" s="3"/>
      <c r="G127" s="5">
        <v>6003.1578900000004</v>
      </c>
      <c r="H127" s="5">
        <f>H128+H129</f>
        <v>0</v>
      </c>
      <c r="I127" s="5">
        <f t="shared" si="9"/>
        <v>6003.1578900000004</v>
      </c>
      <c r="J127" s="5">
        <f>J128+J129</f>
        <v>0</v>
      </c>
      <c r="K127" s="5">
        <f t="shared" si="5"/>
        <v>6003.1578900000004</v>
      </c>
      <c r="L127" s="9">
        <f>L128+L129</f>
        <v>0</v>
      </c>
      <c r="M127" s="5">
        <f t="shared" si="6"/>
        <v>6003.1578900000004</v>
      </c>
      <c r="N127" s="9">
        <f>N128+N129</f>
        <v>0</v>
      </c>
      <c r="O127" s="5">
        <f t="shared" si="7"/>
        <v>6003.1578900000004</v>
      </c>
      <c r="P127" s="9">
        <f>P128+P129</f>
        <v>0</v>
      </c>
      <c r="Q127" s="5">
        <f t="shared" si="8"/>
        <v>6003.1578900000004</v>
      </c>
    </row>
    <row r="128" spans="1:17" ht="52.5" customHeight="1">
      <c r="A128" s="4" t="s">
        <v>32</v>
      </c>
      <c r="B128" s="3" t="s">
        <v>5</v>
      </c>
      <c r="C128" s="3" t="s">
        <v>22</v>
      </c>
      <c r="D128" s="3" t="s">
        <v>20</v>
      </c>
      <c r="E128" s="1" t="s">
        <v>244</v>
      </c>
      <c r="F128" s="3">
        <v>200</v>
      </c>
      <c r="G128" s="5">
        <v>6003.1578900000004</v>
      </c>
      <c r="H128" s="5">
        <v>0</v>
      </c>
      <c r="I128" s="5">
        <f t="shared" si="9"/>
        <v>6003.1578900000004</v>
      </c>
      <c r="J128" s="5">
        <v>0</v>
      </c>
      <c r="K128" s="5">
        <f t="shared" si="5"/>
        <v>6003.1578900000004</v>
      </c>
      <c r="L128" s="9">
        <v>0</v>
      </c>
      <c r="M128" s="5">
        <f t="shared" si="6"/>
        <v>6003.1578900000004</v>
      </c>
      <c r="N128" s="9">
        <v>0</v>
      </c>
      <c r="O128" s="5">
        <f t="shared" si="7"/>
        <v>6003.1578900000004</v>
      </c>
      <c r="P128" s="9">
        <v>0</v>
      </c>
      <c r="Q128" s="5">
        <f t="shared" si="8"/>
        <v>6003.1578900000004</v>
      </c>
    </row>
    <row r="129" spans="1:17" ht="52.5" customHeight="1">
      <c r="A129" s="2" t="s">
        <v>188</v>
      </c>
      <c r="B129" s="3" t="s">
        <v>5</v>
      </c>
      <c r="C129" s="3" t="s">
        <v>22</v>
      </c>
      <c r="D129" s="3" t="s">
        <v>20</v>
      </c>
      <c r="E129" s="1" t="s">
        <v>244</v>
      </c>
      <c r="F129" s="3">
        <v>400</v>
      </c>
      <c r="G129" s="5">
        <v>0</v>
      </c>
      <c r="H129" s="5">
        <f>3.15789+6000-6003.15789</f>
        <v>0</v>
      </c>
      <c r="I129" s="5">
        <f t="shared" si="9"/>
        <v>0</v>
      </c>
      <c r="J129" s="5">
        <f>3.15789+6000-6003.15789</f>
        <v>0</v>
      </c>
      <c r="K129" s="5">
        <f t="shared" si="5"/>
        <v>0</v>
      </c>
      <c r="L129" s="9">
        <f>3.15789+6000-6003.15789</f>
        <v>0</v>
      </c>
      <c r="M129" s="5">
        <f t="shared" si="6"/>
        <v>0</v>
      </c>
      <c r="N129" s="9">
        <f>3.15789+6000-6003.15789</f>
        <v>0</v>
      </c>
      <c r="O129" s="5">
        <f t="shared" si="7"/>
        <v>0</v>
      </c>
      <c r="P129" s="9">
        <f>3.15789+6000-6003.15789</f>
        <v>0</v>
      </c>
      <c r="Q129" s="5">
        <f t="shared" si="8"/>
        <v>0</v>
      </c>
    </row>
    <row r="130" spans="1:17" ht="73.5" hidden="1" customHeight="1">
      <c r="A130" s="4" t="s">
        <v>256</v>
      </c>
      <c r="B130" s="3" t="s">
        <v>5</v>
      </c>
      <c r="C130" s="3" t="s">
        <v>22</v>
      </c>
      <c r="D130" s="3" t="s">
        <v>20</v>
      </c>
      <c r="E130" s="1" t="s">
        <v>257</v>
      </c>
      <c r="F130" s="3"/>
      <c r="G130" s="5">
        <v>0</v>
      </c>
      <c r="H130" s="5">
        <f>H131</f>
        <v>0</v>
      </c>
      <c r="I130" s="5">
        <f t="shared" si="9"/>
        <v>0</v>
      </c>
      <c r="J130" s="5">
        <f>J131</f>
        <v>0</v>
      </c>
      <c r="K130" s="5">
        <f t="shared" si="5"/>
        <v>0</v>
      </c>
      <c r="L130" s="9">
        <f>L131</f>
        <v>0</v>
      </c>
      <c r="M130" s="5">
        <f t="shared" si="6"/>
        <v>0</v>
      </c>
      <c r="N130" s="9">
        <f>N131</f>
        <v>0</v>
      </c>
      <c r="O130" s="5">
        <f t="shared" si="7"/>
        <v>0</v>
      </c>
      <c r="P130" s="9">
        <f>P131</f>
        <v>0</v>
      </c>
      <c r="Q130" s="5">
        <f t="shared" si="8"/>
        <v>0</v>
      </c>
    </row>
    <row r="131" spans="1:17" ht="52.5" hidden="1" customHeight="1">
      <c r="A131" s="2" t="s">
        <v>188</v>
      </c>
      <c r="B131" s="3" t="s">
        <v>5</v>
      </c>
      <c r="C131" s="3" t="s">
        <v>22</v>
      </c>
      <c r="D131" s="3" t="s">
        <v>20</v>
      </c>
      <c r="E131" s="1" t="s">
        <v>257</v>
      </c>
      <c r="F131" s="3">
        <v>400</v>
      </c>
      <c r="G131" s="5">
        <v>0</v>
      </c>
      <c r="H131" s="5"/>
      <c r="I131" s="5">
        <f t="shared" si="9"/>
        <v>0</v>
      </c>
      <c r="J131" s="5"/>
      <c r="K131" s="5">
        <f t="shared" si="5"/>
        <v>0</v>
      </c>
      <c r="L131" s="9"/>
      <c r="M131" s="5">
        <f t="shared" si="6"/>
        <v>0</v>
      </c>
      <c r="N131" s="9"/>
      <c r="O131" s="5">
        <f t="shared" si="7"/>
        <v>0</v>
      </c>
      <c r="P131" s="9"/>
      <c r="Q131" s="5">
        <f t="shared" si="8"/>
        <v>0</v>
      </c>
    </row>
    <row r="132" spans="1:17" ht="46.5" customHeight="1">
      <c r="A132" s="2" t="s">
        <v>354</v>
      </c>
      <c r="B132" s="3" t="s">
        <v>5</v>
      </c>
      <c r="C132" s="3" t="s">
        <v>22</v>
      </c>
      <c r="D132" s="3" t="s">
        <v>20</v>
      </c>
      <c r="E132" s="1" t="s">
        <v>347</v>
      </c>
      <c r="F132" s="3"/>
      <c r="G132" s="5">
        <v>0</v>
      </c>
      <c r="H132" s="5">
        <f>H133</f>
        <v>0</v>
      </c>
      <c r="I132" s="5">
        <f t="shared" si="9"/>
        <v>0</v>
      </c>
      <c r="J132" s="5">
        <f>J133</f>
        <v>0</v>
      </c>
      <c r="K132" s="5">
        <f t="shared" si="5"/>
        <v>0</v>
      </c>
      <c r="L132" s="9">
        <f>L133</f>
        <v>0</v>
      </c>
      <c r="M132" s="5">
        <f t="shared" si="6"/>
        <v>0</v>
      </c>
      <c r="N132" s="9">
        <f>N133</f>
        <v>2530</v>
      </c>
      <c r="O132" s="5">
        <f t="shared" si="7"/>
        <v>2530</v>
      </c>
      <c r="P132" s="9">
        <f>P133</f>
        <v>0</v>
      </c>
      <c r="Q132" s="5">
        <f t="shared" si="8"/>
        <v>2530</v>
      </c>
    </row>
    <row r="133" spans="1:17" ht="52.5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347</v>
      </c>
      <c r="F133" s="3">
        <v>200</v>
      </c>
      <c r="G133" s="5">
        <v>0</v>
      </c>
      <c r="H133" s="5"/>
      <c r="I133" s="5">
        <f t="shared" si="9"/>
        <v>0</v>
      </c>
      <c r="J133" s="5"/>
      <c r="K133" s="5">
        <f t="shared" si="5"/>
        <v>0</v>
      </c>
      <c r="L133" s="9"/>
      <c r="M133" s="5">
        <f t="shared" si="6"/>
        <v>0</v>
      </c>
      <c r="N133" s="9">
        <f>632.5+1897.5</f>
        <v>2530</v>
      </c>
      <c r="O133" s="5">
        <f t="shared" si="7"/>
        <v>2530</v>
      </c>
      <c r="P133" s="9"/>
      <c r="Q133" s="5">
        <f t="shared" si="8"/>
        <v>2530</v>
      </c>
    </row>
    <row r="134" spans="1:17" ht="36" customHeight="1">
      <c r="A134" s="14" t="s">
        <v>348</v>
      </c>
      <c r="B134" s="3" t="s">
        <v>5</v>
      </c>
      <c r="C134" s="3" t="s">
        <v>22</v>
      </c>
      <c r="D134" s="3" t="s">
        <v>20</v>
      </c>
      <c r="E134" s="1" t="s">
        <v>352</v>
      </c>
      <c r="F134" s="3"/>
      <c r="G134" s="5"/>
      <c r="H134" s="5"/>
      <c r="I134" s="5"/>
      <c r="J134" s="5"/>
      <c r="K134" s="5"/>
      <c r="L134" s="9"/>
      <c r="M134" s="5">
        <f t="shared" si="6"/>
        <v>0</v>
      </c>
      <c r="N134" s="9">
        <f>N135</f>
        <v>50</v>
      </c>
      <c r="O134" s="5">
        <f t="shared" si="7"/>
        <v>50</v>
      </c>
      <c r="P134" s="9">
        <f>P135</f>
        <v>0</v>
      </c>
      <c r="Q134" s="5">
        <f t="shared" si="8"/>
        <v>50</v>
      </c>
    </row>
    <row r="135" spans="1:17" ht="52.5" customHeight="1">
      <c r="A135" s="4" t="s">
        <v>32</v>
      </c>
      <c r="B135" s="3" t="s">
        <v>5</v>
      </c>
      <c r="C135" s="3" t="s">
        <v>22</v>
      </c>
      <c r="D135" s="3" t="s">
        <v>20</v>
      </c>
      <c r="E135" s="1" t="s">
        <v>352</v>
      </c>
      <c r="F135" s="3">
        <v>200</v>
      </c>
      <c r="G135" s="5"/>
      <c r="H135" s="5"/>
      <c r="I135" s="5"/>
      <c r="J135" s="5"/>
      <c r="K135" s="5"/>
      <c r="L135" s="9"/>
      <c r="M135" s="5">
        <f t="shared" si="6"/>
        <v>0</v>
      </c>
      <c r="N135" s="9">
        <v>50</v>
      </c>
      <c r="O135" s="5">
        <f t="shared" si="7"/>
        <v>50</v>
      </c>
      <c r="P135" s="9"/>
      <c r="Q135" s="5">
        <f t="shared" si="8"/>
        <v>50</v>
      </c>
    </row>
    <row r="136" spans="1:17" ht="62.25" customHeight="1">
      <c r="A136" s="10" t="s">
        <v>196</v>
      </c>
      <c r="B136" s="3" t="s">
        <v>5</v>
      </c>
      <c r="C136" s="3" t="s">
        <v>22</v>
      </c>
      <c r="D136" s="3" t="s">
        <v>22</v>
      </c>
      <c r="E136" s="1" t="s">
        <v>183</v>
      </c>
      <c r="F136" s="3"/>
      <c r="G136" s="5">
        <v>2203.3386500000001</v>
      </c>
      <c r="H136" s="5">
        <f>H137+H138+H139+H140</f>
        <v>0</v>
      </c>
      <c r="I136" s="5">
        <f t="shared" si="9"/>
        <v>2203.3386500000001</v>
      </c>
      <c r="J136" s="5">
        <f>J137+J138+J139+J140</f>
        <v>0</v>
      </c>
      <c r="K136" s="5">
        <f t="shared" si="5"/>
        <v>2203.3386500000001</v>
      </c>
      <c r="L136" s="9">
        <f>L137+L138+L139+L140</f>
        <v>0</v>
      </c>
      <c r="M136" s="5">
        <f t="shared" si="6"/>
        <v>2203.3386500000001</v>
      </c>
      <c r="N136" s="9">
        <f>N137+N138+N139+N140</f>
        <v>0</v>
      </c>
      <c r="O136" s="5">
        <f t="shared" si="7"/>
        <v>2203.3386500000001</v>
      </c>
      <c r="P136" s="9">
        <f>P137+P138+P139+P140</f>
        <v>0</v>
      </c>
      <c r="Q136" s="5">
        <f t="shared" si="8"/>
        <v>2203.3386500000001</v>
      </c>
    </row>
    <row r="137" spans="1:17" ht="91.5" customHeight="1">
      <c r="A137" s="2" t="s">
        <v>101</v>
      </c>
      <c r="B137" s="3" t="s">
        <v>5</v>
      </c>
      <c r="C137" s="3" t="s">
        <v>22</v>
      </c>
      <c r="D137" s="3" t="s">
        <v>22</v>
      </c>
      <c r="E137" s="1" t="s">
        <v>183</v>
      </c>
      <c r="F137" s="3">
        <v>100</v>
      </c>
      <c r="G137" s="5">
        <v>1884.6200699999999</v>
      </c>
      <c r="H137" s="5"/>
      <c r="I137" s="5">
        <f t="shared" si="9"/>
        <v>1884.6200699999999</v>
      </c>
      <c r="J137" s="5"/>
      <c r="K137" s="5">
        <f t="shared" si="5"/>
        <v>1884.6200699999999</v>
      </c>
      <c r="L137" s="9"/>
      <c r="M137" s="5">
        <f t="shared" si="6"/>
        <v>1884.6200699999999</v>
      </c>
      <c r="N137" s="9"/>
      <c r="O137" s="5">
        <f t="shared" si="7"/>
        <v>1884.6200699999999</v>
      </c>
      <c r="P137" s="9"/>
      <c r="Q137" s="5">
        <f t="shared" si="8"/>
        <v>1884.6200699999999</v>
      </c>
    </row>
    <row r="138" spans="1:17" ht="51.75" customHeight="1">
      <c r="A138" s="2" t="s">
        <v>32</v>
      </c>
      <c r="B138" s="3" t="s">
        <v>5</v>
      </c>
      <c r="C138" s="3" t="s">
        <v>22</v>
      </c>
      <c r="D138" s="3" t="s">
        <v>22</v>
      </c>
      <c r="E138" s="1" t="s">
        <v>183</v>
      </c>
      <c r="F138" s="3">
        <v>200</v>
      </c>
      <c r="G138" s="5">
        <v>318.71858000000003</v>
      </c>
      <c r="H138" s="5"/>
      <c r="I138" s="5">
        <f t="shared" si="9"/>
        <v>318.71858000000003</v>
      </c>
      <c r="J138" s="5"/>
      <c r="K138" s="5">
        <f t="shared" si="5"/>
        <v>318.71858000000003</v>
      </c>
      <c r="L138" s="9"/>
      <c r="M138" s="5">
        <f t="shared" si="6"/>
        <v>318.71858000000003</v>
      </c>
      <c r="N138" s="9"/>
      <c r="O138" s="5">
        <f t="shared" si="7"/>
        <v>318.71858000000003</v>
      </c>
      <c r="P138" s="9"/>
      <c r="Q138" s="5">
        <f t="shared" si="8"/>
        <v>318.71858000000003</v>
      </c>
    </row>
    <row r="139" spans="1:17" ht="48.75" hidden="1" customHeight="1">
      <c r="A139" s="2" t="s">
        <v>166</v>
      </c>
      <c r="B139" s="3" t="s">
        <v>5</v>
      </c>
      <c r="C139" s="3" t="s">
        <v>22</v>
      </c>
      <c r="D139" s="3" t="s">
        <v>22</v>
      </c>
      <c r="E139" s="1" t="s">
        <v>183</v>
      </c>
      <c r="F139" s="3">
        <v>300</v>
      </c>
      <c r="G139" s="5">
        <v>0</v>
      </c>
      <c r="H139" s="5"/>
      <c r="I139" s="5">
        <f t="shared" si="9"/>
        <v>0</v>
      </c>
      <c r="J139" s="5"/>
      <c r="K139" s="5">
        <f t="shared" si="5"/>
        <v>0</v>
      </c>
      <c r="L139" s="9"/>
      <c r="M139" s="5">
        <f t="shared" si="6"/>
        <v>0</v>
      </c>
      <c r="N139" s="9"/>
      <c r="O139" s="5">
        <f t="shared" si="7"/>
        <v>0</v>
      </c>
      <c r="P139" s="9"/>
      <c r="Q139" s="5">
        <f t="shared" si="8"/>
        <v>0</v>
      </c>
    </row>
    <row r="140" spans="1:17" ht="48" hidden="1" customHeight="1">
      <c r="A140" s="2" t="s">
        <v>33</v>
      </c>
      <c r="B140" s="3" t="s">
        <v>5</v>
      </c>
      <c r="C140" s="3" t="s">
        <v>22</v>
      </c>
      <c r="D140" s="3" t="s">
        <v>22</v>
      </c>
      <c r="E140" s="1" t="s">
        <v>183</v>
      </c>
      <c r="F140" s="3">
        <v>800</v>
      </c>
      <c r="G140" s="5">
        <v>0</v>
      </c>
      <c r="H140" s="5"/>
      <c r="I140" s="5">
        <f t="shared" si="9"/>
        <v>0</v>
      </c>
      <c r="J140" s="5"/>
      <c r="K140" s="5">
        <f t="shared" si="5"/>
        <v>0</v>
      </c>
      <c r="L140" s="9"/>
      <c r="M140" s="5">
        <f t="shared" si="6"/>
        <v>0</v>
      </c>
      <c r="N140" s="9"/>
      <c r="O140" s="5">
        <f t="shared" si="7"/>
        <v>0</v>
      </c>
      <c r="P140" s="9"/>
      <c r="Q140" s="5">
        <f t="shared" si="8"/>
        <v>0</v>
      </c>
    </row>
    <row r="141" spans="1:17" ht="88.5" hidden="1" customHeight="1">
      <c r="A141" s="2" t="s">
        <v>178</v>
      </c>
      <c r="B141" s="3" t="s">
        <v>5</v>
      </c>
      <c r="C141" s="3" t="s">
        <v>23</v>
      </c>
      <c r="D141" s="3" t="s">
        <v>22</v>
      </c>
      <c r="E141" s="1" t="s">
        <v>179</v>
      </c>
      <c r="F141" s="3"/>
      <c r="G141" s="5">
        <v>156.1</v>
      </c>
      <c r="H141" s="5">
        <f>H142</f>
        <v>-9.9</v>
      </c>
      <c r="I141" s="5">
        <f t="shared" si="9"/>
        <v>146.19999999999999</v>
      </c>
      <c r="J141" s="5">
        <f>J142</f>
        <v>-146.19999999999999</v>
      </c>
      <c r="K141" s="5">
        <f t="shared" si="5"/>
        <v>0</v>
      </c>
      <c r="L141" s="9">
        <f>L142</f>
        <v>0</v>
      </c>
      <c r="M141" s="5">
        <f t="shared" si="6"/>
        <v>0</v>
      </c>
      <c r="N141" s="9">
        <f>N142</f>
        <v>0</v>
      </c>
      <c r="O141" s="5">
        <f t="shared" si="7"/>
        <v>0</v>
      </c>
      <c r="P141" s="9">
        <f>P142</f>
        <v>0</v>
      </c>
      <c r="Q141" s="5">
        <f t="shared" si="8"/>
        <v>0</v>
      </c>
    </row>
    <row r="142" spans="1:17" ht="51.75" hidden="1" customHeight="1">
      <c r="A142" s="2" t="s">
        <v>32</v>
      </c>
      <c r="B142" s="3" t="s">
        <v>5</v>
      </c>
      <c r="C142" s="3" t="s">
        <v>23</v>
      </c>
      <c r="D142" s="3" t="s">
        <v>22</v>
      </c>
      <c r="E142" s="1" t="s">
        <v>179</v>
      </c>
      <c r="F142" s="3">
        <v>200</v>
      </c>
      <c r="G142" s="5">
        <v>156.1</v>
      </c>
      <c r="H142" s="5">
        <v>-9.9</v>
      </c>
      <c r="I142" s="5">
        <f t="shared" si="9"/>
        <v>146.19999999999999</v>
      </c>
      <c r="J142" s="5">
        <v>-146.19999999999999</v>
      </c>
      <c r="K142" s="5">
        <f t="shared" si="5"/>
        <v>0</v>
      </c>
      <c r="L142" s="9"/>
      <c r="M142" s="5">
        <f t="shared" si="6"/>
        <v>0</v>
      </c>
      <c r="N142" s="9"/>
      <c r="O142" s="5">
        <f t="shared" si="7"/>
        <v>0</v>
      </c>
      <c r="P142" s="9"/>
      <c r="Q142" s="5">
        <f t="shared" si="8"/>
        <v>0</v>
      </c>
    </row>
    <row r="143" spans="1:17" ht="82.5" customHeight="1">
      <c r="A143" s="2" t="s">
        <v>178</v>
      </c>
      <c r="B143" s="3" t="s">
        <v>5</v>
      </c>
      <c r="C143" s="3" t="s">
        <v>23</v>
      </c>
      <c r="D143" s="3" t="s">
        <v>22</v>
      </c>
      <c r="E143" s="1" t="s">
        <v>341</v>
      </c>
      <c r="F143" s="3"/>
      <c r="G143" s="5">
        <v>0</v>
      </c>
      <c r="H143" s="5">
        <f>H144</f>
        <v>0</v>
      </c>
      <c r="I143" s="5">
        <f t="shared" si="9"/>
        <v>0</v>
      </c>
      <c r="J143" s="5">
        <f>J144</f>
        <v>131.30000000000001</v>
      </c>
      <c r="K143" s="5">
        <f t="shared" si="5"/>
        <v>131.30000000000001</v>
      </c>
      <c r="L143" s="9">
        <f>L144</f>
        <v>-9.9</v>
      </c>
      <c r="M143" s="5">
        <f t="shared" si="6"/>
        <v>121.4</v>
      </c>
      <c r="N143" s="9">
        <f>N144</f>
        <v>0</v>
      </c>
      <c r="O143" s="5">
        <f t="shared" si="7"/>
        <v>121.4</v>
      </c>
      <c r="P143" s="9">
        <f>P144</f>
        <v>0</v>
      </c>
      <c r="Q143" s="5">
        <f t="shared" si="8"/>
        <v>121.4</v>
      </c>
    </row>
    <row r="144" spans="1:17" ht="51.75" customHeight="1">
      <c r="A144" s="2" t="s">
        <v>32</v>
      </c>
      <c r="B144" s="3" t="s">
        <v>5</v>
      </c>
      <c r="C144" s="3" t="s">
        <v>23</v>
      </c>
      <c r="D144" s="3" t="s">
        <v>22</v>
      </c>
      <c r="E144" s="1" t="s">
        <v>341</v>
      </c>
      <c r="F144" s="3">
        <v>200</v>
      </c>
      <c r="G144" s="5">
        <v>0</v>
      </c>
      <c r="H144" s="5"/>
      <c r="I144" s="5">
        <f t="shared" si="9"/>
        <v>0</v>
      </c>
      <c r="J144" s="5">
        <f>146.2-2.23-1.6-11.07</f>
        <v>131.30000000000001</v>
      </c>
      <c r="K144" s="5">
        <f t="shared" si="5"/>
        <v>131.30000000000001</v>
      </c>
      <c r="L144" s="9">
        <v>-9.9</v>
      </c>
      <c r="M144" s="5">
        <f t="shared" si="6"/>
        <v>121.4</v>
      </c>
      <c r="N144" s="9"/>
      <c r="O144" s="5">
        <f t="shared" si="7"/>
        <v>121.4</v>
      </c>
      <c r="P144" s="9"/>
      <c r="Q144" s="5">
        <f t="shared" ref="Q144:Q207" si="10">O144+P144</f>
        <v>121.4</v>
      </c>
    </row>
    <row r="145" spans="1:17" ht="51.75" customHeight="1">
      <c r="A145" s="10" t="s">
        <v>96</v>
      </c>
      <c r="B145" s="3" t="s">
        <v>5</v>
      </c>
      <c r="C145" s="3" t="s">
        <v>24</v>
      </c>
      <c r="D145" s="3" t="s">
        <v>19</v>
      </c>
      <c r="E145" s="1" t="s">
        <v>226</v>
      </c>
      <c r="F145" s="3"/>
      <c r="G145" s="5">
        <v>230.81</v>
      </c>
      <c r="H145" s="5">
        <f>H146</f>
        <v>0</v>
      </c>
      <c r="I145" s="5">
        <f t="shared" si="9"/>
        <v>230.81</v>
      </c>
      <c r="J145" s="5">
        <f>J146</f>
        <v>0</v>
      </c>
      <c r="K145" s="5">
        <f t="shared" si="5"/>
        <v>230.81</v>
      </c>
      <c r="L145" s="9">
        <f>L146</f>
        <v>0</v>
      </c>
      <c r="M145" s="5">
        <f t="shared" si="6"/>
        <v>230.81</v>
      </c>
      <c r="N145" s="9">
        <f>N146</f>
        <v>0</v>
      </c>
      <c r="O145" s="5">
        <f t="shared" si="7"/>
        <v>230.81</v>
      </c>
      <c r="P145" s="9">
        <f>P146</f>
        <v>0</v>
      </c>
      <c r="Q145" s="5">
        <f t="shared" si="10"/>
        <v>230.81</v>
      </c>
    </row>
    <row r="146" spans="1:17" ht="51.75" customHeight="1">
      <c r="A146" s="2" t="s">
        <v>32</v>
      </c>
      <c r="B146" s="3" t="s">
        <v>5</v>
      </c>
      <c r="C146" s="3" t="s">
        <v>24</v>
      </c>
      <c r="D146" s="3" t="s">
        <v>19</v>
      </c>
      <c r="E146" s="1" t="s">
        <v>226</v>
      </c>
      <c r="F146" s="3">
        <v>200</v>
      </c>
      <c r="G146" s="5">
        <v>230.81</v>
      </c>
      <c r="H146" s="5"/>
      <c r="I146" s="5">
        <f t="shared" si="9"/>
        <v>230.81</v>
      </c>
      <c r="J146" s="5"/>
      <c r="K146" s="5">
        <f t="shared" si="5"/>
        <v>230.81</v>
      </c>
      <c r="L146" s="9"/>
      <c r="M146" s="5">
        <f t="shared" si="6"/>
        <v>230.81</v>
      </c>
      <c r="N146" s="9"/>
      <c r="O146" s="5">
        <f t="shared" si="7"/>
        <v>230.81</v>
      </c>
      <c r="P146" s="9"/>
      <c r="Q146" s="5">
        <f t="shared" si="10"/>
        <v>230.81</v>
      </c>
    </row>
    <row r="147" spans="1:17" ht="69.75" customHeight="1">
      <c r="A147" s="2" t="s">
        <v>177</v>
      </c>
      <c r="B147" s="3" t="s">
        <v>5</v>
      </c>
      <c r="C147" s="3">
        <v>10</v>
      </c>
      <c r="D147" s="3" t="s">
        <v>19</v>
      </c>
      <c r="E147" s="1" t="s">
        <v>200</v>
      </c>
      <c r="F147" s="3"/>
      <c r="G147" s="5">
        <v>859.12608</v>
      </c>
      <c r="H147" s="5">
        <f>H148+H149</f>
        <v>0</v>
      </c>
      <c r="I147" s="5">
        <f t="shared" si="9"/>
        <v>859.12608</v>
      </c>
      <c r="J147" s="5">
        <f>J148+J149</f>
        <v>0</v>
      </c>
      <c r="K147" s="5">
        <f t="shared" si="5"/>
        <v>859.12608</v>
      </c>
      <c r="L147" s="9">
        <f>L148+L149</f>
        <v>0</v>
      </c>
      <c r="M147" s="5">
        <f t="shared" si="6"/>
        <v>859.12608</v>
      </c>
      <c r="N147" s="9">
        <f>N148+N149</f>
        <v>0</v>
      </c>
      <c r="O147" s="5">
        <f t="shared" si="7"/>
        <v>859.12608</v>
      </c>
      <c r="P147" s="9">
        <f>P148+P149</f>
        <v>0</v>
      </c>
      <c r="Q147" s="5">
        <f t="shared" si="10"/>
        <v>859.12608</v>
      </c>
    </row>
    <row r="148" spans="1:17" ht="48.75" hidden="1" customHeight="1">
      <c r="A148" s="2" t="s">
        <v>32</v>
      </c>
      <c r="B148" s="3" t="s">
        <v>5</v>
      </c>
      <c r="C148" s="3">
        <v>10</v>
      </c>
      <c r="D148" s="3" t="s">
        <v>19</v>
      </c>
      <c r="E148" s="1" t="s">
        <v>200</v>
      </c>
      <c r="F148" s="3">
        <v>200</v>
      </c>
      <c r="G148" s="5">
        <v>0</v>
      </c>
      <c r="H148" s="5"/>
      <c r="I148" s="5">
        <f t="shared" si="9"/>
        <v>0</v>
      </c>
      <c r="J148" s="5"/>
      <c r="K148" s="5">
        <f t="shared" si="5"/>
        <v>0</v>
      </c>
      <c r="L148" s="9"/>
      <c r="M148" s="5">
        <f t="shared" si="6"/>
        <v>0</v>
      </c>
      <c r="N148" s="9"/>
      <c r="O148" s="5">
        <f t="shared" ref="O148:O211" si="11">M148+N148</f>
        <v>0</v>
      </c>
      <c r="P148" s="9"/>
      <c r="Q148" s="5">
        <f t="shared" si="10"/>
        <v>0</v>
      </c>
    </row>
    <row r="149" spans="1:17" ht="37.5" customHeight="1">
      <c r="A149" s="2" t="s">
        <v>166</v>
      </c>
      <c r="B149" s="3" t="s">
        <v>5</v>
      </c>
      <c r="C149" s="3">
        <v>10</v>
      </c>
      <c r="D149" s="3" t="s">
        <v>19</v>
      </c>
      <c r="E149" s="1" t="s">
        <v>200</v>
      </c>
      <c r="F149" s="3">
        <v>300</v>
      </c>
      <c r="G149" s="5">
        <v>859.12608</v>
      </c>
      <c r="H149" s="5"/>
      <c r="I149" s="5">
        <f t="shared" si="9"/>
        <v>859.12608</v>
      </c>
      <c r="J149" s="5"/>
      <c r="K149" s="5">
        <f t="shared" si="5"/>
        <v>859.12608</v>
      </c>
      <c r="L149" s="9"/>
      <c r="M149" s="5">
        <f t="shared" si="6"/>
        <v>859.12608</v>
      </c>
      <c r="N149" s="9"/>
      <c r="O149" s="5">
        <f t="shared" si="11"/>
        <v>859.12608</v>
      </c>
      <c r="P149" s="9"/>
      <c r="Q149" s="5">
        <f t="shared" si="10"/>
        <v>859.12608</v>
      </c>
    </row>
    <row r="150" spans="1:17" ht="51.75" customHeight="1">
      <c r="A150" s="2" t="s">
        <v>175</v>
      </c>
      <c r="B150" s="3" t="s">
        <v>5</v>
      </c>
      <c r="C150" s="3">
        <v>10</v>
      </c>
      <c r="D150" s="3" t="s">
        <v>20</v>
      </c>
      <c r="E150" s="1" t="s">
        <v>176</v>
      </c>
      <c r="F150" s="3"/>
      <c r="G150" s="5">
        <v>80.072999999999993</v>
      </c>
      <c r="H150" s="5">
        <f>H151</f>
        <v>0</v>
      </c>
      <c r="I150" s="5">
        <f t="shared" si="9"/>
        <v>80.072999999999993</v>
      </c>
      <c r="J150" s="5">
        <f>J151</f>
        <v>0</v>
      </c>
      <c r="K150" s="5">
        <f t="shared" ref="K150:K215" si="12">I150+J150</f>
        <v>80.072999999999993</v>
      </c>
      <c r="L150" s="9">
        <f>L151</f>
        <v>0</v>
      </c>
      <c r="M150" s="5">
        <f t="shared" ref="M150:M213" si="13">K150+L150</f>
        <v>80.072999999999993</v>
      </c>
      <c r="N150" s="9">
        <f>N151</f>
        <v>0</v>
      </c>
      <c r="O150" s="5">
        <f t="shared" si="11"/>
        <v>80.072999999999993</v>
      </c>
      <c r="P150" s="9">
        <f>P151</f>
        <v>0</v>
      </c>
      <c r="Q150" s="5">
        <f t="shared" si="10"/>
        <v>80.072999999999993</v>
      </c>
    </row>
    <row r="151" spans="1:17" ht="49.5" customHeight="1">
      <c r="A151" s="2" t="s">
        <v>32</v>
      </c>
      <c r="B151" s="3" t="s">
        <v>5</v>
      </c>
      <c r="C151" s="3">
        <v>10</v>
      </c>
      <c r="D151" s="3" t="s">
        <v>20</v>
      </c>
      <c r="E151" s="1" t="s">
        <v>176</v>
      </c>
      <c r="F151" s="3">
        <v>200</v>
      </c>
      <c r="G151" s="5">
        <v>80.072999999999993</v>
      </c>
      <c r="H151" s="5"/>
      <c r="I151" s="5">
        <f t="shared" si="9"/>
        <v>80.072999999999993</v>
      </c>
      <c r="J151" s="5"/>
      <c r="K151" s="5">
        <f t="shared" si="12"/>
        <v>80.072999999999993</v>
      </c>
      <c r="L151" s="9"/>
      <c r="M151" s="5">
        <f t="shared" si="13"/>
        <v>80.072999999999993</v>
      </c>
      <c r="N151" s="9"/>
      <c r="O151" s="5">
        <f t="shared" si="11"/>
        <v>80.072999999999993</v>
      </c>
      <c r="P151" s="9"/>
      <c r="Q151" s="5">
        <f t="shared" si="10"/>
        <v>80.072999999999993</v>
      </c>
    </row>
    <row r="152" spans="1:17" ht="54.75" customHeight="1">
      <c r="A152" s="10" t="s">
        <v>173</v>
      </c>
      <c r="B152" s="3" t="s">
        <v>5</v>
      </c>
      <c r="C152" s="3">
        <v>10</v>
      </c>
      <c r="D152" s="3" t="s">
        <v>20</v>
      </c>
      <c r="E152" s="1" t="s">
        <v>174</v>
      </c>
      <c r="F152" s="3"/>
      <c r="G152" s="5">
        <v>175.774</v>
      </c>
      <c r="H152" s="5">
        <f>H153+H154</f>
        <v>0</v>
      </c>
      <c r="I152" s="5">
        <f t="shared" ref="I152:I217" si="14">G152+H152</f>
        <v>175.774</v>
      </c>
      <c r="J152" s="5">
        <f>J153+J154</f>
        <v>0</v>
      </c>
      <c r="K152" s="5">
        <f t="shared" si="12"/>
        <v>175.774</v>
      </c>
      <c r="L152" s="9">
        <f>L153+L154</f>
        <v>0</v>
      </c>
      <c r="M152" s="5">
        <f t="shared" si="13"/>
        <v>175.774</v>
      </c>
      <c r="N152" s="9">
        <f>N153+N154</f>
        <v>-5.8140000000000001</v>
      </c>
      <c r="O152" s="5">
        <f t="shared" si="11"/>
        <v>169.96</v>
      </c>
      <c r="P152" s="9">
        <f>P153+P154</f>
        <v>0</v>
      </c>
      <c r="Q152" s="5">
        <f t="shared" si="10"/>
        <v>169.96</v>
      </c>
    </row>
    <row r="153" spans="1:17" ht="51.75" customHeight="1">
      <c r="A153" s="2" t="s">
        <v>32</v>
      </c>
      <c r="B153" s="3" t="s">
        <v>5</v>
      </c>
      <c r="C153" s="3">
        <v>10</v>
      </c>
      <c r="D153" s="3" t="s">
        <v>20</v>
      </c>
      <c r="E153" s="1" t="s">
        <v>174</v>
      </c>
      <c r="F153" s="3">
        <v>200</v>
      </c>
      <c r="G153" s="5">
        <v>175.774</v>
      </c>
      <c r="H153" s="5">
        <v>-27.884</v>
      </c>
      <c r="I153" s="5">
        <f t="shared" si="14"/>
        <v>147.88999999999999</v>
      </c>
      <c r="J153" s="5"/>
      <c r="K153" s="5">
        <f t="shared" si="12"/>
        <v>147.88999999999999</v>
      </c>
      <c r="L153" s="9"/>
      <c r="M153" s="5">
        <f t="shared" si="13"/>
        <v>147.88999999999999</v>
      </c>
      <c r="N153" s="9">
        <v>-5.8140000000000001</v>
      </c>
      <c r="O153" s="5">
        <f t="shared" si="11"/>
        <v>142.07599999999999</v>
      </c>
      <c r="P153" s="9"/>
      <c r="Q153" s="5">
        <f t="shared" si="10"/>
        <v>142.07599999999999</v>
      </c>
    </row>
    <row r="154" spans="1:17" ht="38.25" customHeight="1">
      <c r="A154" s="2" t="s">
        <v>166</v>
      </c>
      <c r="B154" s="3" t="s">
        <v>5</v>
      </c>
      <c r="C154" s="3">
        <v>10</v>
      </c>
      <c r="D154" s="3" t="s">
        <v>20</v>
      </c>
      <c r="E154" s="1" t="s">
        <v>174</v>
      </c>
      <c r="F154" s="3">
        <v>300</v>
      </c>
      <c r="G154" s="5">
        <v>0</v>
      </c>
      <c r="H154" s="5">
        <v>27.884</v>
      </c>
      <c r="I154" s="5">
        <f t="shared" si="14"/>
        <v>27.884</v>
      </c>
      <c r="J154" s="5"/>
      <c r="K154" s="5">
        <f t="shared" si="12"/>
        <v>27.884</v>
      </c>
      <c r="L154" s="9"/>
      <c r="M154" s="5">
        <f t="shared" si="13"/>
        <v>27.884</v>
      </c>
      <c r="N154" s="9"/>
      <c r="O154" s="5">
        <f t="shared" si="11"/>
        <v>27.884</v>
      </c>
      <c r="P154" s="9"/>
      <c r="Q154" s="5">
        <f t="shared" si="10"/>
        <v>27.884</v>
      </c>
    </row>
    <row r="155" spans="1:17" ht="48" customHeight="1">
      <c r="A155" s="2" t="s">
        <v>172</v>
      </c>
      <c r="B155" s="3" t="s">
        <v>5</v>
      </c>
      <c r="C155" s="3">
        <v>10</v>
      </c>
      <c r="D155" s="3" t="s">
        <v>20</v>
      </c>
      <c r="E155" s="12" t="s">
        <v>198</v>
      </c>
      <c r="F155" s="3"/>
      <c r="G155" s="5">
        <v>158.58799999999999</v>
      </c>
      <c r="H155" s="5">
        <f>H156</f>
        <v>0</v>
      </c>
      <c r="I155" s="5">
        <f t="shared" si="14"/>
        <v>158.58799999999999</v>
      </c>
      <c r="J155" s="5">
        <f>J156</f>
        <v>0</v>
      </c>
      <c r="K155" s="5">
        <f t="shared" si="12"/>
        <v>158.58799999999999</v>
      </c>
      <c r="L155" s="9">
        <f>L156</f>
        <v>0</v>
      </c>
      <c r="M155" s="5">
        <f t="shared" si="13"/>
        <v>158.58799999999999</v>
      </c>
      <c r="N155" s="9">
        <f>N156</f>
        <v>0</v>
      </c>
      <c r="O155" s="5">
        <f t="shared" si="11"/>
        <v>158.58799999999999</v>
      </c>
      <c r="P155" s="9">
        <f>P156</f>
        <v>0</v>
      </c>
      <c r="Q155" s="5">
        <f t="shared" si="10"/>
        <v>158.58799999999999</v>
      </c>
    </row>
    <row r="156" spans="1:17" ht="39" customHeight="1">
      <c r="A156" s="2" t="s">
        <v>166</v>
      </c>
      <c r="B156" s="3" t="s">
        <v>5</v>
      </c>
      <c r="C156" s="3">
        <v>10</v>
      </c>
      <c r="D156" s="3" t="s">
        <v>20</v>
      </c>
      <c r="E156" s="12" t="s">
        <v>198</v>
      </c>
      <c r="F156" s="3">
        <v>300</v>
      </c>
      <c r="G156" s="5">
        <v>158.58799999999999</v>
      </c>
      <c r="H156" s="5"/>
      <c r="I156" s="5">
        <f t="shared" si="14"/>
        <v>158.58799999999999</v>
      </c>
      <c r="J156" s="5"/>
      <c r="K156" s="5">
        <f t="shared" si="12"/>
        <v>158.58799999999999</v>
      </c>
      <c r="L156" s="9"/>
      <c r="M156" s="5">
        <f t="shared" si="13"/>
        <v>158.58799999999999</v>
      </c>
      <c r="N156" s="9"/>
      <c r="O156" s="5">
        <f t="shared" si="11"/>
        <v>158.58799999999999</v>
      </c>
      <c r="P156" s="9"/>
      <c r="Q156" s="5">
        <f t="shared" si="10"/>
        <v>158.58799999999999</v>
      </c>
    </row>
    <row r="157" spans="1:17" ht="61.5" customHeight="1">
      <c r="A157" s="2" t="s">
        <v>227</v>
      </c>
      <c r="B157" s="3" t="s">
        <v>5</v>
      </c>
      <c r="C157" s="3">
        <v>10</v>
      </c>
      <c r="D157" s="3" t="s">
        <v>20</v>
      </c>
      <c r="E157" s="1" t="s">
        <v>228</v>
      </c>
      <c r="F157" s="15"/>
      <c r="G157" s="5">
        <v>2.4729999999999999</v>
      </c>
      <c r="H157" s="5">
        <f>H158</f>
        <v>0</v>
      </c>
      <c r="I157" s="5">
        <f t="shared" si="14"/>
        <v>2.4729999999999999</v>
      </c>
      <c r="J157" s="5">
        <f>J158</f>
        <v>0</v>
      </c>
      <c r="K157" s="5">
        <f t="shared" si="12"/>
        <v>2.4729999999999999</v>
      </c>
      <c r="L157" s="9">
        <f>L158</f>
        <v>0</v>
      </c>
      <c r="M157" s="5">
        <f t="shared" si="13"/>
        <v>2.4729999999999999</v>
      </c>
      <c r="N157" s="9">
        <f>N158</f>
        <v>0</v>
      </c>
      <c r="O157" s="5">
        <f t="shared" si="11"/>
        <v>2.4729999999999999</v>
      </c>
      <c r="P157" s="9">
        <f>P158</f>
        <v>0</v>
      </c>
      <c r="Q157" s="5">
        <f t="shared" si="10"/>
        <v>2.4729999999999999</v>
      </c>
    </row>
    <row r="158" spans="1:17" ht="37.5" customHeight="1">
      <c r="A158" s="2" t="s">
        <v>166</v>
      </c>
      <c r="B158" s="3" t="s">
        <v>5</v>
      </c>
      <c r="C158" s="3">
        <v>10</v>
      </c>
      <c r="D158" s="3" t="s">
        <v>20</v>
      </c>
      <c r="E158" s="1" t="s">
        <v>228</v>
      </c>
      <c r="F158" s="3">
        <v>300</v>
      </c>
      <c r="G158" s="5">
        <v>2.4729999999999999</v>
      </c>
      <c r="H158" s="5"/>
      <c r="I158" s="5">
        <f t="shared" si="14"/>
        <v>2.4729999999999999</v>
      </c>
      <c r="J158" s="5"/>
      <c r="K158" s="5">
        <f t="shared" si="12"/>
        <v>2.4729999999999999</v>
      </c>
      <c r="L158" s="9"/>
      <c r="M158" s="5">
        <f t="shared" si="13"/>
        <v>2.4729999999999999</v>
      </c>
      <c r="N158" s="9"/>
      <c r="O158" s="5">
        <f t="shared" si="11"/>
        <v>2.4729999999999999</v>
      </c>
      <c r="P158" s="9"/>
      <c r="Q158" s="5">
        <f t="shared" si="10"/>
        <v>2.4729999999999999</v>
      </c>
    </row>
    <row r="159" spans="1:17" ht="49.5" customHeight="1">
      <c r="A159" s="2" t="s">
        <v>170</v>
      </c>
      <c r="B159" s="3" t="s">
        <v>5</v>
      </c>
      <c r="C159" s="3">
        <v>10</v>
      </c>
      <c r="D159" s="3" t="s">
        <v>20</v>
      </c>
      <c r="E159" s="1" t="s">
        <v>171</v>
      </c>
      <c r="F159" s="3"/>
      <c r="G159" s="5">
        <v>40.692</v>
      </c>
      <c r="H159" s="5">
        <f>H160</f>
        <v>0</v>
      </c>
      <c r="I159" s="5">
        <f t="shared" si="14"/>
        <v>40.692</v>
      </c>
      <c r="J159" s="5">
        <f>J160</f>
        <v>0</v>
      </c>
      <c r="K159" s="5">
        <f t="shared" si="12"/>
        <v>40.692</v>
      </c>
      <c r="L159" s="9">
        <f>L160</f>
        <v>0</v>
      </c>
      <c r="M159" s="5">
        <f t="shared" si="13"/>
        <v>40.692</v>
      </c>
      <c r="N159" s="9">
        <f>N160</f>
        <v>0</v>
      </c>
      <c r="O159" s="5">
        <f t="shared" si="11"/>
        <v>40.692</v>
      </c>
      <c r="P159" s="9">
        <f>P160</f>
        <v>0</v>
      </c>
      <c r="Q159" s="5">
        <f t="shared" si="10"/>
        <v>40.692</v>
      </c>
    </row>
    <row r="160" spans="1:17" ht="51.75" customHeight="1">
      <c r="A160" s="2" t="s">
        <v>32</v>
      </c>
      <c r="B160" s="3" t="s">
        <v>5</v>
      </c>
      <c r="C160" s="3">
        <v>10</v>
      </c>
      <c r="D160" s="3" t="s">
        <v>20</v>
      </c>
      <c r="E160" s="1" t="s">
        <v>171</v>
      </c>
      <c r="F160" s="3">
        <v>200</v>
      </c>
      <c r="G160" s="5">
        <v>40.692</v>
      </c>
      <c r="H160" s="5"/>
      <c r="I160" s="5">
        <f t="shared" si="14"/>
        <v>40.692</v>
      </c>
      <c r="J160" s="5"/>
      <c r="K160" s="5">
        <f t="shared" si="12"/>
        <v>40.692</v>
      </c>
      <c r="L160" s="9"/>
      <c r="M160" s="5">
        <f t="shared" si="13"/>
        <v>40.692</v>
      </c>
      <c r="N160" s="9"/>
      <c r="O160" s="5">
        <f t="shared" si="11"/>
        <v>40.692</v>
      </c>
      <c r="P160" s="9"/>
      <c r="Q160" s="5">
        <f t="shared" si="10"/>
        <v>40.692</v>
      </c>
    </row>
    <row r="161" spans="1:17" ht="53.25" customHeight="1">
      <c r="A161" s="2" t="s">
        <v>168</v>
      </c>
      <c r="B161" s="3" t="s">
        <v>5</v>
      </c>
      <c r="C161" s="3">
        <v>10</v>
      </c>
      <c r="D161" s="3" t="s">
        <v>20</v>
      </c>
      <c r="E161" s="1" t="s">
        <v>169</v>
      </c>
      <c r="F161" s="3"/>
      <c r="G161" s="5">
        <v>18</v>
      </c>
      <c r="H161" s="5">
        <f>H162</f>
        <v>0</v>
      </c>
      <c r="I161" s="5">
        <f t="shared" si="14"/>
        <v>18</v>
      </c>
      <c r="J161" s="5">
        <f>J162</f>
        <v>0</v>
      </c>
      <c r="K161" s="5">
        <f t="shared" si="12"/>
        <v>18</v>
      </c>
      <c r="L161" s="9">
        <f>L162</f>
        <v>0</v>
      </c>
      <c r="M161" s="5">
        <f t="shared" si="13"/>
        <v>18</v>
      </c>
      <c r="N161" s="9">
        <f>N162</f>
        <v>0</v>
      </c>
      <c r="O161" s="5">
        <f t="shared" si="11"/>
        <v>18</v>
      </c>
      <c r="P161" s="9">
        <f>P162</f>
        <v>0</v>
      </c>
      <c r="Q161" s="5">
        <f t="shared" si="10"/>
        <v>18</v>
      </c>
    </row>
    <row r="162" spans="1:17" ht="54.75" customHeight="1">
      <c r="A162" s="2" t="s">
        <v>32</v>
      </c>
      <c r="B162" s="3" t="s">
        <v>5</v>
      </c>
      <c r="C162" s="3">
        <v>10</v>
      </c>
      <c r="D162" s="3" t="s">
        <v>20</v>
      </c>
      <c r="E162" s="1" t="s">
        <v>169</v>
      </c>
      <c r="F162" s="3">
        <v>200</v>
      </c>
      <c r="G162" s="5">
        <v>18</v>
      </c>
      <c r="H162" s="5"/>
      <c r="I162" s="5">
        <f t="shared" si="14"/>
        <v>18</v>
      </c>
      <c r="J162" s="5"/>
      <c r="K162" s="5">
        <f t="shared" si="12"/>
        <v>18</v>
      </c>
      <c r="L162" s="9"/>
      <c r="M162" s="5">
        <f t="shared" si="13"/>
        <v>18</v>
      </c>
      <c r="N162" s="9"/>
      <c r="O162" s="5">
        <f t="shared" si="11"/>
        <v>18</v>
      </c>
      <c r="P162" s="9"/>
      <c r="Q162" s="5">
        <f t="shared" si="10"/>
        <v>18</v>
      </c>
    </row>
    <row r="163" spans="1:17" ht="48" customHeight="1">
      <c r="A163" s="10" t="s">
        <v>167</v>
      </c>
      <c r="B163" s="3" t="s">
        <v>5</v>
      </c>
      <c r="C163" s="3">
        <v>10</v>
      </c>
      <c r="D163" s="3" t="s">
        <v>20</v>
      </c>
      <c r="E163" s="1" t="s">
        <v>233</v>
      </c>
      <c r="F163" s="3"/>
      <c r="G163" s="5">
        <v>99.9512</v>
      </c>
      <c r="H163" s="5">
        <f>H164</f>
        <v>0</v>
      </c>
      <c r="I163" s="5">
        <f t="shared" si="14"/>
        <v>99.9512</v>
      </c>
      <c r="J163" s="5">
        <f>J164</f>
        <v>0</v>
      </c>
      <c r="K163" s="5">
        <f t="shared" si="12"/>
        <v>99.9512</v>
      </c>
      <c r="L163" s="9">
        <f>L164</f>
        <v>0</v>
      </c>
      <c r="M163" s="5">
        <f t="shared" si="13"/>
        <v>99.9512</v>
      </c>
      <c r="N163" s="9">
        <f>N164</f>
        <v>0</v>
      </c>
      <c r="O163" s="5">
        <f t="shared" si="11"/>
        <v>99.9512</v>
      </c>
      <c r="P163" s="9">
        <f>P164</f>
        <v>0</v>
      </c>
      <c r="Q163" s="5">
        <f t="shared" si="10"/>
        <v>99.9512</v>
      </c>
    </row>
    <row r="164" spans="1:17" ht="39.75" customHeight="1">
      <c r="A164" s="2" t="s">
        <v>166</v>
      </c>
      <c r="B164" s="3" t="s">
        <v>5</v>
      </c>
      <c r="C164" s="3">
        <v>10</v>
      </c>
      <c r="D164" s="3" t="s">
        <v>20</v>
      </c>
      <c r="E164" s="1" t="s">
        <v>233</v>
      </c>
      <c r="F164" s="3">
        <v>300</v>
      </c>
      <c r="G164" s="5">
        <v>99.9512</v>
      </c>
      <c r="H164" s="5"/>
      <c r="I164" s="5">
        <f t="shared" si="14"/>
        <v>99.9512</v>
      </c>
      <c r="J164" s="5"/>
      <c r="K164" s="5">
        <f t="shared" si="12"/>
        <v>99.9512</v>
      </c>
      <c r="L164" s="9"/>
      <c r="M164" s="5">
        <f t="shared" si="13"/>
        <v>99.9512</v>
      </c>
      <c r="N164" s="9"/>
      <c r="O164" s="5">
        <f t="shared" si="11"/>
        <v>99.9512</v>
      </c>
      <c r="P164" s="9"/>
      <c r="Q164" s="5">
        <f t="shared" si="10"/>
        <v>99.9512</v>
      </c>
    </row>
    <row r="165" spans="1:17" ht="83.25" hidden="1" customHeight="1">
      <c r="A165" s="2" t="s">
        <v>270</v>
      </c>
      <c r="B165" s="3" t="s">
        <v>5</v>
      </c>
      <c r="C165" s="3">
        <v>10</v>
      </c>
      <c r="D165" s="3" t="s">
        <v>20</v>
      </c>
      <c r="E165" s="12" t="s">
        <v>271</v>
      </c>
      <c r="F165" s="3"/>
      <c r="G165" s="5">
        <v>0</v>
      </c>
      <c r="H165" s="5">
        <f>H166</f>
        <v>0</v>
      </c>
      <c r="I165" s="5">
        <f t="shared" si="14"/>
        <v>0</v>
      </c>
      <c r="J165" s="5">
        <f>J166</f>
        <v>0</v>
      </c>
      <c r="K165" s="5">
        <f t="shared" si="12"/>
        <v>0</v>
      </c>
      <c r="L165" s="9">
        <f>L166</f>
        <v>0</v>
      </c>
      <c r="M165" s="5">
        <f t="shared" si="13"/>
        <v>0</v>
      </c>
      <c r="N165" s="9">
        <f>N166</f>
        <v>0</v>
      </c>
      <c r="O165" s="5">
        <f t="shared" si="11"/>
        <v>0</v>
      </c>
      <c r="P165" s="9">
        <f>P166</f>
        <v>0</v>
      </c>
      <c r="Q165" s="5">
        <f t="shared" si="10"/>
        <v>0</v>
      </c>
    </row>
    <row r="166" spans="1:17" ht="42.75" hidden="1" customHeight="1">
      <c r="A166" s="2" t="s">
        <v>32</v>
      </c>
      <c r="B166" s="3" t="s">
        <v>5</v>
      </c>
      <c r="C166" s="3">
        <v>10</v>
      </c>
      <c r="D166" s="3" t="s">
        <v>20</v>
      </c>
      <c r="E166" s="12" t="s">
        <v>271</v>
      </c>
      <c r="F166" s="3">
        <v>200</v>
      </c>
      <c r="G166" s="5">
        <v>0</v>
      </c>
      <c r="H166" s="5"/>
      <c r="I166" s="5">
        <f t="shared" si="14"/>
        <v>0</v>
      </c>
      <c r="J166" s="5"/>
      <c r="K166" s="5">
        <f t="shared" si="12"/>
        <v>0</v>
      </c>
      <c r="L166" s="9"/>
      <c r="M166" s="5">
        <f t="shared" si="13"/>
        <v>0</v>
      </c>
      <c r="N166" s="9"/>
      <c r="O166" s="5">
        <f t="shared" si="11"/>
        <v>0</v>
      </c>
      <c r="P166" s="9"/>
      <c r="Q166" s="5">
        <f t="shared" si="10"/>
        <v>0</v>
      </c>
    </row>
    <row r="167" spans="1:17" ht="173.25" hidden="1" customHeight="1">
      <c r="A167" s="2" t="s">
        <v>302</v>
      </c>
      <c r="B167" s="3" t="s">
        <v>5</v>
      </c>
      <c r="C167" s="3">
        <v>10</v>
      </c>
      <c r="D167" s="3" t="s">
        <v>20</v>
      </c>
      <c r="E167" s="12" t="s">
        <v>303</v>
      </c>
      <c r="F167" s="3"/>
      <c r="G167" s="5">
        <v>0</v>
      </c>
      <c r="H167" s="5">
        <f>H168</f>
        <v>0</v>
      </c>
      <c r="I167" s="5">
        <f t="shared" si="14"/>
        <v>0</v>
      </c>
      <c r="J167" s="5">
        <f>J168</f>
        <v>0</v>
      </c>
      <c r="K167" s="5">
        <f t="shared" si="12"/>
        <v>0</v>
      </c>
      <c r="L167" s="9">
        <f>L168</f>
        <v>0</v>
      </c>
      <c r="M167" s="5">
        <f t="shared" si="13"/>
        <v>0</v>
      </c>
      <c r="N167" s="9">
        <f>N168</f>
        <v>0</v>
      </c>
      <c r="O167" s="5">
        <f t="shared" si="11"/>
        <v>0</v>
      </c>
      <c r="P167" s="9">
        <f>P168</f>
        <v>0</v>
      </c>
      <c r="Q167" s="5">
        <f t="shared" si="10"/>
        <v>0</v>
      </c>
    </row>
    <row r="168" spans="1:17" ht="42.75" hidden="1" customHeight="1">
      <c r="A168" s="2" t="s">
        <v>32</v>
      </c>
      <c r="B168" s="3" t="s">
        <v>5</v>
      </c>
      <c r="C168" s="3">
        <v>10</v>
      </c>
      <c r="D168" s="3" t="s">
        <v>20</v>
      </c>
      <c r="E168" s="12" t="s">
        <v>303</v>
      </c>
      <c r="F168" s="3">
        <v>200</v>
      </c>
      <c r="G168" s="5">
        <v>0</v>
      </c>
      <c r="H168" s="5"/>
      <c r="I168" s="5">
        <f t="shared" si="14"/>
        <v>0</v>
      </c>
      <c r="J168" s="5"/>
      <c r="K168" s="5">
        <f t="shared" si="12"/>
        <v>0</v>
      </c>
      <c r="L168" s="9"/>
      <c r="M168" s="5">
        <f t="shared" si="13"/>
        <v>0</v>
      </c>
      <c r="N168" s="9"/>
      <c r="O168" s="5">
        <f t="shared" si="11"/>
        <v>0</v>
      </c>
      <c r="P168" s="9"/>
      <c r="Q168" s="5">
        <f t="shared" si="10"/>
        <v>0</v>
      </c>
    </row>
    <row r="169" spans="1:17" ht="60.75" customHeight="1">
      <c r="A169" s="10" t="s">
        <v>165</v>
      </c>
      <c r="B169" s="3" t="s">
        <v>5</v>
      </c>
      <c r="C169" s="3">
        <v>10</v>
      </c>
      <c r="D169" s="3" t="s">
        <v>20</v>
      </c>
      <c r="E169" s="1" t="s">
        <v>199</v>
      </c>
      <c r="F169" s="3"/>
      <c r="G169" s="5">
        <v>168.45840000000001</v>
      </c>
      <c r="H169" s="5">
        <f>H170</f>
        <v>0</v>
      </c>
      <c r="I169" s="5">
        <f t="shared" si="14"/>
        <v>168.45840000000001</v>
      </c>
      <c r="J169" s="5">
        <f>J170</f>
        <v>0</v>
      </c>
      <c r="K169" s="5">
        <f t="shared" si="12"/>
        <v>168.45840000000001</v>
      </c>
      <c r="L169" s="9">
        <f>L170</f>
        <v>0</v>
      </c>
      <c r="M169" s="5">
        <f t="shared" si="13"/>
        <v>168.45840000000001</v>
      </c>
      <c r="N169" s="9">
        <f>N170</f>
        <v>0</v>
      </c>
      <c r="O169" s="5">
        <f t="shared" si="11"/>
        <v>168.45840000000001</v>
      </c>
      <c r="P169" s="9">
        <f>P170</f>
        <v>0</v>
      </c>
      <c r="Q169" s="5">
        <f t="shared" si="10"/>
        <v>168.45840000000001</v>
      </c>
    </row>
    <row r="170" spans="1:17" ht="38.25" customHeight="1">
      <c r="A170" s="2" t="s">
        <v>166</v>
      </c>
      <c r="B170" s="3" t="s">
        <v>5</v>
      </c>
      <c r="C170" s="3">
        <v>10</v>
      </c>
      <c r="D170" s="3" t="s">
        <v>20</v>
      </c>
      <c r="E170" s="1" t="s">
        <v>199</v>
      </c>
      <c r="F170" s="3">
        <v>300</v>
      </c>
      <c r="G170" s="5">
        <v>168.45840000000001</v>
      </c>
      <c r="H170" s="5"/>
      <c r="I170" s="5">
        <f t="shared" si="14"/>
        <v>168.45840000000001</v>
      </c>
      <c r="J170" s="5"/>
      <c r="K170" s="5">
        <f t="shared" si="12"/>
        <v>168.45840000000001</v>
      </c>
      <c r="L170" s="9"/>
      <c r="M170" s="5">
        <f t="shared" si="13"/>
        <v>168.45840000000001</v>
      </c>
      <c r="N170" s="9"/>
      <c r="O170" s="5">
        <f t="shared" si="11"/>
        <v>168.45840000000001</v>
      </c>
      <c r="P170" s="9"/>
      <c r="Q170" s="5">
        <f t="shared" si="10"/>
        <v>168.45840000000001</v>
      </c>
    </row>
    <row r="171" spans="1:17" ht="71.25" customHeight="1">
      <c r="A171" s="10" t="s">
        <v>163</v>
      </c>
      <c r="B171" s="3" t="s">
        <v>5</v>
      </c>
      <c r="C171" s="3">
        <v>10</v>
      </c>
      <c r="D171" s="3" t="s">
        <v>21</v>
      </c>
      <c r="E171" s="12" t="s">
        <v>164</v>
      </c>
      <c r="F171" s="3"/>
      <c r="G171" s="5">
        <v>5520.3984</v>
      </c>
      <c r="H171" s="5">
        <f>H172</f>
        <v>-4140.2987999999996</v>
      </c>
      <c r="I171" s="5">
        <f t="shared" si="14"/>
        <v>1380.0996000000005</v>
      </c>
      <c r="J171" s="5">
        <f>J172</f>
        <v>0</v>
      </c>
      <c r="K171" s="5">
        <f t="shared" si="12"/>
        <v>1380.0996000000005</v>
      </c>
      <c r="L171" s="9">
        <f>L172</f>
        <v>0</v>
      </c>
      <c r="M171" s="5">
        <f t="shared" si="13"/>
        <v>1380.0996000000005</v>
      </c>
      <c r="N171" s="9">
        <f>N172</f>
        <v>0</v>
      </c>
      <c r="O171" s="5">
        <f t="shared" si="11"/>
        <v>1380.0996000000005</v>
      </c>
      <c r="P171" s="9">
        <f>P172</f>
        <v>0</v>
      </c>
      <c r="Q171" s="5">
        <f t="shared" si="10"/>
        <v>1380.0996000000005</v>
      </c>
    </row>
    <row r="172" spans="1:17" ht="50.25" customHeight="1">
      <c r="A172" s="2" t="s">
        <v>188</v>
      </c>
      <c r="B172" s="3" t="s">
        <v>5</v>
      </c>
      <c r="C172" s="3">
        <v>10</v>
      </c>
      <c r="D172" s="3" t="s">
        <v>21</v>
      </c>
      <c r="E172" s="12" t="s">
        <v>164</v>
      </c>
      <c r="F172" s="3">
        <v>400</v>
      </c>
      <c r="G172" s="5">
        <v>5520.3984</v>
      </c>
      <c r="H172" s="5">
        <v>-4140.2987999999996</v>
      </c>
      <c r="I172" s="5">
        <f t="shared" si="14"/>
        <v>1380.0996000000005</v>
      </c>
      <c r="J172" s="5"/>
      <c r="K172" s="5">
        <f t="shared" si="12"/>
        <v>1380.0996000000005</v>
      </c>
      <c r="L172" s="9"/>
      <c r="M172" s="5">
        <f t="shared" si="13"/>
        <v>1380.0996000000005</v>
      </c>
      <c r="N172" s="9"/>
      <c r="O172" s="5">
        <f t="shared" si="11"/>
        <v>1380.0996000000005</v>
      </c>
      <c r="P172" s="9"/>
      <c r="Q172" s="5">
        <f t="shared" si="10"/>
        <v>1380.0996000000005</v>
      </c>
    </row>
    <row r="173" spans="1:17" ht="45.75" customHeight="1">
      <c r="A173" s="10" t="s">
        <v>161</v>
      </c>
      <c r="B173" s="3" t="s">
        <v>5</v>
      </c>
      <c r="C173" s="3">
        <v>10</v>
      </c>
      <c r="D173" s="3" t="s">
        <v>28</v>
      </c>
      <c r="E173" s="12" t="s">
        <v>162</v>
      </c>
      <c r="F173" s="3"/>
      <c r="G173" s="5">
        <v>384.17060000000004</v>
      </c>
      <c r="H173" s="5">
        <f>H174</f>
        <v>0</v>
      </c>
      <c r="I173" s="5">
        <f t="shared" si="14"/>
        <v>384.17060000000004</v>
      </c>
      <c r="J173" s="5">
        <f>J174</f>
        <v>0</v>
      </c>
      <c r="K173" s="5">
        <f t="shared" si="12"/>
        <v>384.17060000000004</v>
      </c>
      <c r="L173" s="9">
        <f>L174</f>
        <v>0</v>
      </c>
      <c r="M173" s="5">
        <f t="shared" si="13"/>
        <v>384.17060000000004</v>
      </c>
      <c r="N173" s="9">
        <f>N174</f>
        <v>0</v>
      </c>
      <c r="O173" s="5">
        <f t="shared" si="11"/>
        <v>384.17060000000004</v>
      </c>
      <c r="P173" s="9">
        <f>P174</f>
        <v>0</v>
      </c>
      <c r="Q173" s="5">
        <f t="shared" si="10"/>
        <v>384.17060000000004</v>
      </c>
    </row>
    <row r="174" spans="1:17" ht="56.25" customHeight="1">
      <c r="A174" s="2" t="s">
        <v>71</v>
      </c>
      <c r="B174" s="3" t="s">
        <v>5</v>
      </c>
      <c r="C174" s="3">
        <v>10</v>
      </c>
      <c r="D174" s="3" t="s">
        <v>28</v>
      </c>
      <c r="E174" s="12" t="s">
        <v>162</v>
      </c>
      <c r="F174" s="3">
        <v>600</v>
      </c>
      <c r="G174" s="5">
        <v>384.17060000000004</v>
      </c>
      <c r="H174" s="5"/>
      <c r="I174" s="5">
        <f t="shared" si="14"/>
        <v>384.17060000000004</v>
      </c>
      <c r="J174" s="5"/>
      <c r="K174" s="5">
        <f t="shared" si="12"/>
        <v>384.17060000000004</v>
      </c>
      <c r="L174" s="9"/>
      <c r="M174" s="5">
        <f t="shared" si="13"/>
        <v>384.17060000000004</v>
      </c>
      <c r="N174" s="9"/>
      <c r="O174" s="5">
        <f t="shared" si="11"/>
        <v>384.17060000000004</v>
      </c>
      <c r="P174" s="9"/>
      <c r="Q174" s="5">
        <f t="shared" si="10"/>
        <v>384.17060000000004</v>
      </c>
    </row>
    <row r="175" spans="1:17" ht="42" customHeight="1">
      <c r="A175" s="7" t="s">
        <v>6</v>
      </c>
      <c r="B175" s="8" t="s">
        <v>3</v>
      </c>
      <c r="C175" s="8"/>
      <c r="D175" s="8"/>
      <c r="E175" s="8"/>
      <c r="F175" s="8"/>
      <c r="G175" s="5">
        <v>5222.7488000000012</v>
      </c>
      <c r="H175" s="5">
        <f>H176</f>
        <v>0</v>
      </c>
      <c r="I175" s="5">
        <f t="shared" si="14"/>
        <v>5222.7488000000012</v>
      </c>
      <c r="J175" s="5">
        <f>J176</f>
        <v>2.2300000000000004</v>
      </c>
      <c r="K175" s="5">
        <f t="shared" si="12"/>
        <v>5224.9788000000008</v>
      </c>
      <c r="L175" s="9">
        <f>L176</f>
        <v>0</v>
      </c>
      <c r="M175" s="5">
        <f t="shared" si="13"/>
        <v>5224.9788000000008</v>
      </c>
      <c r="N175" s="9">
        <f>N176</f>
        <v>0</v>
      </c>
      <c r="O175" s="5">
        <f t="shared" si="11"/>
        <v>5224.9788000000008</v>
      </c>
      <c r="P175" s="9">
        <f>P176</f>
        <v>0</v>
      </c>
      <c r="Q175" s="5">
        <f t="shared" si="10"/>
        <v>5224.9788000000008</v>
      </c>
    </row>
    <row r="176" spans="1:17" ht="35.25" customHeight="1">
      <c r="A176" s="2" t="s">
        <v>12</v>
      </c>
      <c r="B176" s="3" t="s">
        <v>3</v>
      </c>
      <c r="C176" s="3"/>
      <c r="D176" s="3"/>
      <c r="E176" s="3"/>
      <c r="F176" s="3"/>
      <c r="G176" s="5">
        <v>5222.7488000000012</v>
      </c>
      <c r="H176" s="5">
        <f>H177+H181+H187+H185+H183+H189</f>
        <v>0</v>
      </c>
      <c r="I176" s="5">
        <f t="shared" si="14"/>
        <v>5222.7488000000012</v>
      </c>
      <c r="J176" s="5">
        <f>J177+J181+J187+J185+J183+J189+J191</f>
        <v>2.2300000000000004</v>
      </c>
      <c r="K176" s="5">
        <f t="shared" si="12"/>
        <v>5224.9788000000008</v>
      </c>
      <c r="L176" s="9">
        <f>L177+L181+L187+L185+L183+L189+L191</f>
        <v>0</v>
      </c>
      <c r="M176" s="5">
        <f t="shared" si="13"/>
        <v>5224.9788000000008</v>
      </c>
      <c r="N176" s="9">
        <f>N177+N181+N187+N185+N183+N189+N191</f>
        <v>0</v>
      </c>
      <c r="O176" s="5">
        <f t="shared" si="11"/>
        <v>5224.9788000000008</v>
      </c>
      <c r="P176" s="9">
        <f>P177+P181+P187+P185+P183+P189+P191</f>
        <v>0</v>
      </c>
      <c r="Q176" s="5">
        <f t="shared" si="10"/>
        <v>5224.9788000000008</v>
      </c>
    </row>
    <row r="177" spans="1:17" ht="50.25" customHeight="1">
      <c r="A177" s="2" t="s">
        <v>31</v>
      </c>
      <c r="B177" s="3" t="s">
        <v>3</v>
      </c>
      <c r="C177" s="3" t="s">
        <v>19</v>
      </c>
      <c r="D177" s="3" t="s">
        <v>28</v>
      </c>
      <c r="E177" s="1" t="s">
        <v>34</v>
      </c>
      <c r="F177" s="3"/>
      <c r="G177" s="5">
        <v>4567.0418</v>
      </c>
      <c r="H177" s="5">
        <f>H178+H179+H180</f>
        <v>0</v>
      </c>
      <c r="I177" s="5">
        <f t="shared" si="14"/>
        <v>4567.0418</v>
      </c>
      <c r="J177" s="5">
        <f>J178+J179+J180</f>
        <v>0</v>
      </c>
      <c r="K177" s="5">
        <f t="shared" si="12"/>
        <v>4567.0418</v>
      </c>
      <c r="L177" s="9">
        <f>L178+L179+L180</f>
        <v>0</v>
      </c>
      <c r="M177" s="5">
        <f t="shared" si="13"/>
        <v>4567.0418</v>
      </c>
      <c r="N177" s="9">
        <f>N178+N179+N180</f>
        <v>0</v>
      </c>
      <c r="O177" s="5">
        <f t="shared" si="11"/>
        <v>4567.0418</v>
      </c>
      <c r="P177" s="9">
        <f>P178+P179+P180</f>
        <v>0</v>
      </c>
      <c r="Q177" s="5">
        <f t="shared" si="10"/>
        <v>4567.0418</v>
      </c>
    </row>
    <row r="178" spans="1:17" ht="89.25" customHeight="1">
      <c r="A178" s="2" t="s">
        <v>101</v>
      </c>
      <c r="B178" s="3" t="s">
        <v>3</v>
      </c>
      <c r="C178" s="3" t="s">
        <v>19</v>
      </c>
      <c r="D178" s="3" t="s">
        <v>28</v>
      </c>
      <c r="E178" s="1" t="s">
        <v>34</v>
      </c>
      <c r="F178" s="3">
        <v>100</v>
      </c>
      <c r="G178" s="5">
        <v>4567.0417999999991</v>
      </c>
      <c r="H178" s="5"/>
      <c r="I178" s="5">
        <f t="shared" si="14"/>
        <v>4567.0417999999991</v>
      </c>
      <c r="J178" s="5"/>
      <c r="K178" s="5">
        <f t="shared" si="12"/>
        <v>4567.0417999999991</v>
      </c>
      <c r="L178" s="9"/>
      <c r="M178" s="5">
        <f t="shared" si="13"/>
        <v>4567.0417999999991</v>
      </c>
      <c r="N178" s="9"/>
      <c r="O178" s="5">
        <f t="shared" si="11"/>
        <v>4567.0417999999991</v>
      </c>
      <c r="P178" s="9"/>
      <c r="Q178" s="5">
        <f t="shared" si="10"/>
        <v>4567.0417999999991</v>
      </c>
    </row>
    <row r="179" spans="1:17" ht="52.5" hidden="1" customHeight="1">
      <c r="A179" s="2" t="s">
        <v>32</v>
      </c>
      <c r="B179" s="3" t="s">
        <v>3</v>
      </c>
      <c r="C179" s="3" t="s">
        <v>19</v>
      </c>
      <c r="D179" s="3" t="s">
        <v>28</v>
      </c>
      <c r="E179" s="1" t="s">
        <v>34</v>
      </c>
      <c r="F179" s="3">
        <v>200</v>
      </c>
      <c r="G179" s="5">
        <v>0</v>
      </c>
      <c r="H179" s="5"/>
      <c r="I179" s="5">
        <f t="shared" si="14"/>
        <v>0</v>
      </c>
      <c r="J179" s="5"/>
      <c r="K179" s="5">
        <f t="shared" si="12"/>
        <v>0</v>
      </c>
      <c r="L179" s="9"/>
      <c r="M179" s="5">
        <f t="shared" si="13"/>
        <v>0</v>
      </c>
      <c r="N179" s="9"/>
      <c r="O179" s="5">
        <f t="shared" si="11"/>
        <v>0</v>
      </c>
      <c r="P179" s="9"/>
      <c r="Q179" s="5">
        <f t="shared" si="10"/>
        <v>0</v>
      </c>
    </row>
    <row r="180" spans="1:17" ht="47.25" hidden="1" customHeight="1">
      <c r="A180" s="2" t="s">
        <v>33</v>
      </c>
      <c r="B180" s="3" t="s">
        <v>3</v>
      </c>
      <c r="C180" s="3" t="s">
        <v>19</v>
      </c>
      <c r="D180" s="3" t="s">
        <v>28</v>
      </c>
      <c r="E180" s="1" t="s">
        <v>34</v>
      </c>
      <c r="F180" s="3">
        <v>800</v>
      </c>
      <c r="G180" s="5">
        <v>0</v>
      </c>
      <c r="H180" s="5"/>
      <c r="I180" s="5">
        <f t="shared" si="14"/>
        <v>0</v>
      </c>
      <c r="J180" s="5"/>
      <c r="K180" s="5">
        <f t="shared" si="12"/>
        <v>0</v>
      </c>
      <c r="L180" s="9"/>
      <c r="M180" s="5">
        <f t="shared" si="13"/>
        <v>0</v>
      </c>
      <c r="N180" s="9"/>
      <c r="O180" s="5">
        <f t="shared" si="11"/>
        <v>0</v>
      </c>
      <c r="P180" s="9"/>
      <c r="Q180" s="5">
        <f t="shared" si="10"/>
        <v>0</v>
      </c>
    </row>
    <row r="181" spans="1:17" ht="42" customHeight="1">
      <c r="A181" s="10" t="s">
        <v>59</v>
      </c>
      <c r="B181" s="3" t="s">
        <v>3</v>
      </c>
      <c r="C181" s="3" t="s">
        <v>19</v>
      </c>
      <c r="D181" s="3">
        <v>11</v>
      </c>
      <c r="E181" s="1" t="s">
        <v>60</v>
      </c>
      <c r="F181" s="3"/>
      <c r="G181" s="5">
        <v>500</v>
      </c>
      <c r="H181" s="5">
        <f>H182</f>
        <v>0</v>
      </c>
      <c r="I181" s="5">
        <f t="shared" si="14"/>
        <v>500</v>
      </c>
      <c r="J181" s="5">
        <f>J182</f>
        <v>0</v>
      </c>
      <c r="K181" s="5">
        <f t="shared" si="12"/>
        <v>500</v>
      </c>
      <c r="L181" s="9">
        <f>L182</f>
        <v>0</v>
      </c>
      <c r="M181" s="5">
        <f t="shared" si="13"/>
        <v>500</v>
      </c>
      <c r="N181" s="9">
        <f>N182</f>
        <v>0</v>
      </c>
      <c r="O181" s="5">
        <f t="shared" si="11"/>
        <v>500</v>
      </c>
      <c r="P181" s="9">
        <f>P182</f>
        <v>0</v>
      </c>
      <c r="Q181" s="5">
        <f t="shared" si="10"/>
        <v>500</v>
      </c>
    </row>
    <row r="182" spans="1:17" ht="36" customHeight="1">
      <c r="A182" s="2" t="s">
        <v>33</v>
      </c>
      <c r="B182" s="3" t="s">
        <v>3</v>
      </c>
      <c r="C182" s="3" t="s">
        <v>19</v>
      </c>
      <c r="D182" s="3">
        <v>11</v>
      </c>
      <c r="E182" s="1" t="s">
        <v>60</v>
      </c>
      <c r="F182" s="3">
        <v>800</v>
      </c>
      <c r="G182" s="5">
        <v>500</v>
      </c>
      <c r="H182" s="5"/>
      <c r="I182" s="5">
        <f t="shared" si="14"/>
        <v>500</v>
      </c>
      <c r="J182" s="5"/>
      <c r="K182" s="5">
        <f t="shared" si="12"/>
        <v>500</v>
      </c>
      <c r="L182" s="9"/>
      <c r="M182" s="5">
        <f t="shared" si="13"/>
        <v>500</v>
      </c>
      <c r="N182" s="9"/>
      <c r="O182" s="5">
        <f t="shared" si="11"/>
        <v>500</v>
      </c>
      <c r="P182" s="9"/>
      <c r="Q182" s="5">
        <f t="shared" si="10"/>
        <v>500</v>
      </c>
    </row>
    <row r="183" spans="1:17" ht="48.75" customHeight="1">
      <c r="A183" s="2" t="s">
        <v>318</v>
      </c>
      <c r="B183" s="3" t="s">
        <v>3</v>
      </c>
      <c r="C183" s="3" t="s">
        <v>19</v>
      </c>
      <c r="D183" s="3">
        <v>13</v>
      </c>
      <c r="E183" s="1" t="s">
        <v>319</v>
      </c>
      <c r="F183" s="3"/>
      <c r="G183" s="5">
        <v>2</v>
      </c>
      <c r="H183" s="5">
        <f>H184</f>
        <v>0</v>
      </c>
      <c r="I183" s="5">
        <f t="shared" si="14"/>
        <v>2</v>
      </c>
      <c r="J183" s="5">
        <f>J184</f>
        <v>0</v>
      </c>
      <c r="K183" s="5">
        <f t="shared" si="12"/>
        <v>2</v>
      </c>
      <c r="L183" s="9">
        <f>L184</f>
        <v>0</v>
      </c>
      <c r="M183" s="5">
        <f t="shared" si="13"/>
        <v>2</v>
      </c>
      <c r="N183" s="9">
        <f>N184</f>
        <v>0</v>
      </c>
      <c r="O183" s="5">
        <f t="shared" si="11"/>
        <v>2</v>
      </c>
      <c r="P183" s="9">
        <f>P184</f>
        <v>0</v>
      </c>
      <c r="Q183" s="5">
        <f t="shared" si="10"/>
        <v>2</v>
      </c>
    </row>
    <row r="184" spans="1:17" ht="44.25" customHeight="1">
      <c r="A184" s="2" t="s">
        <v>32</v>
      </c>
      <c r="B184" s="3" t="s">
        <v>3</v>
      </c>
      <c r="C184" s="3" t="s">
        <v>19</v>
      </c>
      <c r="D184" s="3">
        <v>13</v>
      </c>
      <c r="E184" s="1" t="s">
        <v>319</v>
      </c>
      <c r="F184" s="3">
        <v>200</v>
      </c>
      <c r="G184" s="5">
        <v>2</v>
      </c>
      <c r="H184" s="5"/>
      <c r="I184" s="5">
        <f t="shared" si="14"/>
        <v>2</v>
      </c>
      <c r="J184" s="5"/>
      <c r="K184" s="5">
        <f t="shared" si="12"/>
        <v>2</v>
      </c>
      <c r="L184" s="9"/>
      <c r="M184" s="5">
        <f t="shared" si="13"/>
        <v>2</v>
      </c>
      <c r="N184" s="9"/>
      <c r="O184" s="5">
        <f t="shared" si="11"/>
        <v>2</v>
      </c>
      <c r="P184" s="9"/>
      <c r="Q184" s="5">
        <f t="shared" si="10"/>
        <v>2</v>
      </c>
    </row>
    <row r="185" spans="1:17" ht="138" hidden="1" customHeight="1">
      <c r="A185" s="4" t="s">
        <v>283</v>
      </c>
      <c r="B185" s="3" t="s">
        <v>3</v>
      </c>
      <c r="C185" s="3" t="s">
        <v>19</v>
      </c>
      <c r="D185" s="3">
        <v>13</v>
      </c>
      <c r="E185" s="1" t="s">
        <v>282</v>
      </c>
      <c r="F185" s="3"/>
      <c r="G185" s="5">
        <v>0</v>
      </c>
      <c r="H185" s="5">
        <f>H186</f>
        <v>0</v>
      </c>
      <c r="I185" s="5">
        <f t="shared" si="14"/>
        <v>0</v>
      </c>
      <c r="J185" s="5">
        <f>J186</f>
        <v>0</v>
      </c>
      <c r="K185" s="5">
        <f t="shared" si="12"/>
        <v>0</v>
      </c>
      <c r="L185" s="9">
        <f>L186</f>
        <v>0</v>
      </c>
      <c r="M185" s="5">
        <f t="shared" si="13"/>
        <v>0</v>
      </c>
      <c r="N185" s="9">
        <f>N186</f>
        <v>0</v>
      </c>
      <c r="O185" s="5">
        <f t="shared" si="11"/>
        <v>0</v>
      </c>
      <c r="P185" s="9">
        <f>P186</f>
        <v>0</v>
      </c>
      <c r="Q185" s="5">
        <f t="shared" si="10"/>
        <v>0</v>
      </c>
    </row>
    <row r="186" spans="1:17" ht="36" hidden="1" customHeight="1">
      <c r="A186" s="4" t="s">
        <v>58</v>
      </c>
      <c r="B186" s="3" t="s">
        <v>3</v>
      </c>
      <c r="C186" s="3" t="s">
        <v>19</v>
      </c>
      <c r="D186" s="3">
        <v>13</v>
      </c>
      <c r="E186" s="1" t="s">
        <v>282</v>
      </c>
      <c r="F186" s="3">
        <v>800</v>
      </c>
      <c r="G186" s="5">
        <v>0</v>
      </c>
      <c r="H186" s="5"/>
      <c r="I186" s="5">
        <f t="shared" si="14"/>
        <v>0</v>
      </c>
      <c r="J186" s="5"/>
      <c r="K186" s="5">
        <f t="shared" si="12"/>
        <v>0</v>
      </c>
      <c r="L186" s="9"/>
      <c r="M186" s="5">
        <f t="shared" si="13"/>
        <v>0</v>
      </c>
      <c r="N186" s="9"/>
      <c r="O186" s="5">
        <f t="shared" si="11"/>
        <v>0</v>
      </c>
      <c r="P186" s="9"/>
      <c r="Q186" s="5">
        <f t="shared" si="10"/>
        <v>0</v>
      </c>
    </row>
    <row r="187" spans="1:17" ht="23.25" customHeight="1">
      <c r="A187" s="10" t="s">
        <v>54</v>
      </c>
      <c r="B187" s="3" t="s">
        <v>3</v>
      </c>
      <c r="C187" s="3" t="s">
        <v>21</v>
      </c>
      <c r="D187" s="3">
        <v>10</v>
      </c>
      <c r="E187" s="1" t="s">
        <v>55</v>
      </c>
      <c r="F187" s="3"/>
      <c r="G187" s="5">
        <v>147.80700000000002</v>
      </c>
      <c r="H187" s="5">
        <f>H188</f>
        <v>0</v>
      </c>
      <c r="I187" s="5">
        <f t="shared" si="14"/>
        <v>147.80700000000002</v>
      </c>
      <c r="J187" s="5">
        <f>J188</f>
        <v>0</v>
      </c>
      <c r="K187" s="5">
        <f t="shared" si="12"/>
        <v>147.80700000000002</v>
      </c>
      <c r="L187" s="9">
        <f>L188</f>
        <v>0</v>
      </c>
      <c r="M187" s="5">
        <f t="shared" si="13"/>
        <v>147.80700000000002</v>
      </c>
      <c r="N187" s="9">
        <f>N188</f>
        <v>0</v>
      </c>
      <c r="O187" s="5">
        <f t="shared" si="11"/>
        <v>147.80700000000002</v>
      </c>
      <c r="P187" s="9">
        <f>P188</f>
        <v>0</v>
      </c>
      <c r="Q187" s="5">
        <f t="shared" si="10"/>
        <v>147.80700000000002</v>
      </c>
    </row>
    <row r="188" spans="1:17" ht="48" customHeight="1">
      <c r="A188" s="2" t="s">
        <v>32</v>
      </c>
      <c r="B188" s="3" t="s">
        <v>3</v>
      </c>
      <c r="C188" s="3" t="s">
        <v>21</v>
      </c>
      <c r="D188" s="3">
        <v>10</v>
      </c>
      <c r="E188" s="1" t="s">
        <v>55</v>
      </c>
      <c r="F188" s="3">
        <v>200</v>
      </c>
      <c r="G188" s="5">
        <v>147.80700000000002</v>
      </c>
      <c r="H188" s="5"/>
      <c r="I188" s="5">
        <f t="shared" si="14"/>
        <v>147.80700000000002</v>
      </c>
      <c r="J188" s="5"/>
      <c r="K188" s="5">
        <f t="shared" si="12"/>
        <v>147.80700000000002</v>
      </c>
      <c r="L188" s="9"/>
      <c r="M188" s="5">
        <f t="shared" si="13"/>
        <v>147.80700000000002</v>
      </c>
      <c r="N188" s="9"/>
      <c r="O188" s="5">
        <f t="shared" si="11"/>
        <v>147.80700000000002</v>
      </c>
      <c r="P188" s="9"/>
      <c r="Q188" s="5">
        <f t="shared" si="10"/>
        <v>147.80700000000002</v>
      </c>
    </row>
    <row r="189" spans="1:17" ht="87.75" hidden="1" customHeight="1">
      <c r="A189" s="2" t="s">
        <v>178</v>
      </c>
      <c r="B189" s="3" t="s">
        <v>3</v>
      </c>
      <c r="C189" s="3" t="s">
        <v>23</v>
      </c>
      <c r="D189" s="3" t="s">
        <v>22</v>
      </c>
      <c r="E189" s="1" t="s">
        <v>179</v>
      </c>
      <c r="F189" s="3"/>
      <c r="G189" s="5">
        <v>5.9</v>
      </c>
      <c r="H189" s="5">
        <f>H190</f>
        <v>0</v>
      </c>
      <c r="I189" s="5">
        <f t="shared" si="14"/>
        <v>5.9</v>
      </c>
      <c r="J189" s="5">
        <f>J190</f>
        <v>-5.9</v>
      </c>
      <c r="K189" s="5">
        <f t="shared" si="12"/>
        <v>0</v>
      </c>
      <c r="L189" s="9">
        <f>L190</f>
        <v>0</v>
      </c>
      <c r="M189" s="5">
        <f t="shared" si="13"/>
        <v>0</v>
      </c>
      <c r="N189" s="9">
        <f>N190</f>
        <v>0</v>
      </c>
      <c r="O189" s="5">
        <f t="shared" si="11"/>
        <v>0</v>
      </c>
      <c r="P189" s="9">
        <f>P190</f>
        <v>0</v>
      </c>
      <c r="Q189" s="5">
        <f t="shared" si="10"/>
        <v>0</v>
      </c>
    </row>
    <row r="190" spans="1:17" ht="48" hidden="1" customHeight="1">
      <c r="A190" s="2" t="s">
        <v>32</v>
      </c>
      <c r="B190" s="3" t="s">
        <v>3</v>
      </c>
      <c r="C190" s="3" t="s">
        <v>23</v>
      </c>
      <c r="D190" s="3" t="s">
        <v>22</v>
      </c>
      <c r="E190" s="1" t="s">
        <v>179</v>
      </c>
      <c r="F190" s="3">
        <v>200</v>
      </c>
      <c r="G190" s="5">
        <v>5.9</v>
      </c>
      <c r="H190" s="5"/>
      <c r="I190" s="5">
        <f t="shared" si="14"/>
        <v>5.9</v>
      </c>
      <c r="J190" s="5">
        <v>-5.9</v>
      </c>
      <c r="K190" s="5">
        <f t="shared" si="12"/>
        <v>0</v>
      </c>
      <c r="L190" s="9"/>
      <c r="M190" s="5">
        <f t="shared" si="13"/>
        <v>0</v>
      </c>
      <c r="N190" s="9"/>
      <c r="O190" s="5">
        <f t="shared" si="11"/>
        <v>0</v>
      </c>
      <c r="P190" s="9"/>
      <c r="Q190" s="5">
        <f t="shared" si="10"/>
        <v>0</v>
      </c>
    </row>
    <row r="191" spans="1:17" ht="83.25" customHeight="1">
      <c r="A191" s="2" t="s">
        <v>178</v>
      </c>
      <c r="B191" s="3" t="s">
        <v>3</v>
      </c>
      <c r="C191" s="3" t="s">
        <v>23</v>
      </c>
      <c r="D191" s="3" t="s">
        <v>22</v>
      </c>
      <c r="E191" s="1" t="s">
        <v>341</v>
      </c>
      <c r="F191" s="3"/>
      <c r="G191" s="5"/>
      <c r="H191" s="5"/>
      <c r="I191" s="5">
        <f t="shared" si="14"/>
        <v>0</v>
      </c>
      <c r="J191" s="5">
        <f>J192</f>
        <v>8.1300000000000008</v>
      </c>
      <c r="K191" s="5">
        <f t="shared" si="12"/>
        <v>8.1300000000000008</v>
      </c>
      <c r="L191" s="9">
        <f>L192</f>
        <v>0</v>
      </c>
      <c r="M191" s="5">
        <f t="shared" si="13"/>
        <v>8.1300000000000008</v>
      </c>
      <c r="N191" s="9">
        <f>N192</f>
        <v>0</v>
      </c>
      <c r="O191" s="5">
        <f t="shared" si="11"/>
        <v>8.1300000000000008</v>
      </c>
      <c r="P191" s="9">
        <f>P192</f>
        <v>0</v>
      </c>
      <c r="Q191" s="5">
        <f t="shared" si="10"/>
        <v>8.1300000000000008</v>
      </c>
    </row>
    <row r="192" spans="1:17" ht="48" customHeight="1">
      <c r="A192" s="2" t="s">
        <v>32</v>
      </c>
      <c r="B192" s="3" t="s">
        <v>3</v>
      </c>
      <c r="C192" s="3" t="s">
        <v>23</v>
      </c>
      <c r="D192" s="3" t="s">
        <v>22</v>
      </c>
      <c r="E192" s="1" t="s">
        <v>341</v>
      </c>
      <c r="F192" s="3">
        <v>200</v>
      </c>
      <c r="G192" s="5"/>
      <c r="H192" s="5"/>
      <c r="I192" s="5">
        <f t="shared" si="14"/>
        <v>0</v>
      </c>
      <c r="J192" s="5">
        <f>5.9+2.23</f>
        <v>8.1300000000000008</v>
      </c>
      <c r="K192" s="5">
        <f t="shared" si="12"/>
        <v>8.1300000000000008</v>
      </c>
      <c r="L192" s="9"/>
      <c r="M192" s="5">
        <f t="shared" si="13"/>
        <v>8.1300000000000008</v>
      </c>
      <c r="N192" s="9"/>
      <c r="O192" s="5">
        <f t="shared" si="11"/>
        <v>8.1300000000000008</v>
      </c>
      <c r="P192" s="9"/>
      <c r="Q192" s="5">
        <f t="shared" si="10"/>
        <v>8.1300000000000008</v>
      </c>
    </row>
    <row r="193" spans="1:17" ht="63.75" customHeight="1">
      <c r="A193" s="7" t="s">
        <v>16</v>
      </c>
      <c r="B193" s="8" t="s">
        <v>11</v>
      </c>
      <c r="C193" s="3"/>
      <c r="D193" s="3"/>
      <c r="E193" s="3"/>
      <c r="F193" s="3"/>
      <c r="G193" s="5">
        <v>8929.7253500000006</v>
      </c>
      <c r="H193" s="5">
        <f>H194</f>
        <v>9.9</v>
      </c>
      <c r="I193" s="5">
        <f t="shared" si="14"/>
        <v>8939.6253500000003</v>
      </c>
      <c r="J193" s="5">
        <f>J194</f>
        <v>1.5999999999999996</v>
      </c>
      <c r="K193" s="5">
        <f t="shared" si="12"/>
        <v>8941.2253500000006</v>
      </c>
      <c r="L193" s="9">
        <f>L194</f>
        <v>103.227</v>
      </c>
      <c r="M193" s="5">
        <f t="shared" si="13"/>
        <v>9044.4523500000014</v>
      </c>
      <c r="N193" s="9">
        <f>N194</f>
        <v>0</v>
      </c>
      <c r="O193" s="5">
        <f t="shared" si="11"/>
        <v>9044.4523500000014</v>
      </c>
      <c r="P193" s="9">
        <f>P194</f>
        <v>0</v>
      </c>
      <c r="Q193" s="5">
        <f t="shared" si="10"/>
        <v>9044.4523500000014</v>
      </c>
    </row>
    <row r="194" spans="1:17" ht="35.25" customHeight="1">
      <c r="A194" s="2" t="s">
        <v>12</v>
      </c>
      <c r="B194" s="3" t="s">
        <v>11</v>
      </c>
      <c r="C194" s="3"/>
      <c r="D194" s="3"/>
      <c r="E194" s="3"/>
      <c r="F194" s="3"/>
      <c r="G194" s="5">
        <v>8929.7253500000006</v>
      </c>
      <c r="H194" s="5">
        <f>H195+H200+H202+H206+H211+H213+H215+H217+H209+H204+H219</f>
        <v>9.9</v>
      </c>
      <c r="I194" s="5">
        <f t="shared" si="14"/>
        <v>8939.6253500000003</v>
      </c>
      <c r="J194" s="5">
        <f>J195+J200+J202+J206+J211+J213+J215+J217+J209+J204+J219+J221</f>
        <v>1.5999999999999996</v>
      </c>
      <c r="K194" s="5">
        <f t="shared" si="12"/>
        <v>8941.2253500000006</v>
      </c>
      <c r="L194" s="9">
        <f>L195+L200+L202+L206+L211+L213+L215+L217+L209+L204+L219+L221</f>
        <v>103.227</v>
      </c>
      <c r="M194" s="5">
        <f t="shared" si="13"/>
        <v>9044.4523500000014</v>
      </c>
      <c r="N194" s="9">
        <f>N195+N200+N202+N206+N211+N213+N215+N217+N209+N204+N219+N221</f>
        <v>0</v>
      </c>
      <c r="O194" s="5">
        <f t="shared" si="11"/>
        <v>9044.4523500000014</v>
      </c>
      <c r="P194" s="9">
        <f>P195+P200+P202+P206+P211+P213+P215+P217+P209+P204+P219+P221</f>
        <v>0</v>
      </c>
      <c r="Q194" s="5">
        <f t="shared" si="10"/>
        <v>9044.4523500000014</v>
      </c>
    </row>
    <row r="195" spans="1:17" ht="48" customHeight="1">
      <c r="A195" s="2" t="s">
        <v>31</v>
      </c>
      <c r="B195" s="3" t="s">
        <v>11</v>
      </c>
      <c r="C195" s="3" t="s">
        <v>19</v>
      </c>
      <c r="D195" s="3">
        <v>13</v>
      </c>
      <c r="E195" s="1" t="s">
        <v>34</v>
      </c>
      <c r="F195" s="3"/>
      <c r="G195" s="5">
        <v>3519.6260000000002</v>
      </c>
      <c r="H195" s="5">
        <f>H196+H197+H199+H198</f>
        <v>0</v>
      </c>
      <c r="I195" s="5">
        <f t="shared" si="14"/>
        <v>3519.6260000000002</v>
      </c>
      <c r="J195" s="5">
        <f>J196+J197+J199+J198</f>
        <v>0</v>
      </c>
      <c r="K195" s="5">
        <f t="shared" si="12"/>
        <v>3519.6260000000002</v>
      </c>
      <c r="L195" s="9">
        <f>L196+L197+L199+L198</f>
        <v>0</v>
      </c>
      <c r="M195" s="5">
        <f t="shared" si="13"/>
        <v>3519.6260000000002</v>
      </c>
      <c r="N195" s="9">
        <f>N196+N197+N199+N198</f>
        <v>0</v>
      </c>
      <c r="O195" s="5">
        <f t="shared" si="11"/>
        <v>3519.6260000000002</v>
      </c>
      <c r="P195" s="9">
        <f>P196+P197+P199+P198</f>
        <v>0</v>
      </c>
      <c r="Q195" s="5">
        <f t="shared" si="10"/>
        <v>3519.6260000000002</v>
      </c>
    </row>
    <row r="196" spans="1:17" ht="88.5" customHeight="1">
      <c r="A196" s="2" t="s">
        <v>101</v>
      </c>
      <c r="B196" s="3" t="s">
        <v>11</v>
      </c>
      <c r="C196" s="3" t="s">
        <v>19</v>
      </c>
      <c r="D196" s="3">
        <v>13</v>
      </c>
      <c r="E196" s="1" t="s">
        <v>34</v>
      </c>
      <c r="F196" s="3">
        <v>100</v>
      </c>
      <c r="G196" s="5">
        <v>3519.6260000000002</v>
      </c>
      <c r="H196" s="5"/>
      <c r="I196" s="5">
        <f t="shared" si="14"/>
        <v>3519.6260000000002</v>
      </c>
      <c r="J196" s="5"/>
      <c r="K196" s="5">
        <f t="shared" si="12"/>
        <v>3519.6260000000002</v>
      </c>
      <c r="L196" s="9"/>
      <c r="M196" s="5">
        <f t="shared" si="13"/>
        <v>3519.6260000000002</v>
      </c>
      <c r="N196" s="9"/>
      <c r="O196" s="5">
        <f t="shared" si="11"/>
        <v>3519.6260000000002</v>
      </c>
      <c r="P196" s="9"/>
      <c r="Q196" s="5">
        <f t="shared" si="10"/>
        <v>3519.6260000000002</v>
      </c>
    </row>
    <row r="197" spans="1:17" ht="49.5" hidden="1" customHeight="1">
      <c r="A197" s="2" t="s">
        <v>32</v>
      </c>
      <c r="B197" s="3" t="s">
        <v>11</v>
      </c>
      <c r="C197" s="3" t="s">
        <v>19</v>
      </c>
      <c r="D197" s="3">
        <v>13</v>
      </c>
      <c r="E197" s="1" t="s">
        <v>34</v>
      </c>
      <c r="F197" s="3">
        <v>200</v>
      </c>
      <c r="G197" s="5">
        <v>0</v>
      </c>
      <c r="H197" s="5"/>
      <c r="I197" s="5">
        <f t="shared" si="14"/>
        <v>0</v>
      </c>
      <c r="J197" s="5"/>
      <c r="K197" s="5">
        <f t="shared" si="12"/>
        <v>0</v>
      </c>
      <c r="L197" s="9"/>
      <c r="M197" s="5">
        <f t="shared" si="13"/>
        <v>0</v>
      </c>
      <c r="N197" s="9"/>
      <c r="O197" s="5">
        <f t="shared" si="11"/>
        <v>0</v>
      </c>
      <c r="P197" s="9"/>
      <c r="Q197" s="5">
        <f t="shared" si="10"/>
        <v>0</v>
      </c>
    </row>
    <row r="198" spans="1:17" ht="32.25" hidden="1" customHeight="1">
      <c r="A198" s="2" t="s">
        <v>166</v>
      </c>
      <c r="B198" s="3" t="s">
        <v>11</v>
      </c>
      <c r="C198" s="3" t="s">
        <v>19</v>
      </c>
      <c r="D198" s="3">
        <v>13</v>
      </c>
      <c r="E198" s="1" t="s">
        <v>34</v>
      </c>
      <c r="F198" s="3">
        <v>300</v>
      </c>
      <c r="G198" s="5">
        <v>0</v>
      </c>
      <c r="H198" s="5"/>
      <c r="I198" s="5">
        <f t="shared" si="14"/>
        <v>0</v>
      </c>
      <c r="J198" s="5"/>
      <c r="K198" s="5">
        <f t="shared" si="12"/>
        <v>0</v>
      </c>
      <c r="L198" s="9"/>
      <c r="M198" s="5">
        <f t="shared" si="13"/>
        <v>0</v>
      </c>
      <c r="N198" s="9"/>
      <c r="O198" s="5">
        <f t="shared" si="11"/>
        <v>0</v>
      </c>
      <c r="P198" s="9"/>
      <c r="Q198" s="5">
        <f t="shared" si="10"/>
        <v>0</v>
      </c>
    </row>
    <row r="199" spans="1:17" ht="36.75" hidden="1" customHeight="1">
      <c r="A199" s="2" t="s">
        <v>33</v>
      </c>
      <c r="B199" s="3" t="s">
        <v>11</v>
      </c>
      <c r="C199" s="3" t="s">
        <v>19</v>
      </c>
      <c r="D199" s="3">
        <v>13</v>
      </c>
      <c r="E199" s="1" t="s">
        <v>34</v>
      </c>
      <c r="F199" s="3">
        <v>800</v>
      </c>
      <c r="G199" s="5">
        <v>0</v>
      </c>
      <c r="H199" s="5"/>
      <c r="I199" s="5">
        <f t="shared" si="14"/>
        <v>0</v>
      </c>
      <c r="J199" s="5"/>
      <c r="K199" s="5">
        <f t="shared" si="12"/>
        <v>0</v>
      </c>
      <c r="L199" s="9"/>
      <c r="M199" s="5">
        <f t="shared" si="13"/>
        <v>0</v>
      </c>
      <c r="N199" s="9"/>
      <c r="O199" s="5">
        <f t="shared" si="11"/>
        <v>0</v>
      </c>
      <c r="P199" s="9"/>
      <c r="Q199" s="5">
        <f t="shared" si="10"/>
        <v>0</v>
      </c>
    </row>
    <row r="200" spans="1:17" ht="36.75" hidden="1" customHeight="1">
      <c r="A200" s="10" t="s">
        <v>184</v>
      </c>
      <c r="B200" s="3" t="s">
        <v>11</v>
      </c>
      <c r="C200" s="3" t="s">
        <v>19</v>
      </c>
      <c r="D200" s="3">
        <v>13</v>
      </c>
      <c r="E200" s="1" t="s">
        <v>185</v>
      </c>
      <c r="F200" s="3"/>
      <c r="G200" s="5">
        <v>0</v>
      </c>
      <c r="H200" s="5">
        <f>H201</f>
        <v>0</v>
      </c>
      <c r="I200" s="5">
        <f t="shared" si="14"/>
        <v>0</v>
      </c>
      <c r="J200" s="5">
        <f>J201</f>
        <v>0</v>
      </c>
      <c r="K200" s="5">
        <f t="shared" si="12"/>
        <v>0</v>
      </c>
      <c r="L200" s="9">
        <f>L201</f>
        <v>0</v>
      </c>
      <c r="M200" s="5">
        <f t="shared" si="13"/>
        <v>0</v>
      </c>
      <c r="N200" s="9">
        <f>N201</f>
        <v>0</v>
      </c>
      <c r="O200" s="5">
        <f t="shared" si="11"/>
        <v>0</v>
      </c>
      <c r="P200" s="9">
        <f>P201</f>
        <v>0</v>
      </c>
      <c r="Q200" s="5">
        <f t="shared" si="10"/>
        <v>0</v>
      </c>
    </row>
    <row r="201" spans="1:17" ht="51" hidden="1" customHeight="1">
      <c r="A201" s="2" t="s">
        <v>188</v>
      </c>
      <c r="B201" s="3" t="s">
        <v>11</v>
      </c>
      <c r="C201" s="3" t="s">
        <v>19</v>
      </c>
      <c r="D201" s="3">
        <v>13</v>
      </c>
      <c r="E201" s="1" t="s">
        <v>185</v>
      </c>
      <c r="F201" s="3">
        <v>400</v>
      </c>
      <c r="G201" s="5">
        <v>0</v>
      </c>
      <c r="H201" s="5"/>
      <c r="I201" s="5">
        <f t="shared" si="14"/>
        <v>0</v>
      </c>
      <c r="J201" s="5"/>
      <c r="K201" s="5">
        <f t="shared" si="12"/>
        <v>0</v>
      </c>
      <c r="L201" s="9"/>
      <c r="M201" s="5">
        <f t="shared" si="13"/>
        <v>0</v>
      </c>
      <c r="N201" s="9"/>
      <c r="O201" s="5">
        <f t="shared" si="11"/>
        <v>0</v>
      </c>
      <c r="P201" s="9"/>
      <c r="Q201" s="5">
        <f t="shared" si="10"/>
        <v>0</v>
      </c>
    </row>
    <row r="202" spans="1:17" ht="36.75" hidden="1" customHeight="1">
      <c r="A202" s="2" t="s">
        <v>230</v>
      </c>
      <c r="B202" s="3" t="s">
        <v>11</v>
      </c>
      <c r="C202" s="3" t="s">
        <v>19</v>
      </c>
      <c r="D202" s="3">
        <v>13</v>
      </c>
      <c r="E202" s="1" t="s">
        <v>231</v>
      </c>
      <c r="F202" s="3"/>
      <c r="G202" s="5">
        <v>0</v>
      </c>
      <c r="H202" s="5">
        <f>H203</f>
        <v>0</v>
      </c>
      <c r="I202" s="5">
        <f t="shared" si="14"/>
        <v>0</v>
      </c>
      <c r="J202" s="5">
        <f>J203</f>
        <v>0</v>
      </c>
      <c r="K202" s="5">
        <f t="shared" si="12"/>
        <v>0</v>
      </c>
      <c r="L202" s="9">
        <f>L203</f>
        <v>0</v>
      </c>
      <c r="M202" s="5">
        <f t="shared" si="13"/>
        <v>0</v>
      </c>
      <c r="N202" s="9">
        <f>N203</f>
        <v>0</v>
      </c>
      <c r="O202" s="5">
        <f t="shared" si="11"/>
        <v>0</v>
      </c>
      <c r="P202" s="9">
        <f>P203</f>
        <v>0</v>
      </c>
      <c r="Q202" s="5">
        <f t="shared" si="10"/>
        <v>0</v>
      </c>
    </row>
    <row r="203" spans="1:17" ht="45.75" hidden="1" customHeight="1">
      <c r="A203" s="2" t="s">
        <v>32</v>
      </c>
      <c r="B203" s="3" t="s">
        <v>11</v>
      </c>
      <c r="C203" s="3" t="s">
        <v>19</v>
      </c>
      <c r="D203" s="3">
        <v>13</v>
      </c>
      <c r="E203" s="12" t="s">
        <v>231</v>
      </c>
      <c r="F203" s="3">
        <v>200</v>
      </c>
      <c r="G203" s="5">
        <v>0</v>
      </c>
      <c r="H203" s="5"/>
      <c r="I203" s="5">
        <f t="shared" si="14"/>
        <v>0</v>
      </c>
      <c r="J203" s="5"/>
      <c r="K203" s="5">
        <f t="shared" si="12"/>
        <v>0</v>
      </c>
      <c r="L203" s="9"/>
      <c r="M203" s="5">
        <f t="shared" si="13"/>
        <v>0</v>
      </c>
      <c r="N203" s="9"/>
      <c r="O203" s="5">
        <f t="shared" si="11"/>
        <v>0</v>
      </c>
      <c r="P203" s="9"/>
      <c r="Q203" s="5">
        <f t="shared" si="10"/>
        <v>0</v>
      </c>
    </row>
    <row r="204" spans="1:17" ht="45.75" customHeight="1">
      <c r="A204" s="2" t="s">
        <v>318</v>
      </c>
      <c r="B204" s="3" t="s">
        <v>11</v>
      </c>
      <c r="C204" s="3" t="s">
        <v>19</v>
      </c>
      <c r="D204" s="3">
        <v>13</v>
      </c>
      <c r="E204" s="1" t="s">
        <v>319</v>
      </c>
      <c r="F204" s="3"/>
      <c r="G204" s="5">
        <v>0</v>
      </c>
      <c r="H204" s="5">
        <f>H205</f>
        <v>0</v>
      </c>
      <c r="I204" s="5">
        <f t="shared" si="14"/>
        <v>0</v>
      </c>
      <c r="J204" s="5">
        <f>J205</f>
        <v>0</v>
      </c>
      <c r="K204" s="5">
        <f t="shared" si="12"/>
        <v>0</v>
      </c>
      <c r="L204" s="9">
        <f>L205</f>
        <v>9.9</v>
      </c>
      <c r="M204" s="5">
        <f t="shared" si="13"/>
        <v>9.9</v>
      </c>
      <c r="N204" s="9">
        <f>N205</f>
        <v>0</v>
      </c>
      <c r="O204" s="5">
        <f t="shared" si="11"/>
        <v>9.9</v>
      </c>
      <c r="P204" s="9">
        <f>P205</f>
        <v>0</v>
      </c>
      <c r="Q204" s="5">
        <f t="shared" si="10"/>
        <v>9.9</v>
      </c>
    </row>
    <row r="205" spans="1:17" ht="45.75" customHeight="1">
      <c r="A205" s="2" t="s">
        <v>32</v>
      </c>
      <c r="B205" s="3" t="s">
        <v>11</v>
      </c>
      <c r="C205" s="3" t="s">
        <v>19</v>
      </c>
      <c r="D205" s="3">
        <v>13</v>
      </c>
      <c r="E205" s="1" t="s">
        <v>319</v>
      </c>
      <c r="F205" s="3">
        <v>200</v>
      </c>
      <c r="G205" s="5">
        <v>0</v>
      </c>
      <c r="H205" s="5"/>
      <c r="I205" s="5">
        <f t="shared" si="14"/>
        <v>0</v>
      </c>
      <c r="J205" s="5"/>
      <c r="K205" s="5">
        <f t="shared" si="12"/>
        <v>0</v>
      </c>
      <c r="L205" s="9">
        <v>9.9</v>
      </c>
      <c r="M205" s="5">
        <f t="shared" si="13"/>
        <v>9.9</v>
      </c>
      <c r="N205" s="9"/>
      <c r="O205" s="5">
        <f t="shared" si="11"/>
        <v>9.9</v>
      </c>
      <c r="P205" s="9"/>
      <c r="Q205" s="5">
        <f t="shared" si="10"/>
        <v>9.9</v>
      </c>
    </row>
    <row r="206" spans="1:17" ht="50.25" customHeight="1">
      <c r="A206" s="2" t="s">
        <v>46</v>
      </c>
      <c r="B206" s="3" t="s">
        <v>11</v>
      </c>
      <c r="C206" s="3" t="s">
        <v>19</v>
      </c>
      <c r="D206" s="3">
        <v>13</v>
      </c>
      <c r="E206" s="12" t="s">
        <v>47</v>
      </c>
      <c r="F206" s="3"/>
      <c r="G206" s="5">
        <v>1391.6203500000001</v>
      </c>
      <c r="H206" s="5">
        <f>H207+H208</f>
        <v>0</v>
      </c>
      <c r="I206" s="5">
        <f t="shared" si="14"/>
        <v>1391.6203500000001</v>
      </c>
      <c r="J206" s="5">
        <f>J207+J208</f>
        <v>0</v>
      </c>
      <c r="K206" s="5">
        <f t="shared" si="12"/>
        <v>1391.6203500000001</v>
      </c>
      <c r="L206" s="9">
        <f>L207+L208</f>
        <v>0</v>
      </c>
      <c r="M206" s="5">
        <f t="shared" si="13"/>
        <v>1391.6203500000001</v>
      </c>
      <c r="N206" s="9">
        <f>N207+N208</f>
        <v>0</v>
      </c>
      <c r="O206" s="5">
        <f t="shared" si="11"/>
        <v>1391.6203500000001</v>
      </c>
      <c r="P206" s="9">
        <f>P207+P208</f>
        <v>0</v>
      </c>
      <c r="Q206" s="5">
        <f t="shared" si="10"/>
        <v>1391.6203500000001</v>
      </c>
    </row>
    <row r="207" spans="1:17" ht="48" customHeight="1">
      <c r="A207" s="2" t="s">
        <v>32</v>
      </c>
      <c r="B207" s="3" t="s">
        <v>11</v>
      </c>
      <c r="C207" s="3" t="s">
        <v>19</v>
      </c>
      <c r="D207" s="3">
        <v>13</v>
      </c>
      <c r="E207" s="12" t="s">
        <v>47</v>
      </c>
      <c r="F207" s="3">
        <v>200</v>
      </c>
      <c r="G207" s="5">
        <v>1391.6203500000001</v>
      </c>
      <c r="H207" s="5"/>
      <c r="I207" s="5">
        <f t="shared" si="14"/>
        <v>1391.6203500000001</v>
      </c>
      <c r="J207" s="5"/>
      <c r="K207" s="5">
        <f t="shared" si="12"/>
        <v>1391.6203500000001</v>
      </c>
      <c r="L207" s="9"/>
      <c r="M207" s="5">
        <f t="shared" si="13"/>
        <v>1391.6203500000001</v>
      </c>
      <c r="N207" s="9"/>
      <c r="O207" s="5">
        <f t="shared" si="11"/>
        <v>1391.6203500000001</v>
      </c>
      <c r="P207" s="9"/>
      <c r="Q207" s="5">
        <f t="shared" si="10"/>
        <v>1391.6203500000001</v>
      </c>
    </row>
    <row r="208" spans="1:17" ht="39.75" hidden="1" customHeight="1">
      <c r="A208" s="4" t="s">
        <v>33</v>
      </c>
      <c r="B208" s="3" t="s">
        <v>11</v>
      </c>
      <c r="C208" s="3" t="s">
        <v>19</v>
      </c>
      <c r="D208" s="3">
        <v>13</v>
      </c>
      <c r="E208" s="12" t="s">
        <v>47</v>
      </c>
      <c r="F208" s="3">
        <v>800</v>
      </c>
      <c r="G208" s="5">
        <v>0</v>
      </c>
      <c r="H208" s="5"/>
      <c r="I208" s="5">
        <f t="shared" si="14"/>
        <v>0</v>
      </c>
      <c r="J208" s="5"/>
      <c r="K208" s="5">
        <f t="shared" si="12"/>
        <v>0</v>
      </c>
      <c r="L208" s="9"/>
      <c r="M208" s="5">
        <f t="shared" si="13"/>
        <v>0</v>
      </c>
      <c r="N208" s="9"/>
      <c r="O208" s="5">
        <f t="shared" si="11"/>
        <v>0</v>
      </c>
      <c r="P208" s="9"/>
      <c r="Q208" s="5">
        <f t="shared" ref="Q208:Q271" si="15">O208+P208</f>
        <v>0</v>
      </c>
    </row>
    <row r="209" spans="1:17" ht="67.5" customHeight="1">
      <c r="A209" s="4" t="s">
        <v>254</v>
      </c>
      <c r="B209" s="3" t="s">
        <v>11</v>
      </c>
      <c r="C209" s="3" t="s">
        <v>19</v>
      </c>
      <c r="D209" s="3">
        <v>13</v>
      </c>
      <c r="E209" s="12" t="s">
        <v>255</v>
      </c>
      <c r="F209" s="3"/>
      <c r="G209" s="5">
        <v>0</v>
      </c>
      <c r="H209" s="5">
        <f>H210</f>
        <v>0</v>
      </c>
      <c r="I209" s="5">
        <f t="shared" si="14"/>
        <v>0</v>
      </c>
      <c r="J209" s="5">
        <f>J210</f>
        <v>0</v>
      </c>
      <c r="K209" s="5">
        <f t="shared" si="12"/>
        <v>0</v>
      </c>
      <c r="L209" s="9">
        <f>L210</f>
        <v>0</v>
      </c>
      <c r="M209" s="5">
        <f t="shared" si="13"/>
        <v>0</v>
      </c>
      <c r="N209" s="9">
        <f>N210</f>
        <v>0</v>
      </c>
      <c r="O209" s="5">
        <f t="shared" si="11"/>
        <v>0</v>
      </c>
      <c r="P209" s="9">
        <f>P210</f>
        <v>0</v>
      </c>
      <c r="Q209" s="5">
        <f t="shared" si="15"/>
        <v>0</v>
      </c>
    </row>
    <row r="210" spans="1:17" ht="39.75" customHeight="1">
      <c r="A210" s="4" t="s">
        <v>33</v>
      </c>
      <c r="B210" s="3" t="s">
        <v>11</v>
      </c>
      <c r="C210" s="3" t="s">
        <v>19</v>
      </c>
      <c r="D210" s="3">
        <v>13</v>
      </c>
      <c r="E210" s="12" t="s">
        <v>255</v>
      </c>
      <c r="F210" s="3">
        <v>800</v>
      </c>
      <c r="G210" s="5">
        <v>0</v>
      </c>
      <c r="H210" s="5"/>
      <c r="I210" s="5">
        <f t="shared" si="14"/>
        <v>0</v>
      </c>
      <c r="J210" s="5"/>
      <c r="K210" s="5">
        <f t="shared" si="12"/>
        <v>0</v>
      </c>
      <c r="L210" s="9"/>
      <c r="M210" s="5">
        <f t="shared" si="13"/>
        <v>0</v>
      </c>
      <c r="N210" s="9"/>
      <c r="O210" s="5">
        <f t="shared" si="11"/>
        <v>0</v>
      </c>
      <c r="P210" s="9"/>
      <c r="Q210" s="5">
        <f t="shared" si="15"/>
        <v>0</v>
      </c>
    </row>
    <row r="211" spans="1:17" ht="40.5" customHeight="1">
      <c r="A211" s="10" t="s">
        <v>54</v>
      </c>
      <c r="B211" s="3" t="s">
        <v>11</v>
      </c>
      <c r="C211" s="3" t="s">
        <v>21</v>
      </c>
      <c r="D211" s="3">
        <v>10</v>
      </c>
      <c r="E211" s="1" t="s">
        <v>55</v>
      </c>
      <c r="F211" s="3"/>
      <c r="G211" s="5">
        <v>152</v>
      </c>
      <c r="H211" s="5">
        <f>H212</f>
        <v>0</v>
      </c>
      <c r="I211" s="5">
        <f t="shared" si="14"/>
        <v>152</v>
      </c>
      <c r="J211" s="5">
        <f>J212</f>
        <v>0</v>
      </c>
      <c r="K211" s="5">
        <f t="shared" si="12"/>
        <v>152</v>
      </c>
      <c r="L211" s="9">
        <f>L212</f>
        <v>93.326999999999998</v>
      </c>
      <c r="M211" s="5">
        <f t="shared" si="13"/>
        <v>245.327</v>
      </c>
      <c r="N211" s="9">
        <f>N212</f>
        <v>0</v>
      </c>
      <c r="O211" s="5">
        <f t="shared" si="11"/>
        <v>245.327</v>
      </c>
      <c r="P211" s="9">
        <f>P212</f>
        <v>0</v>
      </c>
      <c r="Q211" s="5">
        <f t="shared" si="15"/>
        <v>245.327</v>
      </c>
    </row>
    <row r="212" spans="1:17" ht="48" customHeight="1">
      <c r="A212" s="2" t="s">
        <v>32</v>
      </c>
      <c r="B212" s="3" t="s">
        <v>11</v>
      </c>
      <c r="C212" s="3" t="s">
        <v>21</v>
      </c>
      <c r="D212" s="3">
        <v>10</v>
      </c>
      <c r="E212" s="1" t="s">
        <v>55</v>
      </c>
      <c r="F212" s="3">
        <v>200</v>
      </c>
      <c r="G212" s="5">
        <v>152</v>
      </c>
      <c r="H212" s="5"/>
      <c r="I212" s="5">
        <f t="shared" si="14"/>
        <v>152</v>
      </c>
      <c r="J212" s="5"/>
      <c r="K212" s="5">
        <f t="shared" si="12"/>
        <v>152</v>
      </c>
      <c r="L212" s="9">
        <v>93.326999999999998</v>
      </c>
      <c r="M212" s="5">
        <f t="shared" si="13"/>
        <v>245.327</v>
      </c>
      <c r="N212" s="9"/>
      <c r="O212" s="5">
        <f t="shared" ref="O212:O275" si="16">M212+N212</f>
        <v>245.327</v>
      </c>
      <c r="P212" s="9"/>
      <c r="Q212" s="5">
        <f t="shared" si="15"/>
        <v>245.327</v>
      </c>
    </row>
    <row r="213" spans="1:17" ht="48" hidden="1" customHeight="1">
      <c r="A213" s="2" t="s">
        <v>223</v>
      </c>
      <c r="B213" s="3" t="s">
        <v>11</v>
      </c>
      <c r="C213" s="3" t="s">
        <v>21</v>
      </c>
      <c r="D213" s="3">
        <v>12</v>
      </c>
      <c r="E213" s="1" t="s">
        <v>234</v>
      </c>
      <c r="F213" s="3"/>
      <c r="G213" s="5">
        <v>0</v>
      </c>
      <c r="H213" s="5">
        <f>H214</f>
        <v>0</v>
      </c>
      <c r="I213" s="5">
        <f t="shared" si="14"/>
        <v>0</v>
      </c>
      <c r="J213" s="5">
        <f>J214</f>
        <v>0</v>
      </c>
      <c r="K213" s="5">
        <f t="shared" si="12"/>
        <v>0</v>
      </c>
      <c r="L213" s="9">
        <f>L214</f>
        <v>0</v>
      </c>
      <c r="M213" s="5">
        <f t="shared" si="13"/>
        <v>0</v>
      </c>
      <c r="N213" s="9">
        <f>N214</f>
        <v>0</v>
      </c>
      <c r="O213" s="5">
        <f t="shared" si="16"/>
        <v>0</v>
      </c>
      <c r="P213" s="9">
        <f>P214</f>
        <v>0</v>
      </c>
      <c r="Q213" s="5">
        <f t="shared" si="15"/>
        <v>0</v>
      </c>
    </row>
    <row r="214" spans="1:17" ht="48" hidden="1" customHeight="1">
      <c r="A214" s="2" t="s">
        <v>32</v>
      </c>
      <c r="B214" s="3" t="s">
        <v>11</v>
      </c>
      <c r="C214" s="3" t="s">
        <v>21</v>
      </c>
      <c r="D214" s="3">
        <v>12</v>
      </c>
      <c r="E214" s="1" t="s">
        <v>234</v>
      </c>
      <c r="F214" s="3">
        <v>200</v>
      </c>
      <c r="G214" s="5">
        <v>0</v>
      </c>
      <c r="H214" s="5"/>
      <c r="I214" s="5">
        <f t="shared" si="14"/>
        <v>0</v>
      </c>
      <c r="J214" s="5"/>
      <c r="K214" s="5">
        <f t="shared" si="12"/>
        <v>0</v>
      </c>
      <c r="L214" s="9"/>
      <c r="M214" s="5">
        <f t="shared" ref="M214:M279" si="17">K214+L214</f>
        <v>0</v>
      </c>
      <c r="N214" s="9"/>
      <c r="O214" s="5">
        <f t="shared" si="16"/>
        <v>0</v>
      </c>
      <c r="P214" s="9"/>
      <c r="Q214" s="5">
        <f t="shared" si="15"/>
        <v>0</v>
      </c>
    </row>
    <row r="215" spans="1:17" ht="69" customHeight="1">
      <c r="A215" s="2" t="s">
        <v>61</v>
      </c>
      <c r="B215" s="3" t="s">
        <v>11</v>
      </c>
      <c r="C215" s="3" t="s">
        <v>21</v>
      </c>
      <c r="D215" s="3">
        <v>12</v>
      </c>
      <c r="E215" s="12" t="s">
        <v>62</v>
      </c>
      <c r="F215" s="3"/>
      <c r="G215" s="5">
        <v>580</v>
      </c>
      <c r="H215" s="5">
        <f>H216</f>
        <v>0</v>
      </c>
      <c r="I215" s="5">
        <f t="shared" si="14"/>
        <v>580</v>
      </c>
      <c r="J215" s="5">
        <f>J216</f>
        <v>0</v>
      </c>
      <c r="K215" s="5">
        <f t="shared" si="12"/>
        <v>580</v>
      </c>
      <c r="L215" s="9">
        <f>L216</f>
        <v>0</v>
      </c>
      <c r="M215" s="5">
        <f t="shared" si="17"/>
        <v>580</v>
      </c>
      <c r="N215" s="9">
        <f>N216</f>
        <v>0</v>
      </c>
      <c r="O215" s="5">
        <f t="shared" si="16"/>
        <v>580</v>
      </c>
      <c r="P215" s="9">
        <f>P216</f>
        <v>0</v>
      </c>
      <c r="Q215" s="5">
        <f t="shared" si="15"/>
        <v>580</v>
      </c>
    </row>
    <row r="216" spans="1:17" ht="49.5" customHeight="1">
      <c r="A216" s="2" t="s">
        <v>32</v>
      </c>
      <c r="B216" s="3" t="s">
        <v>11</v>
      </c>
      <c r="C216" s="3" t="s">
        <v>21</v>
      </c>
      <c r="D216" s="3">
        <v>12</v>
      </c>
      <c r="E216" s="12" t="s">
        <v>62</v>
      </c>
      <c r="F216" s="3">
        <v>200</v>
      </c>
      <c r="G216" s="5">
        <v>580</v>
      </c>
      <c r="H216" s="5"/>
      <c r="I216" s="5">
        <f t="shared" si="14"/>
        <v>580</v>
      </c>
      <c r="J216" s="5"/>
      <c r="K216" s="5">
        <f t="shared" ref="K216:K283" si="18">I216+J216</f>
        <v>580</v>
      </c>
      <c r="L216" s="9"/>
      <c r="M216" s="5">
        <f t="shared" si="17"/>
        <v>580</v>
      </c>
      <c r="N216" s="9"/>
      <c r="O216" s="5">
        <f t="shared" si="16"/>
        <v>580</v>
      </c>
      <c r="P216" s="9"/>
      <c r="Q216" s="5">
        <f t="shared" si="15"/>
        <v>580</v>
      </c>
    </row>
    <row r="217" spans="1:17" ht="97.5" customHeight="1">
      <c r="A217" s="16" t="s">
        <v>197</v>
      </c>
      <c r="B217" s="3" t="s">
        <v>11</v>
      </c>
      <c r="C217" s="3" t="s">
        <v>22</v>
      </c>
      <c r="D217" s="3" t="s">
        <v>19</v>
      </c>
      <c r="E217" s="12" t="s">
        <v>63</v>
      </c>
      <c r="F217" s="3"/>
      <c r="G217" s="5">
        <v>3286.4789999999998</v>
      </c>
      <c r="H217" s="5">
        <f>H218</f>
        <v>0</v>
      </c>
      <c r="I217" s="5">
        <f t="shared" si="14"/>
        <v>3286.4789999999998</v>
      </c>
      <c r="J217" s="5">
        <f>J218</f>
        <v>0</v>
      </c>
      <c r="K217" s="5">
        <f t="shared" si="18"/>
        <v>3286.4789999999998</v>
      </c>
      <c r="L217" s="9">
        <f>L218</f>
        <v>0</v>
      </c>
      <c r="M217" s="5">
        <f t="shared" si="17"/>
        <v>3286.4789999999998</v>
      </c>
      <c r="N217" s="9">
        <f>N218</f>
        <v>0</v>
      </c>
      <c r="O217" s="5">
        <f t="shared" si="16"/>
        <v>3286.4789999999998</v>
      </c>
      <c r="P217" s="9">
        <f>P218</f>
        <v>0</v>
      </c>
      <c r="Q217" s="5">
        <f t="shared" si="15"/>
        <v>3286.4789999999998</v>
      </c>
    </row>
    <row r="218" spans="1:17" ht="45" customHeight="1">
      <c r="A218" s="2" t="s">
        <v>33</v>
      </c>
      <c r="B218" s="3" t="s">
        <v>11</v>
      </c>
      <c r="C218" s="3" t="s">
        <v>22</v>
      </c>
      <c r="D218" s="3" t="s">
        <v>19</v>
      </c>
      <c r="E218" s="12" t="s">
        <v>63</v>
      </c>
      <c r="F218" s="3">
        <v>800</v>
      </c>
      <c r="G218" s="5">
        <v>3286.4789999999998</v>
      </c>
      <c r="H218" s="5"/>
      <c r="I218" s="5">
        <f t="shared" ref="I218:I287" si="19">G218+H218</f>
        <v>3286.4789999999998</v>
      </c>
      <c r="J218" s="5"/>
      <c r="K218" s="5">
        <f t="shared" si="18"/>
        <v>3286.4789999999998</v>
      </c>
      <c r="L218" s="9"/>
      <c r="M218" s="5">
        <f t="shared" si="17"/>
        <v>3286.4789999999998</v>
      </c>
      <c r="N218" s="9"/>
      <c r="O218" s="5">
        <f t="shared" si="16"/>
        <v>3286.4789999999998</v>
      </c>
      <c r="P218" s="9"/>
      <c r="Q218" s="5">
        <f t="shared" si="15"/>
        <v>3286.4789999999998</v>
      </c>
    </row>
    <row r="219" spans="1:17" ht="82.5" hidden="1" customHeight="1">
      <c r="A219" s="2" t="s">
        <v>178</v>
      </c>
      <c r="B219" s="3" t="s">
        <v>11</v>
      </c>
      <c r="C219" s="3" t="s">
        <v>23</v>
      </c>
      <c r="D219" s="3" t="s">
        <v>22</v>
      </c>
      <c r="E219" s="1" t="s">
        <v>179</v>
      </c>
      <c r="F219" s="3"/>
      <c r="G219" s="5">
        <v>0</v>
      </c>
      <c r="H219" s="5">
        <f>H220</f>
        <v>9.9</v>
      </c>
      <c r="I219" s="5">
        <f t="shared" si="19"/>
        <v>9.9</v>
      </c>
      <c r="J219" s="5">
        <f>J220</f>
        <v>-9.9</v>
      </c>
      <c r="K219" s="5">
        <f t="shared" si="18"/>
        <v>0</v>
      </c>
      <c r="L219" s="9">
        <f>L220</f>
        <v>0</v>
      </c>
      <c r="M219" s="5">
        <f t="shared" si="17"/>
        <v>0</v>
      </c>
      <c r="N219" s="9">
        <f>N220</f>
        <v>0</v>
      </c>
      <c r="O219" s="5">
        <f t="shared" si="16"/>
        <v>0</v>
      </c>
      <c r="P219" s="9">
        <f>P220</f>
        <v>0</v>
      </c>
      <c r="Q219" s="5">
        <f t="shared" si="15"/>
        <v>0</v>
      </c>
    </row>
    <row r="220" spans="1:17" ht="45" hidden="1" customHeight="1">
      <c r="A220" s="2" t="s">
        <v>32</v>
      </c>
      <c r="B220" s="3" t="s">
        <v>11</v>
      </c>
      <c r="C220" s="3" t="s">
        <v>23</v>
      </c>
      <c r="D220" s="3" t="s">
        <v>22</v>
      </c>
      <c r="E220" s="1" t="s">
        <v>179</v>
      </c>
      <c r="F220" s="3">
        <v>200</v>
      </c>
      <c r="G220" s="5">
        <v>0</v>
      </c>
      <c r="H220" s="5">
        <v>9.9</v>
      </c>
      <c r="I220" s="5">
        <f t="shared" si="19"/>
        <v>9.9</v>
      </c>
      <c r="J220" s="5">
        <v>-9.9</v>
      </c>
      <c r="K220" s="5">
        <f t="shared" si="18"/>
        <v>0</v>
      </c>
      <c r="L220" s="9"/>
      <c r="M220" s="5">
        <f t="shared" si="17"/>
        <v>0</v>
      </c>
      <c r="N220" s="9"/>
      <c r="O220" s="5">
        <f t="shared" si="16"/>
        <v>0</v>
      </c>
      <c r="P220" s="9"/>
      <c r="Q220" s="5">
        <f t="shared" si="15"/>
        <v>0</v>
      </c>
    </row>
    <row r="221" spans="1:17" ht="83.25" customHeight="1">
      <c r="A221" s="2" t="s">
        <v>178</v>
      </c>
      <c r="B221" s="3" t="s">
        <v>11</v>
      </c>
      <c r="C221" s="3" t="s">
        <v>23</v>
      </c>
      <c r="D221" s="3" t="s">
        <v>22</v>
      </c>
      <c r="E221" s="1" t="s">
        <v>341</v>
      </c>
      <c r="F221" s="3"/>
      <c r="G221" s="5"/>
      <c r="H221" s="5"/>
      <c r="I221" s="5">
        <f t="shared" si="19"/>
        <v>0</v>
      </c>
      <c r="J221" s="5">
        <f>J222</f>
        <v>11.5</v>
      </c>
      <c r="K221" s="5">
        <f t="shared" si="18"/>
        <v>11.5</v>
      </c>
      <c r="L221" s="9">
        <f>L222</f>
        <v>0</v>
      </c>
      <c r="M221" s="5">
        <f t="shared" si="17"/>
        <v>11.5</v>
      </c>
      <c r="N221" s="9">
        <f>N222</f>
        <v>0</v>
      </c>
      <c r="O221" s="5">
        <f t="shared" si="16"/>
        <v>11.5</v>
      </c>
      <c r="P221" s="9">
        <f>P222</f>
        <v>0</v>
      </c>
      <c r="Q221" s="5">
        <f t="shared" si="15"/>
        <v>11.5</v>
      </c>
    </row>
    <row r="222" spans="1:17" ht="45" customHeight="1">
      <c r="A222" s="2" t="s">
        <v>32</v>
      </c>
      <c r="B222" s="3" t="s">
        <v>11</v>
      </c>
      <c r="C222" s="3" t="s">
        <v>23</v>
      </c>
      <c r="D222" s="3" t="s">
        <v>22</v>
      </c>
      <c r="E222" s="1" t="s">
        <v>341</v>
      </c>
      <c r="F222" s="3">
        <v>200</v>
      </c>
      <c r="G222" s="5"/>
      <c r="H222" s="5"/>
      <c r="I222" s="5">
        <f t="shared" si="19"/>
        <v>0</v>
      </c>
      <c r="J222" s="5">
        <f>9.9+1.6</f>
        <v>11.5</v>
      </c>
      <c r="K222" s="5">
        <f t="shared" si="18"/>
        <v>11.5</v>
      </c>
      <c r="L222" s="9"/>
      <c r="M222" s="5">
        <f t="shared" si="17"/>
        <v>11.5</v>
      </c>
      <c r="N222" s="9"/>
      <c r="O222" s="5">
        <f t="shared" si="16"/>
        <v>11.5</v>
      </c>
      <c r="P222" s="9"/>
      <c r="Q222" s="5">
        <f t="shared" si="15"/>
        <v>11.5</v>
      </c>
    </row>
    <row r="223" spans="1:17" ht="42.75" customHeight="1">
      <c r="A223" s="7" t="s">
        <v>15</v>
      </c>
      <c r="B223" s="8" t="s">
        <v>4</v>
      </c>
      <c r="C223" s="8"/>
      <c r="D223" s="8"/>
      <c r="E223" s="8"/>
      <c r="F223" s="8"/>
      <c r="G223" s="5">
        <v>372234.05108</v>
      </c>
      <c r="H223" s="5">
        <f>H224+H225</f>
        <v>16298.203879999999</v>
      </c>
      <c r="I223" s="5">
        <f t="shared" si="19"/>
        <v>388532.25495999999</v>
      </c>
      <c r="J223" s="5">
        <f>J224+J225</f>
        <v>-230.90551999999991</v>
      </c>
      <c r="K223" s="5">
        <f t="shared" si="18"/>
        <v>388301.34944000002</v>
      </c>
      <c r="L223" s="9">
        <f>L224+L225</f>
        <v>1130.7894799999999</v>
      </c>
      <c r="M223" s="5">
        <f t="shared" si="17"/>
        <v>389432.13892</v>
      </c>
      <c r="N223" s="9">
        <f>N224+N225</f>
        <v>0</v>
      </c>
      <c r="O223" s="5">
        <f t="shared" si="16"/>
        <v>389432.13892</v>
      </c>
      <c r="P223" s="9">
        <f>P224+P225</f>
        <v>4100</v>
      </c>
      <c r="Q223" s="5">
        <f t="shared" si="15"/>
        <v>393532.13892</v>
      </c>
    </row>
    <row r="224" spans="1:17" ht="33" customHeight="1">
      <c r="A224" s="2" t="s">
        <v>12</v>
      </c>
      <c r="B224" s="3" t="s">
        <v>4</v>
      </c>
      <c r="C224" s="3"/>
      <c r="D224" s="3"/>
      <c r="E224" s="3"/>
      <c r="F224" s="3"/>
      <c r="G224" s="5">
        <v>166802.60014999998</v>
      </c>
      <c r="H224" s="5">
        <f>H230+H232+H234+H236+H238+H244+H250+H252+H254+H256+H258+H260+H266+H268+H276+H284+H286+H288+H290+H292+H294+H296+H298+H306+H310+H314+H317+H320+H323+H327+H330+H334+H339+H341+H282+H272+H312+H274+H270+H300+H264+H278+H280+H228+H226</f>
        <v>16298.203879999999</v>
      </c>
      <c r="I224" s="5">
        <f t="shared" si="19"/>
        <v>183100.80402999997</v>
      </c>
      <c r="J224" s="5">
        <f>J230+J232+J234+J236+J238+J244+J250+J252+J254+J256+J258+J260+J266+J268+J276+J284+J286+J288+J290+J292+J294+J296+J298+J306+J310+J314+J317+J320+J323+J327+J330+J334+J339+J341+J282+J272+J312+J274+J270+J300+J264+J278+J280+J228+J226+J302</f>
        <v>-230.90551999999991</v>
      </c>
      <c r="K224" s="5">
        <f t="shared" si="18"/>
        <v>182869.89850999997</v>
      </c>
      <c r="L224" s="9">
        <f>L230+L232+L234+L236+L238+L244+L250+L252+L254+L256+L258+L260+L266+L268+L276+L284+L286+L288+L290+L292+L294+L296+L298+L306+L310+L314+L317+L320+L323+L327+L330+L334+L339+L341+L282+L272+L312+L274+L270+L300+L264+L278+L280+L228+L226+L302+L246</f>
        <v>1130.7894799999999</v>
      </c>
      <c r="M224" s="5">
        <f t="shared" si="17"/>
        <v>184000.68798999998</v>
      </c>
      <c r="N224" s="9">
        <f>N230+N232+N234+N236+N238+N244+N250+N252+N254+N256+N258+N260+N266+N268+N276+N284+N286+N288+N290+N292+N294+N296+N298+N306+N310+N314+N317+N320+N323+N327+N330+N334+N339+N341+N282+N272+N312+N274+N270+N300+N264+N278+N280+N228+N226+N302+N246</f>
        <v>0</v>
      </c>
      <c r="O224" s="5">
        <f t="shared" si="16"/>
        <v>184000.68798999998</v>
      </c>
      <c r="P224" s="9">
        <f>P230+P232+P234+P236+P238+P244+P250+P252+P254+P256+P258+P260+P266+P268+P276+P284+P286+P288+P290+P292+P294+P296+P298+P306+P310+P314+P317+P320+P323+P327+P330+P334+P339+P341+P282+P272+P312+P274+P270+P300+P264+P278+P280+P228+P226+P302+P246+P304</f>
        <v>4100</v>
      </c>
      <c r="Q224" s="5">
        <f t="shared" si="15"/>
        <v>188100.68798999998</v>
      </c>
    </row>
    <row r="225" spans="1:17" ht="39.75" customHeight="1">
      <c r="A225" s="2" t="s">
        <v>13</v>
      </c>
      <c r="B225" s="3" t="s">
        <v>4</v>
      </c>
      <c r="C225" s="3"/>
      <c r="D225" s="3"/>
      <c r="E225" s="3"/>
      <c r="F225" s="3"/>
      <c r="G225" s="5">
        <v>205431.45092999996</v>
      </c>
      <c r="H225" s="5">
        <f>H240+H242+H248+H262+H308+H336</f>
        <v>0</v>
      </c>
      <c r="I225" s="5">
        <f t="shared" si="19"/>
        <v>205431.45092999996</v>
      </c>
      <c r="J225" s="5">
        <f>J240+J242+J248+J262+J308+J336</f>
        <v>0</v>
      </c>
      <c r="K225" s="5">
        <f t="shared" si="18"/>
        <v>205431.45092999996</v>
      </c>
      <c r="L225" s="9">
        <f>L240+L242+L248+L262+L308+L336</f>
        <v>0</v>
      </c>
      <c r="M225" s="5">
        <f t="shared" si="17"/>
        <v>205431.45092999996</v>
      </c>
      <c r="N225" s="9">
        <f>N240+N242+N248+N262+N308+N336</f>
        <v>0</v>
      </c>
      <c r="O225" s="5">
        <f t="shared" si="16"/>
        <v>205431.45092999996</v>
      </c>
      <c r="P225" s="9">
        <f>P240+P242+P248+P262+P308+P336</f>
        <v>0</v>
      </c>
      <c r="Q225" s="5">
        <f t="shared" si="15"/>
        <v>205431.45092999996</v>
      </c>
    </row>
    <row r="226" spans="1:17" ht="45" customHeight="1">
      <c r="A226" s="2" t="s">
        <v>318</v>
      </c>
      <c r="B226" s="3" t="s">
        <v>4</v>
      </c>
      <c r="C226" s="3" t="s">
        <v>19</v>
      </c>
      <c r="D226" s="3">
        <v>13</v>
      </c>
      <c r="E226" s="1" t="s">
        <v>319</v>
      </c>
      <c r="F226" s="3"/>
      <c r="G226" s="5">
        <v>0</v>
      </c>
      <c r="H226" s="5">
        <f>H227</f>
        <v>0</v>
      </c>
      <c r="I226" s="5">
        <f t="shared" si="19"/>
        <v>0</v>
      </c>
      <c r="J226" s="5">
        <f>J227</f>
        <v>0</v>
      </c>
      <c r="K226" s="5">
        <f t="shared" si="18"/>
        <v>0</v>
      </c>
      <c r="L226" s="9">
        <f>L227</f>
        <v>0</v>
      </c>
      <c r="M226" s="5">
        <f t="shared" si="17"/>
        <v>0</v>
      </c>
      <c r="N226" s="9">
        <f>N227</f>
        <v>0</v>
      </c>
      <c r="O226" s="5">
        <f t="shared" si="16"/>
        <v>0</v>
      </c>
      <c r="P226" s="9">
        <f>P227</f>
        <v>0</v>
      </c>
      <c r="Q226" s="5">
        <f t="shared" si="15"/>
        <v>0</v>
      </c>
    </row>
    <row r="227" spans="1:17" ht="39.75" customHeight="1">
      <c r="A227" s="2" t="s">
        <v>32</v>
      </c>
      <c r="B227" s="3" t="s">
        <v>4</v>
      </c>
      <c r="C227" s="3" t="s">
        <v>19</v>
      </c>
      <c r="D227" s="3">
        <v>13</v>
      </c>
      <c r="E227" s="1" t="s">
        <v>319</v>
      </c>
      <c r="F227" s="3">
        <v>200</v>
      </c>
      <c r="G227" s="5">
        <v>0</v>
      </c>
      <c r="H227" s="5"/>
      <c r="I227" s="5">
        <f t="shared" si="19"/>
        <v>0</v>
      </c>
      <c r="J227" s="5"/>
      <c r="K227" s="5">
        <f t="shared" si="18"/>
        <v>0</v>
      </c>
      <c r="L227" s="9"/>
      <c r="M227" s="5">
        <f t="shared" si="17"/>
        <v>0</v>
      </c>
      <c r="N227" s="9"/>
      <c r="O227" s="5">
        <f t="shared" si="16"/>
        <v>0</v>
      </c>
      <c r="P227" s="9"/>
      <c r="Q227" s="5">
        <f t="shared" si="15"/>
        <v>0</v>
      </c>
    </row>
    <row r="228" spans="1:17" ht="36" customHeight="1">
      <c r="A228" s="10" t="s">
        <v>54</v>
      </c>
      <c r="B228" s="3" t="s">
        <v>4</v>
      </c>
      <c r="C228" s="3" t="s">
        <v>21</v>
      </c>
      <c r="D228" s="3">
        <v>10</v>
      </c>
      <c r="E228" s="1" t="s">
        <v>55</v>
      </c>
      <c r="F228" s="3"/>
      <c r="G228" s="5">
        <v>50</v>
      </c>
      <c r="H228" s="5">
        <f>H229</f>
        <v>0</v>
      </c>
      <c r="I228" s="5">
        <f t="shared" si="19"/>
        <v>50</v>
      </c>
      <c r="J228" s="5">
        <f>J229</f>
        <v>0</v>
      </c>
      <c r="K228" s="5">
        <f t="shared" si="18"/>
        <v>50</v>
      </c>
      <c r="L228" s="9">
        <f>L229</f>
        <v>0</v>
      </c>
      <c r="M228" s="5">
        <f t="shared" si="17"/>
        <v>50</v>
      </c>
      <c r="N228" s="9">
        <f>N229</f>
        <v>0</v>
      </c>
      <c r="O228" s="5">
        <f t="shared" si="16"/>
        <v>50</v>
      </c>
      <c r="P228" s="9">
        <f>P229</f>
        <v>0</v>
      </c>
      <c r="Q228" s="5">
        <f t="shared" si="15"/>
        <v>50</v>
      </c>
    </row>
    <row r="229" spans="1:17" ht="45.75" customHeight="1">
      <c r="A229" s="2" t="s">
        <v>32</v>
      </c>
      <c r="B229" s="3" t="s">
        <v>4</v>
      </c>
      <c r="C229" s="3" t="s">
        <v>21</v>
      </c>
      <c r="D229" s="3">
        <v>10</v>
      </c>
      <c r="E229" s="1" t="s">
        <v>55</v>
      </c>
      <c r="F229" s="3">
        <v>200</v>
      </c>
      <c r="G229" s="5">
        <v>50</v>
      </c>
      <c r="H229" s="5"/>
      <c r="I229" s="5">
        <f t="shared" si="19"/>
        <v>50</v>
      </c>
      <c r="J229" s="5"/>
      <c r="K229" s="5">
        <f t="shared" si="18"/>
        <v>50</v>
      </c>
      <c r="L229" s="9"/>
      <c r="M229" s="5">
        <f t="shared" si="17"/>
        <v>50</v>
      </c>
      <c r="N229" s="9"/>
      <c r="O229" s="5">
        <f t="shared" si="16"/>
        <v>50</v>
      </c>
      <c r="P229" s="9"/>
      <c r="Q229" s="5">
        <f t="shared" si="15"/>
        <v>50</v>
      </c>
    </row>
    <row r="230" spans="1:17" ht="44.25" customHeight="1">
      <c r="A230" s="10" t="s">
        <v>106</v>
      </c>
      <c r="B230" s="3" t="s">
        <v>4</v>
      </c>
      <c r="C230" s="3" t="s">
        <v>23</v>
      </c>
      <c r="D230" s="3" t="s">
        <v>19</v>
      </c>
      <c r="E230" s="1" t="s">
        <v>110</v>
      </c>
      <c r="F230" s="3"/>
      <c r="G230" s="5">
        <v>61694.65</v>
      </c>
      <c r="H230" s="5">
        <f>H231</f>
        <v>0</v>
      </c>
      <c r="I230" s="5">
        <f t="shared" si="19"/>
        <v>61694.65</v>
      </c>
      <c r="J230" s="5">
        <f>J231</f>
        <v>0</v>
      </c>
      <c r="K230" s="5">
        <f t="shared" si="18"/>
        <v>61694.65</v>
      </c>
      <c r="L230" s="9">
        <f>L231</f>
        <v>0</v>
      </c>
      <c r="M230" s="5">
        <f t="shared" si="17"/>
        <v>61694.65</v>
      </c>
      <c r="N230" s="9">
        <f>N231</f>
        <v>0</v>
      </c>
      <c r="O230" s="5">
        <f t="shared" si="16"/>
        <v>61694.65</v>
      </c>
      <c r="P230" s="9">
        <f>P231</f>
        <v>0</v>
      </c>
      <c r="Q230" s="5">
        <f t="shared" si="15"/>
        <v>61694.65</v>
      </c>
    </row>
    <row r="231" spans="1:17" ht="48" customHeight="1">
      <c r="A231" s="2" t="s">
        <v>71</v>
      </c>
      <c r="B231" s="3" t="s">
        <v>4</v>
      </c>
      <c r="C231" s="3" t="s">
        <v>23</v>
      </c>
      <c r="D231" s="3" t="s">
        <v>19</v>
      </c>
      <c r="E231" s="1" t="s">
        <v>110</v>
      </c>
      <c r="F231" s="3">
        <v>600</v>
      </c>
      <c r="G231" s="5">
        <v>61694.65</v>
      </c>
      <c r="H231" s="5"/>
      <c r="I231" s="5">
        <f t="shared" si="19"/>
        <v>61694.65</v>
      </c>
      <c r="J231" s="5"/>
      <c r="K231" s="5">
        <f t="shared" si="18"/>
        <v>61694.65</v>
      </c>
      <c r="L231" s="9"/>
      <c r="M231" s="5">
        <f t="shared" si="17"/>
        <v>61694.65</v>
      </c>
      <c r="N231" s="9"/>
      <c r="O231" s="5">
        <f t="shared" si="16"/>
        <v>61694.65</v>
      </c>
      <c r="P231" s="9"/>
      <c r="Q231" s="5">
        <f t="shared" si="15"/>
        <v>61694.65</v>
      </c>
    </row>
    <row r="232" spans="1:17" ht="59.25" customHeight="1">
      <c r="A232" s="2" t="s">
        <v>107</v>
      </c>
      <c r="B232" s="3" t="s">
        <v>4</v>
      </c>
      <c r="C232" s="3" t="s">
        <v>23</v>
      </c>
      <c r="D232" s="3" t="s">
        <v>19</v>
      </c>
      <c r="E232" s="1" t="s">
        <v>111</v>
      </c>
      <c r="F232" s="3"/>
      <c r="G232" s="5">
        <v>510</v>
      </c>
      <c r="H232" s="5">
        <f>H233</f>
        <v>0</v>
      </c>
      <c r="I232" s="5">
        <f t="shared" si="19"/>
        <v>510</v>
      </c>
      <c r="J232" s="5">
        <f>J233</f>
        <v>0</v>
      </c>
      <c r="K232" s="5">
        <f t="shared" si="18"/>
        <v>510</v>
      </c>
      <c r="L232" s="9">
        <f>L233</f>
        <v>0</v>
      </c>
      <c r="M232" s="5">
        <f t="shared" si="17"/>
        <v>510</v>
      </c>
      <c r="N232" s="9">
        <f>N233</f>
        <v>0</v>
      </c>
      <c r="O232" s="5">
        <f t="shared" si="16"/>
        <v>510</v>
      </c>
      <c r="P232" s="9">
        <f>P233</f>
        <v>0</v>
      </c>
      <c r="Q232" s="5">
        <f t="shared" si="15"/>
        <v>510</v>
      </c>
    </row>
    <row r="233" spans="1:17" ht="46.5" customHeight="1">
      <c r="A233" s="2" t="s">
        <v>71</v>
      </c>
      <c r="B233" s="3" t="s">
        <v>4</v>
      </c>
      <c r="C233" s="3" t="s">
        <v>23</v>
      </c>
      <c r="D233" s="3" t="s">
        <v>19</v>
      </c>
      <c r="E233" s="1" t="s">
        <v>111</v>
      </c>
      <c r="F233" s="3">
        <v>600</v>
      </c>
      <c r="G233" s="5">
        <v>510</v>
      </c>
      <c r="H233" s="5"/>
      <c r="I233" s="5">
        <f t="shared" si="19"/>
        <v>510</v>
      </c>
      <c r="J233" s="5"/>
      <c r="K233" s="5">
        <f t="shared" si="18"/>
        <v>510</v>
      </c>
      <c r="L233" s="9"/>
      <c r="M233" s="5">
        <f t="shared" si="17"/>
        <v>510</v>
      </c>
      <c r="N233" s="9"/>
      <c r="O233" s="5">
        <f t="shared" si="16"/>
        <v>510</v>
      </c>
      <c r="P233" s="9"/>
      <c r="Q233" s="5">
        <f t="shared" si="15"/>
        <v>510</v>
      </c>
    </row>
    <row r="234" spans="1:17" ht="39.75" customHeight="1">
      <c r="A234" s="2" t="s">
        <v>108</v>
      </c>
      <c r="B234" s="3" t="s">
        <v>4</v>
      </c>
      <c r="C234" s="3" t="s">
        <v>23</v>
      </c>
      <c r="D234" s="3" t="s">
        <v>19</v>
      </c>
      <c r="E234" s="1" t="s">
        <v>112</v>
      </c>
      <c r="F234" s="3"/>
      <c r="G234" s="5">
        <v>200</v>
      </c>
      <c r="H234" s="5">
        <f>H235</f>
        <v>0</v>
      </c>
      <c r="I234" s="5">
        <f t="shared" si="19"/>
        <v>200</v>
      </c>
      <c r="J234" s="5">
        <f>J235</f>
        <v>0</v>
      </c>
      <c r="K234" s="5">
        <f t="shared" si="18"/>
        <v>200</v>
      </c>
      <c r="L234" s="9">
        <f>L235</f>
        <v>0</v>
      </c>
      <c r="M234" s="5">
        <f t="shared" si="17"/>
        <v>200</v>
      </c>
      <c r="N234" s="9">
        <f>N235</f>
        <v>0</v>
      </c>
      <c r="O234" s="5">
        <f t="shared" si="16"/>
        <v>200</v>
      </c>
      <c r="P234" s="9">
        <f>P235</f>
        <v>0</v>
      </c>
      <c r="Q234" s="5">
        <f t="shared" si="15"/>
        <v>200</v>
      </c>
    </row>
    <row r="235" spans="1:17" ht="50.25" customHeight="1">
      <c r="A235" s="2" t="s">
        <v>71</v>
      </c>
      <c r="B235" s="3" t="s">
        <v>4</v>
      </c>
      <c r="C235" s="3" t="s">
        <v>23</v>
      </c>
      <c r="D235" s="3" t="s">
        <v>19</v>
      </c>
      <c r="E235" s="1" t="s">
        <v>112</v>
      </c>
      <c r="F235" s="3">
        <v>600</v>
      </c>
      <c r="G235" s="5">
        <v>200</v>
      </c>
      <c r="H235" s="5"/>
      <c r="I235" s="5">
        <f t="shared" si="19"/>
        <v>200</v>
      </c>
      <c r="J235" s="5"/>
      <c r="K235" s="5">
        <f t="shared" si="18"/>
        <v>200</v>
      </c>
      <c r="L235" s="9"/>
      <c r="M235" s="5">
        <f t="shared" si="17"/>
        <v>200</v>
      </c>
      <c r="N235" s="9"/>
      <c r="O235" s="5">
        <f t="shared" si="16"/>
        <v>200</v>
      </c>
      <c r="P235" s="9"/>
      <c r="Q235" s="5">
        <f t="shared" si="15"/>
        <v>200</v>
      </c>
    </row>
    <row r="236" spans="1:17" ht="60" hidden="1" customHeight="1">
      <c r="A236" s="2" t="s">
        <v>267</v>
      </c>
      <c r="B236" s="3" t="s">
        <v>4</v>
      </c>
      <c r="C236" s="3" t="s">
        <v>23</v>
      </c>
      <c r="D236" s="3" t="s">
        <v>19</v>
      </c>
      <c r="E236" s="1" t="s">
        <v>292</v>
      </c>
      <c r="F236" s="3"/>
      <c r="G236" s="5">
        <v>0</v>
      </c>
      <c r="H236" s="5">
        <f>H237</f>
        <v>0</v>
      </c>
      <c r="I236" s="5">
        <f t="shared" si="19"/>
        <v>0</v>
      </c>
      <c r="J236" s="5">
        <f>J237</f>
        <v>0</v>
      </c>
      <c r="K236" s="5">
        <f t="shared" si="18"/>
        <v>0</v>
      </c>
      <c r="L236" s="9">
        <f>L237</f>
        <v>0</v>
      </c>
      <c r="M236" s="5">
        <f t="shared" si="17"/>
        <v>0</v>
      </c>
      <c r="N236" s="9">
        <f>N237</f>
        <v>0</v>
      </c>
      <c r="O236" s="5">
        <f t="shared" si="16"/>
        <v>0</v>
      </c>
      <c r="P236" s="9">
        <f>P237</f>
        <v>0</v>
      </c>
      <c r="Q236" s="5">
        <f t="shared" si="15"/>
        <v>0</v>
      </c>
    </row>
    <row r="237" spans="1:17" ht="50.25" hidden="1" customHeight="1">
      <c r="A237" s="2" t="s">
        <v>71</v>
      </c>
      <c r="B237" s="3" t="s">
        <v>4</v>
      </c>
      <c r="C237" s="3" t="s">
        <v>23</v>
      </c>
      <c r="D237" s="3" t="s">
        <v>19</v>
      </c>
      <c r="E237" s="1" t="s">
        <v>292</v>
      </c>
      <c r="F237" s="3">
        <v>600</v>
      </c>
      <c r="G237" s="5">
        <v>0</v>
      </c>
      <c r="H237" s="5"/>
      <c r="I237" s="5">
        <f t="shared" si="19"/>
        <v>0</v>
      </c>
      <c r="J237" s="5"/>
      <c r="K237" s="5">
        <f t="shared" si="18"/>
        <v>0</v>
      </c>
      <c r="L237" s="9"/>
      <c r="M237" s="5">
        <f t="shared" si="17"/>
        <v>0</v>
      </c>
      <c r="N237" s="9"/>
      <c r="O237" s="5">
        <f t="shared" si="16"/>
        <v>0</v>
      </c>
      <c r="P237" s="9"/>
      <c r="Q237" s="5">
        <f t="shared" si="15"/>
        <v>0</v>
      </c>
    </row>
    <row r="238" spans="1:17" ht="99.75" customHeight="1">
      <c r="A238" s="16" t="s">
        <v>109</v>
      </c>
      <c r="B238" s="3" t="s">
        <v>4</v>
      </c>
      <c r="C238" s="3" t="s">
        <v>23</v>
      </c>
      <c r="D238" s="3" t="s">
        <v>19</v>
      </c>
      <c r="E238" s="1" t="s">
        <v>113</v>
      </c>
      <c r="F238" s="3"/>
      <c r="G238" s="5">
        <v>700</v>
      </c>
      <c r="H238" s="5">
        <f>H239</f>
        <v>0</v>
      </c>
      <c r="I238" s="5">
        <f t="shared" si="19"/>
        <v>700</v>
      </c>
      <c r="J238" s="5">
        <f>J239</f>
        <v>0</v>
      </c>
      <c r="K238" s="5">
        <f t="shared" si="18"/>
        <v>700</v>
      </c>
      <c r="L238" s="9">
        <f>L239</f>
        <v>295</v>
      </c>
      <c r="M238" s="5">
        <f t="shared" si="17"/>
        <v>995</v>
      </c>
      <c r="N238" s="9">
        <f>N239</f>
        <v>0</v>
      </c>
      <c r="O238" s="5">
        <f t="shared" si="16"/>
        <v>995</v>
      </c>
      <c r="P238" s="9">
        <f>P239</f>
        <v>0</v>
      </c>
      <c r="Q238" s="5">
        <f t="shared" si="15"/>
        <v>995</v>
      </c>
    </row>
    <row r="239" spans="1:17" ht="47.25" customHeight="1">
      <c r="A239" s="2" t="s">
        <v>71</v>
      </c>
      <c r="B239" s="3" t="s">
        <v>4</v>
      </c>
      <c r="C239" s="3" t="s">
        <v>23</v>
      </c>
      <c r="D239" s="3" t="s">
        <v>19</v>
      </c>
      <c r="E239" s="1" t="s">
        <v>113</v>
      </c>
      <c r="F239" s="3">
        <v>600</v>
      </c>
      <c r="G239" s="5">
        <v>700</v>
      </c>
      <c r="H239" s="5"/>
      <c r="I239" s="5">
        <f t="shared" si="19"/>
        <v>700</v>
      </c>
      <c r="J239" s="5"/>
      <c r="K239" s="5">
        <f t="shared" si="18"/>
        <v>700</v>
      </c>
      <c r="L239" s="9">
        <f>80+215</f>
        <v>295</v>
      </c>
      <c r="M239" s="5">
        <f t="shared" si="17"/>
        <v>995</v>
      </c>
      <c r="N239" s="9"/>
      <c r="O239" s="5">
        <f t="shared" si="16"/>
        <v>995</v>
      </c>
      <c r="P239" s="9"/>
      <c r="Q239" s="5">
        <f t="shared" si="15"/>
        <v>995</v>
      </c>
    </row>
    <row r="240" spans="1:17" ht="138" customHeight="1">
      <c r="A240" s="16" t="s">
        <v>330</v>
      </c>
      <c r="B240" s="3" t="s">
        <v>4</v>
      </c>
      <c r="C240" s="3" t="s">
        <v>23</v>
      </c>
      <c r="D240" s="3" t="s">
        <v>19</v>
      </c>
      <c r="E240" s="1" t="s">
        <v>114</v>
      </c>
      <c r="F240" s="3"/>
      <c r="G240" s="5">
        <v>105136.162</v>
      </c>
      <c r="H240" s="5">
        <f>H241</f>
        <v>0</v>
      </c>
      <c r="I240" s="5">
        <f t="shared" si="19"/>
        <v>105136.162</v>
      </c>
      <c r="J240" s="5">
        <f>J241</f>
        <v>0</v>
      </c>
      <c r="K240" s="5">
        <f t="shared" si="18"/>
        <v>105136.162</v>
      </c>
      <c r="L240" s="9">
        <f>L241</f>
        <v>0</v>
      </c>
      <c r="M240" s="5">
        <f t="shared" si="17"/>
        <v>105136.162</v>
      </c>
      <c r="N240" s="9">
        <f>N241</f>
        <v>0</v>
      </c>
      <c r="O240" s="5">
        <f t="shared" si="16"/>
        <v>105136.162</v>
      </c>
      <c r="P240" s="9">
        <f>P241</f>
        <v>0</v>
      </c>
      <c r="Q240" s="5">
        <f t="shared" si="15"/>
        <v>105136.162</v>
      </c>
    </row>
    <row r="241" spans="1:17" ht="51" customHeight="1">
      <c r="A241" s="2" t="s">
        <v>71</v>
      </c>
      <c r="B241" s="3" t="s">
        <v>4</v>
      </c>
      <c r="C241" s="3" t="s">
        <v>23</v>
      </c>
      <c r="D241" s="3" t="s">
        <v>19</v>
      </c>
      <c r="E241" s="1" t="s">
        <v>114</v>
      </c>
      <c r="F241" s="3">
        <v>600</v>
      </c>
      <c r="G241" s="5">
        <v>105136.162</v>
      </c>
      <c r="H241" s="5"/>
      <c r="I241" s="5">
        <f t="shared" si="19"/>
        <v>105136.162</v>
      </c>
      <c r="J241" s="5"/>
      <c r="K241" s="5">
        <f t="shared" si="18"/>
        <v>105136.162</v>
      </c>
      <c r="L241" s="9"/>
      <c r="M241" s="5">
        <f t="shared" si="17"/>
        <v>105136.162</v>
      </c>
      <c r="N241" s="9"/>
      <c r="O241" s="5">
        <f t="shared" si="16"/>
        <v>105136.162</v>
      </c>
      <c r="P241" s="9"/>
      <c r="Q241" s="5">
        <f t="shared" si="15"/>
        <v>105136.162</v>
      </c>
    </row>
    <row r="242" spans="1:17" ht="110.25" customHeight="1">
      <c r="A242" s="2" t="s">
        <v>276</v>
      </c>
      <c r="B242" s="3" t="s">
        <v>4</v>
      </c>
      <c r="C242" s="3" t="s">
        <v>23</v>
      </c>
      <c r="D242" s="3" t="s">
        <v>19</v>
      </c>
      <c r="E242" s="1" t="s">
        <v>277</v>
      </c>
      <c r="F242" s="3"/>
      <c r="G242" s="5">
        <v>3486.63</v>
      </c>
      <c r="H242" s="5">
        <f>H243</f>
        <v>0</v>
      </c>
      <c r="I242" s="5">
        <f t="shared" si="19"/>
        <v>3486.63</v>
      </c>
      <c r="J242" s="5">
        <f>J243</f>
        <v>0</v>
      </c>
      <c r="K242" s="5">
        <f t="shared" si="18"/>
        <v>3486.63</v>
      </c>
      <c r="L242" s="9">
        <f>L243</f>
        <v>0</v>
      </c>
      <c r="M242" s="5">
        <f t="shared" si="17"/>
        <v>3486.63</v>
      </c>
      <c r="N242" s="9">
        <f>N243</f>
        <v>0</v>
      </c>
      <c r="O242" s="5">
        <f t="shared" si="16"/>
        <v>3486.63</v>
      </c>
      <c r="P242" s="9">
        <f>P243</f>
        <v>0</v>
      </c>
      <c r="Q242" s="5">
        <f t="shared" si="15"/>
        <v>3486.63</v>
      </c>
    </row>
    <row r="243" spans="1:17" ht="51" customHeight="1">
      <c r="A243" s="2" t="s">
        <v>71</v>
      </c>
      <c r="B243" s="3" t="s">
        <v>4</v>
      </c>
      <c r="C243" s="3" t="s">
        <v>23</v>
      </c>
      <c r="D243" s="3" t="s">
        <v>19</v>
      </c>
      <c r="E243" s="1" t="s">
        <v>277</v>
      </c>
      <c r="F243" s="3">
        <v>600</v>
      </c>
      <c r="G243" s="5">
        <v>3486.63</v>
      </c>
      <c r="H243" s="5"/>
      <c r="I243" s="5">
        <f t="shared" si="19"/>
        <v>3486.63</v>
      </c>
      <c r="J243" s="5"/>
      <c r="K243" s="5">
        <f t="shared" si="18"/>
        <v>3486.63</v>
      </c>
      <c r="L243" s="9"/>
      <c r="M243" s="5">
        <f t="shared" si="17"/>
        <v>3486.63</v>
      </c>
      <c r="N243" s="9"/>
      <c r="O243" s="5">
        <f t="shared" si="16"/>
        <v>3486.63</v>
      </c>
      <c r="P243" s="9"/>
      <c r="Q243" s="5">
        <f t="shared" si="15"/>
        <v>3486.63</v>
      </c>
    </row>
    <row r="244" spans="1:17" ht="43.5" customHeight="1">
      <c r="A244" s="2" t="s">
        <v>116</v>
      </c>
      <c r="B244" s="3" t="s">
        <v>4</v>
      </c>
      <c r="C244" s="3" t="s">
        <v>23</v>
      </c>
      <c r="D244" s="3" t="s">
        <v>19</v>
      </c>
      <c r="E244" s="1" t="s">
        <v>115</v>
      </c>
      <c r="F244" s="3"/>
      <c r="G244" s="5">
        <v>0</v>
      </c>
      <c r="H244" s="5">
        <f>H245</f>
        <v>0</v>
      </c>
      <c r="I244" s="5">
        <f t="shared" si="19"/>
        <v>0</v>
      </c>
      <c r="J244" s="5">
        <f>J245</f>
        <v>0</v>
      </c>
      <c r="K244" s="5">
        <f t="shared" si="18"/>
        <v>0</v>
      </c>
      <c r="L244" s="9">
        <f>L245</f>
        <v>0</v>
      </c>
      <c r="M244" s="5">
        <f t="shared" si="17"/>
        <v>0</v>
      </c>
      <c r="N244" s="9">
        <f>N245</f>
        <v>0</v>
      </c>
      <c r="O244" s="5">
        <f t="shared" si="16"/>
        <v>0</v>
      </c>
      <c r="P244" s="9">
        <f>P245</f>
        <v>0</v>
      </c>
      <c r="Q244" s="5">
        <f t="shared" si="15"/>
        <v>0</v>
      </c>
    </row>
    <row r="245" spans="1:17" ht="54.75" customHeight="1">
      <c r="A245" s="2" t="s">
        <v>71</v>
      </c>
      <c r="B245" s="3" t="s">
        <v>4</v>
      </c>
      <c r="C245" s="3" t="s">
        <v>23</v>
      </c>
      <c r="D245" s="3" t="s">
        <v>19</v>
      </c>
      <c r="E245" s="1" t="s">
        <v>115</v>
      </c>
      <c r="F245" s="3">
        <v>600</v>
      </c>
      <c r="G245" s="5">
        <v>0</v>
      </c>
      <c r="H245" s="5"/>
      <c r="I245" s="5">
        <f t="shared" si="19"/>
        <v>0</v>
      </c>
      <c r="J245" s="5"/>
      <c r="K245" s="5">
        <f t="shared" si="18"/>
        <v>0</v>
      </c>
      <c r="L245" s="9"/>
      <c r="M245" s="5">
        <f t="shared" si="17"/>
        <v>0</v>
      </c>
      <c r="N245" s="9"/>
      <c r="O245" s="5">
        <f t="shared" si="16"/>
        <v>0</v>
      </c>
      <c r="P245" s="9"/>
      <c r="Q245" s="5">
        <f t="shared" si="15"/>
        <v>0</v>
      </c>
    </row>
    <row r="246" spans="1:17" ht="50.25" customHeight="1">
      <c r="A246" s="2" t="s">
        <v>296</v>
      </c>
      <c r="B246" s="3" t="s">
        <v>4</v>
      </c>
      <c r="C246" s="3" t="s">
        <v>23</v>
      </c>
      <c r="D246" s="3" t="s">
        <v>19</v>
      </c>
      <c r="E246" s="1" t="s">
        <v>343</v>
      </c>
      <c r="F246" s="3"/>
      <c r="G246" s="5"/>
      <c r="H246" s="5"/>
      <c r="I246" s="5"/>
      <c r="J246" s="5"/>
      <c r="K246" s="5">
        <f t="shared" si="18"/>
        <v>0</v>
      </c>
      <c r="L246" s="9">
        <f>L247</f>
        <v>57.894739999999999</v>
      </c>
      <c r="M246" s="5">
        <f t="shared" si="17"/>
        <v>57.894739999999999</v>
      </c>
      <c r="N246" s="9">
        <f>N247</f>
        <v>0</v>
      </c>
      <c r="O246" s="5">
        <f t="shared" si="16"/>
        <v>57.894739999999999</v>
      </c>
      <c r="P246" s="9">
        <f>P247</f>
        <v>1100</v>
      </c>
      <c r="Q246" s="5">
        <f t="shared" si="15"/>
        <v>1157.89474</v>
      </c>
    </row>
    <row r="247" spans="1:17" ht="54.75" customHeight="1">
      <c r="A247" s="2" t="s">
        <v>71</v>
      </c>
      <c r="B247" s="3" t="s">
        <v>4</v>
      </c>
      <c r="C247" s="3" t="s">
        <v>23</v>
      </c>
      <c r="D247" s="3" t="s">
        <v>19</v>
      </c>
      <c r="E247" s="1" t="s">
        <v>343</v>
      </c>
      <c r="F247" s="3">
        <v>600</v>
      </c>
      <c r="G247" s="5"/>
      <c r="H247" s="5"/>
      <c r="I247" s="5"/>
      <c r="J247" s="5"/>
      <c r="K247" s="5">
        <f t="shared" si="18"/>
        <v>0</v>
      </c>
      <c r="L247" s="9">
        <v>57.894739999999999</v>
      </c>
      <c r="M247" s="5">
        <f t="shared" si="17"/>
        <v>57.894739999999999</v>
      </c>
      <c r="N247" s="9"/>
      <c r="O247" s="5">
        <f t="shared" si="16"/>
        <v>57.894739999999999</v>
      </c>
      <c r="P247" s="9">
        <v>1100</v>
      </c>
      <c r="Q247" s="5">
        <f t="shared" si="15"/>
        <v>1157.89474</v>
      </c>
    </row>
    <row r="248" spans="1:17" ht="169.5" customHeight="1">
      <c r="A248" s="16" t="s">
        <v>117</v>
      </c>
      <c r="B248" s="3" t="s">
        <v>4</v>
      </c>
      <c r="C248" s="3" t="s">
        <v>23</v>
      </c>
      <c r="D248" s="3" t="s">
        <v>19</v>
      </c>
      <c r="E248" s="12" t="s">
        <v>118</v>
      </c>
      <c r="F248" s="3"/>
      <c r="G248" s="5">
        <v>462.96000000000004</v>
      </c>
      <c r="H248" s="5">
        <f>H249</f>
        <v>0</v>
      </c>
      <c r="I248" s="5">
        <f t="shared" si="19"/>
        <v>462.96000000000004</v>
      </c>
      <c r="J248" s="5">
        <f>J249</f>
        <v>0</v>
      </c>
      <c r="K248" s="5">
        <f t="shared" si="18"/>
        <v>462.96000000000004</v>
      </c>
      <c r="L248" s="9">
        <f>L249</f>
        <v>0</v>
      </c>
      <c r="M248" s="5">
        <f t="shared" si="17"/>
        <v>462.96000000000004</v>
      </c>
      <c r="N248" s="9">
        <f>N249</f>
        <v>0</v>
      </c>
      <c r="O248" s="5">
        <f t="shared" si="16"/>
        <v>462.96000000000004</v>
      </c>
      <c r="P248" s="9">
        <f>P249</f>
        <v>0</v>
      </c>
      <c r="Q248" s="5">
        <f t="shared" si="15"/>
        <v>462.96000000000004</v>
      </c>
    </row>
    <row r="249" spans="1:17" ht="48.75" customHeight="1">
      <c r="A249" s="2" t="s">
        <v>71</v>
      </c>
      <c r="B249" s="3" t="s">
        <v>4</v>
      </c>
      <c r="C249" s="3" t="s">
        <v>23</v>
      </c>
      <c r="D249" s="3" t="s">
        <v>19</v>
      </c>
      <c r="E249" s="12" t="s">
        <v>118</v>
      </c>
      <c r="F249" s="3">
        <v>600</v>
      </c>
      <c r="G249" s="5">
        <v>462.96000000000004</v>
      </c>
      <c r="H249" s="5"/>
      <c r="I249" s="5">
        <f t="shared" si="19"/>
        <v>462.96000000000004</v>
      </c>
      <c r="J249" s="5"/>
      <c r="K249" s="5">
        <f t="shared" si="18"/>
        <v>462.96000000000004</v>
      </c>
      <c r="L249" s="9"/>
      <c r="M249" s="5">
        <f t="shared" si="17"/>
        <v>462.96000000000004</v>
      </c>
      <c r="N249" s="9"/>
      <c r="O249" s="5">
        <f t="shared" si="16"/>
        <v>462.96000000000004</v>
      </c>
      <c r="P249" s="9"/>
      <c r="Q249" s="5">
        <f t="shared" si="15"/>
        <v>462.96000000000004</v>
      </c>
    </row>
    <row r="250" spans="1:17" ht="78" customHeight="1">
      <c r="A250" s="10" t="s">
        <v>132</v>
      </c>
      <c r="B250" s="3" t="s">
        <v>4</v>
      </c>
      <c r="C250" s="3" t="s">
        <v>23</v>
      </c>
      <c r="D250" s="3" t="s">
        <v>25</v>
      </c>
      <c r="E250" s="1" t="s">
        <v>138</v>
      </c>
      <c r="F250" s="3"/>
      <c r="G250" s="5">
        <v>25286.11</v>
      </c>
      <c r="H250" s="5">
        <f>H251</f>
        <v>0</v>
      </c>
      <c r="I250" s="5">
        <f t="shared" si="19"/>
        <v>25286.11</v>
      </c>
      <c r="J250" s="5">
        <f>J251</f>
        <v>0</v>
      </c>
      <c r="K250" s="5">
        <f t="shared" si="18"/>
        <v>25286.11</v>
      </c>
      <c r="L250" s="9">
        <f>L251</f>
        <v>0</v>
      </c>
      <c r="M250" s="5">
        <f t="shared" si="17"/>
        <v>25286.11</v>
      </c>
      <c r="N250" s="9">
        <f>N251</f>
        <v>0</v>
      </c>
      <c r="O250" s="5">
        <f t="shared" si="16"/>
        <v>25286.11</v>
      </c>
      <c r="P250" s="9">
        <f>P251</f>
        <v>0</v>
      </c>
      <c r="Q250" s="5">
        <f t="shared" si="15"/>
        <v>25286.11</v>
      </c>
    </row>
    <row r="251" spans="1:17" ht="53.25" customHeight="1">
      <c r="A251" s="2" t="s">
        <v>71</v>
      </c>
      <c r="B251" s="3" t="s">
        <v>4</v>
      </c>
      <c r="C251" s="3" t="s">
        <v>23</v>
      </c>
      <c r="D251" s="3" t="s">
        <v>25</v>
      </c>
      <c r="E251" s="1" t="s">
        <v>138</v>
      </c>
      <c r="F251" s="3">
        <v>600</v>
      </c>
      <c r="G251" s="5">
        <v>25286.11</v>
      </c>
      <c r="H251" s="5"/>
      <c r="I251" s="5">
        <f t="shared" si="19"/>
        <v>25286.11</v>
      </c>
      <c r="J251" s="5"/>
      <c r="K251" s="5">
        <f t="shared" si="18"/>
        <v>25286.11</v>
      </c>
      <c r="L251" s="9"/>
      <c r="M251" s="5">
        <f t="shared" si="17"/>
        <v>25286.11</v>
      </c>
      <c r="N251" s="9"/>
      <c r="O251" s="5">
        <f t="shared" si="16"/>
        <v>25286.11</v>
      </c>
      <c r="P251" s="9"/>
      <c r="Q251" s="5">
        <f t="shared" si="15"/>
        <v>25286.11</v>
      </c>
    </row>
    <row r="252" spans="1:17" ht="42.75" customHeight="1">
      <c r="A252" s="10" t="s">
        <v>133</v>
      </c>
      <c r="B252" s="3" t="s">
        <v>4</v>
      </c>
      <c r="C252" s="3" t="s">
        <v>23</v>
      </c>
      <c r="D252" s="3" t="s">
        <v>25</v>
      </c>
      <c r="E252" s="1" t="s">
        <v>139</v>
      </c>
      <c r="F252" s="3"/>
      <c r="G252" s="5">
        <v>690</v>
      </c>
      <c r="H252" s="5">
        <f>H253</f>
        <v>0</v>
      </c>
      <c r="I252" s="5">
        <f t="shared" si="19"/>
        <v>690</v>
      </c>
      <c r="J252" s="5">
        <f>J253</f>
        <v>0</v>
      </c>
      <c r="K252" s="5">
        <f t="shared" si="18"/>
        <v>690</v>
      </c>
      <c r="L252" s="9">
        <f>L253</f>
        <v>0</v>
      </c>
      <c r="M252" s="5">
        <f t="shared" si="17"/>
        <v>690</v>
      </c>
      <c r="N252" s="9">
        <f>N253</f>
        <v>0</v>
      </c>
      <c r="O252" s="5">
        <f t="shared" si="16"/>
        <v>690</v>
      </c>
      <c r="P252" s="9">
        <f>P253</f>
        <v>0</v>
      </c>
      <c r="Q252" s="5">
        <f t="shared" si="15"/>
        <v>690</v>
      </c>
    </row>
    <row r="253" spans="1:17" ht="45.75" customHeight="1">
      <c r="A253" s="2" t="s">
        <v>71</v>
      </c>
      <c r="B253" s="3" t="s">
        <v>4</v>
      </c>
      <c r="C253" s="3" t="s">
        <v>23</v>
      </c>
      <c r="D253" s="3" t="s">
        <v>25</v>
      </c>
      <c r="E253" s="1" t="s">
        <v>139</v>
      </c>
      <c r="F253" s="3">
        <v>600</v>
      </c>
      <c r="G253" s="5">
        <v>690</v>
      </c>
      <c r="H253" s="5"/>
      <c r="I253" s="5">
        <f t="shared" si="19"/>
        <v>690</v>
      </c>
      <c r="J253" s="5"/>
      <c r="K253" s="5">
        <f t="shared" si="18"/>
        <v>690</v>
      </c>
      <c r="L253" s="9"/>
      <c r="M253" s="5">
        <f t="shared" si="17"/>
        <v>690</v>
      </c>
      <c r="N253" s="9"/>
      <c r="O253" s="5">
        <f t="shared" si="16"/>
        <v>690</v>
      </c>
      <c r="P253" s="9"/>
      <c r="Q253" s="5">
        <f t="shared" si="15"/>
        <v>690</v>
      </c>
    </row>
    <row r="254" spans="1:17" ht="56.25" customHeight="1">
      <c r="A254" s="2" t="s">
        <v>268</v>
      </c>
      <c r="B254" s="3" t="s">
        <v>4</v>
      </c>
      <c r="C254" s="3" t="s">
        <v>23</v>
      </c>
      <c r="D254" s="3" t="s">
        <v>25</v>
      </c>
      <c r="E254" s="1" t="s">
        <v>291</v>
      </c>
      <c r="F254" s="3"/>
      <c r="G254" s="5">
        <v>10.52632</v>
      </c>
      <c r="H254" s="5">
        <f>H255</f>
        <v>200</v>
      </c>
      <c r="I254" s="5">
        <f t="shared" si="19"/>
        <v>210.52632</v>
      </c>
      <c r="J254" s="5">
        <f>J255</f>
        <v>0</v>
      </c>
      <c r="K254" s="5">
        <f t="shared" si="18"/>
        <v>210.52632</v>
      </c>
      <c r="L254" s="9">
        <f>L255</f>
        <v>0</v>
      </c>
      <c r="M254" s="5">
        <f t="shared" si="17"/>
        <v>210.52632</v>
      </c>
      <c r="N254" s="9">
        <f>N255</f>
        <v>0</v>
      </c>
      <c r="O254" s="5">
        <f t="shared" si="16"/>
        <v>210.52632</v>
      </c>
      <c r="P254" s="9">
        <f>P255</f>
        <v>0</v>
      </c>
      <c r="Q254" s="5">
        <f t="shared" si="15"/>
        <v>210.52632</v>
      </c>
    </row>
    <row r="255" spans="1:17" ht="45.75" customHeight="1">
      <c r="A255" s="2" t="s">
        <v>71</v>
      </c>
      <c r="B255" s="3" t="s">
        <v>4</v>
      </c>
      <c r="C255" s="3" t="s">
        <v>23</v>
      </c>
      <c r="D255" s="3" t="s">
        <v>25</v>
      </c>
      <c r="E255" s="1" t="s">
        <v>291</v>
      </c>
      <c r="F255" s="3">
        <v>600</v>
      </c>
      <c r="G255" s="5">
        <v>10.52632</v>
      </c>
      <c r="H255" s="5">
        <v>200</v>
      </c>
      <c r="I255" s="5">
        <f t="shared" si="19"/>
        <v>210.52632</v>
      </c>
      <c r="J255" s="5"/>
      <c r="K255" s="5">
        <f t="shared" si="18"/>
        <v>210.52632</v>
      </c>
      <c r="L255" s="9"/>
      <c r="M255" s="5">
        <f t="shared" si="17"/>
        <v>210.52632</v>
      </c>
      <c r="N255" s="9"/>
      <c r="O255" s="5">
        <f t="shared" si="16"/>
        <v>210.52632</v>
      </c>
      <c r="P255" s="9"/>
      <c r="Q255" s="5">
        <f t="shared" si="15"/>
        <v>210.52632</v>
      </c>
    </row>
    <row r="256" spans="1:17" ht="115.5" customHeight="1">
      <c r="A256" s="16" t="s">
        <v>134</v>
      </c>
      <c r="B256" s="3" t="s">
        <v>4</v>
      </c>
      <c r="C256" s="3" t="s">
        <v>23</v>
      </c>
      <c r="D256" s="3" t="s">
        <v>25</v>
      </c>
      <c r="E256" s="1" t="s">
        <v>140</v>
      </c>
      <c r="F256" s="3"/>
      <c r="G256" s="5">
        <v>3350</v>
      </c>
      <c r="H256" s="5">
        <f>H257</f>
        <v>0</v>
      </c>
      <c r="I256" s="5">
        <f t="shared" si="19"/>
        <v>3350</v>
      </c>
      <c r="J256" s="5">
        <f>J257</f>
        <v>0</v>
      </c>
      <c r="K256" s="5">
        <f t="shared" si="18"/>
        <v>3350</v>
      </c>
      <c r="L256" s="9">
        <f>L257</f>
        <v>620</v>
      </c>
      <c r="M256" s="5">
        <f t="shared" si="17"/>
        <v>3970</v>
      </c>
      <c r="N256" s="9">
        <f>N257</f>
        <v>0</v>
      </c>
      <c r="O256" s="5">
        <f t="shared" si="16"/>
        <v>3970</v>
      </c>
      <c r="P256" s="9">
        <f>P257</f>
        <v>0</v>
      </c>
      <c r="Q256" s="5">
        <f t="shared" si="15"/>
        <v>3970</v>
      </c>
    </row>
    <row r="257" spans="1:17" ht="53.25" customHeight="1">
      <c r="A257" s="2" t="s">
        <v>71</v>
      </c>
      <c r="B257" s="3" t="s">
        <v>4</v>
      </c>
      <c r="C257" s="3" t="s">
        <v>23</v>
      </c>
      <c r="D257" s="3" t="s">
        <v>25</v>
      </c>
      <c r="E257" s="1" t="s">
        <v>140</v>
      </c>
      <c r="F257" s="3">
        <v>600</v>
      </c>
      <c r="G257" s="5">
        <v>3350</v>
      </c>
      <c r="H257" s="5"/>
      <c r="I257" s="5">
        <f t="shared" si="19"/>
        <v>3350</v>
      </c>
      <c r="J257" s="5"/>
      <c r="K257" s="5">
        <f t="shared" si="18"/>
        <v>3350</v>
      </c>
      <c r="L257" s="9">
        <f>250+370</f>
        <v>620</v>
      </c>
      <c r="M257" s="5">
        <f t="shared" si="17"/>
        <v>3970</v>
      </c>
      <c r="N257" s="9"/>
      <c r="O257" s="5">
        <f t="shared" si="16"/>
        <v>3970</v>
      </c>
      <c r="P257" s="9"/>
      <c r="Q257" s="5">
        <f t="shared" si="15"/>
        <v>3970</v>
      </c>
    </row>
    <row r="258" spans="1:17" ht="53.25" customHeight="1">
      <c r="A258" s="2" t="s">
        <v>135</v>
      </c>
      <c r="B258" s="3" t="s">
        <v>4</v>
      </c>
      <c r="C258" s="3" t="s">
        <v>23</v>
      </c>
      <c r="D258" s="3" t="s">
        <v>25</v>
      </c>
      <c r="E258" s="1" t="s">
        <v>141</v>
      </c>
      <c r="F258" s="3"/>
      <c r="G258" s="5">
        <v>478</v>
      </c>
      <c r="H258" s="5">
        <f>H259</f>
        <v>0</v>
      </c>
      <c r="I258" s="5">
        <f t="shared" si="19"/>
        <v>478</v>
      </c>
      <c r="J258" s="5">
        <f>J259</f>
        <v>0</v>
      </c>
      <c r="K258" s="5">
        <f t="shared" si="18"/>
        <v>478</v>
      </c>
      <c r="L258" s="9">
        <f>L259</f>
        <v>0</v>
      </c>
      <c r="M258" s="5">
        <f t="shared" si="17"/>
        <v>478</v>
      </c>
      <c r="N258" s="9">
        <f>N259</f>
        <v>0</v>
      </c>
      <c r="O258" s="5">
        <f t="shared" si="16"/>
        <v>478</v>
      </c>
      <c r="P258" s="9">
        <f>P259</f>
        <v>0</v>
      </c>
      <c r="Q258" s="5">
        <f t="shared" si="15"/>
        <v>478</v>
      </c>
    </row>
    <row r="259" spans="1:17" ht="53.25" customHeight="1">
      <c r="A259" s="2" t="s">
        <v>71</v>
      </c>
      <c r="B259" s="3" t="s">
        <v>4</v>
      </c>
      <c r="C259" s="3" t="s">
        <v>23</v>
      </c>
      <c r="D259" s="3" t="s">
        <v>25</v>
      </c>
      <c r="E259" s="1" t="s">
        <v>141</v>
      </c>
      <c r="F259" s="3">
        <v>600</v>
      </c>
      <c r="G259" s="5">
        <v>478</v>
      </c>
      <c r="H259" s="5"/>
      <c r="I259" s="5">
        <f t="shared" si="19"/>
        <v>478</v>
      </c>
      <c r="J259" s="5"/>
      <c r="K259" s="5">
        <f t="shared" si="18"/>
        <v>478</v>
      </c>
      <c r="L259" s="9"/>
      <c r="M259" s="5">
        <f t="shared" si="17"/>
        <v>478</v>
      </c>
      <c r="N259" s="9"/>
      <c r="O259" s="5">
        <f t="shared" si="16"/>
        <v>478</v>
      </c>
      <c r="P259" s="9"/>
      <c r="Q259" s="5">
        <f t="shared" si="15"/>
        <v>478</v>
      </c>
    </row>
    <row r="260" spans="1:17" ht="56.25" customHeight="1">
      <c r="A260" s="4" t="s">
        <v>136</v>
      </c>
      <c r="B260" s="3" t="s">
        <v>4</v>
      </c>
      <c r="C260" s="3" t="s">
        <v>23</v>
      </c>
      <c r="D260" s="3" t="s">
        <v>25</v>
      </c>
      <c r="E260" s="12" t="s">
        <v>142</v>
      </c>
      <c r="F260" s="3"/>
      <c r="G260" s="5">
        <v>600</v>
      </c>
      <c r="H260" s="5">
        <f>H261</f>
        <v>0</v>
      </c>
      <c r="I260" s="5">
        <f t="shared" si="19"/>
        <v>600</v>
      </c>
      <c r="J260" s="5">
        <f>J261</f>
        <v>0</v>
      </c>
      <c r="K260" s="5">
        <f t="shared" si="18"/>
        <v>600</v>
      </c>
      <c r="L260" s="9">
        <f>L261</f>
        <v>0</v>
      </c>
      <c r="M260" s="5">
        <f t="shared" si="17"/>
        <v>600</v>
      </c>
      <c r="N260" s="9">
        <f>N261</f>
        <v>0</v>
      </c>
      <c r="O260" s="5">
        <f t="shared" si="16"/>
        <v>600</v>
      </c>
      <c r="P260" s="9">
        <f>P261</f>
        <v>0</v>
      </c>
      <c r="Q260" s="5">
        <f t="shared" si="15"/>
        <v>600</v>
      </c>
    </row>
    <row r="261" spans="1:17" ht="53.25" customHeight="1">
      <c r="A261" s="2" t="s">
        <v>71</v>
      </c>
      <c r="B261" s="3" t="s">
        <v>4</v>
      </c>
      <c r="C261" s="3" t="s">
        <v>23</v>
      </c>
      <c r="D261" s="3" t="s">
        <v>25</v>
      </c>
      <c r="E261" s="12" t="s">
        <v>142</v>
      </c>
      <c r="F261" s="3">
        <v>600</v>
      </c>
      <c r="G261" s="5">
        <v>600</v>
      </c>
      <c r="H261" s="5"/>
      <c r="I261" s="5">
        <f t="shared" si="19"/>
        <v>600</v>
      </c>
      <c r="J261" s="5"/>
      <c r="K261" s="5">
        <f t="shared" si="18"/>
        <v>600</v>
      </c>
      <c r="L261" s="9"/>
      <c r="M261" s="5">
        <f t="shared" si="17"/>
        <v>600</v>
      </c>
      <c r="N261" s="9"/>
      <c r="O261" s="5">
        <f t="shared" si="16"/>
        <v>600</v>
      </c>
      <c r="P261" s="9"/>
      <c r="Q261" s="5">
        <f t="shared" si="15"/>
        <v>600</v>
      </c>
    </row>
    <row r="262" spans="1:17" ht="194.25" customHeight="1">
      <c r="A262" s="16" t="s">
        <v>137</v>
      </c>
      <c r="B262" s="3" t="s">
        <v>4</v>
      </c>
      <c r="C262" s="3" t="s">
        <v>23</v>
      </c>
      <c r="D262" s="3" t="s">
        <v>25</v>
      </c>
      <c r="E262" s="12" t="s">
        <v>143</v>
      </c>
      <c r="F262" s="3"/>
      <c r="G262" s="5">
        <v>94736.686000000002</v>
      </c>
      <c r="H262" s="5">
        <f>H263</f>
        <v>0</v>
      </c>
      <c r="I262" s="5">
        <f t="shared" si="19"/>
        <v>94736.686000000002</v>
      </c>
      <c r="J262" s="5">
        <f>J263</f>
        <v>0</v>
      </c>
      <c r="K262" s="5">
        <f t="shared" si="18"/>
        <v>94736.686000000002</v>
      </c>
      <c r="L262" s="9">
        <f>L263</f>
        <v>0</v>
      </c>
      <c r="M262" s="5">
        <f t="shared" si="17"/>
        <v>94736.686000000002</v>
      </c>
      <c r="N262" s="9">
        <f>N263</f>
        <v>0</v>
      </c>
      <c r="O262" s="5">
        <f t="shared" si="16"/>
        <v>94736.686000000002</v>
      </c>
      <c r="P262" s="9">
        <f>P263</f>
        <v>0</v>
      </c>
      <c r="Q262" s="5">
        <f t="shared" si="15"/>
        <v>94736.686000000002</v>
      </c>
    </row>
    <row r="263" spans="1:17" ht="57" customHeight="1">
      <c r="A263" s="2" t="s">
        <v>71</v>
      </c>
      <c r="B263" s="3" t="s">
        <v>4</v>
      </c>
      <c r="C263" s="3" t="s">
        <v>23</v>
      </c>
      <c r="D263" s="3" t="s">
        <v>25</v>
      </c>
      <c r="E263" s="12" t="s">
        <v>143</v>
      </c>
      <c r="F263" s="3">
        <v>600</v>
      </c>
      <c r="G263" s="5">
        <v>94736.686000000002</v>
      </c>
      <c r="H263" s="5"/>
      <c r="I263" s="5">
        <f t="shared" si="19"/>
        <v>94736.686000000002</v>
      </c>
      <c r="J263" s="5"/>
      <c r="K263" s="5">
        <f t="shared" si="18"/>
        <v>94736.686000000002</v>
      </c>
      <c r="L263" s="9"/>
      <c r="M263" s="5">
        <f t="shared" si="17"/>
        <v>94736.686000000002</v>
      </c>
      <c r="N263" s="9"/>
      <c r="O263" s="5">
        <f t="shared" si="16"/>
        <v>94736.686000000002</v>
      </c>
      <c r="P263" s="9"/>
      <c r="Q263" s="5">
        <f t="shared" si="15"/>
        <v>94736.686000000002</v>
      </c>
    </row>
    <row r="264" spans="1:17" ht="111.75" customHeight="1">
      <c r="A264" s="2" t="s">
        <v>351</v>
      </c>
      <c r="B264" s="3" t="s">
        <v>4</v>
      </c>
      <c r="C264" s="3" t="s">
        <v>23</v>
      </c>
      <c r="D264" s="3" t="s">
        <v>25</v>
      </c>
      <c r="E264" s="12" t="s">
        <v>304</v>
      </c>
      <c r="F264" s="3"/>
      <c r="G264" s="5">
        <v>10702.44</v>
      </c>
      <c r="H264" s="5">
        <f>H265</f>
        <v>0</v>
      </c>
      <c r="I264" s="5">
        <f t="shared" si="19"/>
        <v>10702.44</v>
      </c>
      <c r="J264" s="5">
        <f>J265</f>
        <v>0</v>
      </c>
      <c r="K264" s="5">
        <f t="shared" si="18"/>
        <v>10702.44</v>
      </c>
      <c r="L264" s="9">
        <f>L265</f>
        <v>0</v>
      </c>
      <c r="M264" s="5">
        <f t="shared" si="17"/>
        <v>10702.44</v>
      </c>
      <c r="N264" s="9">
        <f>N265</f>
        <v>0</v>
      </c>
      <c r="O264" s="5">
        <f t="shared" si="16"/>
        <v>10702.44</v>
      </c>
      <c r="P264" s="9">
        <f>P265</f>
        <v>0</v>
      </c>
      <c r="Q264" s="5">
        <f t="shared" si="15"/>
        <v>10702.44</v>
      </c>
    </row>
    <row r="265" spans="1:17" ht="57" customHeight="1">
      <c r="A265" s="2" t="s">
        <v>71</v>
      </c>
      <c r="B265" s="3" t="s">
        <v>4</v>
      </c>
      <c r="C265" s="3" t="s">
        <v>23</v>
      </c>
      <c r="D265" s="3" t="s">
        <v>25</v>
      </c>
      <c r="E265" s="12" t="s">
        <v>304</v>
      </c>
      <c r="F265" s="3">
        <v>600</v>
      </c>
      <c r="G265" s="5">
        <v>10702.44</v>
      </c>
      <c r="H265" s="5"/>
      <c r="I265" s="5">
        <f t="shared" si="19"/>
        <v>10702.44</v>
      </c>
      <c r="J265" s="5"/>
      <c r="K265" s="5">
        <f t="shared" si="18"/>
        <v>10702.44</v>
      </c>
      <c r="L265" s="9"/>
      <c r="M265" s="5">
        <f t="shared" si="17"/>
        <v>10702.44</v>
      </c>
      <c r="N265" s="9"/>
      <c r="O265" s="5">
        <f t="shared" si="16"/>
        <v>10702.44</v>
      </c>
      <c r="P265" s="9"/>
      <c r="Q265" s="5">
        <f t="shared" si="15"/>
        <v>10702.44</v>
      </c>
    </row>
    <row r="266" spans="1:17" ht="42" customHeight="1">
      <c r="A266" s="10" t="s">
        <v>144</v>
      </c>
      <c r="B266" s="3" t="s">
        <v>4</v>
      </c>
      <c r="C266" s="3" t="s">
        <v>23</v>
      </c>
      <c r="D266" s="3" t="s">
        <v>25</v>
      </c>
      <c r="E266" s="1" t="s">
        <v>145</v>
      </c>
      <c r="F266" s="3"/>
      <c r="G266" s="5">
        <v>0</v>
      </c>
      <c r="H266" s="5">
        <f>H267</f>
        <v>0</v>
      </c>
      <c r="I266" s="5">
        <f t="shared" si="19"/>
        <v>0</v>
      </c>
      <c r="J266" s="5">
        <f>J267</f>
        <v>0</v>
      </c>
      <c r="K266" s="5">
        <f t="shared" si="18"/>
        <v>0</v>
      </c>
      <c r="L266" s="9">
        <f>L267</f>
        <v>0</v>
      </c>
      <c r="M266" s="5">
        <f t="shared" si="17"/>
        <v>0</v>
      </c>
      <c r="N266" s="9">
        <f>N267</f>
        <v>0</v>
      </c>
      <c r="O266" s="5">
        <f t="shared" si="16"/>
        <v>0</v>
      </c>
      <c r="P266" s="9">
        <f>P267</f>
        <v>0</v>
      </c>
      <c r="Q266" s="5">
        <f t="shared" si="15"/>
        <v>0</v>
      </c>
    </row>
    <row r="267" spans="1:17" ht="51.75" customHeight="1">
      <c r="A267" s="2" t="s">
        <v>71</v>
      </c>
      <c r="B267" s="3" t="s">
        <v>4</v>
      </c>
      <c r="C267" s="3" t="s">
        <v>23</v>
      </c>
      <c r="D267" s="3" t="s">
        <v>25</v>
      </c>
      <c r="E267" s="1" t="s">
        <v>145</v>
      </c>
      <c r="F267" s="3">
        <v>600</v>
      </c>
      <c r="G267" s="5">
        <v>0</v>
      </c>
      <c r="H267" s="5"/>
      <c r="I267" s="5">
        <f t="shared" si="19"/>
        <v>0</v>
      </c>
      <c r="J267" s="5"/>
      <c r="K267" s="5">
        <f t="shared" si="18"/>
        <v>0</v>
      </c>
      <c r="L267" s="9"/>
      <c r="M267" s="5">
        <f t="shared" si="17"/>
        <v>0</v>
      </c>
      <c r="N267" s="9"/>
      <c r="O267" s="5">
        <f t="shared" si="16"/>
        <v>0</v>
      </c>
      <c r="P267" s="9"/>
      <c r="Q267" s="5">
        <f t="shared" si="15"/>
        <v>0</v>
      </c>
    </row>
    <row r="268" spans="1:17" ht="48" hidden="1" customHeight="1">
      <c r="A268" s="2" t="s">
        <v>272</v>
      </c>
      <c r="B268" s="3" t="s">
        <v>4</v>
      </c>
      <c r="C268" s="3" t="s">
        <v>23</v>
      </c>
      <c r="D268" s="3" t="s">
        <v>25</v>
      </c>
      <c r="E268" s="1" t="s">
        <v>273</v>
      </c>
      <c r="F268" s="3"/>
      <c r="G268" s="5">
        <v>0</v>
      </c>
      <c r="H268" s="5">
        <f>H269</f>
        <v>0</v>
      </c>
      <c r="I268" s="5">
        <f t="shared" si="19"/>
        <v>0</v>
      </c>
      <c r="J268" s="5">
        <f>J269</f>
        <v>0</v>
      </c>
      <c r="K268" s="5">
        <f t="shared" si="18"/>
        <v>0</v>
      </c>
      <c r="L268" s="9">
        <f>L269</f>
        <v>0</v>
      </c>
      <c r="M268" s="5">
        <f t="shared" si="17"/>
        <v>0</v>
      </c>
      <c r="N268" s="9">
        <f>N269</f>
        <v>0</v>
      </c>
      <c r="O268" s="5">
        <f t="shared" si="16"/>
        <v>0</v>
      </c>
      <c r="P268" s="9">
        <f>P269</f>
        <v>0</v>
      </c>
      <c r="Q268" s="5">
        <f t="shared" si="15"/>
        <v>0</v>
      </c>
    </row>
    <row r="269" spans="1:17" ht="51.75" hidden="1" customHeight="1">
      <c r="A269" s="2" t="s">
        <v>71</v>
      </c>
      <c r="B269" s="3" t="s">
        <v>4</v>
      </c>
      <c r="C269" s="3" t="s">
        <v>23</v>
      </c>
      <c r="D269" s="3" t="s">
        <v>25</v>
      </c>
      <c r="E269" s="1" t="s">
        <v>273</v>
      </c>
      <c r="F269" s="3">
        <v>600</v>
      </c>
      <c r="G269" s="5">
        <v>0</v>
      </c>
      <c r="H269" s="5"/>
      <c r="I269" s="5">
        <f t="shared" si="19"/>
        <v>0</v>
      </c>
      <c r="J269" s="5"/>
      <c r="K269" s="5">
        <f t="shared" si="18"/>
        <v>0</v>
      </c>
      <c r="L269" s="9"/>
      <c r="M269" s="5">
        <f t="shared" si="17"/>
        <v>0</v>
      </c>
      <c r="N269" s="9"/>
      <c r="O269" s="5">
        <f t="shared" si="16"/>
        <v>0</v>
      </c>
      <c r="P269" s="9"/>
      <c r="Q269" s="5">
        <f t="shared" si="15"/>
        <v>0</v>
      </c>
    </row>
    <row r="270" spans="1:17" ht="51.75" customHeight="1">
      <c r="A270" s="2" t="s">
        <v>296</v>
      </c>
      <c r="B270" s="3" t="s">
        <v>4</v>
      </c>
      <c r="C270" s="3" t="s">
        <v>23</v>
      </c>
      <c r="D270" s="3" t="s">
        <v>25</v>
      </c>
      <c r="E270" s="1" t="s">
        <v>297</v>
      </c>
      <c r="F270" s="3"/>
      <c r="G270" s="5">
        <v>0</v>
      </c>
      <c r="H270" s="5">
        <f>H271</f>
        <v>0</v>
      </c>
      <c r="I270" s="5">
        <f t="shared" si="19"/>
        <v>0</v>
      </c>
      <c r="J270" s="5">
        <f>J271</f>
        <v>0</v>
      </c>
      <c r="K270" s="5">
        <f t="shared" si="18"/>
        <v>0</v>
      </c>
      <c r="L270" s="9">
        <f>L271</f>
        <v>157.89474000000001</v>
      </c>
      <c r="M270" s="5">
        <f t="shared" si="17"/>
        <v>157.89474000000001</v>
      </c>
      <c r="N270" s="9">
        <f>N271</f>
        <v>0</v>
      </c>
      <c r="O270" s="5">
        <f t="shared" si="16"/>
        <v>157.89474000000001</v>
      </c>
      <c r="P270" s="9">
        <f>P271</f>
        <v>3000</v>
      </c>
      <c r="Q270" s="5">
        <f t="shared" si="15"/>
        <v>3157.8947400000002</v>
      </c>
    </row>
    <row r="271" spans="1:17" ht="51.75" customHeight="1">
      <c r="A271" s="2" t="s">
        <v>71</v>
      </c>
      <c r="B271" s="3" t="s">
        <v>4</v>
      </c>
      <c r="C271" s="3" t="s">
        <v>23</v>
      </c>
      <c r="D271" s="3" t="s">
        <v>25</v>
      </c>
      <c r="E271" s="1" t="s">
        <v>297</v>
      </c>
      <c r="F271" s="3">
        <v>600</v>
      </c>
      <c r="G271" s="5">
        <v>0</v>
      </c>
      <c r="H271" s="5"/>
      <c r="I271" s="5">
        <f t="shared" si="19"/>
        <v>0</v>
      </c>
      <c r="J271" s="5"/>
      <c r="K271" s="5">
        <f t="shared" si="18"/>
        <v>0</v>
      </c>
      <c r="L271" s="9">
        <v>157.89474000000001</v>
      </c>
      <c r="M271" s="5">
        <f t="shared" si="17"/>
        <v>157.89474000000001</v>
      </c>
      <c r="N271" s="9"/>
      <c r="O271" s="5">
        <f t="shared" si="16"/>
        <v>157.89474000000001</v>
      </c>
      <c r="P271" s="9">
        <v>3000</v>
      </c>
      <c r="Q271" s="5">
        <f t="shared" si="15"/>
        <v>3157.8947400000002</v>
      </c>
    </row>
    <row r="272" spans="1:17" ht="82.5" customHeight="1">
      <c r="A272" s="2" t="s">
        <v>339</v>
      </c>
      <c r="B272" s="3" t="s">
        <v>4</v>
      </c>
      <c r="C272" s="3" t="s">
        <v>23</v>
      </c>
      <c r="D272" s="3" t="s">
        <v>25</v>
      </c>
      <c r="E272" s="1" t="s">
        <v>289</v>
      </c>
      <c r="F272" s="3"/>
      <c r="G272" s="5">
        <v>1127.0667000000001</v>
      </c>
      <c r="H272" s="5">
        <f>H273</f>
        <v>0</v>
      </c>
      <c r="I272" s="5">
        <f t="shared" si="19"/>
        <v>1127.0667000000001</v>
      </c>
      <c r="J272" s="5">
        <f>J273</f>
        <v>441.82712000000004</v>
      </c>
      <c r="K272" s="5">
        <f t="shared" si="18"/>
        <v>1568.8938200000002</v>
      </c>
      <c r="L272" s="9">
        <f>L273</f>
        <v>0</v>
      </c>
      <c r="M272" s="5">
        <f t="shared" si="17"/>
        <v>1568.8938200000002</v>
      </c>
      <c r="N272" s="9">
        <f>N273</f>
        <v>0</v>
      </c>
      <c r="O272" s="5">
        <f t="shared" si="16"/>
        <v>1568.8938200000002</v>
      </c>
      <c r="P272" s="9">
        <f>P273</f>
        <v>0</v>
      </c>
      <c r="Q272" s="5">
        <f t="shared" ref="Q272:Q337" si="20">O272+P272</f>
        <v>1568.8938200000002</v>
      </c>
    </row>
    <row r="273" spans="1:17" ht="51.75" customHeight="1">
      <c r="A273" s="2" t="s">
        <v>71</v>
      </c>
      <c r="B273" s="3" t="s">
        <v>4</v>
      </c>
      <c r="C273" s="3" t="s">
        <v>23</v>
      </c>
      <c r="D273" s="3" t="s">
        <v>25</v>
      </c>
      <c r="E273" s="1" t="s">
        <v>289</v>
      </c>
      <c r="F273" s="3">
        <v>600</v>
      </c>
      <c r="G273" s="5">
        <v>1127.0667000000001</v>
      </c>
      <c r="H273" s="5"/>
      <c r="I273" s="5">
        <f t="shared" si="19"/>
        <v>1127.0667000000001</v>
      </c>
      <c r="J273" s="5">
        <f>0.04462+441.7825</f>
        <v>441.82712000000004</v>
      </c>
      <c r="K273" s="5">
        <f t="shared" si="18"/>
        <v>1568.8938200000002</v>
      </c>
      <c r="L273" s="9"/>
      <c r="M273" s="5">
        <f t="shared" si="17"/>
        <v>1568.8938200000002</v>
      </c>
      <c r="N273" s="9"/>
      <c r="O273" s="5">
        <f t="shared" si="16"/>
        <v>1568.8938200000002</v>
      </c>
      <c r="P273" s="9"/>
      <c r="Q273" s="5">
        <f t="shared" si="20"/>
        <v>1568.8938200000002</v>
      </c>
    </row>
    <row r="274" spans="1:17" ht="63.75" customHeight="1">
      <c r="A274" s="2" t="s">
        <v>340</v>
      </c>
      <c r="B274" s="3" t="s">
        <v>4</v>
      </c>
      <c r="C274" s="3" t="s">
        <v>23</v>
      </c>
      <c r="D274" s="3" t="s">
        <v>25</v>
      </c>
      <c r="E274" s="1" t="s">
        <v>294</v>
      </c>
      <c r="F274" s="3"/>
      <c r="G274" s="5">
        <v>2261.2143999999998</v>
      </c>
      <c r="H274" s="5">
        <f>H275</f>
        <v>0</v>
      </c>
      <c r="I274" s="5">
        <f t="shared" si="19"/>
        <v>2261.2143999999998</v>
      </c>
      <c r="J274" s="5">
        <f>J275</f>
        <v>369.95033999999998</v>
      </c>
      <c r="K274" s="5">
        <f t="shared" si="18"/>
        <v>2631.1647399999997</v>
      </c>
      <c r="L274" s="9">
        <f>L275</f>
        <v>0</v>
      </c>
      <c r="M274" s="5">
        <f t="shared" si="17"/>
        <v>2631.1647399999997</v>
      </c>
      <c r="N274" s="9">
        <f>N275</f>
        <v>0</v>
      </c>
      <c r="O274" s="5">
        <f t="shared" si="16"/>
        <v>2631.1647399999997</v>
      </c>
      <c r="P274" s="9">
        <f>P275</f>
        <v>0</v>
      </c>
      <c r="Q274" s="5">
        <f t="shared" si="20"/>
        <v>2631.1647399999997</v>
      </c>
    </row>
    <row r="275" spans="1:17" ht="51.75" customHeight="1">
      <c r="A275" s="2" t="s">
        <v>71</v>
      </c>
      <c r="B275" s="3" t="s">
        <v>4</v>
      </c>
      <c r="C275" s="3" t="s">
        <v>23</v>
      </c>
      <c r="D275" s="3" t="s">
        <v>25</v>
      </c>
      <c r="E275" s="1" t="s">
        <v>294</v>
      </c>
      <c r="F275" s="3">
        <v>600</v>
      </c>
      <c r="G275" s="5">
        <v>2261.2143999999998</v>
      </c>
      <c r="H275" s="5"/>
      <c r="I275" s="5">
        <f t="shared" si="19"/>
        <v>2261.2143999999998</v>
      </c>
      <c r="J275" s="5">
        <f>-22.34645+392.29679</f>
        <v>369.95033999999998</v>
      </c>
      <c r="K275" s="5">
        <f t="shared" si="18"/>
        <v>2631.1647399999997</v>
      </c>
      <c r="L275" s="9"/>
      <c r="M275" s="5">
        <f t="shared" si="17"/>
        <v>2631.1647399999997</v>
      </c>
      <c r="N275" s="9"/>
      <c r="O275" s="5">
        <f t="shared" si="16"/>
        <v>2631.1647399999997</v>
      </c>
      <c r="P275" s="9"/>
      <c r="Q275" s="5">
        <f t="shared" si="20"/>
        <v>2631.1647399999997</v>
      </c>
    </row>
    <row r="276" spans="1:17" ht="60.75" hidden="1" customHeight="1">
      <c r="A276" s="2" t="s">
        <v>204</v>
      </c>
      <c r="B276" s="3" t="s">
        <v>4</v>
      </c>
      <c r="C276" s="3" t="s">
        <v>23</v>
      </c>
      <c r="D276" s="3" t="s">
        <v>25</v>
      </c>
      <c r="E276" s="12" t="s">
        <v>205</v>
      </c>
      <c r="F276" s="3"/>
      <c r="G276" s="5">
        <v>0</v>
      </c>
      <c r="H276" s="5">
        <f>H277</f>
        <v>0</v>
      </c>
      <c r="I276" s="5">
        <f t="shared" si="19"/>
        <v>0</v>
      </c>
      <c r="J276" s="5">
        <f>J277</f>
        <v>0</v>
      </c>
      <c r="K276" s="5">
        <f t="shared" si="18"/>
        <v>0</v>
      </c>
      <c r="L276" s="9">
        <f>L277</f>
        <v>0</v>
      </c>
      <c r="M276" s="5">
        <f t="shared" si="17"/>
        <v>0</v>
      </c>
      <c r="N276" s="9">
        <f>N277</f>
        <v>0</v>
      </c>
      <c r="O276" s="5">
        <f t="shared" ref="O276:O341" si="21">M276+N276</f>
        <v>0</v>
      </c>
      <c r="P276" s="9">
        <f>P277</f>
        <v>0</v>
      </c>
      <c r="Q276" s="5">
        <f t="shared" si="20"/>
        <v>0</v>
      </c>
    </row>
    <row r="277" spans="1:17" ht="56.25" hidden="1" customHeight="1">
      <c r="A277" s="2" t="s">
        <v>71</v>
      </c>
      <c r="B277" s="3" t="s">
        <v>4</v>
      </c>
      <c r="C277" s="3" t="s">
        <v>23</v>
      </c>
      <c r="D277" s="3" t="s">
        <v>25</v>
      </c>
      <c r="E277" s="12" t="s">
        <v>205</v>
      </c>
      <c r="F277" s="3">
        <v>600</v>
      </c>
      <c r="G277" s="5">
        <v>0</v>
      </c>
      <c r="H277" s="5"/>
      <c r="I277" s="5">
        <f t="shared" si="19"/>
        <v>0</v>
      </c>
      <c r="J277" s="5"/>
      <c r="K277" s="5">
        <f t="shared" si="18"/>
        <v>0</v>
      </c>
      <c r="L277" s="9"/>
      <c r="M277" s="5">
        <f t="shared" si="17"/>
        <v>0</v>
      </c>
      <c r="N277" s="9"/>
      <c r="O277" s="5">
        <f t="shared" si="21"/>
        <v>0</v>
      </c>
      <c r="P277" s="9"/>
      <c r="Q277" s="5">
        <f t="shared" si="20"/>
        <v>0</v>
      </c>
    </row>
    <row r="278" spans="1:17" ht="56.25" customHeight="1">
      <c r="A278" s="2" t="s">
        <v>310</v>
      </c>
      <c r="B278" s="3" t="s">
        <v>4</v>
      </c>
      <c r="C278" s="3" t="s">
        <v>23</v>
      </c>
      <c r="D278" s="3" t="s">
        <v>25</v>
      </c>
      <c r="E278" s="12" t="s">
        <v>311</v>
      </c>
      <c r="F278" s="3"/>
      <c r="G278" s="5">
        <v>2443.3420000000001</v>
      </c>
      <c r="H278" s="5">
        <f>H279</f>
        <v>0</v>
      </c>
      <c r="I278" s="5">
        <f t="shared" si="19"/>
        <v>2443.3420000000001</v>
      </c>
      <c r="J278" s="5">
        <f>J279</f>
        <v>0</v>
      </c>
      <c r="K278" s="5">
        <f t="shared" si="18"/>
        <v>2443.3420000000001</v>
      </c>
      <c r="L278" s="9">
        <f>L279</f>
        <v>0</v>
      </c>
      <c r="M278" s="5">
        <f t="shared" si="17"/>
        <v>2443.3420000000001</v>
      </c>
      <c r="N278" s="9">
        <f>N279</f>
        <v>0</v>
      </c>
      <c r="O278" s="5">
        <f t="shared" si="21"/>
        <v>2443.3420000000001</v>
      </c>
      <c r="P278" s="9">
        <f>P279</f>
        <v>0</v>
      </c>
      <c r="Q278" s="5">
        <f t="shared" si="20"/>
        <v>2443.3420000000001</v>
      </c>
    </row>
    <row r="279" spans="1:17" ht="56.25" customHeight="1">
      <c r="A279" s="2" t="s">
        <v>71</v>
      </c>
      <c r="B279" s="3" t="s">
        <v>4</v>
      </c>
      <c r="C279" s="3" t="s">
        <v>23</v>
      </c>
      <c r="D279" s="3" t="s">
        <v>25</v>
      </c>
      <c r="E279" s="12" t="s">
        <v>311</v>
      </c>
      <c r="F279" s="3">
        <v>600</v>
      </c>
      <c r="G279" s="5">
        <v>2443.3420000000001</v>
      </c>
      <c r="H279" s="5"/>
      <c r="I279" s="5">
        <f t="shared" si="19"/>
        <v>2443.3420000000001</v>
      </c>
      <c r="J279" s="5"/>
      <c r="K279" s="5">
        <f t="shared" si="18"/>
        <v>2443.3420000000001</v>
      </c>
      <c r="L279" s="9"/>
      <c r="M279" s="5">
        <f t="shared" si="17"/>
        <v>2443.3420000000001</v>
      </c>
      <c r="N279" s="9"/>
      <c r="O279" s="5">
        <f t="shared" si="21"/>
        <v>2443.3420000000001</v>
      </c>
      <c r="P279" s="9"/>
      <c r="Q279" s="5">
        <f t="shared" si="20"/>
        <v>2443.3420000000001</v>
      </c>
    </row>
    <row r="280" spans="1:17" ht="56.25" customHeight="1">
      <c r="A280" s="2" t="s">
        <v>312</v>
      </c>
      <c r="B280" s="3" t="s">
        <v>4</v>
      </c>
      <c r="C280" s="3" t="s">
        <v>23</v>
      </c>
      <c r="D280" s="3" t="s">
        <v>25</v>
      </c>
      <c r="E280" s="12" t="s">
        <v>313</v>
      </c>
      <c r="F280" s="3"/>
      <c r="G280" s="5">
        <v>60.2577</v>
      </c>
      <c r="H280" s="5">
        <f>H281</f>
        <v>16023.3084</v>
      </c>
      <c r="I280" s="5">
        <f t="shared" si="19"/>
        <v>16083.5661</v>
      </c>
      <c r="J280" s="5">
        <f>J281</f>
        <v>0</v>
      </c>
      <c r="K280" s="5">
        <f t="shared" si="18"/>
        <v>16083.5661</v>
      </c>
      <c r="L280" s="9">
        <f>L281</f>
        <v>0</v>
      </c>
      <c r="M280" s="5">
        <f t="shared" ref="M280:M345" si="22">K280+L280</f>
        <v>16083.5661</v>
      </c>
      <c r="N280" s="9">
        <f>N281</f>
        <v>0</v>
      </c>
      <c r="O280" s="5">
        <f t="shared" si="21"/>
        <v>16083.5661</v>
      </c>
      <c r="P280" s="9">
        <f>P281</f>
        <v>0</v>
      </c>
      <c r="Q280" s="5">
        <f t="shared" si="20"/>
        <v>16083.5661</v>
      </c>
    </row>
    <row r="281" spans="1:17" ht="56.25" customHeight="1">
      <c r="A281" s="2" t="s">
        <v>71</v>
      </c>
      <c r="B281" s="3" t="s">
        <v>4</v>
      </c>
      <c r="C281" s="3" t="s">
        <v>23</v>
      </c>
      <c r="D281" s="3" t="s">
        <v>25</v>
      </c>
      <c r="E281" s="12" t="s">
        <v>313</v>
      </c>
      <c r="F281" s="3">
        <v>600</v>
      </c>
      <c r="G281" s="5">
        <v>60.2577</v>
      </c>
      <c r="H281" s="5">
        <v>16023.3084</v>
      </c>
      <c r="I281" s="5">
        <f t="shared" si="19"/>
        <v>16083.5661</v>
      </c>
      <c r="J281" s="5"/>
      <c r="K281" s="5">
        <f t="shared" si="18"/>
        <v>16083.5661</v>
      </c>
      <c r="L281" s="9"/>
      <c r="M281" s="5">
        <f t="shared" si="22"/>
        <v>16083.5661</v>
      </c>
      <c r="N281" s="9"/>
      <c r="O281" s="5">
        <f t="shared" si="21"/>
        <v>16083.5661</v>
      </c>
      <c r="P281" s="9"/>
      <c r="Q281" s="5">
        <f t="shared" si="20"/>
        <v>16083.5661</v>
      </c>
    </row>
    <row r="282" spans="1:17" ht="49.5" hidden="1" customHeight="1">
      <c r="A282" s="2" t="s">
        <v>295</v>
      </c>
      <c r="B282" s="3" t="s">
        <v>4</v>
      </c>
      <c r="C282" s="3" t="s">
        <v>23</v>
      </c>
      <c r="D282" s="3" t="s">
        <v>25</v>
      </c>
      <c r="E282" s="12" t="s">
        <v>284</v>
      </c>
      <c r="F282" s="3"/>
      <c r="G282" s="5">
        <v>0</v>
      </c>
      <c r="H282" s="5">
        <f>H283</f>
        <v>0</v>
      </c>
      <c r="I282" s="5">
        <f t="shared" si="19"/>
        <v>0</v>
      </c>
      <c r="J282" s="5">
        <f>J283</f>
        <v>0</v>
      </c>
      <c r="K282" s="5">
        <f t="shared" si="18"/>
        <v>0</v>
      </c>
      <c r="L282" s="9">
        <f>L283</f>
        <v>0</v>
      </c>
      <c r="M282" s="5">
        <f t="shared" si="22"/>
        <v>0</v>
      </c>
      <c r="N282" s="9">
        <f>N283</f>
        <v>0</v>
      </c>
      <c r="O282" s="5">
        <f t="shared" si="21"/>
        <v>0</v>
      </c>
      <c r="P282" s="9">
        <f>P283</f>
        <v>0</v>
      </c>
      <c r="Q282" s="5">
        <f t="shared" si="20"/>
        <v>0</v>
      </c>
    </row>
    <row r="283" spans="1:17" ht="56.25" hidden="1" customHeight="1">
      <c r="A283" s="2" t="s">
        <v>71</v>
      </c>
      <c r="B283" s="3" t="s">
        <v>4</v>
      </c>
      <c r="C283" s="3" t="s">
        <v>23</v>
      </c>
      <c r="D283" s="3" t="s">
        <v>25</v>
      </c>
      <c r="E283" s="12" t="s">
        <v>284</v>
      </c>
      <c r="F283" s="3">
        <v>600</v>
      </c>
      <c r="G283" s="5">
        <v>0</v>
      </c>
      <c r="H283" s="5"/>
      <c r="I283" s="5">
        <f t="shared" si="19"/>
        <v>0</v>
      </c>
      <c r="J283" s="5"/>
      <c r="K283" s="5">
        <f t="shared" si="18"/>
        <v>0</v>
      </c>
      <c r="L283" s="9"/>
      <c r="M283" s="5">
        <f t="shared" si="22"/>
        <v>0</v>
      </c>
      <c r="N283" s="9"/>
      <c r="O283" s="5">
        <f t="shared" si="21"/>
        <v>0</v>
      </c>
      <c r="P283" s="9"/>
      <c r="Q283" s="5">
        <f t="shared" si="20"/>
        <v>0</v>
      </c>
    </row>
    <row r="284" spans="1:17" ht="36.75" customHeight="1">
      <c r="A284" s="10" t="s">
        <v>146</v>
      </c>
      <c r="B284" s="3" t="s">
        <v>4</v>
      </c>
      <c r="C284" s="3" t="s">
        <v>23</v>
      </c>
      <c r="D284" s="3" t="s">
        <v>20</v>
      </c>
      <c r="E284" s="1" t="s">
        <v>147</v>
      </c>
      <c r="F284" s="3"/>
      <c r="G284" s="5">
        <v>30867.660370000005</v>
      </c>
      <c r="H284" s="5">
        <f>H285</f>
        <v>0</v>
      </c>
      <c r="I284" s="5">
        <f t="shared" si="19"/>
        <v>30867.660370000005</v>
      </c>
      <c r="J284" s="5">
        <f>J285</f>
        <v>0</v>
      </c>
      <c r="K284" s="5">
        <f t="shared" ref="K284:K351" si="23">I284+J284</f>
        <v>30867.660370000005</v>
      </c>
      <c r="L284" s="9">
        <f>L285</f>
        <v>0</v>
      </c>
      <c r="M284" s="5">
        <f t="shared" si="22"/>
        <v>30867.660370000005</v>
      </c>
      <c r="N284" s="9">
        <f>N285</f>
        <v>0</v>
      </c>
      <c r="O284" s="5">
        <f t="shared" si="21"/>
        <v>30867.660370000005</v>
      </c>
      <c r="P284" s="9">
        <f>P285</f>
        <v>0</v>
      </c>
      <c r="Q284" s="5">
        <f t="shared" si="20"/>
        <v>30867.660370000005</v>
      </c>
    </row>
    <row r="285" spans="1:17" ht="45.75" customHeight="1">
      <c r="A285" s="2" t="s">
        <v>71</v>
      </c>
      <c r="B285" s="3" t="s">
        <v>4</v>
      </c>
      <c r="C285" s="3" t="s">
        <v>23</v>
      </c>
      <c r="D285" s="3" t="s">
        <v>20</v>
      </c>
      <c r="E285" s="1" t="s">
        <v>147</v>
      </c>
      <c r="F285" s="3">
        <v>600</v>
      </c>
      <c r="G285" s="5">
        <v>30867.660370000005</v>
      </c>
      <c r="H285" s="5"/>
      <c r="I285" s="5">
        <f t="shared" si="19"/>
        <v>30867.660370000005</v>
      </c>
      <c r="J285" s="5"/>
      <c r="K285" s="5">
        <f t="shared" si="23"/>
        <v>30867.660370000005</v>
      </c>
      <c r="L285" s="9"/>
      <c r="M285" s="5">
        <f t="shared" si="22"/>
        <v>30867.660370000005</v>
      </c>
      <c r="N285" s="9"/>
      <c r="O285" s="5">
        <f t="shared" si="21"/>
        <v>30867.660370000005</v>
      </c>
      <c r="P285" s="9"/>
      <c r="Q285" s="5">
        <f t="shared" si="20"/>
        <v>30867.660370000005</v>
      </c>
    </row>
    <row r="286" spans="1:17" ht="51.75" customHeight="1">
      <c r="A286" s="2" t="s">
        <v>148</v>
      </c>
      <c r="B286" s="3" t="s">
        <v>4</v>
      </c>
      <c r="C286" s="3" t="s">
        <v>23</v>
      </c>
      <c r="D286" s="3" t="s">
        <v>20</v>
      </c>
      <c r="E286" s="1" t="s">
        <v>152</v>
      </c>
      <c r="F286" s="3"/>
      <c r="G286" s="5">
        <v>35</v>
      </c>
      <c r="H286" s="5">
        <f>H287</f>
        <v>60</v>
      </c>
      <c r="I286" s="5">
        <f t="shared" si="19"/>
        <v>95</v>
      </c>
      <c r="J286" s="5">
        <f>J287</f>
        <v>0</v>
      </c>
      <c r="K286" s="5">
        <f t="shared" si="23"/>
        <v>95</v>
      </c>
      <c r="L286" s="9">
        <f>L287</f>
        <v>0</v>
      </c>
      <c r="M286" s="5">
        <f t="shared" si="22"/>
        <v>95</v>
      </c>
      <c r="N286" s="9">
        <f>N287</f>
        <v>0</v>
      </c>
      <c r="O286" s="5">
        <f t="shared" si="21"/>
        <v>95</v>
      </c>
      <c r="P286" s="9">
        <f>P287</f>
        <v>0</v>
      </c>
      <c r="Q286" s="5">
        <f t="shared" si="20"/>
        <v>95</v>
      </c>
    </row>
    <row r="287" spans="1:17" ht="51.75" customHeight="1">
      <c r="A287" s="2" t="s">
        <v>71</v>
      </c>
      <c r="B287" s="3" t="s">
        <v>4</v>
      </c>
      <c r="C287" s="3" t="s">
        <v>23</v>
      </c>
      <c r="D287" s="3" t="s">
        <v>20</v>
      </c>
      <c r="E287" s="1" t="s">
        <v>152</v>
      </c>
      <c r="F287" s="3">
        <v>600</v>
      </c>
      <c r="G287" s="5">
        <v>35</v>
      </c>
      <c r="H287" s="5">
        <v>60</v>
      </c>
      <c r="I287" s="5">
        <f t="shared" si="19"/>
        <v>95</v>
      </c>
      <c r="J287" s="5"/>
      <c r="K287" s="5">
        <f t="shared" si="23"/>
        <v>95</v>
      </c>
      <c r="L287" s="9"/>
      <c r="M287" s="5">
        <f t="shared" si="22"/>
        <v>95</v>
      </c>
      <c r="N287" s="9"/>
      <c r="O287" s="5">
        <f t="shared" si="21"/>
        <v>95</v>
      </c>
      <c r="P287" s="9"/>
      <c r="Q287" s="5">
        <f t="shared" si="20"/>
        <v>95</v>
      </c>
    </row>
    <row r="288" spans="1:17" ht="51.75" customHeight="1">
      <c r="A288" s="2" t="s">
        <v>149</v>
      </c>
      <c r="B288" s="3" t="s">
        <v>4</v>
      </c>
      <c r="C288" s="3" t="s">
        <v>23</v>
      </c>
      <c r="D288" s="3" t="s">
        <v>20</v>
      </c>
      <c r="E288" s="1" t="s">
        <v>153</v>
      </c>
      <c r="F288" s="3"/>
      <c r="G288" s="5">
        <v>92</v>
      </c>
      <c r="H288" s="5">
        <f>H289</f>
        <v>0</v>
      </c>
      <c r="I288" s="5">
        <f t="shared" ref="I288:I355" si="24">G288+H288</f>
        <v>92</v>
      </c>
      <c r="J288" s="5">
        <f>J289</f>
        <v>0</v>
      </c>
      <c r="K288" s="5">
        <f t="shared" si="23"/>
        <v>92</v>
      </c>
      <c r="L288" s="9">
        <f>L289</f>
        <v>0</v>
      </c>
      <c r="M288" s="5">
        <f t="shared" si="22"/>
        <v>92</v>
      </c>
      <c r="N288" s="9">
        <f>N289</f>
        <v>0</v>
      </c>
      <c r="O288" s="5">
        <f t="shared" si="21"/>
        <v>92</v>
      </c>
      <c r="P288" s="9">
        <f>P289</f>
        <v>0</v>
      </c>
      <c r="Q288" s="5">
        <f t="shared" si="20"/>
        <v>92</v>
      </c>
    </row>
    <row r="289" spans="1:17" ht="51.75" customHeight="1">
      <c r="A289" s="2" t="s">
        <v>71</v>
      </c>
      <c r="B289" s="3" t="s">
        <v>4</v>
      </c>
      <c r="C289" s="3" t="s">
        <v>23</v>
      </c>
      <c r="D289" s="3" t="s">
        <v>20</v>
      </c>
      <c r="E289" s="1" t="s">
        <v>153</v>
      </c>
      <c r="F289" s="3">
        <v>600</v>
      </c>
      <c r="G289" s="5">
        <v>92</v>
      </c>
      <c r="H289" s="5"/>
      <c r="I289" s="5">
        <f t="shared" si="24"/>
        <v>92</v>
      </c>
      <c r="J289" s="5"/>
      <c r="K289" s="5">
        <f t="shared" si="23"/>
        <v>92</v>
      </c>
      <c r="L289" s="9"/>
      <c r="M289" s="5">
        <f t="shared" si="22"/>
        <v>92</v>
      </c>
      <c r="N289" s="9"/>
      <c r="O289" s="5">
        <f t="shared" si="21"/>
        <v>92</v>
      </c>
      <c r="P289" s="9"/>
      <c r="Q289" s="5">
        <f t="shared" si="20"/>
        <v>92</v>
      </c>
    </row>
    <row r="290" spans="1:17" ht="87" customHeight="1">
      <c r="A290" s="2" t="s">
        <v>150</v>
      </c>
      <c r="B290" s="3" t="s">
        <v>4</v>
      </c>
      <c r="C290" s="3" t="s">
        <v>23</v>
      </c>
      <c r="D290" s="3" t="s">
        <v>20</v>
      </c>
      <c r="E290" s="12" t="s">
        <v>154</v>
      </c>
      <c r="F290" s="3"/>
      <c r="G290" s="5">
        <v>804.47501</v>
      </c>
      <c r="H290" s="5">
        <f>H291</f>
        <v>0</v>
      </c>
      <c r="I290" s="5">
        <f t="shared" si="24"/>
        <v>804.47501</v>
      </c>
      <c r="J290" s="5">
        <f>J291</f>
        <v>0</v>
      </c>
      <c r="K290" s="5">
        <f t="shared" si="23"/>
        <v>804.47501</v>
      </c>
      <c r="L290" s="9">
        <f>L291</f>
        <v>0</v>
      </c>
      <c r="M290" s="5">
        <f t="shared" si="22"/>
        <v>804.47501</v>
      </c>
      <c r="N290" s="9">
        <f>N291</f>
        <v>0</v>
      </c>
      <c r="O290" s="5">
        <f t="shared" si="21"/>
        <v>804.47501</v>
      </c>
      <c r="P290" s="9">
        <f>P291</f>
        <v>0</v>
      </c>
      <c r="Q290" s="5">
        <f t="shared" si="20"/>
        <v>804.47501</v>
      </c>
    </row>
    <row r="291" spans="1:17" ht="51.75" customHeight="1">
      <c r="A291" s="2" t="s">
        <v>71</v>
      </c>
      <c r="B291" s="3" t="s">
        <v>4</v>
      </c>
      <c r="C291" s="3" t="s">
        <v>23</v>
      </c>
      <c r="D291" s="3" t="s">
        <v>20</v>
      </c>
      <c r="E291" s="12" t="s">
        <v>154</v>
      </c>
      <c r="F291" s="3">
        <v>600</v>
      </c>
      <c r="G291" s="5">
        <v>804.47501</v>
      </c>
      <c r="H291" s="5"/>
      <c r="I291" s="5">
        <f t="shared" si="24"/>
        <v>804.47501</v>
      </c>
      <c r="J291" s="5"/>
      <c r="K291" s="5">
        <f t="shared" si="23"/>
        <v>804.47501</v>
      </c>
      <c r="L291" s="9"/>
      <c r="M291" s="5">
        <f t="shared" si="22"/>
        <v>804.47501</v>
      </c>
      <c r="N291" s="9"/>
      <c r="O291" s="5">
        <f t="shared" si="21"/>
        <v>804.47501</v>
      </c>
      <c r="P291" s="9"/>
      <c r="Q291" s="5">
        <f t="shared" si="20"/>
        <v>804.47501</v>
      </c>
    </row>
    <row r="292" spans="1:17" ht="74.25" customHeight="1">
      <c r="A292" s="2" t="s">
        <v>151</v>
      </c>
      <c r="B292" s="3" t="s">
        <v>4</v>
      </c>
      <c r="C292" s="3" t="s">
        <v>23</v>
      </c>
      <c r="D292" s="3" t="s">
        <v>20</v>
      </c>
      <c r="E292" s="12" t="s">
        <v>155</v>
      </c>
      <c r="F292" s="3"/>
      <c r="G292" s="5">
        <v>254.04473999999999</v>
      </c>
      <c r="H292" s="5">
        <f>H293</f>
        <v>0</v>
      </c>
      <c r="I292" s="5">
        <f t="shared" si="24"/>
        <v>254.04473999999999</v>
      </c>
      <c r="J292" s="5">
        <f>J293</f>
        <v>0</v>
      </c>
      <c r="K292" s="5">
        <f t="shared" si="23"/>
        <v>254.04473999999999</v>
      </c>
      <c r="L292" s="9">
        <f>L293</f>
        <v>0</v>
      </c>
      <c r="M292" s="5">
        <f t="shared" si="22"/>
        <v>254.04473999999999</v>
      </c>
      <c r="N292" s="9">
        <f>N293</f>
        <v>0</v>
      </c>
      <c r="O292" s="5">
        <f t="shared" si="21"/>
        <v>254.04473999999999</v>
      </c>
      <c r="P292" s="9">
        <f>P293</f>
        <v>0</v>
      </c>
      <c r="Q292" s="5">
        <f t="shared" si="20"/>
        <v>254.04473999999999</v>
      </c>
    </row>
    <row r="293" spans="1:17" ht="51.75" customHeight="1">
      <c r="A293" s="2" t="s">
        <v>71</v>
      </c>
      <c r="B293" s="3" t="s">
        <v>4</v>
      </c>
      <c r="C293" s="3" t="s">
        <v>23</v>
      </c>
      <c r="D293" s="3" t="s">
        <v>20</v>
      </c>
      <c r="E293" s="12" t="s">
        <v>155</v>
      </c>
      <c r="F293" s="3">
        <v>600</v>
      </c>
      <c r="G293" s="5">
        <v>254.04473999999999</v>
      </c>
      <c r="H293" s="5"/>
      <c r="I293" s="5">
        <f t="shared" si="24"/>
        <v>254.04473999999999</v>
      </c>
      <c r="J293" s="5"/>
      <c r="K293" s="5">
        <f t="shared" si="23"/>
        <v>254.04473999999999</v>
      </c>
      <c r="L293" s="9"/>
      <c r="M293" s="5">
        <f t="shared" si="22"/>
        <v>254.04473999999999</v>
      </c>
      <c r="N293" s="9"/>
      <c r="O293" s="5">
        <f t="shared" si="21"/>
        <v>254.04473999999999</v>
      </c>
      <c r="P293" s="9"/>
      <c r="Q293" s="5">
        <f t="shared" si="20"/>
        <v>254.04473999999999</v>
      </c>
    </row>
    <row r="294" spans="1:17" ht="97.5" customHeight="1">
      <c r="A294" s="2" t="s">
        <v>156</v>
      </c>
      <c r="B294" s="3" t="s">
        <v>4</v>
      </c>
      <c r="C294" s="3" t="s">
        <v>23</v>
      </c>
      <c r="D294" s="3" t="s">
        <v>20</v>
      </c>
      <c r="E294" s="12" t="s">
        <v>158</v>
      </c>
      <c r="F294" s="3"/>
      <c r="G294" s="5">
        <v>1489.5327299999999</v>
      </c>
      <c r="H294" s="5">
        <f>H295</f>
        <v>14.895479999999999</v>
      </c>
      <c r="I294" s="5">
        <f t="shared" si="24"/>
        <v>1504.4282099999998</v>
      </c>
      <c r="J294" s="5">
        <f>J295</f>
        <v>0</v>
      </c>
      <c r="K294" s="5">
        <f t="shared" si="23"/>
        <v>1504.4282099999998</v>
      </c>
      <c r="L294" s="9">
        <f>L295</f>
        <v>0</v>
      </c>
      <c r="M294" s="5">
        <f t="shared" si="22"/>
        <v>1504.4282099999998</v>
      </c>
      <c r="N294" s="9">
        <f>N295</f>
        <v>0</v>
      </c>
      <c r="O294" s="5">
        <f t="shared" si="21"/>
        <v>1504.4282099999998</v>
      </c>
      <c r="P294" s="9">
        <f>P295</f>
        <v>0</v>
      </c>
      <c r="Q294" s="5">
        <f t="shared" si="20"/>
        <v>1504.4282099999998</v>
      </c>
    </row>
    <row r="295" spans="1:17" ht="52.5" customHeight="1">
      <c r="A295" s="2" t="s">
        <v>71</v>
      </c>
      <c r="B295" s="3" t="s">
        <v>4</v>
      </c>
      <c r="C295" s="3" t="s">
        <v>23</v>
      </c>
      <c r="D295" s="3" t="s">
        <v>20</v>
      </c>
      <c r="E295" s="12" t="s">
        <v>158</v>
      </c>
      <c r="F295" s="3">
        <v>600</v>
      </c>
      <c r="G295" s="5">
        <v>1489.5327299999999</v>
      </c>
      <c r="H295" s="5">
        <v>14.895479999999999</v>
      </c>
      <c r="I295" s="5">
        <f t="shared" si="24"/>
        <v>1504.4282099999998</v>
      </c>
      <c r="J295" s="5"/>
      <c r="K295" s="5">
        <f t="shared" si="23"/>
        <v>1504.4282099999998</v>
      </c>
      <c r="L295" s="9"/>
      <c r="M295" s="5">
        <f t="shared" si="22"/>
        <v>1504.4282099999998</v>
      </c>
      <c r="N295" s="9"/>
      <c r="O295" s="5">
        <f t="shared" si="21"/>
        <v>1504.4282099999998</v>
      </c>
      <c r="P295" s="9"/>
      <c r="Q295" s="5">
        <f t="shared" si="20"/>
        <v>1504.4282099999998</v>
      </c>
    </row>
    <row r="296" spans="1:17" ht="93" customHeight="1">
      <c r="A296" s="2" t="s">
        <v>157</v>
      </c>
      <c r="B296" s="3" t="s">
        <v>4</v>
      </c>
      <c r="C296" s="3" t="s">
        <v>23</v>
      </c>
      <c r="D296" s="3" t="s">
        <v>20</v>
      </c>
      <c r="E296" s="1" t="s">
        <v>159</v>
      </c>
      <c r="F296" s="3"/>
      <c r="G296" s="5">
        <v>200</v>
      </c>
      <c r="H296" s="5">
        <f>H297</f>
        <v>0</v>
      </c>
      <c r="I296" s="5">
        <f t="shared" si="24"/>
        <v>200</v>
      </c>
      <c r="J296" s="5">
        <f>J297</f>
        <v>0</v>
      </c>
      <c r="K296" s="5">
        <f t="shared" si="23"/>
        <v>200</v>
      </c>
      <c r="L296" s="9">
        <f>L297</f>
        <v>0</v>
      </c>
      <c r="M296" s="5">
        <f t="shared" si="22"/>
        <v>200</v>
      </c>
      <c r="N296" s="9">
        <f>N297</f>
        <v>0</v>
      </c>
      <c r="O296" s="5">
        <f t="shared" si="21"/>
        <v>200</v>
      </c>
      <c r="P296" s="9">
        <f>P297</f>
        <v>0</v>
      </c>
      <c r="Q296" s="5">
        <f t="shared" si="20"/>
        <v>200</v>
      </c>
    </row>
    <row r="297" spans="1:17" ht="51" customHeight="1">
      <c r="A297" s="2" t="s">
        <v>71</v>
      </c>
      <c r="B297" s="3" t="s">
        <v>4</v>
      </c>
      <c r="C297" s="3" t="s">
        <v>23</v>
      </c>
      <c r="D297" s="3" t="s">
        <v>20</v>
      </c>
      <c r="E297" s="1" t="s">
        <v>159</v>
      </c>
      <c r="F297" s="3">
        <v>600</v>
      </c>
      <c r="G297" s="5">
        <v>200</v>
      </c>
      <c r="H297" s="5"/>
      <c r="I297" s="5">
        <f t="shared" si="24"/>
        <v>200</v>
      </c>
      <c r="J297" s="5"/>
      <c r="K297" s="5">
        <f t="shared" si="23"/>
        <v>200</v>
      </c>
      <c r="L297" s="9"/>
      <c r="M297" s="5">
        <f t="shared" si="22"/>
        <v>200</v>
      </c>
      <c r="N297" s="9"/>
      <c r="O297" s="5">
        <f t="shared" si="21"/>
        <v>200</v>
      </c>
      <c r="P297" s="9"/>
      <c r="Q297" s="5">
        <f t="shared" si="20"/>
        <v>200</v>
      </c>
    </row>
    <row r="298" spans="1:17" ht="54" customHeight="1">
      <c r="A298" s="2" t="s">
        <v>299</v>
      </c>
      <c r="B298" s="3" t="s">
        <v>4</v>
      </c>
      <c r="C298" s="3" t="s">
        <v>23</v>
      </c>
      <c r="D298" s="3" t="s">
        <v>20</v>
      </c>
      <c r="E298" s="1" t="s">
        <v>160</v>
      </c>
      <c r="F298" s="3"/>
      <c r="G298" s="5">
        <v>0</v>
      </c>
      <c r="H298" s="5">
        <f>H299</f>
        <v>0</v>
      </c>
      <c r="I298" s="5">
        <f t="shared" si="24"/>
        <v>0</v>
      </c>
      <c r="J298" s="5">
        <f>J299</f>
        <v>0</v>
      </c>
      <c r="K298" s="5">
        <f t="shared" si="23"/>
        <v>0</v>
      </c>
      <c r="L298" s="9">
        <f>L299</f>
        <v>0</v>
      </c>
      <c r="M298" s="5">
        <f t="shared" si="22"/>
        <v>0</v>
      </c>
      <c r="N298" s="9">
        <f>N299</f>
        <v>0</v>
      </c>
      <c r="O298" s="5">
        <f t="shared" si="21"/>
        <v>0</v>
      </c>
      <c r="P298" s="9">
        <f>P299</f>
        <v>0</v>
      </c>
      <c r="Q298" s="5">
        <f t="shared" si="20"/>
        <v>0</v>
      </c>
    </row>
    <row r="299" spans="1:17" ht="54.75" customHeight="1">
      <c r="A299" s="2" t="s">
        <v>71</v>
      </c>
      <c r="B299" s="3" t="s">
        <v>4</v>
      </c>
      <c r="C299" s="3" t="s">
        <v>23</v>
      </c>
      <c r="D299" s="3" t="s">
        <v>20</v>
      </c>
      <c r="E299" s="1" t="s">
        <v>160</v>
      </c>
      <c r="F299" s="3">
        <v>600</v>
      </c>
      <c r="G299" s="5">
        <v>0</v>
      </c>
      <c r="H299" s="5"/>
      <c r="I299" s="5">
        <f t="shared" si="24"/>
        <v>0</v>
      </c>
      <c r="J299" s="5"/>
      <c r="K299" s="5">
        <f t="shared" si="23"/>
        <v>0</v>
      </c>
      <c r="L299" s="9"/>
      <c r="M299" s="5">
        <f t="shared" si="22"/>
        <v>0</v>
      </c>
      <c r="N299" s="9"/>
      <c r="O299" s="5">
        <f t="shared" si="21"/>
        <v>0</v>
      </c>
      <c r="P299" s="9"/>
      <c r="Q299" s="5">
        <f t="shared" si="20"/>
        <v>0</v>
      </c>
    </row>
    <row r="300" spans="1:17" ht="35.25" hidden="1" customHeight="1">
      <c r="A300" s="2" t="s">
        <v>300</v>
      </c>
      <c r="B300" s="3" t="s">
        <v>4</v>
      </c>
      <c r="C300" s="3" t="s">
        <v>23</v>
      </c>
      <c r="D300" s="3" t="s">
        <v>20</v>
      </c>
      <c r="E300" s="1" t="s">
        <v>301</v>
      </c>
      <c r="F300" s="3"/>
      <c r="G300" s="5">
        <v>0</v>
      </c>
      <c r="H300" s="5">
        <f>H301</f>
        <v>0</v>
      </c>
      <c r="I300" s="5">
        <f t="shared" si="24"/>
        <v>0</v>
      </c>
      <c r="J300" s="5">
        <f>J301</f>
        <v>0</v>
      </c>
      <c r="K300" s="5">
        <f t="shared" si="23"/>
        <v>0</v>
      </c>
      <c r="L300" s="9">
        <f>L301</f>
        <v>0</v>
      </c>
      <c r="M300" s="5">
        <f t="shared" si="22"/>
        <v>0</v>
      </c>
      <c r="N300" s="9">
        <f>N301</f>
        <v>0</v>
      </c>
      <c r="O300" s="5">
        <f t="shared" si="21"/>
        <v>0</v>
      </c>
      <c r="P300" s="9">
        <f>P301</f>
        <v>0</v>
      </c>
      <c r="Q300" s="5">
        <f t="shared" si="20"/>
        <v>0</v>
      </c>
    </row>
    <row r="301" spans="1:17" ht="54.75" hidden="1" customHeight="1">
      <c r="A301" s="2" t="s">
        <v>71</v>
      </c>
      <c r="B301" s="3" t="s">
        <v>4</v>
      </c>
      <c r="C301" s="3" t="s">
        <v>23</v>
      </c>
      <c r="D301" s="3" t="s">
        <v>20</v>
      </c>
      <c r="E301" s="1" t="s">
        <v>301</v>
      </c>
      <c r="F301" s="3">
        <v>600</v>
      </c>
      <c r="G301" s="5">
        <v>0</v>
      </c>
      <c r="H301" s="5"/>
      <c r="I301" s="5">
        <f t="shared" si="24"/>
        <v>0</v>
      </c>
      <c r="J301" s="5"/>
      <c r="K301" s="5">
        <f t="shared" si="23"/>
        <v>0</v>
      </c>
      <c r="L301" s="9"/>
      <c r="M301" s="5">
        <f t="shared" si="22"/>
        <v>0</v>
      </c>
      <c r="N301" s="9"/>
      <c r="O301" s="5">
        <f t="shared" si="21"/>
        <v>0</v>
      </c>
      <c r="P301" s="9"/>
      <c r="Q301" s="5">
        <f t="shared" si="20"/>
        <v>0</v>
      </c>
    </row>
    <row r="302" spans="1:17" ht="57.75" hidden="1" customHeight="1">
      <c r="A302" s="2" t="s">
        <v>336</v>
      </c>
      <c r="B302" s="3" t="s">
        <v>4</v>
      </c>
      <c r="C302" s="3" t="s">
        <v>23</v>
      </c>
      <c r="D302" s="3" t="s">
        <v>20</v>
      </c>
      <c r="E302" s="1" t="s">
        <v>337</v>
      </c>
      <c r="F302" s="3"/>
      <c r="G302" s="5"/>
      <c r="H302" s="5"/>
      <c r="I302" s="5">
        <f t="shared" si="24"/>
        <v>0</v>
      </c>
      <c r="J302" s="5">
        <f>J303</f>
        <v>0</v>
      </c>
      <c r="K302" s="5">
        <f t="shared" si="23"/>
        <v>0</v>
      </c>
      <c r="L302" s="9">
        <f>L303</f>
        <v>0</v>
      </c>
      <c r="M302" s="5">
        <f t="shared" si="22"/>
        <v>0</v>
      </c>
      <c r="N302" s="9">
        <f>N303</f>
        <v>0</v>
      </c>
      <c r="O302" s="5">
        <f t="shared" si="21"/>
        <v>0</v>
      </c>
      <c r="P302" s="9">
        <f>P303</f>
        <v>0</v>
      </c>
      <c r="Q302" s="5">
        <f t="shared" si="20"/>
        <v>0</v>
      </c>
    </row>
    <row r="303" spans="1:17" ht="54.75" hidden="1" customHeight="1">
      <c r="A303" s="2" t="s">
        <v>71</v>
      </c>
      <c r="B303" s="3" t="s">
        <v>4</v>
      </c>
      <c r="C303" s="3" t="s">
        <v>23</v>
      </c>
      <c r="D303" s="3" t="s">
        <v>20</v>
      </c>
      <c r="E303" s="1" t="s">
        <v>337</v>
      </c>
      <c r="F303" s="3">
        <v>600</v>
      </c>
      <c r="G303" s="5"/>
      <c r="H303" s="5"/>
      <c r="I303" s="5">
        <f t="shared" si="24"/>
        <v>0</v>
      </c>
      <c r="J303" s="5"/>
      <c r="K303" s="5">
        <f t="shared" si="23"/>
        <v>0</v>
      </c>
      <c r="L303" s="9"/>
      <c r="M303" s="5">
        <f t="shared" si="22"/>
        <v>0</v>
      </c>
      <c r="N303" s="9"/>
      <c r="O303" s="5">
        <f t="shared" si="21"/>
        <v>0</v>
      </c>
      <c r="P303" s="9"/>
      <c r="Q303" s="5">
        <f t="shared" si="20"/>
        <v>0</v>
      </c>
    </row>
    <row r="304" spans="1:17" ht="88.5" customHeight="1">
      <c r="A304" s="2" t="s">
        <v>178</v>
      </c>
      <c r="B304" s="3" t="s">
        <v>4</v>
      </c>
      <c r="C304" s="3" t="s">
        <v>23</v>
      </c>
      <c r="D304" s="3" t="s">
        <v>22</v>
      </c>
      <c r="E304" s="1" t="s">
        <v>341</v>
      </c>
      <c r="F304" s="3"/>
      <c r="G304" s="5"/>
      <c r="H304" s="5"/>
      <c r="I304" s="5"/>
      <c r="J304" s="5"/>
      <c r="K304" s="5"/>
      <c r="L304" s="9"/>
      <c r="M304" s="5"/>
      <c r="N304" s="9"/>
      <c r="O304" s="5">
        <f t="shared" si="21"/>
        <v>0</v>
      </c>
      <c r="P304" s="9">
        <f>P305</f>
        <v>0</v>
      </c>
      <c r="Q304" s="5">
        <f t="shared" si="20"/>
        <v>0</v>
      </c>
    </row>
    <row r="305" spans="1:17" ht="54.75" customHeight="1">
      <c r="A305" s="2" t="s">
        <v>32</v>
      </c>
      <c r="B305" s="3" t="s">
        <v>4</v>
      </c>
      <c r="C305" s="3" t="s">
        <v>23</v>
      </c>
      <c r="D305" s="3" t="s">
        <v>22</v>
      </c>
      <c r="E305" s="1" t="s">
        <v>341</v>
      </c>
      <c r="F305" s="3">
        <v>200</v>
      </c>
      <c r="G305" s="5"/>
      <c r="H305" s="5"/>
      <c r="I305" s="5"/>
      <c r="J305" s="5"/>
      <c r="K305" s="5"/>
      <c r="L305" s="9"/>
      <c r="M305" s="5"/>
      <c r="N305" s="9"/>
      <c r="O305" s="5">
        <f t="shared" si="21"/>
        <v>0</v>
      </c>
      <c r="P305" s="9"/>
      <c r="Q305" s="5">
        <f t="shared" si="20"/>
        <v>0</v>
      </c>
    </row>
    <row r="306" spans="1:17" ht="50.25" customHeight="1">
      <c r="A306" s="16" t="s">
        <v>128</v>
      </c>
      <c r="B306" s="3" t="s">
        <v>4</v>
      </c>
      <c r="C306" s="3" t="s">
        <v>23</v>
      </c>
      <c r="D306" s="3" t="s">
        <v>23</v>
      </c>
      <c r="E306" s="1" t="s">
        <v>130</v>
      </c>
      <c r="F306" s="3"/>
      <c r="G306" s="5">
        <v>1255.2539999999999</v>
      </c>
      <c r="H306" s="5">
        <f>H307</f>
        <v>0</v>
      </c>
      <c r="I306" s="5">
        <f t="shared" si="24"/>
        <v>1255.2539999999999</v>
      </c>
      <c r="J306" s="5">
        <f>J307</f>
        <v>0</v>
      </c>
      <c r="K306" s="5">
        <f t="shared" si="23"/>
        <v>1255.2539999999999</v>
      </c>
      <c r="L306" s="9">
        <f>L307</f>
        <v>0</v>
      </c>
      <c r="M306" s="5">
        <f t="shared" si="22"/>
        <v>1255.2539999999999</v>
      </c>
      <c r="N306" s="9">
        <f>N307</f>
        <v>0</v>
      </c>
      <c r="O306" s="5">
        <f t="shared" si="21"/>
        <v>1255.2539999999999</v>
      </c>
      <c r="P306" s="9">
        <f>P307</f>
        <v>0</v>
      </c>
      <c r="Q306" s="5">
        <f t="shared" si="20"/>
        <v>1255.2539999999999</v>
      </c>
    </row>
    <row r="307" spans="1:17" ht="55.5" customHeight="1">
      <c r="A307" s="2" t="s">
        <v>71</v>
      </c>
      <c r="B307" s="3" t="s">
        <v>4</v>
      </c>
      <c r="C307" s="3" t="s">
        <v>23</v>
      </c>
      <c r="D307" s="3" t="s">
        <v>23</v>
      </c>
      <c r="E307" s="1" t="s">
        <v>130</v>
      </c>
      <c r="F307" s="3">
        <v>600</v>
      </c>
      <c r="G307" s="5">
        <v>1255.2539999999999</v>
      </c>
      <c r="H307" s="5"/>
      <c r="I307" s="5">
        <f t="shared" si="24"/>
        <v>1255.2539999999999</v>
      </c>
      <c r="J307" s="5"/>
      <c r="K307" s="5">
        <f t="shared" si="23"/>
        <v>1255.2539999999999</v>
      </c>
      <c r="L307" s="9"/>
      <c r="M307" s="5">
        <f t="shared" si="22"/>
        <v>1255.2539999999999</v>
      </c>
      <c r="N307" s="9"/>
      <c r="O307" s="5">
        <f t="shared" si="21"/>
        <v>1255.2539999999999</v>
      </c>
      <c r="P307" s="9"/>
      <c r="Q307" s="5">
        <f t="shared" si="20"/>
        <v>1255.2539999999999</v>
      </c>
    </row>
    <row r="308" spans="1:17" ht="75.75" customHeight="1">
      <c r="A308" s="17" t="s">
        <v>129</v>
      </c>
      <c r="B308" s="3" t="s">
        <v>4</v>
      </c>
      <c r="C308" s="3" t="s">
        <v>23</v>
      </c>
      <c r="D308" s="3" t="s">
        <v>23</v>
      </c>
      <c r="E308" s="1" t="s">
        <v>131</v>
      </c>
      <c r="F308" s="3"/>
      <c r="G308" s="5">
        <v>50.82</v>
      </c>
      <c r="H308" s="5">
        <f>H309</f>
        <v>0</v>
      </c>
      <c r="I308" s="5">
        <f t="shared" si="24"/>
        <v>50.82</v>
      </c>
      <c r="J308" s="5">
        <f>J309</f>
        <v>0</v>
      </c>
      <c r="K308" s="5">
        <f t="shared" si="23"/>
        <v>50.82</v>
      </c>
      <c r="L308" s="9">
        <f>L309</f>
        <v>0</v>
      </c>
      <c r="M308" s="5">
        <f t="shared" si="22"/>
        <v>50.82</v>
      </c>
      <c r="N308" s="9">
        <f>N309</f>
        <v>0</v>
      </c>
      <c r="O308" s="5">
        <f t="shared" si="21"/>
        <v>50.82</v>
      </c>
      <c r="P308" s="9">
        <f>P309</f>
        <v>0</v>
      </c>
      <c r="Q308" s="5">
        <f t="shared" si="20"/>
        <v>50.82</v>
      </c>
    </row>
    <row r="309" spans="1:17" ht="50.25" customHeight="1">
      <c r="A309" s="2" t="s">
        <v>71</v>
      </c>
      <c r="B309" s="3" t="s">
        <v>4</v>
      </c>
      <c r="C309" s="3" t="s">
        <v>23</v>
      </c>
      <c r="D309" s="3" t="s">
        <v>23</v>
      </c>
      <c r="E309" s="1" t="s">
        <v>131</v>
      </c>
      <c r="F309" s="3">
        <v>600</v>
      </c>
      <c r="G309" s="5">
        <v>50.82</v>
      </c>
      <c r="H309" s="5"/>
      <c r="I309" s="5">
        <f t="shared" si="24"/>
        <v>50.82</v>
      </c>
      <c r="J309" s="5"/>
      <c r="K309" s="5">
        <f t="shared" si="23"/>
        <v>50.82</v>
      </c>
      <c r="L309" s="9"/>
      <c r="M309" s="5">
        <f t="shared" si="22"/>
        <v>50.82</v>
      </c>
      <c r="N309" s="9"/>
      <c r="O309" s="5">
        <f t="shared" si="21"/>
        <v>50.82</v>
      </c>
      <c r="P309" s="9"/>
      <c r="Q309" s="5">
        <f t="shared" si="20"/>
        <v>50.82</v>
      </c>
    </row>
    <row r="310" spans="1:17" ht="39.75" customHeight="1">
      <c r="A310" s="4" t="s">
        <v>258</v>
      </c>
      <c r="B310" s="3" t="s">
        <v>4</v>
      </c>
      <c r="C310" s="3" t="s">
        <v>23</v>
      </c>
      <c r="D310" s="3" t="s">
        <v>23</v>
      </c>
      <c r="E310" s="1" t="s">
        <v>259</v>
      </c>
      <c r="F310" s="3"/>
      <c r="G310" s="5">
        <v>178</v>
      </c>
      <c r="H310" s="5">
        <f>H311</f>
        <v>0</v>
      </c>
      <c r="I310" s="5">
        <f t="shared" si="24"/>
        <v>178</v>
      </c>
      <c r="J310" s="5">
        <f>J311</f>
        <v>0</v>
      </c>
      <c r="K310" s="5">
        <f t="shared" si="23"/>
        <v>178</v>
      </c>
      <c r="L310" s="9">
        <f>L311</f>
        <v>0</v>
      </c>
      <c r="M310" s="5">
        <f t="shared" si="22"/>
        <v>178</v>
      </c>
      <c r="N310" s="9">
        <f>N311</f>
        <v>0</v>
      </c>
      <c r="O310" s="5">
        <f t="shared" si="21"/>
        <v>178</v>
      </c>
      <c r="P310" s="9">
        <f>P311</f>
        <v>0</v>
      </c>
      <c r="Q310" s="5">
        <f t="shared" si="20"/>
        <v>178</v>
      </c>
    </row>
    <row r="311" spans="1:17" ht="50.25" customHeight="1">
      <c r="A311" s="4" t="s">
        <v>32</v>
      </c>
      <c r="B311" s="3" t="s">
        <v>4</v>
      </c>
      <c r="C311" s="3" t="s">
        <v>23</v>
      </c>
      <c r="D311" s="3" t="s">
        <v>23</v>
      </c>
      <c r="E311" s="1" t="s">
        <v>259</v>
      </c>
      <c r="F311" s="3">
        <v>200</v>
      </c>
      <c r="G311" s="5">
        <v>178</v>
      </c>
      <c r="H311" s="5"/>
      <c r="I311" s="5">
        <f t="shared" si="24"/>
        <v>178</v>
      </c>
      <c r="J311" s="5"/>
      <c r="K311" s="5">
        <f t="shared" si="23"/>
        <v>178</v>
      </c>
      <c r="L311" s="9"/>
      <c r="M311" s="5">
        <f t="shared" si="22"/>
        <v>178</v>
      </c>
      <c r="N311" s="9"/>
      <c r="O311" s="5">
        <f t="shared" si="21"/>
        <v>178</v>
      </c>
      <c r="P311" s="9"/>
      <c r="Q311" s="5">
        <f t="shared" si="20"/>
        <v>178</v>
      </c>
    </row>
    <row r="312" spans="1:17" ht="51.75" customHeight="1">
      <c r="A312" s="2" t="s">
        <v>338</v>
      </c>
      <c r="B312" s="3" t="s">
        <v>4</v>
      </c>
      <c r="C312" s="3" t="s">
        <v>23</v>
      </c>
      <c r="D312" s="3" t="s">
        <v>27</v>
      </c>
      <c r="E312" s="1" t="s">
        <v>290</v>
      </c>
      <c r="F312" s="3"/>
      <c r="G312" s="5">
        <v>6764.3251799999998</v>
      </c>
      <c r="H312" s="5">
        <f>H313</f>
        <v>0</v>
      </c>
      <c r="I312" s="5">
        <f t="shared" si="24"/>
        <v>6764.3251799999998</v>
      </c>
      <c r="J312" s="5">
        <f>J313</f>
        <v>-1065.09231</v>
      </c>
      <c r="K312" s="5">
        <f t="shared" si="23"/>
        <v>5699.2328699999998</v>
      </c>
      <c r="L312" s="9">
        <f>L313</f>
        <v>0</v>
      </c>
      <c r="M312" s="5">
        <f t="shared" si="22"/>
        <v>5699.2328699999998</v>
      </c>
      <c r="N312" s="9">
        <f>N313</f>
        <v>0</v>
      </c>
      <c r="O312" s="5">
        <f t="shared" si="21"/>
        <v>5699.2328699999998</v>
      </c>
      <c r="P312" s="9">
        <f>P313</f>
        <v>0</v>
      </c>
      <c r="Q312" s="5">
        <f t="shared" si="20"/>
        <v>5699.2328699999998</v>
      </c>
    </row>
    <row r="313" spans="1:17" ht="50.25" customHeight="1">
      <c r="A313" s="2" t="s">
        <v>71</v>
      </c>
      <c r="B313" s="3" t="s">
        <v>4</v>
      </c>
      <c r="C313" s="3" t="s">
        <v>23</v>
      </c>
      <c r="D313" s="3" t="s">
        <v>27</v>
      </c>
      <c r="E313" s="1" t="s">
        <v>290</v>
      </c>
      <c r="F313" s="3">
        <v>600</v>
      </c>
      <c r="G313" s="5">
        <v>6764.3251799999998</v>
      </c>
      <c r="H313" s="5"/>
      <c r="I313" s="5">
        <f t="shared" si="24"/>
        <v>6764.3251799999998</v>
      </c>
      <c r="J313" s="5">
        <f>-0.1075-1064.98481</f>
        <v>-1065.09231</v>
      </c>
      <c r="K313" s="5">
        <f t="shared" si="23"/>
        <v>5699.2328699999998</v>
      </c>
      <c r="L313" s="9"/>
      <c r="M313" s="5">
        <f t="shared" si="22"/>
        <v>5699.2328699999998</v>
      </c>
      <c r="N313" s="9"/>
      <c r="O313" s="5">
        <f t="shared" si="21"/>
        <v>5699.2328699999998</v>
      </c>
      <c r="P313" s="9"/>
      <c r="Q313" s="5">
        <f t="shared" si="20"/>
        <v>5699.2328699999998</v>
      </c>
    </row>
    <row r="314" spans="1:17" ht="55.5" customHeight="1">
      <c r="A314" s="2" t="s">
        <v>123</v>
      </c>
      <c r="B314" s="3" t="s">
        <v>4</v>
      </c>
      <c r="C314" s="3" t="s">
        <v>23</v>
      </c>
      <c r="D314" s="3" t="s">
        <v>27</v>
      </c>
      <c r="E314" s="1" t="s">
        <v>124</v>
      </c>
      <c r="F314" s="3"/>
      <c r="G314" s="5">
        <v>945.375</v>
      </c>
      <c r="H314" s="5">
        <f>H315+H316</f>
        <v>0</v>
      </c>
      <c r="I314" s="5">
        <f t="shared" si="24"/>
        <v>945.375</v>
      </c>
      <c r="J314" s="5">
        <f>J315+J316</f>
        <v>0</v>
      </c>
      <c r="K314" s="5">
        <f t="shared" si="23"/>
        <v>945.375</v>
      </c>
      <c r="L314" s="9">
        <f>L315+L316</f>
        <v>0</v>
      </c>
      <c r="M314" s="5">
        <f t="shared" si="22"/>
        <v>945.375</v>
      </c>
      <c r="N314" s="9">
        <f>N315+N316</f>
        <v>0</v>
      </c>
      <c r="O314" s="5">
        <f t="shared" si="21"/>
        <v>945.375</v>
      </c>
      <c r="P314" s="9">
        <f>P315+P316</f>
        <v>0</v>
      </c>
      <c r="Q314" s="5">
        <f t="shared" si="20"/>
        <v>945.375</v>
      </c>
    </row>
    <row r="315" spans="1:17" ht="50.25" customHeight="1">
      <c r="A315" s="2" t="s">
        <v>32</v>
      </c>
      <c r="B315" s="3" t="s">
        <v>4</v>
      </c>
      <c r="C315" s="3" t="s">
        <v>23</v>
      </c>
      <c r="D315" s="3" t="s">
        <v>27</v>
      </c>
      <c r="E315" s="1" t="s">
        <v>124</v>
      </c>
      <c r="F315" s="3">
        <v>200</v>
      </c>
      <c r="G315" s="5">
        <v>529.875</v>
      </c>
      <c r="H315" s="5"/>
      <c r="I315" s="5">
        <f t="shared" si="24"/>
        <v>529.875</v>
      </c>
      <c r="J315" s="5"/>
      <c r="K315" s="5">
        <f t="shared" si="23"/>
        <v>529.875</v>
      </c>
      <c r="L315" s="9"/>
      <c r="M315" s="5">
        <f t="shared" si="22"/>
        <v>529.875</v>
      </c>
      <c r="N315" s="9"/>
      <c r="O315" s="5">
        <f t="shared" si="21"/>
        <v>529.875</v>
      </c>
      <c r="P315" s="9"/>
      <c r="Q315" s="5">
        <f t="shared" si="20"/>
        <v>529.875</v>
      </c>
    </row>
    <row r="316" spans="1:17" ht="50.25" customHeight="1">
      <c r="A316" s="2" t="s">
        <v>71</v>
      </c>
      <c r="B316" s="3" t="s">
        <v>4</v>
      </c>
      <c r="C316" s="3" t="s">
        <v>23</v>
      </c>
      <c r="D316" s="3" t="s">
        <v>27</v>
      </c>
      <c r="E316" s="1" t="s">
        <v>124</v>
      </c>
      <c r="F316" s="3">
        <v>600</v>
      </c>
      <c r="G316" s="5">
        <v>415.5</v>
      </c>
      <c r="H316" s="5"/>
      <c r="I316" s="5">
        <f t="shared" si="24"/>
        <v>415.5</v>
      </c>
      <c r="J316" s="5"/>
      <c r="K316" s="5">
        <f t="shared" si="23"/>
        <v>415.5</v>
      </c>
      <c r="L316" s="9"/>
      <c r="M316" s="5">
        <f t="shared" si="22"/>
        <v>415.5</v>
      </c>
      <c r="N316" s="9"/>
      <c r="O316" s="5">
        <f t="shared" si="21"/>
        <v>415.5</v>
      </c>
      <c r="P316" s="9"/>
      <c r="Q316" s="5">
        <f t="shared" si="20"/>
        <v>415.5</v>
      </c>
    </row>
    <row r="317" spans="1:17" ht="54" customHeight="1">
      <c r="A317" s="2" t="s">
        <v>125</v>
      </c>
      <c r="B317" s="3" t="s">
        <v>4</v>
      </c>
      <c r="C317" s="3" t="s">
        <v>23</v>
      </c>
      <c r="D317" s="3" t="s">
        <v>27</v>
      </c>
      <c r="E317" s="1" t="s">
        <v>126</v>
      </c>
      <c r="F317" s="3"/>
      <c r="G317" s="5">
        <v>100</v>
      </c>
      <c r="H317" s="5">
        <f>H318+H319</f>
        <v>0</v>
      </c>
      <c r="I317" s="5">
        <f t="shared" si="24"/>
        <v>100</v>
      </c>
      <c r="J317" s="5">
        <f>J318+J319</f>
        <v>0</v>
      </c>
      <c r="K317" s="5">
        <f t="shared" si="23"/>
        <v>100</v>
      </c>
      <c r="L317" s="9">
        <f>L318+L319</f>
        <v>0</v>
      </c>
      <c r="M317" s="5">
        <f t="shared" si="22"/>
        <v>100</v>
      </c>
      <c r="N317" s="9">
        <f>N318+N319</f>
        <v>0</v>
      </c>
      <c r="O317" s="5">
        <f t="shared" si="21"/>
        <v>100</v>
      </c>
      <c r="P317" s="9">
        <f>P318+P319</f>
        <v>0</v>
      </c>
      <c r="Q317" s="5">
        <f t="shared" si="20"/>
        <v>100</v>
      </c>
    </row>
    <row r="318" spans="1:17" ht="53.25" hidden="1" customHeight="1">
      <c r="A318" s="2" t="s">
        <v>32</v>
      </c>
      <c r="B318" s="3" t="s">
        <v>4</v>
      </c>
      <c r="C318" s="3" t="s">
        <v>23</v>
      </c>
      <c r="D318" s="3" t="s">
        <v>27</v>
      </c>
      <c r="E318" s="1" t="s">
        <v>126</v>
      </c>
      <c r="F318" s="3">
        <v>200</v>
      </c>
      <c r="G318" s="5">
        <v>0</v>
      </c>
      <c r="H318" s="5"/>
      <c r="I318" s="5">
        <f t="shared" si="24"/>
        <v>0</v>
      </c>
      <c r="J318" s="5"/>
      <c r="K318" s="5">
        <f t="shared" si="23"/>
        <v>0</v>
      </c>
      <c r="L318" s="9"/>
      <c r="M318" s="5">
        <f t="shared" si="22"/>
        <v>0</v>
      </c>
      <c r="N318" s="9"/>
      <c r="O318" s="5">
        <f t="shared" si="21"/>
        <v>0</v>
      </c>
      <c r="P318" s="9"/>
      <c r="Q318" s="5">
        <f t="shared" si="20"/>
        <v>0</v>
      </c>
    </row>
    <row r="319" spans="1:17" ht="53.25" customHeight="1">
      <c r="A319" s="2" t="s">
        <v>71</v>
      </c>
      <c r="B319" s="3" t="s">
        <v>4</v>
      </c>
      <c r="C319" s="3" t="s">
        <v>23</v>
      </c>
      <c r="D319" s="3" t="s">
        <v>27</v>
      </c>
      <c r="E319" s="1" t="s">
        <v>126</v>
      </c>
      <c r="F319" s="3">
        <v>600</v>
      </c>
      <c r="G319" s="5">
        <v>100</v>
      </c>
      <c r="H319" s="5"/>
      <c r="I319" s="5">
        <f t="shared" si="24"/>
        <v>100</v>
      </c>
      <c r="J319" s="5"/>
      <c r="K319" s="5">
        <f t="shared" si="23"/>
        <v>100</v>
      </c>
      <c r="L319" s="9"/>
      <c r="M319" s="5">
        <f t="shared" si="22"/>
        <v>100</v>
      </c>
      <c r="N319" s="9"/>
      <c r="O319" s="5">
        <f t="shared" si="21"/>
        <v>100</v>
      </c>
      <c r="P319" s="9"/>
      <c r="Q319" s="5">
        <f t="shared" si="20"/>
        <v>100</v>
      </c>
    </row>
    <row r="320" spans="1:17" ht="47.25" customHeight="1">
      <c r="A320" s="2" t="s">
        <v>194</v>
      </c>
      <c r="B320" s="3" t="s">
        <v>4</v>
      </c>
      <c r="C320" s="3" t="s">
        <v>23</v>
      </c>
      <c r="D320" s="3" t="s">
        <v>27</v>
      </c>
      <c r="E320" s="1" t="s">
        <v>127</v>
      </c>
      <c r="F320" s="3"/>
      <c r="G320" s="5">
        <v>99.999999999999972</v>
      </c>
      <c r="H320" s="5">
        <f>H321+H322</f>
        <v>0</v>
      </c>
      <c r="I320" s="5">
        <f t="shared" si="24"/>
        <v>99.999999999999972</v>
      </c>
      <c r="J320" s="5">
        <f>J321+J322</f>
        <v>0</v>
      </c>
      <c r="K320" s="5">
        <f t="shared" si="23"/>
        <v>99.999999999999972</v>
      </c>
      <c r="L320" s="9">
        <f>L321+L322</f>
        <v>0</v>
      </c>
      <c r="M320" s="5">
        <f t="shared" si="22"/>
        <v>99.999999999999972</v>
      </c>
      <c r="N320" s="9">
        <f>N321+N322</f>
        <v>0</v>
      </c>
      <c r="O320" s="5">
        <f t="shared" si="21"/>
        <v>99.999999999999972</v>
      </c>
      <c r="P320" s="9">
        <f>P321+P322</f>
        <v>0</v>
      </c>
      <c r="Q320" s="5">
        <f t="shared" si="20"/>
        <v>99.999999999999972</v>
      </c>
    </row>
    <row r="321" spans="1:17" ht="50.25" hidden="1" customHeight="1">
      <c r="A321" s="2" t="s">
        <v>32</v>
      </c>
      <c r="B321" s="3" t="s">
        <v>4</v>
      </c>
      <c r="C321" s="3" t="s">
        <v>23</v>
      </c>
      <c r="D321" s="3" t="s">
        <v>27</v>
      </c>
      <c r="E321" s="1" t="s">
        <v>127</v>
      </c>
      <c r="F321" s="3">
        <v>200</v>
      </c>
      <c r="G321" s="5">
        <v>0</v>
      </c>
      <c r="H321" s="5"/>
      <c r="I321" s="5">
        <f t="shared" si="24"/>
        <v>0</v>
      </c>
      <c r="J321" s="5"/>
      <c r="K321" s="5">
        <f t="shared" si="23"/>
        <v>0</v>
      </c>
      <c r="L321" s="9"/>
      <c r="M321" s="5">
        <f t="shared" si="22"/>
        <v>0</v>
      </c>
      <c r="N321" s="9"/>
      <c r="O321" s="5">
        <f t="shared" si="21"/>
        <v>0</v>
      </c>
      <c r="P321" s="9"/>
      <c r="Q321" s="5">
        <f t="shared" si="20"/>
        <v>0</v>
      </c>
    </row>
    <row r="322" spans="1:17" ht="49.5" customHeight="1">
      <c r="A322" s="2" t="s">
        <v>71</v>
      </c>
      <c r="B322" s="3" t="s">
        <v>4</v>
      </c>
      <c r="C322" s="3" t="s">
        <v>23</v>
      </c>
      <c r="D322" s="3" t="s">
        <v>27</v>
      </c>
      <c r="E322" s="1" t="s">
        <v>127</v>
      </c>
      <c r="F322" s="3">
        <v>600</v>
      </c>
      <c r="G322" s="5">
        <v>99.999999999999972</v>
      </c>
      <c r="H322" s="5"/>
      <c r="I322" s="5">
        <f t="shared" si="24"/>
        <v>99.999999999999972</v>
      </c>
      <c r="J322" s="5"/>
      <c r="K322" s="5">
        <f t="shared" si="23"/>
        <v>99.999999999999972</v>
      </c>
      <c r="L322" s="9"/>
      <c r="M322" s="5">
        <f t="shared" si="22"/>
        <v>99.999999999999972</v>
      </c>
      <c r="N322" s="9"/>
      <c r="O322" s="5">
        <f t="shared" si="21"/>
        <v>99.999999999999972</v>
      </c>
      <c r="P322" s="9"/>
      <c r="Q322" s="5">
        <f t="shared" si="20"/>
        <v>99.999999999999972</v>
      </c>
    </row>
    <row r="323" spans="1:17" ht="72" customHeight="1">
      <c r="A323" s="10" t="s">
        <v>195</v>
      </c>
      <c r="B323" s="3" t="s">
        <v>4</v>
      </c>
      <c r="C323" s="3" t="s">
        <v>23</v>
      </c>
      <c r="D323" s="3" t="s">
        <v>27</v>
      </c>
      <c r="E323" s="12" t="s">
        <v>122</v>
      </c>
      <c r="F323" s="3"/>
      <c r="G323" s="5">
        <v>9141.5950000000012</v>
      </c>
      <c r="H323" s="5">
        <f>H324+H325+H326</f>
        <v>0</v>
      </c>
      <c r="I323" s="5">
        <f t="shared" si="24"/>
        <v>9141.5950000000012</v>
      </c>
      <c r="J323" s="5">
        <f>J324+J325+J326</f>
        <v>22.409330000000001</v>
      </c>
      <c r="K323" s="5">
        <f t="shared" si="23"/>
        <v>9164.0043300000016</v>
      </c>
      <c r="L323" s="9">
        <f>L324+L325+L326</f>
        <v>0</v>
      </c>
      <c r="M323" s="5">
        <f t="shared" si="22"/>
        <v>9164.0043300000016</v>
      </c>
      <c r="N323" s="9">
        <f>N324+N325+N326</f>
        <v>0</v>
      </c>
      <c r="O323" s="5">
        <f t="shared" si="21"/>
        <v>9164.0043300000016</v>
      </c>
      <c r="P323" s="9">
        <f>P324+P325+P326</f>
        <v>0</v>
      </c>
      <c r="Q323" s="5">
        <f t="shared" si="20"/>
        <v>9164.0043300000016</v>
      </c>
    </row>
    <row r="324" spans="1:17" ht="87" customHeight="1">
      <c r="A324" s="2" t="s">
        <v>101</v>
      </c>
      <c r="B324" s="3" t="s">
        <v>4</v>
      </c>
      <c r="C324" s="3" t="s">
        <v>23</v>
      </c>
      <c r="D324" s="3" t="s">
        <v>27</v>
      </c>
      <c r="E324" s="12" t="s">
        <v>122</v>
      </c>
      <c r="F324" s="3">
        <v>100</v>
      </c>
      <c r="G324" s="5">
        <v>8245.8259999999991</v>
      </c>
      <c r="H324" s="5"/>
      <c r="I324" s="5">
        <f t="shared" si="24"/>
        <v>8245.8259999999991</v>
      </c>
      <c r="J324" s="5"/>
      <c r="K324" s="5">
        <f t="shared" si="23"/>
        <v>8245.8259999999991</v>
      </c>
      <c r="L324" s="9"/>
      <c r="M324" s="5">
        <f t="shared" si="22"/>
        <v>8245.8259999999991</v>
      </c>
      <c r="N324" s="9"/>
      <c r="O324" s="5">
        <f t="shared" si="21"/>
        <v>8245.8259999999991</v>
      </c>
      <c r="P324" s="9"/>
      <c r="Q324" s="5">
        <f t="shared" si="20"/>
        <v>8245.8259999999991</v>
      </c>
    </row>
    <row r="325" spans="1:17" ht="49.5" customHeight="1">
      <c r="A325" s="2" t="s">
        <v>32</v>
      </c>
      <c r="B325" s="3" t="s">
        <v>4</v>
      </c>
      <c r="C325" s="3" t="s">
        <v>23</v>
      </c>
      <c r="D325" s="3" t="s">
        <v>27</v>
      </c>
      <c r="E325" s="12" t="s">
        <v>122</v>
      </c>
      <c r="F325" s="3">
        <v>200</v>
      </c>
      <c r="G325" s="5">
        <v>895.76900000000001</v>
      </c>
      <c r="H325" s="5"/>
      <c r="I325" s="5">
        <f t="shared" si="24"/>
        <v>895.76900000000001</v>
      </c>
      <c r="J325" s="5">
        <v>22.409330000000001</v>
      </c>
      <c r="K325" s="5">
        <f t="shared" si="23"/>
        <v>918.17832999999996</v>
      </c>
      <c r="L325" s="9"/>
      <c r="M325" s="5">
        <f t="shared" si="22"/>
        <v>918.17832999999996</v>
      </c>
      <c r="N325" s="9"/>
      <c r="O325" s="5">
        <f t="shared" si="21"/>
        <v>918.17832999999996</v>
      </c>
      <c r="P325" s="9"/>
      <c r="Q325" s="5">
        <f t="shared" si="20"/>
        <v>918.17832999999996</v>
      </c>
    </row>
    <row r="326" spans="1:17" ht="42" hidden="1" customHeight="1">
      <c r="A326" s="2" t="s">
        <v>121</v>
      </c>
      <c r="B326" s="3" t="s">
        <v>4</v>
      </c>
      <c r="C326" s="3" t="s">
        <v>23</v>
      </c>
      <c r="D326" s="3" t="s">
        <v>27</v>
      </c>
      <c r="E326" s="12" t="s">
        <v>122</v>
      </c>
      <c r="F326" s="3">
        <v>800</v>
      </c>
      <c r="G326" s="5">
        <v>0</v>
      </c>
      <c r="H326" s="5"/>
      <c r="I326" s="5">
        <f t="shared" si="24"/>
        <v>0</v>
      </c>
      <c r="J326" s="5"/>
      <c r="K326" s="5">
        <f t="shared" si="23"/>
        <v>0</v>
      </c>
      <c r="L326" s="9"/>
      <c r="M326" s="5">
        <f t="shared" si="22"/>
        <v>0</v>
      </c>
      <c r="N326" s="9"/>
      <c r="O326" s="5">
        <f t="shared" si="21"/>
        <v>0</v>
      </c>
      <c r="P326" s="9"/>
      <c r="Q326" s="5">
        <f t="shared" si="20"/>
        <v>0</v>
      </c>
    </row>
    <row r="327" spans="1:17" ht="46.5" customHeight="1">
      <c r="A327" s="4" t="s">
        <v>211</v>
      </c>
      <c r="B327" s="3" t="s">
        <v>4</v>
      </c>
      <c r="C327" s="3" t="s">
        <v>23</v>
      </c>
      <c r="D327" s="3" t="s">
        <v>27</v>
      </c>
      <c r="E327" s="1" t="s">
        <v>262</v>
      </c>
      <c r="F327" s="3"/>
      <c r="G327" s="5">
        <v>152.10300000000001</v>
      </c>
      <c r="H327" s="5">
        <f>H328+H329</f>
        <v>0</v>
      </c>
      <c r="I327" s="5">
        <f t="shared" si="24"/>
        <v>152.10300000000001</v>
      </c>
      <c r="J327" s="5">
        <f>J328+J329</f>
        <v>0</v>
      </c>
      <c r="K327" s="5">
        <f t="shared" si="23"/>
        <v>152.10300000000001</v>
      </c>
      <c r="L327" s="9">
        <f>L328+L329</f>
        <v>0</v>
      </c>
      <c r="M327" s="5">
        <f t="shared" si="22"/>
        <v>152.10300000000001</v>
      </c>
      <c r="N327" s="9">
        <f>N328+N329</f>
        <v>0</v>
      </c>
      <c r="O327" s="5">
        <f t="shared" si="21"/>
        <v>152.10300000000001</v>
      </c>
      <c r="P327" s="9">
        <f>P328+P329</f>
        <v>0</v>
      </c>
      <c r="Q327" s="5">
        <f t="shared" si="20"/>
        <v>152.10300000000001</v>
      </c>
    </row>
    <row r="328" spans="1:17" ht="42" customHeight="1">
      <c r="A328" s="4" t="s">
        <v>32</v>
      </c>
      <c r="B328" s="3" t="s">
        <v>4</v>
      </c>
      <c r="C328" s="3" t="s">
        <v>23</v>
      </c>
      <c r="D328" s="3" t="s">
        <v>27</v>
      </c>
      <c r="E328" s="1" t="s">
        <v>262</v>
      </c>
      <c r="F328" s="3">
        <v>200</v>
      </c>
      <c r="G328" s="5">
        <v>116.10299999999999</v>
      </c>
      <c r="H328" s="5"/>
      <c r="I328" s="5">
        <f t="shared" si="24"/>
        <v>116.10299999999999</v>
      </c>
      <c r="J328" s="5"/>
      <c r="K328" s="5">
        <f t="shared" si="23"/>
        <v>116.10299999999999</v>
      </c>
      <c r="L328" s="9"/>
      <c r="M328" s="5">
        <f t="shared" si="22"/>
        <v>116.10299999999999</v>
      </c>
      <c r="N328" s="9"/>
      <c r="O328" s="5">
        <f t="shared" si="21"/>
        <v>116.10299999999999</v>
      </c>
      <c r="P328" s="9"/>
      <c r="Q328" s="5">
        <f t="shared" si="20"/>
        <v>116.10299999999999</v>
      </c>
    </row>
    <row r="329" spans="1:17" ht="42" customHeight="1">
      <c r="A329" s="4" t="s">
        <v>166</v>
      </c>
      <c r="B329" s="3" t="s">
        <v>4</v>
      </c>
      <c r="C329" s="3" t="s">
        <v>23</v>
      </c>
      <c r="D329" s="3" t="s">
        <v>27</v>
      </c>
      <c r="E329" s="1" t="s">
        <v>262</v>
      </c>
      <c r="F329" s="3">
        <v>300</v>
      </c>
      <c r="G329" s="5">
        <v>36</v>
      </c>
      <c r="H329" s="5"/>
      <c r="I329" s="5">
        <f t="shared" si="24"/>
        <v>36</v>
      </c>
      <c r="J329" s="5"/>
      <c r="K329" s="5">
        <f t="shared" si="23"/>
        <v>36</v>
      </c>
      <c r="L329" s="9"/>
      <c r="M329" s="5">
        <f t="shared" si="22"/>
        <v>36</v>
      </c>
      <c r="N329" s="9"/>
      <c r="O329" s="5">
        <f t="shared" si="21"/>
        <v>36</v>
      </c>
      <c r="P329" s="9"/>
      <c r="Q329" s="5">
        <f t="shared" si="20"/>
        <v>36</v>
      </c>
    </row>
    <row r="330" spans="1:17" ht="48.75" customHeight="1">
      <c r="A330" s="2" t="s">
        <v>31</v>
      </c>
      <c r="B330" s="3" t="s">
        <v>4</v>
      </c>
      <c r="C330" s="3" t="s">
        <v>23</v>
      </c>
      <c r="D330" s="3" t="s">
        <v>27</v>
      </c>
      <c r="E330" s="1" t="s">
        <v>34</v>
      </c>
      <c r="F330" s="3"/>
      <c r="G330" s="5">
        <v>3255.2799999999997</v>
      </c>
      <c r="H330" s="5">
        <f>H331+H332+H333</f>
        <v>0</v>
      </c>
      <c r="I330" s="5">
        <f t="shared" si="24"/>
        <v>3255.2799999999997</v>
      </c>
      <c r="J330" s="5">
        <f>J331+J332+J333</f>
        <v>0</v>
      </c>
      <c r="K330" s="5">
        <f t="shared" si="23"/>
        <v>3255.2799999999997</v>
      </c>
      <c r="L330" s="9">
        <f>L331+L332+L333</f>
        <v>0</v>
      </c>
      <c r="M330" s="5">
        <f t="shared" si="22"/>
        <v>3255.2799999999997</v>
      </c>
      <c r="N330" s="9">
        <f>N331+N332+N333</f>
        <v>0</v>
      </c>
      <c r="O330" s="5">
        <f t="shared" si="21"/>
        <v>3255.2799999999997</v>
      </c>
      <c r="P330" s="9">
        <f>P331+P332+P333</f>
        <v>0</v>
      </c>
      <c r="Q330" s="5">
        <f t="shared" si="20"/>
        <v>3255.2799999999997</v>
      </c>
    </row>
    <row r="331" spans="1:17" ht="84" customHeight="1">
      <c r="A331" s="2" t="s">
        <v>101</v>
      </c>
      <c r="B331" s="3" t="s">
        <v>4</v>
      </c>
      <c r="C331" s="3" t="s">
        <v>23</v>
      </c>
      <c r="D331" s="3" t="s">
        <v>27</v>
      </c>
      <c r="E331" s="1" t="s">
        <v>34</v>
      </c>
      <c r="F331" s="3">
        <v>100</v>
      </c>
      <c r="G331" s="5">
        <v>3251.28</v>
      </c>
      <c r="H331" s="5"/>
      <c r="I331" s="5">
        <f t="shared" si="24"/>
        <v>3251.28</v>
      </c>
      <c r="J331" s="5"/>
      <c r="K331" s="5">
        <f t="shared" si="23"/>
        <v>3251.28</v>
      </c>
      <c r="L331" s="9"/>
      <c r="M331" s="5">
        <f t="shared" si="22"/>
        <v>3251.28</v>
      </c>
      <c r="N331" s="9"/>
      <c r="O331" s="5">
        <f t="shared" si="21"/>
        <v>3251.28</v>
      </c>
      <c r="P331" s="9"/>
      <c r="Q331" s="5">
        <f t="shared" si="20"/>
        <v>3251.28</v>
      </c>
    </row>
    <row r="332" spans="1:17" ht="51.75" customHeight="1">
      <c r="A332" s="2" t="s">
        <v>32</v>
      </c>
      <c r="B332" s="3" t="s">
        <v>4</v>
      </c>
      <c r="C332" s="3" t="s">
        <v>23</v>
      </c>
      <c r="D332" s="3" t="s">
        <v>27</v>
      </c>
      <c r="E332" s="1" t="s">
        <v>34</v>
      </c>
      <c r="F332" s="3">
        <v>200</v>
      </c>
      <c r="G332" s="5">
        <v>3</v>
      </c>
      <c r="H332" s="5"/>
      <c r="I332" s="5">
        <f t="shared" si="24"/>
        <v>3</v>
      </c>
      <c r="J332" s="5"/>
      <c r="K332" s="5">
        <f t="shared" si="23"/>
        <v>3</v>
      </c>
      <c r="L332" s="9"/>
      <c r="M332" s="5">
        <f t="shared" si="22"/>
        <v>3</v>
      </c>
      <c r="N332" s="9"/>
      <c r="O332" s="5">
        <f t="shared" si="21"/>
        <v>3</v>
      </c>
      <c r="P332" s="9"/>
      <c r="Q332" s="5">
        <f t="shared" si="20"/>
        <v>3</v>
      </c>
    </row>
    <row r="333" spans="1:17" ht="40.5" customHeight="1">
      <c r="A333" s="2" t="s">
        <v>33</v>
      </c>
      <c r="B333" s="3" t="s">
        <v>4</v>
      </c>
      <c r="C333" s="3" t="s">
        <v>23</v>
      </c>
      <c r="D333" s="3" t="s">
        <v>27</v>
      </c>
      <c r="E333" s="1" t="s">
        <v>34</v>
      </c>
      <c r="F333" s="3">
        <v>800</v>
      </c>
      <c r="G333" s="5">
        <v>1</v>
      </c>
      <c r="H333" s="5"/>
      <c r="I333" s="5">
        <f t="shared" si="24"/>
        <v>1</v>
      </c>
      <c r="J333" s="5"/>
      <c r="K333" s="5">
        <f t="shared" si="23"/>
        <v>1</v>
      </c>
      <c r="L333" s="9"/>
      <c r="M333" s="5">
        <f t="shared" si="22"/>
        <v>1</v>
      </c>
      <c r="N333" s="9"/>
      <c r="O333" s="5">
        <f t="shared" si="21"/>
        <v>1</v>
      </c>
      <c r="P333" s="9"/>
      <c r="Q333" s="5">
        <f t="shared" si="20"/>
        <v>1</v>
      </c>
    </row>
    <row r="334" spans="1:17" ht="48" customHeight="1">
      <c r="A334" s="4" t="s">
        <v>260</v>
      </c>
      <c r="B334" s="3" t="s">
        <v>4</v>
      </c>
      <c r="C334" s="3">
        <v>10</v>
      </c>
      <c r="D334" s="3" t="s">
        <v>20</v>
      </c>
      <c r="E334" s="12" t="s">
        <v>261</v>
      </c>
      <c r="F334" s="3"/>
      <c r="G334" s="5">
        <v>275</v>
      </c>
      <c r="H334" s="5">
        <f>H335</f>
        <v>0</v>
      </c>
      <c r="I334" s="5">
        <f t="shared" si="24"/>
        <v>275</v>
      </c>
      <c r="J334" s="5">
        <f>J335</f>
        <v>0</v>
      </c>
      <c r="K334" s="5">
        <f t="shared" si="23"/>
        <v>275</v>
      </c>
      <c r="L334" s="9">
        <f>L335</f>
        <v>0</v>
      </c>
      <c r="M334" s="5">
        <f t="shared" si="22"/>
        <v>275</v>
      </c>
      <c r="N334" s="9">
        <f>N335</f>
        <v>0</v>
      </c>
      <c r="O334" s="5">
        <f t="shared" si="21"/>
        <v>275</v>
      </c>
      <c r="P334" s="9">
        <f>P335</f>
        <v>0</v>
      </c>
      <c r="Q334" s="5">
        <f t="shared" si="20"/>
        <v>275</v>
      </c>
    </row>
    <row r="335" spans="1:17" ht="40.5" customHeight="1">
      <c r="A335" s="4" t="s">
        <v>166</v>
      </c>
      <c r="B335" s="3" t="s">
        <v>4</v>
      </c>
      <c r="C335" s="3">
        <v>10</v>
      </c>
      <c r="D335" s="3" t="s">
        <v>20</v>
      </c>
      <c r="E335" s="12" t="s">
        <v>261</v>
      </c>
      <c r="F335" s="3">
        <v>300</v>
      </c>
      <c r="G335" s="5">
        <v>275</v>
      </c>
      <c r="H335" s="5"/>
      <c r="I335" s="5">
        <f t="shared" si="24"/>
        <v>275</v>
      </c>
      <c r="J335" s="5"/>
      <c r="K335" s="5">
        <f t="shared" si="23"/>
        <v>275</v>
      </c>
      <c r="L335" s="9"/>
      <c r="M335" s="5">
        <f t="shared" si="22"/>
        <v>275</v>
      </c>
      <c r="N335" s="9"/>
      <c r="O335" s="5">
        <f t="shared" si="21"/>
        <v>275</v>
      </c>
      <c r="P335" s="9"/>
      <c r="Q335" s="5">
        <f t="shared" si="20"/>
        <v>275</v>
      </c>
    </row>
    <row r="336" spans="1:17" ht="114.75" customHeight="1">
      <c r="A336" s="16" t="s">
        <v>119</v>
      </c>
      <c r="B336" s="3" t="s">
        <v>4</v>
      </c>
      <c r="C336" s="3">
        <v>10</v>
      </c>
      <c r="D336" s="3" t="s">
        <v>21</v>
      </c>
      <c r="E336" s="12" t="s">
        <v>120</v>
      </c>
      <c r="F336" s="3"/>
      <c r="G336" s="5">
        <v>1558.1929299999997</v>
      </c>
      <c r="H336" s="5">
        <f>H337+H338</f>
        <v>0</v>
      </c>
      <c r="I336" s="5">
        <f t="shared" si="24"/>
        <v>1558.1929299999997</v>
      </c>
      <c r="J336" s="5">
        <f>J337+J338</f>
        <v>0</v>
      </c>
      <c r="K336" s="5">
        <f t="shared" si="23"/>
        <v>1558.1929299999997</v>
      </c>
      <c r="L336" s="9">
        <f>L337+L338</f>
        <v>0</v>
      </c>
      <c r="M336" s="5">
        <f t="shared" si="22"/>
        <v>1558.1929299999997</v>
      </c>
      <c r="N336" s="9">
        <f>N337+N338</f>
        <v>0</v>
      </c>
      <c r="O336" s="5">
        <f t="shared" si="21"/>
        <v>1558.1929299999997</v>
      </c>
      <c r="P336" s="9">
        <f>P337+P338</f>
        <v>0</v>
      </c>
      <c r="Q336" s="5">
        <f t="shared" si="20"/>
        <v>1558.1929299999997</v>
      </c>
    </row>
    <row r="337" spans="1:17" ht="33.75" customHeight="1">
      <c r="A337" s="2" t="s">
        <v>166</v>
      </c>
      <c r="B337" s="3" t="s">
        <v>4</v>
      </c>
      <c r="C337" s="3">
        <v>10</v>
      </c>
      <c r="D337" s="3" t="s">
        <v>21</v>
      </c>
      <c r="E337" s="12" t="s">
        <v>120</v>
      </c>
      <c r="F337" s="3">
        <v>300</v>
      </c>
      <c r="G337" s="5">
        <v>1531.1342</v>
      </c>
      <c r="H337" s="5"/>
      <c r="I337" s="5">
        <f t="shared" si="24"/>
        <v>1531.1342</v>
      </c>
      <c r="J337" s="5"/>
      <c r="K337" s="5">
        <f t="shared" si="23"/>
        <v>1531.1342</v>
      </c>
      <c r="L337" s="9"/>
      <c r="M337" s="5">
        <f t="shared" si="22"/>
        <v>1531.1342</v>
      </c>
      <c r="N337" s="9"/>
      <c r="O337" s="5">
        <f t="shared" si="21"/>
        <v>1531.1342</v>
      </c>
      <c r="P337" s="9"/>
      <c r="Q337" s="5">
        <f t="shared" si="20"/>
        <v>1531.1342</v>
      </c>
    </row>
    <row r="338" spans="1:17" ht="45" customHeight="1">
      <c r="A338" s="2" t="s">
        <v>71</v>
      </c>
      <c r="B338" s="3" t="s">
        <v>4</v>
      </c>
      <c r="C338" s="3">
        <v>10</v>
      </c>
      <c r="D338" s="3" t="s">
        <v>21</v>
      </c>
      <c r="E338" s="12" t="s">
        <v>120</v>
      </c>
      <c r="F338" s="3">
        <v>600</v>
      </c>
      <c r="G338" s="5">
        <v>27.058729999999997</v>
      </c>
      <c r="H338" s="5"/>
      <c r="I338" s="5">
        <f t="shared" si="24"/>
        <v>27.058729999999997</v>
      </c>
      <c r="J338" s="5"/>
      <c r="K338" s="5">
        <f t="shared" si="23"/>
        <v>27.058729999999997</v>
      </c>
      <c r="L338" s="9"/>
      <c r="M338" s="5">
        <f t="shared" si="22"/>
        <v>27.058729999999997</v>
      </c>
      <c r="N338" s="9"/>
      <c r="O338" s="5">
        <f t="shared" si="21"/>
        <v>27.058729999999997</v>
      </c>
      <c r="P338" s="9"/>
      <c r="Q338" s="5">
        <f t="shared" ref="Q338:Q401" si="25">O338+P338</f>
        <v>27.058729999999997</v>
      </c>
    </row>
    <row r="339" spans="1:17" ht="45" customHeight="1">
      <c r="A339" s="4" t="s">
        <v>265</v>
      </c>
      <c r="B339" s="3" t="s">
        <v>4</v>
      </c>
      <c r="C339" s="3">
        <v>11</v>
      </c>
      <c r="D339" s="3" t="s">
        <v>19</v>
      </c>
      <c r="E339" s="1" t="s">
        <v>266</v>
      </c>
      <c r="F339" s="3"/>
      <c r="G339" s="5">
        <v>729.34799999999996</v>
      </c>
      <c r="H339" s="5">
        <f>H340</f>
        <v>0</v>
      </c>
      <c r="I339" s="5">
        <f t="shared" si="24"/>
        <v>729.34799999999996</v>
      </c>
      <c r="J339" s="5">
        <f>J340</f>
        <v>0</v>
      </c>
      <c r="K339" s="5">
        <f t="shared" si="23"/>
        <v>729.34799999999996</v>
      </c>
      <c r="L339" s="9">
        <f>L340</f>
        <v>0</v>
      </c>
      <c r="M339" s="5">
        <f t="shared" si="22"/>
        <v>729.34799999999996</v>
      </c>
      <c r="N339" s="9">
        <f>N340</f>
        <v>0</v>
      </c>
      <c r="O339" s="5">
        <f t="shared" si="21"/>
        <v>729.34799999999996</v>
      </c>
      <c r="P339" s="9">
        <f>P340</f>
        <v>0</v>
      </c>
      <c r="Q339" s="5">
        <f t="shared" si="25"/>
        <v>729.34799999999996</v>
      </c>
    </row>
    <row r="340" spans="1:17" ht="45" customHeight="1">
      <c r="A340" s="4" t="s">
        <v>71</v>
      </c>
      <c r="B340" s="3" t="s">
        <v>4</v>
      </c>
      <c r="C340" s="3">
        <v>11</v>
      </c>
      <c r="D340" s="3" t="s">
        <v>19</v>
      </c>
      <c r="E340" s="1" t="s">
        <v>266</v>
      </c>
      <c r="F340" s="3">
        <v>600</v>
      </c>
      <c r="G340" s="5">
        <v>729.34799999999996</v>
      </c>
      <c r="H340" s="5"/>
      <c r="I340" s="5">
        <f t="shared" si="24"/>
        <v>729.34799999999996</v>
      </c>
      <c r="J340" s="5"/>
      <c r="K340" s="5">
        <f t="shared" si="23"/>
        <v>729.34799999999996</v>
      </c>
      <c r="L340" s="9"/>
      <c r="M340" s="5">
        <f t="shared" si="22"/>
        <v>729.34799999999996</v>
      </c>
      <c r="N340" s="9"/>
      <c r="O340" s="5">
        <f t="shared" si="21"/>
        <v>729.34799999999996</v>
      </c>
      <c r="P340" s="9"/>
      <c r="Q340" s="5">
        <f t="shared" si="25"/>
        <v>729.34799999999996</v>
      </c>
    </row>
    <row r="341" spans="1:17" ht="43.5" hidden="1" customHeight="1">
      <c r="A341" s="2" t="s">
        <v>207</v>
      </c>
      <c r="B341" s="3" t="s">
        <v>4</v>
      </c>
      <c r="C341" s="3">
        <v>11</v>
      </c>
      <c r="D341" s="3" t="s">
        <v>25</v>
      </c>
      <c r="E341" s="1" t="s">
        <v>208</v>
      </c>
      <c r="F341" s="3"/>
      <c r="G341" s="5">
        <v>0</v>
      </c>
      <c r="H341" s="5">
        <f>H342</f>
        <v>0</v>
      </c>
      <c r="I341" s="5">
        <f t="shared" si="24"/>
        <v>0</v>
      </c>
      <c r="J341" s="5">
        <f>J342</f>
        <v>0</v>
      </c>
      <c r="K341" s="5">
        <f t="shared" si="23"/>
        <v>0</v>
      </c>
      <c r="L341" s="9">
        <f>L342</f>
        <v>0</v>
      </c>
      <c r="M341" s="5">
        <f t="shared" si="22"/>
        <v>0</v>
      </c>
      <c r="N341" s="9">
        <f>N342</f>
        <v>0</v>
      </c>
      <c r="O341" s="5">
        <f t="shared" si="21"/>
        <v>0</v>
      </c>
      <c r="P341" s="9">
        <f>P342</f>
        <v>0</v>
      </c>
      <c r="Q341" s="5">
        <f t="shared" si="25"/>
        <v>0</v>
      </c>
    </row>
    <row r="342" spans="1:17" ht="48" hidden="1" customHeight="1">
      <c r="A342" s="2" t="s">
        <v>71</v>
      </c>
      <c r="B342" s="3" t="s">
        <v>4</v>
      </c>
      <c r="C342" s="3">
        <v>11</v>
      </c>
      <c r="D342" s="3" t="s">
        <v>25</v>
      </c>
      <c r="E342" s="1" t="s">
        <v>208</v>
      </c>
      <c r="F342" s="3">
        <v>600</v>
      </c>
      <c r="G342" s="5">
        <v>0</v>
      </c>
      <c r="H342" s="5"/>
      <c r="I342" s="5">
        <f t="shared" si="24"/>
        <v>0</v>
      </c>
      <c r="J342" s="5"/>
      <c r="K342" s="5">
        <f t="shared" si="23"/>
        <v>0</v>
      </c>
      <c r="L342" s="9"/>
      <c r="M342" s="5">
        <f t="shared" si="22"/>
        <v>0</v>
      </c>
      <c r="N342" s="9"/>
      <c r="O342" s="5">
        <f t="shared" ref="O342:O405" si="26">M342+N342</f>
        <v>0</v>
      </c>
      <c r="P342" s="9"/>
      <c r="Q342" s="5">
        <f t="shared" si="25"/>
        <v>0</v>
      </c>
    </row>
    <row r="343" spans="1:17" ht="42" customHeight="1">
      <c r="A343" s="7" t="s">
        <v>357</v>
      </c>
      <c r="B343" s="8" t="s">
        <v>10</v>
      </c>
      <c r="C343" s="8"/>
      <c r="D343" s="8"/>
      <c r="E343" s="8"/>
      <c r="F343" s="8"/>
      <c r="G343" s="5">
        <v>3123.1212899999996</v>
      </c>
      <c r="H343" s="5">
        <f>H344</f>
        <v>0</v>
      </c>
      <c r="I343" s="5">
        <f t="shared" si="24"/>
        <v>3123.1212899999996</v>
      </c>
      <c r="J343" s="5">
        <f>J344</f>
        <v>0</v>
      </c>
      <c r="K343" s="5">
        <f t="shared" si="23"/>
        <v>3123.1212899999996</v>
      </c>
      <c r="L343" s="9">
        <f>L344</f>
        <v>0</v>
      </c>
      <c r="M343" s="5">
        <f t="shared" si="22"/>
        <v>3123.1212899999996</v>
      </c>
      <c r="N343" s="9">
        <f>N344</f>
        <v>0</v>
      </c>
      <c r="O343" s="5">
        <f t="shared" si="26"/>
        <v>3123.1212899999996</v>
      </c>
      <c r="P343" s="9">
        <f>P344</f>
        <v>0</v>
      </c>
      <c r="Q343" s="5">
        <f t="shared" si="25"/>
        <v>3123.1212899999996</v>
      </c>
    </row>
    <row r="344" spans="1:17" ht="38.25" customHeight="1">
      <c r="A344" s="2" t="s">
        <v>12</v>
      </c>
      <c r="B344" s="3" t="s">
        <v>10</v>
      </c>
      <c r="C344" s="3"/>
      <c r="D344" s="3"/>
      <c r="E344" s="3"/>
      <c r="F344" s="3"/>
      <c r="G344" s="5">
        <v>3123.1212899999996</v>
      </c>
      <c r="H344" s="5">
        <f>H345+H347+H351+H353</f>
        <v>0</v>
      </c>
      <c r="I344" s="5">
        <f t="shared" si="24"/>
        <v>3123.1212899999996</v>
      </c>
      <c r="J344" s="5">
        <f>J345+J347+J351+J353</f>
        <v>0</v>
      </c>
      <c r="K344" s="5">
        <f t="shared" si="23"/>
        <v>3123.1212899999996</v>
      </c>
      <c r="L344" s="9">
        <f>L345+L347+L351+L353</f>
        <v>0</v>
      </c>
      <c r="M344" s="5">
        <f t="shared" si="22"/>
        <v>3123.1212899999996</v>
      </c>
      <c r="N344" s="9">
        <f>N345+N347+N351+N353</f>
        <v>0</v>
      </c>
      <c r="O344" s="5">
        <f t="shared" si="26"/>
        <v>3123.1212899999996</v>
      </c>
      <c r="P344" s="9">
        <f>P345+P347+P351+P353</f>
        <v>0</v>
      </c>
      <c r="Q344" s="5">
        <f t="shared" si="25"/>
        <v>3123.1212899999996</v>
      </c>
    </row>
    <row r="345" spans="1:17" ht="45.75" customHeight="1">
      <c r="A345" s="2" t="s">
        <v>64</v>
      </c>
      <c r="B345" s="3" t="s">
        <v>10</v>
      </c>
      <c r="C345" s="3" t="s">
        <v>19</v>
      </c>
      <c r="D345" s="3" t="s">
        <v>20</v>
      </c>
      <c r="E345" s="1" t="s">
        <v>67</v>
      </c>
      <c r="F345" s="3"/>
      <c r="G345" s="5">
        <v>1139.1911299999999</v>
      </c>
      <c r="H345" s="5">
        <f>H346</f>
        <v>0</v>
      </c>
      <c r="I345" s="5">
        <f t="shared" si="24"/>
        <v>1139.1911299999999</v>
      </c>
      <c r="J345" s="5">
        <f>J346</f>
        <v>0</v>
      </c>
      <c r="K345" s="5">
        <f t="shared" si="23"/>
        <v>1139.1911299999999</v>
      </c>
      <c r="L345" s="9">
        <f>L346</f>
        <v>0</v>
      </c>
      <c r="M345" s="5">
        <f t="shared" si="22"/>
        <v>1139.1911299999999</v>
      </c>
      <c r="N345" s="9">
        <f>N346</f>
        <v>0</v>
      </c>
      <c r="O345" s="5">
        <f t="shared" si="26"/>
        <v>1139.1911299999999</v>
      </c>
      <c r="P345" s="9">
        <f>P346</f>
        <v>0</v>
      </c>
      <c r="Q345" s="5">
        <f t="shared" si="25"/>
        <v>1139.1911299999999</v>
      </c>
    </row>
    <row r="346" spans="1:17" ht="87.75" customHeight="1">
      <c r="A346" s="2" t="s">
        <v>101</v>
      </c>
      <c r="B346" s="3" t="s">
        <v>10</v>
      </c>
      <c r="C346" s="3" t="s">
        <v>19</v>
      </c>
      <c r="D346" s="3" t="s">
        <v>20</v>
      </c>
      <c r="E346" s="1" t="s">
        <v>67</v>
      </c>
      <c r="F346" s="3">
        <v>100</v>
      </c>
      <c r="G346" s="5">
        <v>1139.1911299999999</v>
      </c>
      <c r="H346" s="5"/>
      <c r="I346" s="5">
        <f t="shared" si="24"/>
        <v>1139.1911299999999</v>
      </c>
      <c r="J346" s="5"/>
      <c r="K346" s="5">
        <f t="shared" si="23"/>
        <v>1139.1911299999999</v>
      </c>
      <c r="L346" s="9"/>
      <c r="M346" s="5">
        <f t="shared" ref="M346:M409" si="27">K346+L346</f>
        <v>1139.1911299999999</v>
      </c>
      <c r="N346" s="9"/>
      <c r="O346" s="5">
        <f t="shared" si="26"/>
        <v>1139.1911299999999</v>
      </c>
      <c r="P346" s="9"/>
      <c r="Q346" s="5">
        <f t="shared" si="25"/>
        <v>1139.1911299999999</v>
      </c>
    </row>
    <row r="347" spans="1:17" ht="41.25" customHeight="1">
      <c r="A347" s="2" t="s">
        <v>65</v>
      </c>
      <c r="B347" s="3" t="s">
        <v>10</v>
      </c>
      <c r="C347" s="3" t="s">
        <v>19</v>
      </c>
      <c r="D347" s="3" t="s">
        <v>20</v>
      </c>
      <c r="E347" s="1" t="s">
        <v>68</v>
      </c>
      <c r="F347" s="3"/>
      <c r="G347" s="5">
        <v>1983.9301599999999</v>
      </c>
      <c r="H347" s="5">
        <f>H348+H349+H350</f>
        <v>0</v>
      </c>
      <c r="I347" s="5">
        <f t="shared" si="24"/>
        <v>1983.9301599999999</v>
      </c>
      <c r="J347" s="5">
        <f>J348+J349+J350</f>
        <v>0</v>
      </c>
      <c r="K347" s="5">
        <f t="shared" si="23"/>
        <v>1983.9301599999999</v>
      </c>
      <c r="L347" s="9">
        <f>L348+L349+L350</f>
        <v>0</v>
      </c>
      <c r="M347" s="5">
        <f t="shared" si="27"/>
        <v>1983.9301599999999</v>
      </c>
      <c r="N347" s="9">
        <f>N348+N349+N350</f>
        <v>0</v>
      </c>
      <c r="O347" s="5">
        <f t="shared" si="26"/>
        <v>1983.9301599999999</v>
      </c>
      <c r="P347" s="9">
        <f>P348+P349+P350</f>
        <v>0</v>
      </c>
      <c r="Q347" s="5">
        <f t="shared" si="25"/>
        <v>1983.9301599999999</v>
      </c>
    </row>
    <row r="348" spans="1:17" ht="84.75" customHeight="1">
      <c r="A348" s="2" t="s">
        <v>101</v>
      </c>
      <c r="B348" s="3" t="s">
        <v>10</v>
      </c>
      <c r="C348" s="3" t="s">
        <v>19</v>
      </c>
      <c r="D348" s="3" t="s">
        <v>20</v>
      </c>
      <c r="E348" s="1" t="s">
        <v>68</v>
      </c>
      <c r="F348" s="3">
        <v>100</v>
      </c>
      <c r="G348" s="5">
        <v>1735.4530399999999</v>
      </c>
      <c r="H348" s="5"/>
      <c r="I348" s="5">
        <f t="shared" si="24"/>
        <v>1735.4530399999999</v>
      </c>
      <c r="J348" s="5"/>
      <c r="K348" s="5">
        <f t="shared" si="23"/>
        <v>1735.4530399999999</v>
      </c>
      <c r="L348" s="9"/>
      <c r="M348" s="5">
        <f t="shared" si="27"/>
        <v>1735.4530399999999</v>
      </c>
      <c r="N348" s="9"/>
      <c r="O348" s="5">
        <f t="shared" si="26"/>
        <v>1735.4530399999999</v>
      </c>
      <c r="P348" s="9"/>
      <c r="Q348" s="5">
        <f t="shared" si="25"/>
        <v>1735.4530399999999</v>
      </c>
    </row>
    <row r="349" spans="1:17" ht="47.25" customHeight="1">
      <c r="A349" s="2" t="s">
        <v>32</v>
      </c>
      <c r="B349" s="3" t="s">
        <v>10</v>
      </c>
      <c r="C349" s="3" t="s">
        <v>19</v>
      </c>
      <c r="D349" s="3" t="s">
        <v>20</v>
      </c>
      <c r="E349" s="1" t="s">
        <v>68</v>
      </c>
      <c r="F349" s="3">
        <v>200</v>
      </c>
      <c r="G349" s="5">
        <v>248.47712000000001</v>
      </c>
      <c r="H349" s="5"/>
      <c r="I349" s="5">
        <f t="shared" si="24"/>
        <v>248.47712000000001</v>
      </c>
      <c r="J349" s="5"/>
      <c r="K349" s="5">
        <f t="shared" si="23"/>
        <v>248.47712000000001</v>
      </c>
      <c r="L349" s="9"/>
      <c r="M349" s="5">
        <f t="shared" si="27"/>
        <v>248.47712000000001</v>
      </c>
      <c r="N349" s="9"/>
      <c r="O349" s="5">
        <f t="shared" si="26"/>
        <v>248.47712000000001</v>
      </c>
      <c r="P349" s="9"/>
      <c r="Q349" s="5">
        <f t="shared" si="25"/>
        <v>248.47712000000001</v>
      </c>
    </row>
    <row r="350" spans="1:17" ht="36" hidden="1" customHeight="1">
      <c r="A350" s="2" t="s">
        <v>33</v>
      </c>
      <c r="B350" s="3" t="s">
        <v>10</v>
      </c>
      <c r="C350" s="3" t="s">
        <v>19</v>
      </c>
      <c r="D350" s="3" t="s">
        <v>20</v>
      </c>
      <c r="E350" s="1" t="s">
        <v>68</v>
      </c>
      <c r="F350" s="3">
        <v>800</v>
      </c>
      <c r="G350" s="5">
        <v>0</v>
      </c>
      <c r="H350" s="5"/>
      <c r="I350" s="5">
        <f t="shared" si="24"/>
        <v>0</v>
      </c>
      <c r="J350" s="5"/>
      <c r="K350" s="5">
        <f t="shared" si="23"/>
        <v>0</v>
      </c>
      <c r="L350" s="9"/>
      <c r="M350" s="5">
        <f t="shared" si="27"/>
        <v>0</v>
      </c>
      <c r="N350" s="9"/>
      <c r="O350" s="5">
        <f t="shared" si="26"/>
        <v>0</v>
      </c>
      <c r="P350" s="9"/>
      <c r="Q350" s="5">
        <f t="shared" si="25"/>
        <v>0</v>
      </c>
    </row>
    <row r="351" spans="1:17" ht="49.5" hidden="1" customHeight="1">
      <c r="A351" s="2" t="s">
        <v>66</v>
      </c>
      <c r="B351" s="3" t="s">
        <v>10</v>
      </c>
      <c r="C351" s="3" t="s">
        <v>19</v>
      </c>
      <c r="D351" s="3" t="s">
        <v>20</v>
      </c>
      <c r="E351" s="1" t="s">
        <v>69</v>
      </c>
      <c r="F351" s="3"/>
      <c r="G351" s="5">
        <v>0</v>
      </c>
      <c r="H351" s="5">
        <f>H352</f>
        <v>0</v>
      </c>
      <c r="I351" s="5">
        <f t="shared" si="24"/>
        <v>0</v>
      </c>
      <c r="J351" s="5">
        <f>J352</f>
        <v>0</v>
      </c>
      <c r="K351" s="5">
        <f t="shared" si="23"/>
        <v>0</v>
      </c>
      <c r="L351" s="9">
        <f>L352</f>
        <v>0</v>
      </c>
      <c r="M351" s="5">
        <f t="shared" si="27"/>
        <v>0</v>
      </c>
      <c r="N351" s="9">
        <f>N352</f>
        <v>0</v>
      </c>
      <c r="O351" s="5">
        <f t="shared" si="26"/>
        <v>0</v>
      </c>
      <c r="P351" s="9">
        <f>P352</f>
        <v>0</v>
      </c>
      <c r="Q351" s="5">
        <f t="shared" si="25"/>
        <v>0</v>
      </c>
    </row>
    <row r="352" spans="1:17" ht="90" hidden="1" customHeight="1">
      <c r="A352" s="2" t="s">
        <v>101</v>
      </c>
      <c r="B352" s="3" t="s">
        <v>10</v>
      </c>
      <c r="C352" s="3" t="s">
        <v>19</v>
      </c>
      <c r="D352" s="3" t="s">
        <v>20</v>
      </c>
      <c r="E352" s="1" t="s">
        <v>69</v>
      </c>
      <c r="F352" s="3">
        <v>100</v>
      </c>
      <c r="G352" s="5">
        <v>0</v>
      </c>
      <c r="H352" s="5"/>
      <c r="I352" s="5">
        <f t="shared" si="24"/>
        <v>0</v>
      </c>
      <c r="J352" s="5"/>
      <c r="K352" s="5">
        <f t="shared" ref="K352:K417" si="28">I352+J352</f>
        <v>0</v>
      </c>
      <c r="L352" s="9"/>
      <c r="M352" s="5">
        <f t="shared" si="27"/>
        <v>0</v>
      </c>
      <c r="N352" s="9"/>
      <c r="O352" s="5">
        <f t="shared" si="26"/>
        <v>0</v>
      </c>
      <c r="P352" s="9"/>
      <c r="Q352" s="5">
        <f t="shared" si="25"/>
        <v>0</v>
      </c>
    </row>
    <row r="353" spans="1:17" ht="47.25" customHeight="1">
      <c r="A353" s="2" t="s">
        <v>318</v>
      </c>
      <c r="B353" s="3" t="s">
        <v>10</v>
      </c>
      <c r="C353" s="3" t="s">
        <v>19</v>
      </c>
      <c r="D353" s="3">
        <v>13</v>
      </c>
      <c r="E353" s="1" t="s">
        <v>319</v>
      </c>
      <c r="F353" s="3"/>
      <c r="G353" s="5">
        <v>0</v>
      </c>
      <c r="H353" s="5">
        <f>H354</f>
        <v>0</v>
      </c>
      <c r="I353" s="5">
        <f t="shared" si="24"/>
        <v>0</v>
      </c>
      <c r="J353" s="5">
        <f>J354</f>
        <v>0</v>
      </c>
      <c r="K353" s="5">
        <f t="shared" si="28"/>
        <v>0</v>
      </c>
      <c r="L353" s="9">
        <f>L354</f>
        <v>0</v>
      </c>
      <c r="M353" s="5">
        <f t="shared" si="27"/>
        <v>0</v>
      </c>
      <c r="N353" s="9">
        <f>N354</f>
        <v>0</v>
      </c>
      <c r="O353" s="5">
        <f t="shared" si="26"/>
        <v>0</v>
      </c>
      <c r="P353" s="9">
        <f>P354</f>
        <v>0</v>
      </c>
      <c r="Q353" s="5">
        <f t="shared" si="25"/>
        <v>0</v>
      </c>
    </row>
    <row r="354" spans="1:17" ht="48.75" customHeight="1">
      <c r="A354" s="2" t="s">
        <v>32</v>
      </c>
      <c r="B354" s="3" t="s">
        <v>10</v>
      </c>
      <c r="C354" s="3" t="s">
        <v>19</v>
      </c>
      <c r="D354" s="3">
        <v>13</v>
      </c>
      <c r="E354" s="1" t="s">
        <v>319</v>
      </c>
      <c r="F354" s="3">
        <v>200</v>
      </c>
      <c r="G354" s="5">
        <v>0</v>
      </c>
      <c r="H354" s="5"/>
      <c r="I354" s="5">
        <f t="shared" si="24"/>
        <v>0</v>
      </c>
      <c r="J354" s="5"/>
      <c r="K354" s="5">
        <f t="shared" si="28"/>
        <v>0</v>
      </c>
      <c r="L354" s="9"/>
      <c r="M354" s="5">
        <f t="shared" si="27"/>
        <v>0</v>
      </c>
      <c r="N354" s="9"/>
      <c r="O354" s="5">
        <f t="shared" si="26"/>
        <v>0</v>
      </c>
      <c r="P354" s="9"/>
      <c r="Q354" s="5">
        <f t="shared" si="25"/>
        <v>0</v>
      </c>
    </row>
    <row r="355" spans="1:17" ht="52.5" customHeight="1">
      <c r="A355" s="7" t="s">
        <v>9</v>
      </c>
      <c r="B355" s="8" t="s">
        <v>8</v>
      </c>
      <c r="C355" s="8"/>
      <c r="D355" s="8"/>
      <c r="E355" s="3"/>
      <c r="F355" s="3"/>
      <c r="G355" s="5">
        <v>29463.469020000004</v>
      </c>
      <c r="H355" s="5">
        <f>H356</f>
        <v>5914.7309999999998</v>
      </c>
      <c r="I355" s="5">
        <f t="shared" si="24"/>
        <v>35378.200020000004</v>
      </c>
      <c r="J355" s="5">
        <f>J356</f>
        <v>4267.9389999999994</v>
      </c>
      <c r="K355" s="5">
        <f t="shared" si="28"/>
        <v>39646.139020000002</v>
      </c>
      <c r="L355" s="9">
        <f>L356</f>
        <v>0</v>
      </c>
      <c r="M355" s="5">
        <f t="shared" si="27"/>
        <v>39646.139020000002</v>
      </c>
      <c r="N355" s="9">
        <f>N356</f>
        <v>0</v>
      </c>
      <c r="O355" s="5">
        <f t="shared" si="26"/>
        <v>39646.139020000002</v>
      </c>
      <c r="P355" s="9">
        <f>P356</f>
        <v>0</v>
      </c>
      <c r="Q355" s="5">
        <f t="shared" si="25"/>
        <v>39646.139020000002</v>
      </c>
    </row>
    <row r="356" spans="1:17" ht="38.25" customHeight="1">
      <c r="A356" s="2" t="s">
        <v>12</v>
      </c>
      <c r="B356" s="3" t="s">
        <v>8</v>
      </c>
      <c r="C356" s="3"/>
      <c r="D356" s="3"/>
      <c r="E356" s="3"/>
      <c r="F356" s="3"/>
      <c r="G356" s="5">
        <v>29463.469020000004</v>
      </c>
      <c r="H356" s="5">
        <f>H357+H363+H365+H367+H369+H371+H379+H381+H383+H385+H387+H389+H393+H395+H397+H399+H401+H403+H405+H407+H412+H415+H419+H422+H424+H373+H361+H391+H410+H375</f>
        <v>5914.7309999999998</v>
      </c>
      <c r="I356" s="5">
        <f t="shared" ref="I356:I425" si="29">G356+H356</f>
        <v>35378.200020000004</v>
      </c>
      <c r="J356" s="5">
        <f>J357+J363+J365+J367+J369+J371+J379+J381+J383+J385+J387+J389+J393+J395+J397+J399+J401+J403+J405+J407+J412+J415+J419+J422+J424+J373+J361+J391+J410+J375+J377</f>
        <v>4267.9389999999994</v>
      </c>
      <c r="K356" s="5">
        <f t="shared" si="28"/>
        <v>39646.139020000002</v>
      </c>
      <c r="L356" s="9">
        <f>L357+L363+L365+L367+L369+L371+L379+L381+L383+L385+L387+L389+L393+L395+L397+L399+L401+L403+L405+L407+L412+L415+L419+L422+L424+L373+L361+L391+L410+L375+L377</f>
        <v>0</v>
      </c>
      <c r="M356" s="5">
        <f t="shared" si="27"/>
        <v>39646.139020000002</v>
      </c>
      <c r="N356" s="9">
        <f>N357+N363+N365+N367+N369+N371+N379+N381+N383+N385+N387+N389+N393+N395+N397+N399+N401+N403+N405+N407+N412+N415+N419+N422+N424+N373+N361+N391+N410+N375+N377</f>
        <v>0</v>
      </c>
      <c r="O356" s="5">
        <f t="shared" si="26"/>
        <v>39646.139020000002</v>
      </c>
      <c r="P356" s="9">
        <f>P357+P363+P365+P367+P369+P371+P379+P381+P383+P385+P387+P389+P393+P395+P397+P399+P401+P403+P405+P407+P412+P415+P419+P422+P424+P373+P361+P391+P410+P375+P377</f>
        <v>0</v>
      </c>
      <c r="Q356" s="5">
        <f t="shared" si="25"/>
        <v>39646.139020000002</v>
      </c>
    </row>
    <row r="357" spans="1:17" ht="50.25" customHeight="1">
      <c r="A357" s="2" t="s">
        <v>31</v>
      </c>
      <c r="B357" s="3" t="s">
        <v>8</v>
      </c>
      <c r="C357" s="3" t="s">
        <v>19</v>
      </c>
      <c r="D357" s="3">
        <v>13</v>
      </c>
      <c r="E357" s="1" t="s">
        <v>34</v>
      </c>
      <c r="F357" s="3"/>
      <c r="G357" s="5">
        <v>2909.5658999999996</v>
      </c>
      <c r="H357" s="5">
        <f>H358+H359+H360</f>
        <v>0</v>
      </c>
      <c r="I357" s="5">
        <f t="shared" si="29"/>
        <v>2909.5658999999996</v>
      </c>
      <c r="J357" s="5">
        <f>J358+J359+J360</f>
        <v>0</v>
      </c>
      <c r="K357" s="5">
        <f t="shared" si="28"/>
        <v>2909.5658999999996</v>
      </c>
      <c r="L357" s="9">
        <f>L358+L359+L360</f>
        <v>0</v>
      </c>
      <c r="M357" s="5">
        <f t="shared" si="27"/>
        <v>2909.5658999999996</v>
      </c>
      <c r="N357" s="9">
        <f>N358+N359+N360</f>
        <v>0</v>
      </c>
      <c r="O357" s="5">
        <f t="shared" si="26"/>
        <v>2909.5658999999996</v>
      </c>
      <c r="P357" s="9">
        <f>P358+P359+P360</f>
        <v>0</v>
      </c>
      <c r="Q357" s="5">
        <f t="shared" si="25"/>
        <v>2909.5658999999996</v>
      </c>
    </row>
    <row r="358" spans="1:17" ht="89.25" customHeight="1">
      <c r="A358" s="2" t="s">
        <v>101</v>
      </c>
      <c r="B358" s="3" t="s">
        <v>8</v>
      </c>
      <c r="C358" s="3" t="s">
        <v>19</v>
      </c>
      <c r="D358" s="3">
        <v>13</v>
      </c>
      <c r="E358" s="1" t="s">
        <v>34</v>
      </c>
      <c r="F358" s="3">
        <v>100</v>
      </c>
      <c r="G358" s="5">
        <v>2908.1808999999998</v>
      </c>
      <c r="H358" s="5"/>
      <c r="I358" s="5">
        <f t="shared" si="29"/>
        <v>2908.1808999999998</v>
      </c>
      <c r="J358" s="5"/>
      <c r="K358" s="5">
        <f t="shared" si="28"/>
        <v>2908.1808999999998</v>
      </c>
      <c r="L358" s="9"/>
      <c r="M358" s="5">
        <f t="shared" si="27"/>
        <v>2908.1808999999998</v>
      </c>
      <c r="N358" s="9"/>
      <c r="O358" s="5">
        <f t="shared" si="26"/>
        <v>2908.1808999999998</v>
      </c>
      <c r="P358" s="9"/>
      <c r="Q358" s="5">
        <f t="shared" si="25"/>
        <v>2908.1808999999998</v>
      </c>
    </row>
    <row r="359" spans="1:17" ht="55.5" hidden="1" customHeight="1">
      <c r="A359" s="2" t="s">
        <v>32</v>
      </c>
      <c r="B359" s="3" t="s">
        <v>8</v>
      </c>
      <c r="C359" s="3" t="s">
        <v>19</v>
      </c>
      <c r="D359" s="3">
        <v>13</v>
      </c>
      <c r="E359" s="1" t="s">
        <v>34</v>
      </c>
      <c r="F359" s="3">
        <v>200</v>
      </c>
      <c r="G359" s="5">
        <v>0</v>
      </c>
      <c r="H359" s="5"/>
      <c r="I359" s="5">
        <f t="shared" si="29"/>
        <v>0</v>
      </c>
      <c r="J359" s="5"/>
      <c r="K359" s="5">
        <f t="shared" si="28"/>
        <v>0</v>
      </c>
      <c r="L359" s="9"/>
      <c r="M359" s="5">
        <f t="shared" si="27"/>
        <v>0</v>
      </c>
      <c r="N359" s="9"/>
      <c r="O359" s="5">
        <f t="shared" si="26"/>
        <v>0</v>
      </c>
      <c r="P359" s="9"/>
      <c r="Q359" s="5">
        <f t="shared" si="25"/>
        <v>0</v>
      </c>
    </row>
    <row r="360" spans="1:17" ht="42.75" customHeight="1">
      <c r="A360" s="2" t="s">
        <v>33</v>
      </c>
      <c r="B360" s="3" t="s">
        <v>8</v>
      </c>
      <c r="C360" s="3" t="s">
        <v>19</v>
      </c>
      <c r="D360" s="3">
        <v>13</v>
      </c>
      <c r="E360" s="1" t="s">
        <v>34</v>
      </c>
      <c r="F360" s="3">
        <v>800</v>
      </c>
      <c r="G360" s="5">
        <v>1.3849999999999998</v>
      </c>
      <c r="H360" s="5"/>
      <c r="I360" s="5">
        <f t="shared" si="29"/>
        <v>1.3849999999999998</v>
      </c>
      <c r="J360" s="5"/>
      <c r="K360" s="5">
        <f t="shared" si="28"/>
        <v>1.3849999999999998</v>
      </c>
      <c r="L360" s="9"/>
      <c r="M360" s="5">
        <f t="shared" si="27"/>
        <v>1.3849999999999998</v>
      </c>
      <c r="N360" s="9"/>
      <c r="O360" s="5">
        <f t="shared" si="26"/>
        <v>1.3849999999999998</v>
      </c>
      <c r="P360" s="9"/>
      <c r="Q360" s="5">
        <f t="shared" si="25"/>
        <v>1.3849999999999998</v>
      </c>
    </row>
    <row r="361" spans="1:17" ht="51" customHeight="1">
      <c r="A361" s="2" t="s">
        <v>318</v>
      </c>
      <c r="B361" s="3" t="s">
        <v>8</v>
      </c>
      <c r="C361" s="3" t="s">
        <v>19</v>
      </c>
      <c r="D361" s="3">
        <v>13</v>
      </c>
      <c r="E361" s="1" t="s">
        <v>319</v>
      </c>
      <c r="F361" s="3"/>
      <c r="G361" s="5">
        <v>0</v>
      </c>
      <c r="H361" s="5">
        <f>H362</f>
        <v>0</v>
      </c>
      <c r="I361" s="5">
        <f t="shared" si="29"/>
        <v>0</v>
      </c>
      <c r="J361" s="5">
        <f>J362</f>
        <v>0</v>
      </c>
      <c r="K361" s="5">
        <f t="shared" si="28"/>
        <v>0</v>
      </c>
      <c r="L361" s="9">
        <f>L362</f>
        <v>0</v>
      </c>
      <c r="M361" s="5">
        <f t="shared" si="27"/>
        <v>0</v>
      </c>
      <c r="N361" s="9">
        <f>N362</f>
        <v>0</v>
      </c>
      <c r="O361" s="5">
        <f t="shared" si="26"/>
        <v>0</v>
      </c>
      <c r="P361" s="9">
        <f>P362</f>
        <v>0</v>
      </c>
      <c r="Q361" s="5">
        <f t="shared" si="25"/>
        <v>0</v>
      </c>
    </row>
    <row r="362" spans="1:17" ht="45.75" customHeight="1">
      <c r="A362" s="2" t="s">
        <v>32</v>
      </c>
      <c r="B362" s="3" t="s">
        <v>8</v>
      </c>
      <c r="C362" s="3" t="s">
        <v>19</v>
      </c>
      <c r="D362" s="3">
        <v>13</v>
      </c>
      <c r="E362" s="1" t="s">
        <v>319</v>
      </c>
      <c r="F362" s="3">
        <v>200</v>
      </c>
      <c r="G362" s="5">
        <v>0</v>
      </c>
      <c r="H362" s="5"/>
      <c r="I362" s="5">
        <f t="shared" si="29"/>
        <v>0</v>
      </c>
      <c r="J362" s="5"/>
      <c r="K362" s="5">
        <f t="shared" si="28"/>
        <v>0</v>
      </c>
      <c r="L362" s="9"/>
      <c r="M362" s="5">
        <f t="shared" si="27"/>
        <v>0</v>
      </c>
      <c r="N362" s="9"/>
      <c r="O362" s="5">
        <f t="shared" si="26"/>
        <v>0</v>
      </c>
      <c r="P362" s="9"/>
      <c r="Q362" s="5">
        <f t="shared" si="25"/>
        <v>0</v>
      </c>
    </row>
    <row r="363" spans="1:17" ht="29.25" customHeight="1">
      <c r="A363" s="4" t="s">
        <v>54</v>
      </c>
      <c r="B363" s="3" t="s">
        <v>8</v>
      </c>
      <c r="C363" s="3" t="s">
        <v>21</v>
      </c>
      <c r="D363" s="3">
        <v>10</v>
      </c>
      <c r="E363" s="1" t="s">
        <v>55</v>
      </c>
      <c r="F363" s="3"/>
      <c r="G363" s="5">
        <v>39.54</v>
      </c>
      <c r="H363" s="5">
        <f>H364</f>
        <v>0</v>
      </c>
      <c r="I363" s="5">
        <f t="shared" si="29"/>
        <v>39.54</v>
      </c>
      <c r="J363" s="5">
        <f>J364</f>
        <v>0</v>
      </c>
      <c r="K363" s="5">
        <f t="shared" si="28"/>
        <v>39.54</v>
      </c>
      <c r="L363" s="9">
        <f>L364</f>
        <v>0</v>
      </c>
      <c r="M363" s="5">
        <f t="shared" si="27"/>
        <v>39.54</v>
      </c>
      <c r="N363" s="9">
        <f>N364</f>
        <v>0</v>
      </c>
      <c r="O363" s="5">
        <f t="shared" si="26"/>
        <v>39.54</v>
      </c>
      <c r="P363" s="9">
        <f>P364</f>
        <v>0</v>
      </c>
      <c r="Q363" s="5">
        <f t="shared" si="25"/>
        <v>39.54</v>
      </c>
    </row>
    <row r="364" spans="1:17" ht="45.75" customHeight="1">
      <c r="A364" s="4" t="s">
        <v>32</v>
      </c>
      <c r="B364" s="3" t="s">
        <v>8</v>
      </c>
      <c r="C364" s="3" t="s">
        <v>21</v>
      </c>
      <c r="D364" s="3">
        <v>10</v>
      </c>
      <c r="E364" s="1" t="s">
        <v>55</v>
      </c>
      <c r="F364" s="3">
        <v>200</v>
      </c>
      <c r="G364" s="5">
        <v>39.54</v>
      </c>
      <c r="H364" s="5"/>
      <c r="I364" s="5">
        <f t="shared" si="29"/>
        <v>39.54</v>
      </c>
      <c r="J364" s="5"/>
      <c r="K364" s="5">
        <f t="shared" si="28"/>
        <v>39.54</v>
      </c>
      <c r="L364" s="9"/>
      <c r="M364" s="5">
        <f t="shared" si="27"/>
        <v>39.54</v>
      </c>
      <c r="N364" s="9"/>
      <c r="O364" s="5">
        <f t="shared" si="26"/>
        <v>39.54</v>
      </c>
      <c r="P364" s="9"/>
      <c r="Q364" s="5">
        <f t="shared" si="25"/>
        <v>39.54</v>
      </c>
    </row>
    <row r="365" spans="1:17" ht="35.25" customHeight="1">
      <c r="A365" s="2" t="s">
        <v>70</v>
      </c>
      <c r="B365" s="3" t="s">
        <v>8</v>
      </c>
      <c r="C365" s="3" t="s">
        <v>23</v>
      </c>
      <c r="D365" s="3" t="s">
        <v>20</v>
      </c>
      <c r="E365" s="1" t="s">
        <v>224</v>
      </c>
      <c r="F365" s="3"/>
      <c r="G365" s="5">
        <v>4501.7489599999999</v>
      </c>
      <c r="H365" s="5">
        <f>H366</f>
        <v>0</v>
      </c>
      <c r="I365" s="5">
        <f t="shared" si="29"/>
        <v>4501.7489599999999</v>
      </c>
      <c r="J365" s="5">
        <f>J366</f>
        <v>0</v>
      </c>
      <c r="K365" s="5">
        <f t="shared" si="28"/>
        <v>4501.7489599999999</v>
      </c>
      <c r="L365" s="9">
        <f>L366</f>
        <v>0</v>
      </c>
      <c r="M365" s="5">
        <f t="shared" si="27"/>
        <v>4501.7489599999999</v>
      </c>
      <c r="N365" s="9">
        <f>N366</f>
        <v>0</v>
      </c>
      <c r="O365" s="5">
        <f t="shared" si="26"/>
        <v>4501.7489599999999</v>
      </c>
      <c r="P365" s="9">
        <f>P366</f>
        <v>0</v>
      </c>
      <c r="Q365" s="5">
        <f t="shared" si="25"/>
        <v>4501.7489599999999</v>
      </c>
    </row>
    <row r="366" spans="1:17" ht="54.75" customHeight="1">
      <c r="A366" s="2" t="s">
        <v>71</v>
      </c>
      <c r="B366" s="3" t="s">
        <v>8</v>
      </c>
      <c r="C366" s="3" t="s">
        <v>23</v>
      </c>
      <c r="D366" s="3" t="s">
        <v>20</v>
      </c>
      <c r="E366" s="1" t="s">
        <v>224</v>
      </c>
      <c r="F366" s="3">
        <v>600</v>
      </c>
      <c r="G366" s="5">
        <v>4501.7489599999999</v>
      </c>
      <c r="H366" s="5"/>
      <c r="I366" s="5">
        <f t="shared" si="29"/>
        <v>4501.7489599999999</v>
      </c>
      <c r="J366" s="5"/>
      <c r="K366" s="5">
        <f t="shared" si="28"/>
        <v>4501.7489599999999</v>
      </c>
      <c r="L366" s="9"/>
      <c r="M366" s="5">
        <f t="shared" si="27"/>
        <v>4501.7489599999999</v>
      </c>
      <c r="N366" s="9"/>
      <c r="O366" s="5">
        <f t="shared" si="26"/>
        <v>4501.7489599999999</v>
      </c>
      <c r="P366" s="9"/>
      <c r="Q366" s="5">
        <f t="shared" si="25"/>
        <v>4501.7489599999999</v>
      </c>
    </row>
    <row r="367" spans="1:17" ht="80.25" customHeight="1">
      <c r="A367" s="2" t="s">
        <v>72</v>
      </c>
      <c r="B367" s="3" t="s">
        <v>8</v>
      </c>
      <c r="C367" s="3" t="s">
        <v>23</v>
      </c>
      <c r="D367" s="3" t="s">
        <v>20</v>
      </c>
      <c r="E367" s="12" t="s">
        <v>225</v>
      </c>
      <c r="F367" s="3"/>
      <c r="G367" s="5">
        <v>200</v>
      </c>
      <c r="H367" s="5">
        <f>H368</f>
        <v>0</v>
      </c>
      <c r="I367" s="5">
        <f t="shared" si="29"/>
        <v>200</v>
      </c>
      <c r="J367" s="5">
        <f>J368</f>
        <v>0</v>
      </c>
      <c r="K367" s="5">
        <f t="shared" si="28"/>
        <v>200</v>
      </c>
      <c r="L367" s="9">
        <f>L368</f>
        <v>0</v>
      </c>
      <c r="M367" s="5">
        <f t="shared" si="27"/>
        <v>200</v>
      </c>
      <c r="N367" s="9">
        <f>N368</f>
        <v>0</v>
      </c>
      <c r="O367" s="5">
        <f t="shared" si="26"/>
        <v>200</v>
      </c>
      <c r="P367" s="9">
        <f>P368</f>
        <v>0</v>
      </c>
      <c r="Q367" s="5">
        <f t="shared" si="25"/>
        <v>200</v>
      </c>
    </row>
    <row r="368" spans="1:17" ht="54.75" customHeight="1">
      <c r="A368" s="2" t="s">
        <v>71</v>
      </c>
      <c r="B368" s="3" t="s">
        <v>8</v>
      </c>
      <c r="C368" s="3" t="s">
        <v>23</v>
      </c>
      <c r="D368" s="3" t="s">
        <v>20</v>
      </c>
      <c r="E368" s="12" t="s">
        <v>225</v>
      </c>
      <c r="F368" s="3">
        <v>600</v>
      </c>
      <c r="G368" s="5">
        <v>200</v>
      </c>
      <c r="H368" s="5"/>
      <c r="I368" s="5">
        <f t="shared" si="29"/>
        <v>200</v>
      </c>
      <c r="J368" s="5"/>
      <c r="K368" s="5">
        <f t="shared" si="28"/>
        <v>200</v>
      </c>
      <c r="L368" s="9"/>
      <c r="M368" s="5">
        <f t="shared" si="27"/>
        <v>200</v>
      </c>
      <c r="N368" s="9"/>
      <c r="O368" s="5">
        <f t="shared" si="26"/>
        <v>200</v>
      </c>
      <c r="P368" s="9"/>
      <c r="Q368" s="5">
        <f t="shared" si="25"/>
        <v>200</v>
      </c>
    </row>
    <row r="369" spans="1:17" ht="87" customHeight="1">
      <c r="A369" s="4" t="s">
        <v>274</v>
      </c>
      <c r="B369" s="3" t="s">
        <v>8</v>
      </c>
      <c r="C369" s="3" t="s">
        <v>23</v>
      </c>
      <c r="D369" s="3" t="s">
        <v>20</v>
      </c>
      <c r="E369" s="12" t="s">
        <v>275</v>
      </c>
      <c r="F369" s="3"/>
      <c r="G369" s="5">
        <v>1789.97</v>
      </c>
      <c r="H369" s="5">
        <f>H370</f>
        <v>0</v>
      </c>
      <c r="I369" s="5">
        <f t="shared" si="29"/>
        <v>1789.97</v>
      </c>
      <c r="J369" s="5">
        <f>J370</f>
        <v>0</v>
      </c>
      <c r="K369" s="5">
        <f t="shared" si="28"/>
        <v>1789.97</v>
      </c>
      <c r="L369" s="9">
        <f>L370</f>
        <v>0</v>
      </c>
      <c r="M369" s="5">
        <f t="shared" si="27"/>
        <v>1789.97</v>
      </c>
      <c r="N369" s="9">
        <f>N370</f>
        <v>0</v>
      </c>
      <c r="O369" s="5">
        <f t="shared" si="26"/>
        <v>1789.97</v>
      </c>
      <c r="P369" s="9">
        <f>P370</f>
        <v>0</v>
      </c>
      <c r="Q369" s="5">
        <f t="shared" si="25"/>
        <v>1789.97</v>
      </c>
    </row>
    <row r="370" spans="1:17" ht="54.75" customHeight="1">
      <c r="A370" s="4" t="s">
        <v>71</v>
      </c>
      <c r="B370" s="3" t="s">
        <v>8</v>
      </c>
      <c r="C370" s="3" t="s">
        <v>23</v>
      </c>
      <c r="D370" s="3" t="s">
        <v>20</v>
      </c>
      <c r="E370" s="12" t="s">
        <v>275</v>
      </c>
      <c r="F370" s="3">
        <v>600</v>
      </c>
      <c r="G370" s="5">
        <v>1789.97</v>
      </c>
      <c r="H370" s="5"/>
      <c r="I370" s="5">
        <f t="shared" si="29"/>
        <v>1789.97</v>
      </c>
      <c r="J370" s="5"/>
      <c r="K370" s="5">
        <f t="shared" si="28"/>
        <v>1789.97</v>
      </c>
      <c r="L370" s="9"/>
      <c r="M370" s="5">
        <f t="shared" si="27"/>
        <v>1789.97</v>
      </c>
      <c r="N370" s="9"/>
      <c r="O370" s="5">
        <f t="shared" si="26"/>
        <v>1789.97</v>
      </c>
      <c r="P370" s="9"/>
      <c r="Q370" s="5">
        <f t="shared" si="25"/>
        <v>1789.97</v>
      </c>
    </row>
    <row r="371" spans="1:17" ht="54.75" hidden="1" customHeight="1">
      <c r="A371" s="4" t="s">
        <v>247</v>
      </c>
      <c r="B371" s="3" t="s">
        <v>8</v>
      </c>
      <c r="C371" s="3" t="s">
        <v>23</v>
      </c>
      <c r="D371" s="3" t="s">
        <v>20</v>
      </c>
      <c r="E371" s="12" t="s">
        <v>263</v>
      </c>
      <c r="F371" s="3"/>
      <c r="G371" s="5">
        <v>0</v>
      </c>
      <c r="H371" s="5">
        <f>H372</f>
        <v>0</v>
      </c>
      <c r="I371" s="5">
        <f t="shared" si="29"/>
        <v>0</v>
      </c>
      <c r="J371" s="5">
        <f>J372</f>
        <v>0</v>
      </c>
      <c r="K371" s="5">
        <f t="shared" si="28"/>
        <v>0</v>
      </c>
      <c r="L371" s="9">
        <f>L372</f>
        <v>0</v>
      </c>
      <c r="M371" s="5">
        <f t="shared" si="27"/>
        <v>0</v>
      </c>
      <c r="N371" s="9">
        <f>N372</f>
        <v>0</v>
      </c>
      <c r="O371" s="5">
        <f t="shared" si="26"/>
        <v>0</v>
      </c>
      <c r="P371" s="9">
        <f>P372</f>
        <v>0</v>
      </c>
      <c r="Q371" s="5">
        <f t="shared" si="25"/>
        <v>0</v>
      </c>
    </row>
    <row r="372" spans="1:17" ht="54.75" hidden="1" customHeight="1">
      <c r="A372" s="4" t="s">
        <v>71</v>
      </c>
      <c r="B372" s="3" t="s">
        <v>8</v>
      </c>
      <c r="C372" s="3" t="s">
        <v>23</v>
      </c>
      <c r="D372" s="3" t="s">
        <v>20</v>
      </c>
      <c r="E372" s="12" t="s">
        <v>263</v>
      </c>
      <c r="F372" s="3">
        <v>600</v>
      </c>
      <c r="G372" s="5">
        <v>0</v>
      </c>
      <c r="H372" s="5"/>
      <c r="I372" s="5">
        <f t="shared" si="29"/>
        <v>0</v>
      </c>
      <c r="J372" s="5"/>
      <c r="K372" s="5">
        <f t="shared" si="28"/>
        <v>0</v>
      </c>
      <c r="L372" s="9"/>
      <c r="M372" s="5">
        <f t="shared" si="27"/>
        <v>0</v>
      </c>
      <c r="N372" s="9"/>
      <c r="O372" s="5">
        <f t="shared" si="26"/>
        <v>0</v>
      </c>
      <c r="P372" s="9"/>
      <c r="Q372" s="5">
        <f t="shared" si="25"/>
        <v>0</v>
      </c>
    </row>
    <row r="373" spans="1:17" ht="112.5" customHeight="1">
      <c r="A373" s="4" t="s">
        <v>280</v>
      </c>
      <c r="B373" s="3" t="s">
        <v>8</v>
      </c>
      <c r="C373" s="3" t="s">
        <v>23</v>
      </c>
      <c r="D373" s="3" t="s">
        <v>20</v>
      </c>
      <c r="E373" s="1" t="s">
        <v>281</v>
      </c>
      <c r="F373" s="3"/>
      <c r="G373" s="5">
        <v>0</v>
      </c>
      <c r="H373" s="5">
        <f>H374</f>
        <v>0</v>
      </c>
      <c r="I373" s="5">
        <f t="shared" si="29"/>
        <v>0</v>
      </c>
      <c r="J373" s="5">
        <f>J374</f>
        <v>0</v>
      </c>
      <c r="K373" s="5">
        <f t="shared" si="28"/>
        <v>0</v>
      </c>
      <c r="L373" s="9">
        <f>L374</f>
        <v>0</v>
      </c>
      <c r="M373" s="5">
        <f t="shared" si="27"/>
        <v>0</v>
      </c>
      <c r="N373" s="9">
        <f>N374</f>
        <v>0</v>
      </c>
      <c r="O373" s="5">
        <f t="shared" si="26"/>
        <v>0</v>
      </c>
      <c r="P373" s="9">
        <f>P374</f>
        <v>0</v>
      </c>
      <c r="Q373" s="5">
        <f t="shared" si="25"/>
        <v>0</v>
      </c>
    </row>
    <row r="374" spans="1:17" ht="54.75" customHeight="1">
      <c r="A374" s="4" t="s">
        <v>71</v>
      </c>
      <c r="B374" s="3" t="s">
        <v>8</v>
      </c>
      <c r="C374" s="3" t="s">
        <v>23</v>
      </c>
      <c r="D374" s="3" t="s">
        <v>20</v>
      </c>
      <c r="E374" s="1" t="s">
        <v>281</v>
      </c>
      <c r="F374" s="3">
        <v>600</v>
      </c>
      <c r="G374" s="5">
        <v>0</v>
      </c>
      <c r="H374" s="5"/>
      <c r="I374" s="5">
        <f t="shared" si="29"/>
        <v>0</v>
      </c>
      <c r="J374" s="5"/>
      <c r="K374" s="5">
        <f t="shared" si="28"/>
        <v>0</v>
      </c>
      <c r="L374" s="9"/>
      <c r="M374" s="5">
        <f t="shared" si="27"/>
        <v>0</v>
      </c>
      <c r="N374" s="9"/>
      <c r="O374" s="5">
        <f t="shared" si="26"/>
        <v>0</v>
      </c>
      <c r="P374" s="9"/>
      <c r="Q374" s="5">
        <f t="shared" si="25"/>
        <v>0</v>
      </c>
    </row>
    <row r="375" spans="1:17" ht="87" customHeight="1">
      <c r="A375" s="2" t="s">
        <v>335</v>
      </c>
      <c r="B375" s="3" t="s">
        <v>8</v>
      </c>
      <c r="C375" s="3" t="s">
        <v>23</v>
      </c>
      <c r="D375" s="3" t="s">
        <v>20</v>
      </c>
      <c r="E375" s="1" t="s">
        <v>333</v>
      </c>
      <c r="F375" s="3"/>
      <c r="G375" s="5">
        <v>0</v>
      </c>
      <c r="H375" s="5">
        <f>H376</f>
        <v>0</v>
      </c>
      <c r="I375" s="5">
        <f t="shared" si="29"/>
        <v>0</v>
      </c>
      <c r="J375" s="5">
        <f>J376</f>
        <v>4259.1095299999997</v>
      </c>
      <c r="K375" s="5">
        <f t="shared" si="28"/>
        <v>4259.1095299999997</v>
      </c>
      <c r="L375" s="9">
        <f>L376</f>
        <v>0</v>
      </c>
      <c r="M375" s="5">
        <f t="shared" si="27"/>
        <v>4259.1095299999997</v>
      </c>
      <c r="N375" s="9">
        <f>N376</f>
        <v>0</v>
      </c>
      <c r="O375" s="5">
        <f t="shared" si="26"/>
        <v>4259.1095299999997</v>
      </c>
      <c r="P375" s="9">
        <f>P376</f>
        <v>0</v>
      </c>
      <c r="Q375" s="5">
        <f t="shared" si="25"/>
        <v>4259.1095299999997</v>
      </c>
    </row>
    <row r="376" spans="1:17" ht="54.75" customHeight="1">
      <c r="A376" s="2" t="s">
        <v>71</v>
      </c>
      <c r="B376" s="3" t="s">
        <v>8</v>
      </c>
      <c r="C376" s="3" t="s">
        <v>23</v>
      </c>
      <c r="D376" s="3" t="s">
        <v>20</v>
      </c>
      <c r="E376" s="1" t="s">
        <v>333</v>
      </c>
      <c r="F376" s="3">
        <v>600</v>
      </c>
      <c r="G376" s="5">
        <v>0</v>
      </c>
      <c r="H376" s="5"/>
      <c r="I376" s="5">
        <f t="shared" si="29"/>
        <v>0</v>
      </c>
      <c r="J376" s="5">
        <v>4259.1095299999997</v>
      </c>
      <c r="K376" s="5">
        <f t="shared" si="28"/>
        <v>4259.1095299999997</v>
      </c>
      <c r="L376" s="9"/>
      <c r="M376" s="5">
        <f t="shared" si="27"/>
        <v>4259.1095299999997</v>
      </c>
      <c r="N376" s="9"/>
      <c r="O376" s="5">
        <f t="shared" si="26"/>
        <v>4259.1095299999997</v>
      </c>
      <c r="P376" s="9"/>
      <c r="Q376" s="5">
        <f t="shared" si="25"/>
        <v>4259.1095299999997</v>
      </c>
    </row>
    <row r="377" spans="1:17" ht="82.5" customHeight="1">
      <c r="A377" s="2" t="s">
        <v>178</v>
      </c>
      <c r="B377" s="3" t="s">
        <v>8</v>
      </c>
      <c r="C377" s="3" t="s">
        <v>23</v>
      </c>
      <c r="D377" s="3" t="s">
        <v>22</v>
      </c>
      <c r="E377" s="1" t="s">
        <v>341</v>
      </c>
      <c r="F377" s="3"/>
      <c r="G377" s="5"/>
      <c r="H377" s="5"/>
      <c r="I377" s="5">
        <f t="shared" si="29"/>
        <v>0</v>
      </c>
      <c r="J377" s="5">
        <f>J378</f>
        <v>11.07</v>
      </c>
      <c r="K377" s="5">
        <f t="shared" si="28"/>
        <v>11.07</v>
      </c>
      <c r="L377" s="9">
        <f>L378</f>
        <v>0</v>
      </c>
      <c r="M377" s="5">
        <f t="shared" si="27"/>
        <v>11.07</v>
      </c>
      <c r="N377" s="9">
        <f>N378</f>
        <v>0</v>
      </c>
      <c r="O377" s="5">
        <f t="shared" si="26"/>
        <v>11.07</v>
      </c>
      <c r="P377" s="9">
        <f>P378</f>
        <v>0</v>
      </c>
      <c r="Q377" s="5">
        <f t="shared" si="25"/>
        <v>11.07</v>
      </c>
    </row>
    <row r="378" spans="1:17" ht="54.75" customHeight="1">
      <c r="A378" s="2" t="s">
        <v>32</v>
      </c>
      <c r="B378" s="3" t="s">
        <v>8</v>
      </c>
      <c r="C378" s="3" t="s">
        <v>23</v>
      </c>
      <c r="D378" s="3" t="s">
        <v>22</v>
      </c>
      <c r="E378" s="1" t="s">
        <v>341</v>
      </c>
      <c r="F378" s="3">
        <v>200</v>
      </c>
      <c r="G378" s="5"/>
      <c r="H378" s="5"/>
      <c r="I378" s="5">
        <f t="shared" si="29"/>
        <v>0</v>
      </c>
      <c r="J378" s="5">
        <v>11.07</v>
      </c>
      <c r="K378" s="5">
        <f t="shared" si="28"/>
        <v>11.07</v>
      </c>
      <c r="L378" s="9"/>
      <c r="M378" s="5">
        <f t="shared" si="27"/>
        <v>11.07</v>
      </c>
      <c r="N378" s="9"/>
      <c r="O378" s="5">
        <f t="shared" si="26"/>
        <v>11.07</v>
      </c>
      <c r="P378" s="9"/>
      <c r="Q378" s="5">
        <f t="shared" si="25"/>
        <v>11.07</v>
      </c>
    </row>
    <row r="379" spans="1:17" ht="48" customHeight="1">
      <c r="A379" s="10" t="s">
        <v>73</v>
      </c>
      <c r="B379" s="3" t="s">
        <v>8</v>
      </c>
      <c r="C379" s="3" t="s">
        <v>24</v>
      </c>
      <c r="D379" s="3" t="s">
        <v>19</v>
      </c>
      <c r="E379" s="1" t="s">
        <v>75</v>
      </c>
      <c r="F379" s="3"/>
      <c r="G379" s="5">
        <v>9188.7086199999994</v>
      </c>
      <c r="H379" s="5">
        <f>H380</f>
        <v>0</v>
      </c>
      <c r="I379" s="5">
        <f t="shared" si="29"/>
        <v>9188.7086199999994</v>
      </c>
      <c r="J379" s="5">
        <f>J380</f>
        <v>0</v>
      </c>
      <c r="K379" s="5">
        <f t="shared" si="28"/>
        <v>9188.7086199999994</v>
      </c>
      <c r="L379" s="9">
        <f>L380</f>
        <v>0</v>
      </c>
      <c r="M379" s="5">
        <f t="shared" si="27"/>
        <v>9188.7086199999994</v>
      </c>
      <c r="N379" s="9">
        <f>N380</f>
        <v>0</v>
      </c>
      <c r="O379" s="5">
        <f t="shared" si="26"/>
        <v>9188.7086199999994</v>
      </c>
      <c r="P379" s="9">
        <f>P380</f>
        <v>0</v>
      </c>
      <c r="Q379" s="5">
        <f t="shared" si="25"/>
        <v>9188.7086199999994</v>
      </c>
    </row>
    <row r="380" spans="1:17" ht="55.5" customHeight="1">
      <c r="A380" s="2" t="s">
        <v>71</v>
      </c>
      <c r="B380" s="3" t="s">
        <v>8</v>
      </c>
      <c r="C380" s="3" t="s">
        <v>24</v>
      </c>
      <c r="D380" s="3" t="s">
        <v>19</v>
      </c>
      <c r="E380" s="1" t="s">
        <v>75</v>
      </c>
      <c r="F380" s="3">
        <v>600</v>
      </c>
      <c r="G380" s="5">
        <v>9188.7086199999994</v>
      </c>
      <c r="H380" s="5"/>
      <c r="I380" s="5">
        <f t="shared" si="29"/>
        <v>9188.7086199999994</v>
      </c>
      <c r="J380" s="5"/>
      <c r="K380" s="5">
        <f t="shared" si="28"/>
        <v>9188.7086199999994</v>
      </c>
      <c r="L380" s="9"/>
      <c r="M380" s="5">
        <f t="shared" si="27"/>
        <v>9188.7086199999994</v>
      </c>
      <c r="N380" s="9"/>
      <c r="O380" s="5">
        <f t="shared" si="26"/>
        <v>9188.7086199999994</v>
      </c>
      <c r="P380" s="9"/>
      <c r="Q380" s="5">
        <f t="shared" si="25"/>
        <v>9188.7086199999994</v>
      </c>
    </row>
    <row r="381" spans="1:17" ht="69" customHeight="1">
      <c r="A381" s="10" t="s">
        <v>74</v>
      </c>
      <c r="B381" s="3" t="s">
        <v>8</v>
      </c>
      <c r="C381" s="3" t="s">
        <v>24</v>
      </c>
      <c r="D381" s="3" t="s">
        <v>19</v>
      </c>
      <c r="E381" s="12" t="s">
        <v>76</v>
      </c>
      <c r="F381" s="3"/>
      <c r="G381" s="5">
        <v>70</v>
      </c>
      <c r="H381" s="5">
        <f>H382</f>
        <v>0</v>
      </c>
      <c r="I381" s="5">
        <f t="shared" si="29"/>
        <v>70</v>
      </c>
      <c r="J381" s="5">
        <f>J382</f>
        <v>0</v>
      </c>
      <c r="K381" s="5">
        <f t="shared" si="28"/>
        <v>70</v>
      </c>
      <c r="L381" s="9">
        <f>L382</f>
        <v>0</v>
      </c>
      <c r="M381" s="5">
        <f t="shared" si="27"/>
        <v>70</v>
      </c>
      <c r="N381" s="9">
        <f>N382</f>
        <v>0</v>
      </c>
      <c r="O381" s="5">
        <f t="shared" si="26"/>
        <v>70</v>
      </c>
      <c r="P381" s="9">
        <f>P382</f>
        <v>0</v>
      </c>
      <c r="Q381" s="5">
        <f t="shared" si="25"/>
        <v>70</v>
      </c>
    </row>
    <row r="382" spans="1:17" ht="55.5" customHeight="1">
      <c r="A382" s="2" t="s">
        <v>71</v>
      </c>
      <c r="B382" s="3" t="s">
        <v>8</v>
      </c>
      <c r="C382" s="3" t="s">
        <v>24</v>
      </c>
      <c r="D382" s="3" t="s">
        <v>19</v>
      </c>
      <c r="E382" s="12" t="s">
        <v>76</v>
      </c>
      <c r="F382" s="3">
        <v>600</v>
      </c>
      <c r="G382" s="5">
        <v>70</v>
      </c>
      <c r="H382" s="5"/>
      <c r="I382" s="5">
        <f t="shared" si="29"/>
        <v>70</v>
      </c>
      <c r="J382" s="5"/>
      <c r="K382" s="5">
        <f t="shared" si="28"/>
        <v>70</v>
      </c>
      <c r="L382" s="9"/>
      <c r="M382" s="5">
        <f t="shared" si="27"/>
        <v>70</v>
      </c>
      <c r="N382" s="9"/>
      <c r="O382" s="5">
        <f t="shared" si="26"/>
        <v>70</v>
      </c>
      <c r="P382" s="9"/>
      <c r="Q382" s="5">
        <f t="shared" si="25"/>
        <v>70</v>
      </c>
    </row>
    <row r="383" spans="1:17" ht="87.75" customHeight="1">
      <c r="A383" s="10" t="s">
        <v>77</v>
      </c>
      <c r="B383" s="3" t="s">
        <v>8</v>
      </c>
      <c r="C383" s="3" t="s">
        <v>24</v>
      </c>
      <c r="D383" s="3" t="s">
        <v>19</v>
      </c>
      <c r="E383" s="12" t="s">
        <v>78</v>
      </c>
      <c r="F383" s="3"/>
      <c r="G383" s="5">
        <v>1222.0830000000001</v>
      </c>
      <c r="H383" s="5">
        <f>H384</f>
        <v>214.73099999999999</v>
      </c>
      <c r="I383" s="5">
        <f t="shared" si="29"/>
        <v>1436.8140000000001</v>
      </c>
      <c r="J383" s="5">
        <f>J384</f>
        <v>0</v>
      </c>
      <c r="K383" s="5">
        <f t="shared" si="28"/>
        <v>1436.8140000000001</v>
      </c>
      <c r="L383" s="9">
        <f>L384</f>
        <v>0</v>
      </c>
      <c r="M383" s="5">
        <f t="shared" si="27"/>
        <v>1436.8140000000001</v>
      </c>
      <c r="N383" s="9">
        <f>N384</f>
        <v>0</v>
      </c>
      <c r="O383" s="5">
        <f t="shared" si="26"/>
        <v>1436.8140000000001</v>
      </c>
      <c r="P383" s="9">
        <f>P384</f>
        <v>0</v>
      </c>
      <c r="Q383" s="5">
        <f t="shared" si="25"/>
        <v>1436.8140000000001</v>
      </c>
    </row>
    <row r="384" spans="1:17" ht="55.5" customHeight="1">
      <c r="A384" s="2" t="s">
        <v>71</v>
      </c>
      <c r="B384" s="3" t="s">
        <v>8</v>
      </c>
      <c r="C384" s="3" t="s">
        <v>24</v>
      </c>
      <c r="D384" s="3" t="s">
        <v>19</v>
      </c>
      <c r="E384" s="12" t="s">
        <v>78</v>
      </c>
      <c r="F384" s="3">
        <v>600</v>
      </c>
      <c r="G384" s="5">
        <v>1222.0830000000001</v>
      </c>
      <c r="H384" s="5">
        <v>214.73099999999999</v>
      </c>
      <c r="I384" s="5">
        <f t="shared" si="29"/>
        <v>1436.8140000000001</v>
      </c>
      <c r="J384" s="5"/>
      <c r="K384" s="5">
        <f t="shared" si="28"/>
        <v>1436.8140000000001</v>
      </c>
      <c r="L384" s="9"/>
      <c r="M384" s="5">
        <f t="shared" si="27"/>
        <v>1436.8140000000001</v>
      </c>
      <c r="N384" s="9"/>
      <c r="O384" s="5">
        <f t="shared" si="26"/>
        <v>1436.8140000000001</v>
      </c>
      <c r="P384" s="9"/>
      <c r="Q384" s="5">
        <f t="shared" si="25"/>
        <v>1436.8140000000001</v>
      </c>
    </row>
    <row r="385" spans="1:17" ht="37.5" hidden="1" customHeight="1">
      <c r="A385" s="4" t="s">
        <v>79</v>
      </c>
      <c r="B385" s="3" t="s">
        <v>8</v>
      </c>
      <c r="C385" s="3" t="s">
        <v>24</v>
      </c>
      <c r="D385" s="3" t="s">
        <v>19</v>
      </c>
      <c r="E385" s="1" t="s">
        <v>264</v>
      </c>
      <c r="F385" s="3"/>
      <c r="G385" s="5">
        <v>0</v>
      </c>
      <c r="H385" s="5">
        <f>H386</f>
        <v>0</v>
      </c>
      <c r="I385" s="5">
        <f t="shared" si="29"/>
        <v>0</v>
      </c>
      <c r="J385" s="5">
        <f>J386</f>
        <v>0</v>
      </c>
      <c r="K385" s="5">
        <f t="shared" si="28"/>
        <v>0</v>
      </c>
      <c r="L385" s="9">
        <f>L386</f>
        <v>0</v>
      </c>
      <c r="M385" s="5">
        <f t="shared" si="27"/>
        <v>0</v>
      </c>
      <c r="N385" s="9">
        <f>N386</f>
        <v>0</v>
      </c>
      <c r="O385" s="5">
        <f t="shared" si="26"/>
        <v>0</v>
      </c>
      <c r="P385" s="9">
        <f>P386</f>
        <v>0</v>
      </c>
      <c r="Q385" s="5">
        <f t="shared" si="25"/>
        <v>0</v>
      </c>
    </row>
    <row r="386" spans="1:17" ht="52.5" hidden="1" customHeight="1">
      <c r="A386" s="4" t="s">
        <v>71</v>
      </c>
      <c r="B386" s="3" t="s">
        <v>8</v>
      </c>
      <c r="C386" s="3" t="s">
        <v>24</v>
      </c>
      <c r="D386" s="3" t="s">
        <v>19</v>
      </c>
      <c r="E386" s="1" t="s">
        <v>264</v>
      </c>
      <c r="F386" s="3">
        <v>600</v>
      </c>
      <c r="G386" s="5">
        <v>0</v>
      </c>
      <c r="H386" s="5"/>
      <c r="I386" s="5">
        <f t="shared" si="29"/>
        <v>0</v>
      </c>
      <c r="J386" s="5"/>
      <c r="K386" s="5">
        <f t="shared" si="28"/>
        <v>0</v>
      </c>
      <c r="L386" s="9"/>
      <c r="M386" s="5">
        <f t="shared" si="27"/>
        <v>0</v>
      </c>
      <c r="N386" s="9"/>
      <c r="O386" s="5">
        <f t="shared" si="26"/>
        <v>0</v>
      </c>
      <c r="P386" s="9"/>
      <c r="Q386" s="5">
        <f t="shared" si="25"/>
        <v>0</v>
      </c>
    </row>
    <row r="387" spans="1:17" ht="99" customHeight="1">
      <c r="A387" s="10" t="s">
        <v>80</v>
      </c>
      <c r="B387" s="3" t="s">
        <v>8</v>
      </c>
      <c r="C387" s="3" t="s">
        <v>24</v>
      </c>
      <c r="D387" s="3" t="s">
        <v>19</v>
      </c>
      <c r="E387" s="1" t="s">
        <v>81</v>
      </c>
      <c r="F387" s="3"/>
      <c r="G387" s="5">
        <v>0</v>
      </c>
      <c r="H387" s="5">
        <f>H388</f>
        <v>0</v>
      </c>
      <c r="I387" s="5">
        <f t="shared" si="29"/>
        <v>0</v>
      </c>
      <c r="J387" s="5">
        <f>J388</f>
        <v>0</v>
      </c>
      <c r="K387" s="5">
        <f t="shared" si="28"/>
        <v>0</v>
      </c>
      <c r="L387" s="9">
        <f>L388</f>
        <v>0</v>
      </c>
      <c r="M387" s="5">
        <f t="shared" si="27"/>
        <v>0</v>
      </c>
      <c r="N387" s="9">
        <f>N388</f>
        <v>0</v>
      </c>
      <c r="O387" s="5">
        <f t="shared" si="26"/>
        <v>0</v>
      </c>
      <c r="P387" s="9">
        <f>P388</f>
        <v>0</v>
      </c>
      <c r="Q387" s="5">
        <f t="shared" si="25"/>
        <v>0</v>
      </c>
    </row>
    <row r="388" spans="1:17" ht="54" customHeight="1">
      <c r="A388" s="2" t="s">
        <v>71</v>
      </c>
      <c r="B388" s="3" t="s">
        <v>8</v>
      </c>
      <c r="C388" s="3" t="s">
        <v>24</v>
      </c>
      <c r="D388" s="3" t="s">
        <v>19</v>
      </c>
      <c r="E388" s="1" t="s">
        <v>81</v>
      </c>
      <c r="F388" s="3">
        <v>600</v>
      </c>
      <c r="G388" s="5">
        <v>0</v>
      </c>
      <c r="H388" s="5"/>
      <c r="I388" s="5">
        <f t="shared" si="29"/>
        <v>0</v>
      </c>
      <c r="J388" s="5"/>
      <c r="K388" s="5">
        <f t="shared" si="28"/>
        <v>0</v>
      </c>
      <c r="L388" s="9"/>
      <c r="M388" s="5">
        <f t="shared" si="27"/>
        <v>0</v>
      </c>
      <c r="N388" s="9"/>
      <c r="O388" s="5">
        <f t="shared" si="26"/>
        <v>0</v>
      </c>
      <c r="P388" s="9"/>
      <c r="Q388" s="5">
        <f t="shared" si="25"/>
        <v>0</v>
      </c>
    </row>
    <row r="389" spans="1:17" ht="48" customHeight="1">
      <c r="A389" s="10" t="s">
        <v>82</v>
      </c>
      <c r="B389" s="3" t="s">
        <v>8</v>
      </c>
      <c r="C389" s="3" t="s">
        <v>24</v>
      </c>
      <c r="D389" s="3" t="s">
        <v>19</v>
      </c>
      <c r="E389" s="1" t="s">
        <v>83</v>
      </c>
      <c r="F389" s="3"/>
      <c r="G389" s="5">
        <v>0</v>
      </c>
      <c r="H389" s="5">
        <f>H390</f>
        <v>0</v>
      </c>
      <c r="I389" s="5">
        <f t="shared" si="29"/>
        <v>0</v>
      </c>
      <c r="J389" s="5">
        <f>J390</f>
        <v>0</v>
      </c>
      <c r="K389" s="5">
        <f t="shared" si="28"/>
        <v>0</v>
      </c>
      <c r="L389" s="9">
        <f>L390</f>
        <v>0</v>
      </c>
      <c r="M389" s="5">
        <f t="shared" si="27"/>
        <v>0</v>
      </c>
      <c r="N389" s="9">
        <f>N390</f>
        <v>0</v>
      </c>
      <c r="O389" s="5">
        <f t="shared" si="26"/>
        <v>0</v>
      </c>
      <c r="P389" s="9">
        <f>P390</f>
        <v>0</v>
      </c>
      <c r="Q389" s="5">
        <f t="shared" si="25"/>
        <v>0</v>
      </c>
    </row>
    <row r="390" spans="1:17" ht="53.25" customHeight="1">
      <c r="A390" s="2" t="s">
        <v>71</v>
      </c>
      <c r="B390" s="3" t="s">
        <v>8</v>
      </c>
      <c r="C390" s="3" t="s">
        <v>24</v>
      </c>
      <c r="D390" s="3" t="s">
        <v>19</v>
      </c>
      <c r="E390" s="1" t="s">
        <v>83</v>
      </c>
      <c r="F390" s="3">
        <v>600</v>
      </c>
      <c r="G390" s="5">
        <v>0</v>
      </c>
      <c r="H390" s="5"/>
      <c r="I390" s="5">
        <f t="shared" si="29"/>
        <v>0</v>
      </c>
      <c r="J390" s="5"/>
      <c r="K390" s="5">
        <f t="shared" si="28"/>
        <v>0</v>
      </c>
      <c r="L390" s="9"/>
      <c r="M390" s="5">
        <f t="shared" si="27"/>
        <v>0</v>
      </c>
      <c r="N390" s="9"/>
      <c r="O390" s="5">
        <f t="shared" si="26"/>
        <v>0</v>
      </c>
      <c r="P390" s="9"/>
      <c r="Q390" s="5">
        <f t="shared" si="25"/>
        <v>0</v>
      </c>
    </row>
    <row r="391" spans="1:17" ht="25.5" customHeight="1">
      <c r="A391" s="2" t="s">
        <v>320</v>
      </c>
      <c r="B391" s="3" t="s">
        <v>8</v>
      </c>
      <c r="C391" s="3" t="s">
        <v>24</v>
      </c>
      <c r="D391" s="3" t="s">
        <v>19</v>
      </c>
      <c r="E391" s="1" t="s">
        <v>321</v>
      </c>
      <c r="F391" s="3"/>
      <c r="G391" s="5">
        <v>1519.569</v>
      </c>
      <c r="H391" s="5">
        <f>H392</f>
        <v>0</v>
      </c>
      <c r="I391" s="5">
        <f t="shared" si="29"/>
        <v>1519.569</v>
      </c>
      <c r="J391" s="5">
        <f>J392</f>
        <v>0</v>
      </c>
      <c r="K391" s="5">
        <f t="shared" si="28"/>
        <v>1519.569</v>
      </c>
      <c r="L391" s="9">
        <f>L392</f>
        <v>0</v>
      </c>
      <c r="M391" s="5">
        <f t="shared" si="27"/>
        <v>1519.569</v>
      </c>
      <c r="N391" s="9">
        <f>N392</f>
        <v>0</v>
      </c>
      <c r="O391" s="5">
        <f t="shared" si="26"/>
        <v>1519.569</v>
      </c>
      <c r="P391" s="9">
        <f>P392</f>
        <v>0</v>
      </c>
      <c r="Q391" s="5">
        <f t="shared" si="25"/>
        <v>1519.569</v>
      </c>
    </row>
    <row r="392" spans="1:17" ht="53.25" customHeight="1">
      <c r="A392" s="2" t="s">
        <v>71</v>
      </c>
      <c r="B392" s="3" t="s">
        <v>8</v>
      </c>
      <c r="C392" s="3" t="s">
        <v>24</v>
      </c>
      <c r="D392" s="3" t="s">
        <v>19</v>
      </c>
      <c r="E392" s="1" t="s">
        <v>321</v>
      </c>
      <c r="F392" s="3">
        <v>600</v>
      </c>
      <c r="G392" s="5">
        <v>1519.569</v>
      </c>
      <c r="H392" s="5"/>
      <c r="I392" s="5">
        <f t="shared" si="29"/>
        <v>1519.569</v>
      </c>
      <c r="J392" s="5"/>
      <c r="K392" s="5">
        <f t="shared" si="28"/>
        <v>1519.569</v>
      </c>
      <c r="L392" s="9"/>
      <c r="M392" s="5">
        <f t="shared" si="27"/>
        <v>1519.569</v>
      </c>
      <c r="N392" s="9"/>
      <c r="O392" s="5">
        <f t="shared" si="26"/>
        <v>1519.569</v>
      </c>
      <c r="P392" s="9"/>
      <c r="Q392" s="5">
        <f t="shared" si="25"/>
        <v>1519.569</v>
      </c>
    </row>
    <row r="393" spans="1:17" ht="57" customHeight="1">
      <c r="A393" s="10" t="s">
        <v>84</v>
      </c>
      <c r="B393" s="3" t="s">
        <v>8</v>
      </c>
      <c r="C393" s="3" t="s">
        <v>24</v>
      </c>
      <c r="D393" s="3" t="s">
        <v>19</v>
      </c>
      <c r="E393" s="1" t="s">
        <v>87</v>
      </c>
      <c r="F393" s="3"/>
      <c r="G393" s="5">
        <v>2453.4353899999992</v>
      </c>
      <c r="H393" s="5">
        <f>H394</f>
        <v>0</v>
      </c>
      <c r="I393" s="5">
        <f t="shared" si="29"/>
        <v>2453.4353899999992</v>
      </c>
      <c r="J393" s="5">
        <f>J394</f>
        <v>0</v>
      </c>
      <c r="K393" s="5">
        <f t="shared" si="28"/>
        <v>2453.4353899999992</v>
      </c>
      <c r="L393" s="9">
        <f>L394</f>
        <v>0</v>
      </c>
      <c r="M393" s="5">
        <f t="shared" si="27"/>
        <v>2453.4353899999992</v>
      </c>
      <c r="N393" s="9">
        <f>N394</f>
        <v>0</v>
      </c>
      <c r="O393" s="5">
        <f t="shared" si="26"/>
        <v>2453.4353899999992</v>
      </c>
      <c r="P393" s="9">
        <f>P394</f>
        <v>0</v>
      </c>
      <c r="Q393" s="5">
        <f t="shared" si="25"/>
        <v>2453.4353899999992</v>
      </c>
    </row>
    <row r="394" spans="1:17" ht="54.75" customHeight="1">
      <c r="A394" s="2" t="s">
        <v>71</v>
      </c>
      <c r="B394" s="3" t="s">
        <v>8</v>
      </c>
      <c r="C394" s="3" t="s">
        <v>24</v>
      </c>
      <c r="D394" s="3" t="s">
        <v>19</v>
      </c>
      <c r="E394" s="1" t="s">
        <v>87</v>
      </c>
      <c r="F394" s="3">
        <v>600</v>
      </c>
      <c r="G394" s="5">
        <v>2453.4353899999992</v>
      </c>
      <c r="H394" s="5"/>
      <c r="I394" s="5">
        <f t="shared" si="29"/>
        <v>2453.4353899999992</v>
      </c>
      <c r="J394" s="5"/>
      <c r="K394" s="5">
        <f t="shared" si="28"/>
        <v>2453.4353899999992</v>
      </c>
      <c r="L394" s="9"/>
      <c r="M394" s="5">
        <f t="shared" si="27"/>
        <v>2453.4353899999992</v>
      </c>
      <c r="N394" s="9"/>
      <c r="O394" s="5">
        <f t="shared" si="26"/>
        <v>2453.4353899999992</v>
      </c>
      <c r="P394" s="9"/>
      <c r="Q394" s="5">
        <f t="shared" si="25"/>
        <v>2453.4353899999992</v>
      </c>
    </row>
    <row r="395" spans="1:17" ht="53.25" customHeight="1">
      <c r="A395" s="10" t="s">
        <v>222</v>
      </c>
      <c r="B395" s="3" t="s">
        <v>8</v>
      </c>
      <c r="C395" s="3" t="s">
        <v>24</v>
      </c>
      <c r="D395" s="3" t="s">
        <v>19</v>
      </c>
      <c r="E395" s="12" t="s">
        <v>214</v>
      </c>
      <c r="F395" s="3"/>
      <c r="G395" s="5">
        <v>10.664999999999999</v>
      </c>
      <c r="H395" s="5">
        <f>H396</f>
        <v>0</v>
      </c>
      <c r="I395" s="5">
        <f t="shared" si="29"/>
        <v>10.664999999999999</v>
      </c>
      <c r="J395" s="5">
        <f>J396</f>
        <v>0</v>
      </c>
      <c r="K395" s="5">
        <f t="shared" si="28"/>
        <v>10.664999999999999</v>
      </c>
      <c r="L395" s="9">
        <f>L396</f>
        <v>0</v>
      </c>
      <c r="M395" s="5">
        <f t="shared" si="27"/>
        <v>10.664999999999999</v>
      </c>
      <c r="N395" s="9">
        <f>N396</f>
        <v>0</v>
      </c>
      <c r="O395" s="5">
        <f t="shared" si="26"/>
        <v>10.664999999999999</v>
      </c>
      <c r="P395" s="9">
        <f>P396</f>
        <v>0</v>
      </c>
      <c r="Q395" s="5">
        <f t="shared" si="25"/>
        <v>10.664999999999999</v>
      </c>
    </row>
    <row r="396" spans="1:17" ht="53.25" customHeight="1">
      <c r="A396" s="2" t="s">
        <v>71</v>
      </c>
      <c r="B396" s="3" t="s">
        <v>8</v>
      </c>
      <c r="C396" s="3" t="s">
        <v>24</v>
      </c>
      <c r="D396" s="3" t="s">
        <v>19</v>
      </c>
      <c r="E396" s="12" t="s">
        <v>214</v>
      </c>
      <c r="F396" s="3">
        <v>600</v>
      </c>
      <c r="G396" s="5">
        <v>10.664999999999999</v>
      </c>
      <c r="H396" s="5"/>
      <c r="I396" s="5">
        <f t="shared" si="29"/>
        <v>10.664999999999999</v>
      </c>
      <c r="J396" s="5"/>
      <c r="K396" s="5">
        <f t="shared" si="28"/>
        <v>10.664999999999999</v>
      </c>
      <c r="L396" s="9"/>
      <c r="M396" s="5">
        <f t="shared" si="27"/>
        <v>10.664999999999999</v>
      </c>
      <c r="N396" s="9"/>
      <c r="O396" s="5">
        <f t="shared" si="26"/>
        <v>10.664999999999999</v>
      </c>
      <c r="P396" s="9"/>
      <c r="Q396" s="5">
        <f t="shared" si="25"/>
        <v>10.664999999999999</v>
      </c>
    </row>
    <row r="397" spans="1:17" ht="69" customHeight="1">
      <c r="A397" s="10" t="s">
        <v>85</v>
      </c>
      <c r="B397" s="3" t="s">
        <v>8</v>
      </c>
      <c r="C397" s="3" t="s">
        <v>24</v>
      </c>
      <c r="D397" s="3" t="s">
        <v>19</v>
      </c>
      <c r="E397" s="12" t="s">
        <v>88</v>
      </c>
      <c r="F397" s="3"/>
      <c r="G397" s="5">
        <v>100</v>
      </c>
      <c r="H397" s="5">
        <f>H398</f>
        <v>0</v>
      </c>
      <c r="I397" s="5">
        <f t="shared" si="29"/>
        <v>100</v>
      </c>
      <c r="J397" s="5">
        <f>J398</f>
        <v>0</v>
      </c>
      <c r="K397" s="5">
        <f t="shared" si="28"/>
        <v>100</v>
      </c>
      <c r="L397" s="9">
        <f>L398</f>
        <v>0</v>
      </c>
      <c r="M397" s="5">
        <f t="shared" si="27"/>
        <v>100</v>
      </c>
      <c r="N397" s="9">
        <f>N398</f>
        <v>0</v>
      </c>
      <c r="O397" s="5">
        <f t="shared" si="26"/>
        <v>100</v>
      </c>
      <c r="P397" s="9">
        <f>P398</f>
        <v>0</v>
      </c>
      <c r="Q397" s="5">
        <f t="shared" si="25"/>
        <v>100</v>
      </c>
    </row>
    <row r="398" spans="1:17" ht="54" customHeight="1">
      <c r="A398" s="2" t="s">
        <v>71</v>
      </c>
      <c r="B398" s="3" t="s">
        <v>8</v>
      </c>
      <c r="C398" s="3" t="s">
        <v>24</v>
      </c>
      <c r="D398" s="3" t="s">
        <v>19</v>
      </c>
      <c r="E398" s="12" t="s">
        <v>88</v>
      </c>
      <c r="F398" s="3">
        <v>600</v>
      </c>
      <c r="G398" s="5">
        <v>100</v>
      </c>
      <c r="H398" s="5"/>
      <c r="I398" s="5">
        <f t="shared" si="29"/>
        <v>100</v>
      </c>
      <c r="J398" s="5"/>
      <c r="K398" s="5">
        <f t="shared" si="28"/>
        <v>100</v>
      </c>
      <c r="L398" s="9"/>
      <c r="M398" s="5">
        <f t="shared" si="27"/>
        <v>100</v>
      </c>
      <c r="N398" s="9"/>
      <c r="O398" s="5">
        <f t="shared" si="26"/>
        <v>100</v>
      </c>
      <c r="P398" s="9"/>
      <c r="Q398" s="5">
        <f t="shared" si="25"/>
        <v>100</v>
      </c>
    </row>
    <row r="399" spans="1:17" ht="76.5" customHeight="1">
      <c r="A399" s="10" t="s">
        <v>86</v>
      </c>
      <c r="B399" s="3" t="s">
        <v>8</v>
      </c>
      <c r="C399" s="3" t="s">
        <v>24</v>
      </c>
      <c r="D399" s="3" t="s">
        <v>19</v>
      </c>
      <c r="E399" s="1" t="s">
        <v>89</v>
      </c>
      <c r="F399" s="3"/>
      <c r="G399" s="5">
        <v>1500</v>
      </c>
      <c r="H399" s="5">
        <f>H400</f>
        <v>0</v>
      </c>
      <c r="I399" s="5">
        <f t="shared" si="29"/>
        <v>1500</v>
      </c>
      <c r="J399" s="5">
        <f>J400</f>
        <v>0</v>
      </c>
      <c r="K399" s="5">
        <f t="shared" si="28"/>
        <v>1500</v>
      </c>
      <c r="L399" s="9">
        <f>L400</f>
        <v>0</v>
      </c>
      <c r="M399" s="5">
        <f t="shared" si="27"/>
        <v>1500</v>
      </c>
      <c r="N399" s="9">
        <f>N400</f>
        <v>0</v>
      </c>
      <c r="O399" s="5">
        <f t="shared" si="26"/>
        <v>1500</v>
      </c>
      <c r="P399" s="9">
        <f>P400</f>
        <v>0</v>
      </c>
      <c r="Q399" s="5">
        <f t="shared" si="25"/>
        <v>1500</v>
      </c>
    </row>
    <row r="400" spans="1:17" ht="52.5" customHeight="1">
      <c r="A400" s="2" t="s">
        <v>71</v>
      </c>
      <c r="B400" s="3" t="s">
        <v>8</v>
      </c>
      <c r="C400" s="3" t="s">
        <v>24</v>
      </c>
      <c r="D400" s="3" t="s">
        <v>19</v>
      </c>
      <c r="E400" s="1" t="s">
        <v>89</v>
      </c>
      <c r="F400" s="3">
        <v>600</v>
      </c>
      <c r="G400" s="5">
        <v>1500</v>
      </c>
      <c r="H400" s="5"/>
      <c r="I400" s="5">
        <f t="shared" si="29"/>
        <v>1500</v>
      </c>
      <c r="J400" s="5"/>
      <c r="K400" s="5">
        <f t="shared" si="28"/>
        <v>1500</v>
      </c>
      <c r="L400" s="9"/>
      <c r="M400" s="5">
        <f t="shared" si="27"/>
        <v>1500</v>
      </c>
      <c r="N400" s="9"/>
      <c r="O400" s="5">
        <f t="shared" si="26"/>
        <v>1500</v>
      </c>
      <c r="P400" s="9"/>
      <c r="Q400" s="5">
        <f t="shared" si="25"/>
        <v>1500</v>
      </c>
    </row>
    <row r="401" spans="1:17" ht="95.25" customHeight="1">
      <c r="A401" s="10" t="s">
        <v>80</v>
      </c>
      <c r="B401" s="3" t="s">
        <v>8</v>
      </c>
      <c r="C401" s="3" t="s">
        <v>24</v>
      </c>
      <c r="D401" s="3" t="s">
        <v>19</v>
      </c>
      <c r="E401" s="1" t="s">
        <v>90</v>
      </c>
      <c r="F401" s="3"/>
      <c r="G401" s="5">
        <v>0</v>
      </c>
      <c r="H401" s="5">
        <f>H402</f>
        <v>0</v>
      </c>
      <c r="I401" s="5">
        <f t="shared" si="29"/>
        <v>0</v>
      </c>
      <c r="J401" s="5">
        <f>J402</f>
        <v>0</v>
      </c>
      <c r="K401" s="5">
        <f t="shared" si="28"/>
        <v>0</v>
      </c>
      <c r="L401" s="9">
        <f>L402</f>
        <v>0</v>
      </c>
      <c r="M401" s="5">
        <f t="shared" si="27"/>
        <v>0</v>
      </c>
      <c r="N401" s="9">
        <f>N402</f>
        <v>0</v>
      </c>
      <c r="O401" s="5">
        <f t="shared" si="26"/>
        <v>0</v>
      </c>
      <c r="P401" s="9">
        <f>P402</f>
        <v>0</v>
      </c>
      <c r="Q401" s="5">
        <f t="shared" si="25"/>
        <v>0</v>
      </c>
    </row>
    <row r="402" spans="1:17" ht="51.75" customHeight="1">
      <c r="A402" s="2" t="s">
        <v>71</v>
      </c>
      <c r="B402" s="3" t="s">
        <v>8</v>
      </c>
      <c r="C402" s="3" t="s">
        <v>24</v>
      </c>
      <c r="D402" s="3" t="s">
        <v>19</v>
      </c>
      <c r="E402" s="1" t="s">
        <v>90</v>
      </c>
      <c r="F402" s="3">
        <v>600</v>
      </c>
      <c r="G402" s="5">
        <v>0</v>
      </c>
      <c r="H402" s="5"/>
      <c r="I402" s="5">
        <f t="shared" si="29"/>
        <v>0</v>
      </c>
      <c r="J402" s="5"/>
      <c r="K402" s="5">
        <f t="shared" si="28"/>
        <v>0</v>
      </c>
      <c r="L402" s="9"/>
      <c r="M402" s="5">
        <f t="shared" si="27"/>
        <v>0</v>
      </c>
      <c r="N402" s="9"/>
      <c r="O402" s="5">
        <f t="shared" si="26"/>
        <v>0</v>
      </c>
      <c r="P402" s="9"/>
      <c r="Q402" s="5">
        <f t="shared" ref="Q402:Q428" si="30">O402+P402</f>
        <v>0</v>
      </c>
    </row>
    <row r="403" spans="1:17" ht="51.75" customHeight="1">
      <c r="A403" s="10" t="s">
        <v>82</v>
      </c>
      <c r="B403" s="3" t="s">
        <v>8</v>
      </c>
      <c r="C403" s="3" t="s">
        <v>24</v>
      </c>
      <c r="D403" s="3" t="s">
        <v>19</v>
      </c>
      <c r="E403" s="1" t="s">
        <v>91</v>
      </c>
      <c r="F403" s="3"/>
      <c r="G403" s="5">
        <v>0</v>
      </c>
      <c r="H403" s="5">
        <f>H404</f>
        <v>0</v>
      </c>
      <c r="I403" s="5">
        <f t="shared" si="29"/>
        <v>0</v>
      </c>
      <c r="J403" s="5">
        <f>J404</f>
        <v>0</v>
      </c>
      <c r="K403" s="5">
        <f t="shared" si="28"/>
        <v>0</v>
      </c>
      <c r="L403" s="9">
        <f>L404</f>
        <v>0</v>
      </c>
      <c r="M403" s="5">
        <f t="shared" si="27"/>
        <v>0</v>
      </c>
      <c r="N403" s="9">
        <f>N404</f>
        <v>0</v>
      </c>
      <c r="O403" s="5">
        <f t="shared" si="26"/>
        <v>0</v>
      </c>
      <c r="P403" s="9">
        <f>P404</f>
        <v>0</v>
      </c>
      <c r="Q403" s="5">
        <f t="shared" si="30"/>
        <v>0</v>
      </c>
    </row>
    <row r="404" spans="1:17" ht="54.75" customHeight="1">
      <c r="A404" s="2" t="s">
        <v>71</v>
      </c>
      <c r="B404" s="3" t="s">
        <v>8</v>
      </c>
      <c r="C404" s="3" t="s">
        <v>24</v>
      </c>
      <c r="D404" s="3" t="s">
        <v>19</v>
      </c>
      <c r="E404" s="1" t="s">
        <v>91</v>
      </c>
      <c r="F404" s="3">
        <v>600</v>
      </c>
      <c r="G404" s="5">
        <v>0</v>
      </c>
      <c r="H404" s="5"/>
      <c r="I404" s="5">
        <f t="shared" si="29"/>
        <v>0</v>
      </c>
      <c r="J404" s="5"/>
      <c r="K404" s="5">
        <f t="shared" si="28"/>
        <v>0</v>
      </c>
      <c r="L404" s="9"/>
      <c r="M404" s="5">
        <f t="shared" si="27"/>
        <v>0</v>
      </c>
      <c r="N404" s="9"/>
      <c r="O404" s="5">
        <f t="shared" si="26"/>
        <v>0</v>
      </c>
      <c r="P404" s="9"/>
      <c r="Q404" s="5">
        <f t="shared" si="30"/>
        <v>0</v>
      </c>
    </row>
    <row r="405" spans="1:17" ht="45" customHeight="1">
      <c r="A405" s="10" t="s">
        <v>79</v>
      </c>
      <c r="B405" s="3" t="s">
        <v>8</v>
      </c>
      <c r="C405" s="3" t="s">
        <v>24</v>
      </c>
      <c r="D405" s="3" t="s">
        <v>19</v>
      </c>
      <c r="E405" s="1" t="s">
        <v>92</v>
      </c>
      <c r="F405" s="3"/>
      <c r="G405" s="5">
        <v>728</v>
      </c>
      <c r="H405" s="5">
        <f>H406</f>
        <v>0</v>
      </c>
      <c r="I405" s="5">
        <f t="shared" si="29"/>
        <v>728</v>
      </c>
      <c r="J405" s="5">
        <f>J406</f>
        <v>0</v>
      </c>
      <c r="K405" s="5">
        <f t="shared" si="28"/>
        <v>728</v>
      </c>
      <c r="L405" s="9">
        <f>L406</f>
        <v>0</v>
      </c>
      <c r="M405" s="5">
        <f t="shared" si="27"/>
        <v>728</v>
      </c>
      <c r="N405" s="9">
        <f>N406</f>
        <v>15</v>
      </c>
      <c r="O405" s="5">
        <f t="shared" si="26"/>
        <v>743</v>
      </c>
      <c r="P405" s="9">
        <f>P406</f>
        <v>0</v>
      </c>
      <c r="Q405" s="5">
        <f t="shared" si="30"/>
        <v>743</v>
      </c>
    </row>
    <row r="406" spans="1:17" ht="53.25" customHeight="1">
      <c r="A406" s="2" t="s">
        <v>71</v>
      </c>
      <c r="B406" s="3" t="s">
        <v>8</v>
      </c>
      <c r="C406" s="3" t="s">
        <v>24</v>
      </c>
      <c r="D406" s="3" t="s">
        <v>19</v>
      </c>
      <c r="E406" s="1" t="s">
        <v>92</v>
      </c>
      <c r="F406" s="3">
        <v>600</v>
      </c>
      <c r="G406" s="5">
        <v>728</v>
      </c>
      <c r="H406" s="5"/>
      <c r="I406" s="5">
        <f t="shared" si="29"/>
        <v>728</v>
      </c>
      <c r="J406" s="5"/>
      <c r="K406" s="5">
        <f t="shared" si="28"/>
        <v>728</v>
      </c>
      <c r="L406" s="9"/>
      <c r="M406" s="5">
        <f t="shared" si="27"/>
        <v>728</v>
      </c>
      <c r="N406" s="9">
        <v>15</v>
      </c>
      <c r="O406" s="5">
        <f t="shared" ref="O406:O428" si="31">M406+N406</f>
        <v>743</v>
      </c>
      <c r="P406" s="9"/>
      <c r="Q406" s="5">
        <f t="shared" si="30"/>
        <v>743</v>
      </c>
    </row>
    <row r="407" spans="1:17" ht="51.75" customHeight="1">
      <c r="A407" s="10" t="s">
        <v>93</v>
      </c>
      <c r="B407" s="3" t="s">
        <v>8</v>
      </c>
      <c r="C407" s="3" t="s">
        <v>24</v>
      </c>
      <c r="D407" s="3" t="s">
        <v>19</v>
      </c>
      <c r="E407" s="1" t="s">
        <v>94</v>
      </c>
      <c r="F407" s="3"/>
      <c r="G407" s="5">
        <v>342.50968</v>
      </c>
      <c r="H407" s="5">
        <f>H408+H409</f>
        <v>0</v>
      </c>
      <c r="I407" s="5">
        <f t="shared" si="29"/>
        <v>342.50968</v>
      </c>
      <c r="J407" s="5">
        <f>J408+J409</f>
        <v>-2.2405300000000001</v>
      </c>
      <c r="K407" s="5">
        <f t="shared" si="28"/>
        <v>340.26915000000002</v>
      </c>
      <c r="L407" s="9">
        <f>L408+L409</f>
        <v>0</v>
      </c>
      <c r="M407" s="5">
        <f t="shared" si="27"/>
        <v>340.26915000000002</v>
      </c>
      <c r="N407" s="9">
        <f>N408+N409</f>
        <v>-15</v>
      </c>
      <c r="O407" s="5">
        <f t="shared" si="31"/>
        <v>325.26915000000002</v>
      </c>
      <c r="P407" s="9">
        <f>P408+P409</f>
        <v>0</v>
      </c>
      <c r="Q407" s="5">
        <f t="shared" si="30"/>
        <v>325.26915000000002</v>
      </c>
    </row>
    <row r="408" spans="1:17" ht="48.75" customHeight="1">
      <c r="A408" s="2" t="s">
        <v>32</v>
      </c>
      <c r="B408" s="3" t="s">
        <v>8</v>
      </c>
      <c r="C408" s="3" t="s">
        <v>24</v>
      </c>
      <c r="D408" s="3" t="s">
        <v>19</v>
      </c>
      <c r="E408" s="1" t="s">
        <v>94</v>
      </c>
      <c r="F408" s="3">
        <v>200</v>
      </c>
      <c r="G408" s="5">
        <v>309.416</v>
      </c>
      <c r="H408" s="5"/>
      <c r="I408" s="5">
        <f t="shared" si="29"/>
        <v>309.416</v>
      </c>
      <c r="J408" s="5">
        <v>-2.2405300000000001</v>
      </c>
      <c r="K408" s="5">
        <f t="shared" si="28"/>
        <v>307.17547000000002</v>
      </c>
      <c r="L408" s="9"/>
      <c r="M408" s="5">
        <f t="shared" si="27"/>
        <v>307.17547000000002</v>
      </c>
      <c r="N408" s="9">
        <v>-15</v>
      </c>
      <c r="O408" s="5">
        <f t="shared" si="31"/>
        <v>292.17547000000002</v>
      </c>
      <c r="P408" s="9"/>
      <c r="Q408" s="5">
        <f t="shared" si="30"/>
        <v>292.17547000000002</v>
      </c>
    </row>
    <row r="409" spans="1:17" ht="55.5" customHeight="1">
      <c r="A409" s="2" t="s">
        <v>71</v>
      </c>
      <c r="B409" s="3" t="s">
        <v>8</v>
      </c>
      <c r="C409" s="3" t="s">
        <v>24</v>
      </c>
      <c r="D409" s="3" t="s">
        <v>19</v>
      </c>
      <c r="E409" s="1" t="s">
        <v>94</v>
      </c>
      <c r="F409" s="3">
        <v>600</v>
      </c>
      <c r="G409" s="5">
        <v>33.093679999999999</v>
      </c>
      <c r="H409" s="5"/>
      <c r="I409" s="5">
        <f t="shared" si="29"/>
        <v>33.093679999999999</v>
      </c>
      <c r="J409" s="5"/>
      <c r="K409" s="5">
        <f t="shared" si="28"/>
        <v>33.093679999999999</v>
      </c>
      <c r="L409" s="9"/>
      <c r="M409" s="5">
        <f t="shared" si="27"/>
        <v>33.093679999999999</v>
      </c>
      <c r="N409" s="9"/>
      <c r="O409" s="5">
        <f t="shared" si="31"/>
        <v>33.093679999999999</v>
      </c>
      <c r="P409" s="9"/>
      <c r="Q409" s="5">
        <f t="shared" si="30"/>
        <v>33.093679999999999</v>
      </c>
    </row>
    <row r="410" spans="1:17" ht="26.25" customHeight="1">
      <c r="A410" s="2" t="s">
        <v>331</v>
      </c>
      <c r="B410" s="3" t="s">
        <v>8</v>
      </c>
      <c r="C410" s="3" t="s">
        <v>24</v>
      </c>
      <c r="D410" s="3" t="s">
        <v>19</v>
      </c>
      <c r="E410" s="1" t="s">
        <v>332</v>
      </c>
      <c r="F410" s="3"/>
      <c r="G410" s="5">
        <v>0</v>
      </c>
      <c r="H410" s="5">
        <f>H411</f>
        <v>5700</v>
      </c>
      <c r="I410" s="5">
        <f t="shared" si="29"/>
        <v>5700</v>
      </c>
      <c r="J410" s="5">
        <f>J411</f>
        <v>0</v>
      </c>
      <c r="K410" s="5">
        <f t="shared" si="28"/>
        <v>5700</v>
      </c>
      <c r="L410" s="9">
        <f>L411</f>
        <v>0</v>
      </c>
      <c r="M410" s="5">
        <f t="shared" ref="M410:M428" si="32">K410+L410</f>
        <v>5700</v>
      </c>
      <c r="N410" s="9">
        <f>N411</f>
        <v>0</v>
      </c>
      <c r="O410" s="5">
        <f t="shared" si="31"/>
        <v>5700</v>
      </c>
      <c r="P410" s="9">
        <f>P411</f>
        <v>0</v>
      </c>
      <c r="Q410" s="5">
        <f t="shared" si="30"/>
        <v>5700</v>
      </c>
    </row>
    <row r="411" spans="1:17" ht="55.5" customHeight="1">
      <c r="A411" s="2" t="s">
        <v>71</v>
      </c>
      <c r="B411" s="3" t="s">
        <v>8</v>
      </c>
      <c r="C411" s="3" t="s">
        <v>24</v>
      </c>
      <c r="D411" s="3" t="s">
        <v>19</v>
      </c>
      <c r="E411" s="1" t="s">
        <v>332</v>
      </c>
      <c r="F411" s="3">
        <v>600</v>
      </c>
      <c r="G411" s="5">
        <v>0</v>
      </c>
      <c r="H411" s="5">
        <v>5700</v>
      </c>
      <c r="I411" s="5">
        <f t="shared" si="29"/>
        <v>5700</v>
      </c>
      <c r="J411" s="5"/>
      <c r="K411" s="5">
        <f t="shared" si="28"/>
        <v>5700</v>
      </c>
      <c r="L411" s="9"/>
      <c r="M411" s="5">
        <f t="shared" si="32"/>
        <v>5700</v>
      </c>
      <c r="N411" s="9"/>
      <c r="O411" s="5">
        <f t="shared" si="31"/>
        <v>5700</v>
      </c>
      <c r="P411" s="9"/>
      <c r="Q411" s="5">
        <f t="shared" si="30"/>
        <v>5700</v>
      </c>
    </row>
    <row r="412" spans="1:17" ht="53.25" customHeight="1">
      <c r="A412" s="2" t="s">
        <v>100</v>
      </c>
      <c r="B412" s="3" t="s">
        <v>8</v>
      </c>
      <c r="C412" s="3">
        <v>11</v>
      </c>
      <c r="D412" s="3" t="s">
        <v>25</v>
      </c>
      <c r="E412" s="1" t="s">
        <v>102</v>
      </c>
      <c r="F412" s="3"/>
      <c r="G412" s="5">
        <v>454.05</v>
      </c>
      <c r="H412" s="5">
        <f>H413+H414</f>
        <v>0</v>
      </c>
      <c r="I412" s="5">
        <f t="shared" si="29"/>
        <v>454.05</v>
      </c>
      <c r="J412" s="5">
        <f>J413+J414</f>
        <v>0</v>
      </c>
      <c r="K412" s="5">
        <f t="shared" si="28"/>
        <v>454.05</v>
      </c>
      <c r="L412" s="9">
        <f>L413+L414</f>
        <v>0</v>
      </c>
      <c r="M412" s="5">
        <f t="shared" si="32"/>
        <v>454.05</v>
      </c>
      <c r="N412" s="9">
        <f>N413+N414</f>
        <v>0</v>
      </c>
      <c r="O412" s="5">
        <f t="shared" si="31"/>
        <v>454.05</v>
      </c>
      <c r="P412" s="9">
        <f>P413+P414</f>
        <v>0</v>
      </c>
      <c r="Q412" s="5">
        <f t="shared" si="30"/>
        <v>454.05</v>
      </c>
    </row>
    <row r="413" spans="1:17" ht="85.5" customHeight="1">
      <c r="A413" s="2" t="s">
        <v>101</v>
      </c>
      <c r="B413" s="3" t="s">
        <v>8</v>
      </c>
      <c r="C413" s="3">
        <v>11</v>
      </c>
      <c r="D413" s="3" t="s">
        <v>25</v>
      </c>
      <c r="E413" s="1" t="s">
        <v>102</v>
      </c>
      <c r="F413" s="3">
        <v>100</v>
      </c>
      <c r="G413" s="5">
        <v>339.05</v>
      </c>
      <c r="H413" s="5"/>
      <c r="I413" s="5">
        <f t="shared" si="29"/>
        <v>339.05</v>
      </c>
      <c r="J413" s="5"/>
      <c r="K413" s="5">
        <f t="shared" si="28"/>
        <v>339.05</v>
      </c>
      <c r="L413" s="9"/>
      <c r="M413" s="5">
        <f t="shared" si="32"/>
        <v>339.05</v>
      </c>
      <c r="N413" s="9"/>
      <c r="O413" s="5">
        <f t="shared" si="31"/>
        <v>339.05</v>
      </c>
      <c r="P413" s="9"/>
      <c r="Q413" s="5">
        <f t="shared" si="30"/>
        <v>339.05</v>
      </c>
    </row>
    <row r="414" spans="1:17" ht="53.25" customHeight="1">
      <c r="A414" s="2" t="s">
        <v>32</v>
      </c>
      <c r="B414" s="3" t="s">
        <v>8</v>
      </c>
      <c r="C414" s="3">
        <v>11</v>
      </c>
      <c r="D414" s="3" t="s">
        <v>25</v>
      </c>
      <c r="E414" s="1" t="s">
        <v>102</v>
      </c>
      <c r="F414" s="3">
        <v>200</v>
      </c>
      <c r="G414" s="5">
        <v>115</v>
      </c>
      <c r="H414" s="5"/>
      <c r="I414" s="5">
        <f t="shared" si="29"/>
        <v>115</v>
      </c>
      <c r="J414" s="5"/>
      <c r="K414" s="5">
        <f t="shared" si="28"/>
        <v>115</v>
      </c>
      <c r="L414" s="9"/>
      <c r="M414" s="5">
        <f t="shared" si="32"/>
        <v>115</v>
      </c>
      <c r="N414" s="9"/>
      <c r="O414" s="5">
        <f t="shared" si="31"/>
        <v>115</v>
      </c>
      <c r="P414" s="9"/>
      <c r="Q414" s="5">
        <f t="shared" si="30"/>
        <v>115</v>
      </c>
    </row>
    <row r="415" spans="1:17" ht="47.25" customHeight="1">
      <c r="A415" s="10" t="s">
        <v>103</v>
      </c>
      <c r="B415" s="3" t="s">
        <v>8</v>
      </c>
      <c r="C415" s="3">
        <v>11</v>
      </c>
      <c r="D415" s="3" t="s">
        <v>25</v>
      </c>
      <c r="E415" s="1" t="s">
        <v>104</v>
      </c>
      <c r="F415" s="3"/>
      <c r="G415" s="5">
        <v>550</v>
      </c>
      <c r="H415" s="5">
        <f>H416+H417+H418</f>
        <v>0</v>
      </c>
      <c r="I415" s="5">
        <f t="shared" si="29"/>
        <v>550</v>
      </c>
      <c r="J415" s="5">
        <f>J416+J417+J418</f>
        <v>0</v>
      </c>
      <c r="K415" s="5">
        <f t="shared" si="28"/>
        <v>550</v>
      </c>
      <c r="L415" s="9">
        <f>L416+L417+L418</f>
        <v>0</v>
      </c>
      <c r="M415" s="5">
        <f t="shared" si="32"/>
        <v>550</v>
      </c>
      <c r="N415" s="9">
        <f>N416+N417+N418</f>
        <v>0</v>
      </c>
      <c r="O415" s="5">
        <f t="shared" si="31"/>
        <v>550</v>
      </c>
      <c r="P415" s="9">
        <f>P416+P417+P418</f>
        <v>0</v>
      </c>
      <c r="Q415" s="5">
        <f t="shared" si="30"/>
        <v>550</v>
      </c>
    </row>
    <row r="416" spans="1:17" ht="88.5" customHeight="1">
      <c r="A416" s="2" t="s">
        <v>101</v>
      </c>
      <c r="B416" s="3" t="s">
        <v>8</v>
      </c>
      <c r="C416" s="3">
        <v>11</v>
      </c>
      <c r="D416" s="3" t="s">
        <v>25</v>
      </c>
      <c r="E416" s="1" t="s">
        <v>104</v>
      </c>
      <c r="F416" s="3">
        <v>100</v>
      </c>
      <c r="G416" s="5">
        <v>415</v>
      </c>
      <c r="H416" s="5"/>
      <c r="I416" s="5">
        <f t="shared" si="29"/>
        <v>415</v>
      </c>
      <c r="J416" s="5"/>
      <c r="K416" s="5">
        <f t="shared" si="28"/>
        <v>415</v>
      </c>
      <c r="L416" s="9"/>
      <c r="M416" s="5">
        <f t="shared" si="32"/>
        <v>415</v>
      </c>
      <c r="N416" s="9"/>
      <c r="O416" s="5">
        <f t="shared" si="31"/>
        <v>415</v>
      </c>
      <c r="P416" s="9"/>
      <c r="Q416" s="5">
        <f t="shared" si="30"/>
        <v>415</v>
      </c>
    </row>
    <row r="417" spans="1:17" ht="52.5" customHeight="1">
      <c r="A417" s="2" t="s">
        <v>32</v>
      </c>
      <c r="B417" s="3" t="s">
        <v>8</v>
      </c>
      <c r="C417" s="3">
        <v>11</v>
      </c>
      <c r="D417" s="3" t="s">
        <v>25</v>
      </c>
      <c r="E417" s="1" t="s">
        <v>104</v>
      </c>
      <c r="F417" s="3">
        <v>200</v>
      </c>
      <c r="G417" s="5">
        <v>135</v>
      </c>
      <c r="H417" s="5"/>
      <c r="I417" s="5">
        <f t="shared" si="29"/>
        <v>135</v>
      </c>
      <c r="J417" s="5"/>
      <c r="K417" s="5">
        <f t="shared" si="28"/>
        <v>135</v>
      </c>
      <c r="L417" s="9"/>
      <c r="M417" s="5">
        <f t="shared" si="32"/>
        <v>135</v>
      </c>
      <c r="N417" s="9"/>
      <c r="O417" s="5">
        <f t="shared" si="31"/>
        <v>135</v>
      </c>
      <c r="P417" s="9"/>
      <c r="Q417" s="5">
        <f t="shared" si="30"/>
        <v>135</v>
      </c>
    </row>
    <row r="418" spans="1:17" ht="52.5" hidden="1" customHeight="1">
      <c r="A418" s="2" t="s">
        <v>33</v>
      </c>
      <c r="B418" s="3" t="s">
        <v>8</v>
      </c>
      <c r="C418" s="3">
        <v>11</v>
      </c>
      <c r="D418" s="3" t="s">
        <v>25</v>
      </c>
      <c r="E418" s="1" t="s">
        <v>104</v>
      </c>
      <c r="F418" s="3">
        <v>800</v>
      </c>
      <c r="G418" s="5">
        <v>0</v>
      </c>
      <c r="H418" s="5"/>
      <c r="I418" s="5">
        <f t="shared" si="29"/>
        <v>0</v>
      </c>
      <c r="J418" s="5"/>
      <c r="K418" s="5">
        <f t="shared" ref="K418:K428" si="33">I418+J418</f>
        <v>0</v>
      </c>
      <c r="L418" s="9"/>
      <c r="M418" s="5">
        <f t="shared" si="32"/>
        <v>0</v>
      </c>
      <c r="N418" s="9"/>
      <c r="O418" s="5">
        <f t="shared" si="31"/>
        <v>0</v>
      </c>
      <c r="P418" s="9"/>
      <c r="Q418" s="5">
        <f t="shared" si="30"/>
        <v>0</v>
      </c>
    </row>
    <row r="419" spans="1:17" ht="50.25" customHeight="1">
      <c r="A419" s="10" t="s">
        <v>307</v>
      </c>
      <c r="B419" s="3" t="s">
        <v>8</v>
      </c>
      <c r="C419" s="3">
        <v>11</v>
      </c>
      <c r="D419" s="3" t="s">
        <v>25</v>
      </c>
      <c r="E419" s="1" t="s">
        <v>105</v>
      </c>
      <c r="F419" s="3"/>
      <c r="G419" s="5">
        <v>188.95</v>
      </c>
      <c r="H419" s="5">
        <f>H420+H421</f>
        <v>0</v>
      </c>
      <c r="I419" s="5">
        <f t="shared" si="29"/>
        <v>188.95</v>
      </c>
      <c r="J419" s="5">
        <f>J420+J421</f>
        <v>0</v>
      </c>
      <c r="K419" s="5">
        <f t="shared" si="33"/>
        <v>188.95</v>
      </c>
      <c r="L419" s="9">
        <f>L420+L421</f>
        <v>0</v>
      </c>
      <c r="M419" s="5">
        <f t="shared" si="32"/>
        <v>188.95</v>
      </c>
      <c r="N419" s="9">
        <f>N420+N421</f>
        <v>0</v>
      </c>
      <c r="O419" s="5">
        <f t="shared" si="31"/>
        <v>188.95</v>
      </c>
      <c r="P419" s="9">
        <f>P420+P421</f>
        <v>0</v>
      </c>
      <c r="Q419" s="5">
        <f t="shared" si="30"/>
        <v>188.95</v>
      </c>
    </row>
    <row r="420" spans="1:17" ht="87.75" customHeight="1">
      <c r="A420" s="2" t="s">
        <v>101</v>
      </c>
      <c r="B420" s="3" t="s">
        <v>8</v>
      </c>
      <c r="C420" s="3">
        <v>11</v>
      </c>
      <c r="D420" s="3" t="s">
        <v>25</v>
      </c>
      <c r="E420" s="1" t="s">
        <v>105</v>
      </c>
      <c r="F420" s="3">
        <v>100</v>
      </c>
      <c r="G420" s="5">
        <v>163.95</v>
      </c>
      <c r="H420" s="5"/>
      <c r="I420" s="5">
        <f t="shared" si="29"/>
        <v>163.95</v>
      </c>
      <c r="J420" s="5"/>
      <c r="K420" s="5">
        <f t="shared" si="33"/>
        <v>163.95</v>
      </c>
      <c r="L420" s="9"/>
      <c r="M420" s="5">
        <f t="shared" si="32"/>
        <v>163.95</v>
      </c>
      <c r="N420" s="9"/>
      <c r="O420" s="5">
        <f t="shared" si="31"/>
        <v>163.95</v>
      </c>
      <c r="P420" s="9"/>
      <c r="Q420" s="5">
        <f t="shared" si="30"/>
        <v>163.95</v>
      </c>
    </row>
    <row r="421" spans="1:17" ht="52.5" customHeight="1">
      <c r="A421" s="2" t="s">
        <v>32</v>
      </c>
      <c r="B421" s="3" t="s">
        <v>8</v>
      </c>
      <c r="C421" s="3">
        <v>11</v>
      </c>
      <c r="D421" s="3" t="s">
        <v>25</v>
      </c>
      <c r="E421" s="1" t="s">
        <v>105</v>
      </c>
      <c r="F421" s="3">
        <v>200</v>
      </c>
      <c r="G421" s="5">
        <v>25</v>
      </c>
      <c r="H421" s="5"/>
      <c r="I421" s="5">
        <f t="shared" si="29"/>
        <v>25</v>
      </c>
      <c r="J421" s="5"/>
      <c r="K421" s="5">
        <f t="shared" si="33"/>
        <v>25</v>
      </c>
      <c r="L421" s="9"/>
      <c r="M421" s="5">
        <f t="shared" si="32"/>
        <v>25</v>
      </c>
      <c r="N421" s="9"/>
      <c r="O421" s="5">
        <f t="shared" si="31"/>
        <v>25</v>
      </c>
      <c r="P421" s="9"/>
      <c r="Q421" s="5">
        <f t="shared" si="30"/>
        <v>25</v>
      </c>
    </row>
    <row r="422" spans="1:17" ht="44.25" customHeight="1">
      <c r="A422" s="10" t="s">
        <v>95</v>
      </c>
      <c r="B422" s="3" t="s">
        <v>8</v>
      </c>
      <c r="C422" s="3">
        <v>12</v>
      </c>
      <c r="D422" s="3" t="s">
        <v>19</v>
      </c>
      <c r="E422" s="1" t="s">
        <v>97</v>
      </c>
      <c r="F422" s="3"/>
      <c r="G422" s="5">
        <v>1694.67347</v>
      </c>
      <c r="H422" s="5">
        <f>H423</f>
        <v>0</v>
      </c>
      <c r="I422" s="5">
        <f t="shared" si="29"/>
        <v>1694.67347</v>
      </c>
      <c r="J422" s="5">
        <f>J423</f>
        <v>0</v>
      </c>
      <c r="K422" s="5">
        <f t="shared" si="33"/>
        <v>1694.67347</v>
      </c>
      <c r="L422" s="9">
        <f>L423</f>
        <v>0</v>
      </c>
      <c r="M422" s="5">
        <f t="shared" si="32"/>
        <v>1694.67347</v>
      </c>
      <c r="N422" s="9">
        <f>N423</f>
        <v>0</v>
      </c>
      <c r="O422" s="5">
        <f t="shared" si="31"/>
        <v>1694.67347</v>
      </c>
      <c r="P422" s="9">
        <f>P423</f>
        <v>0</v>
      </c>
      <c r="Q422" s="5">
        <f t="shared" si="30"/>
        <v>1694.67347</v>
      </c>
    </row>
    <row r="423" spans="1:17" ht="48.75" customHeight="1">
      <c r="A423" s="2" t="s">
        <v>71</v>
      </c>
      <c r="B423" s="3" t="s">
        <v>8</v>
      </c>
      <c r="C423" s="3">
        <v>12</v>
      </c>
      <c r="D423" s="3" t="s">
        <v>19</v>
      </c>
      <c r="E423" s="1" t="s">
        <v>97</v>
      </c>
      <c r="F423" s="3">
        <v>600</v>
      </c>
      <c r="G423" s="5">
        <v>1694.67347</v>
      </c>
      <c r="H423" s="5"/>
      <c r="I423" s="5">
        <f t="shared" si="29"/>
        <v>1694.67347</v>
      </c>
      <c r="J423" s="5"/>
      <c r="K423" s="5">
        <f t="shared" si="33"/>
        <v>1694.67347</v>
      </c>
      <c r="L423" s="9"/>
      <c r="M423" s="5">
        <f t="shared" si="32"/>
        <v>1694.67347</v>
      </c>
      <c r="N423" s="9"/>
      <c r="O423" s="5">
        <f t="shared" si="31"/>
        <v>1694.67347</v>
      </c>
      <c r="P423" s="9"/>
      <c r="Q423" s="5">
        <f t="shared" si="30"/>
        <v>1694.67347</v>
      </c>
    </row>
    <row r="424" spans="1:17" ht="40.5" customHeight="1">
      <c r="A424" s="10" t="s">
        <v>98</v>
      </c>
      <c r="B424" s="3" t="s">
        <v>8</v>
      </c>
      <c r="C424" s="3">
        <v>12</v>
      </c>
      <c r="D424" s="3" t="s">
        <v>19</v>
      </c>
      <c r="E424" s="1" t="s">
        <v>99</v>
      </c>
      <c r="F424" s="3"/>
      <c r="G424" s="5">
        <v>0</v>
      </c>
      <c r="H424" s="5">
        <f>H425</f>
        <v>0</v>
      </c>
      <c r="I424" s="5">
        <f t="shared" si="29"/>
        <v>0</v>
      </c>
      <c r="J424" s="5">
        <f>J425</f>
        <v>0</v>
      </c>
      <c r="K424" s="5">
        <f t="shared" si="33"/>
        <v>0</v>
      </c>
      <c r="L424" s="9">
        <f>L425</f>
        <v>0</v>
      </c>
      <c r="M424" s="5">
        <f t="shared" si="32"/>
        <v>0</v>
      </c>
      <c r="N424" s="9">
        <f>N425</f>
        <v>0</v>
      </c>
      <c r="O424" s="5">
        <f t="shared" si="31"/>
        <v>0</v>
      </c>
      <c r="P424" s="9">
        <f>P425</f>
        <v>0</v>
      </c>
      <c r="Q424" s="5">
        <f t="shared" si="30"/>
        <v>0</v>
      </c>
    </row>
    <row r="425" spans="1:17" ht="49.5" customHeight="1">
      <c r="A425" s="2" t="s">
        <v>71</v>
      </c>
      <c r="B425" s="3" t="s">
        <v>8</v>
      </c>
      <c r="C425" s="3">
        <v>12</v>
      </c>
      <c r="D425" s="3" t="s">
        <v>19</v>
      </c>
      <c r="E425" s="1" t="s">
        <v>99</v>
      </c>
      <c r="F425" s="3">
        <v>600</v>
      </c>
      <c r="G425" s="5">
        <v>0</v>
      </c>
      <c r="H425" s="5"/>
      <c r="I425" s="5">
        <f t="shared" si="29"/>
        <v>0</v>
      </c>
      <c r="J425" s="5"/>
      <c r="K425" s="5">
        <f t="shared" si="33"/>
        <v>0</v>
      </c>
      <c r="L425" s="9"/>
      <c r="M425" s="5">
        <f t="shared" si="32"/>
        <v>0</v>
      </c>
      <c r="N425" s="9"/>
      <c r="O425" s="5">
        <f t="shared" si="31"/>
        <v>0</v>
      </c>
      <c r="P425" s="9"/>
      <c r="Q425" s="5">
        <f t="shared" si="30"/>
        <v>0</v>
      </c>
    </row>
    <row r="426" spans="1:17" ht="36.75" customHeight="1">
      <c r="A426" s="7" t="s">
        <v>14</v>
      </c>
      <c r="B426" s="8"/>
      <c r="C426" s="8"/>
      <c r="D426" s="8"/>
      <c r="E426" s="8"/>
      <c r="F426" s="8"/>
      <c r="G426" s="5">
        <v>528145.28742299997</v>
      </c>
      <c r="H426" s="5">
        <f>H15+H175+H193+H223+H343+H355</f>
        <v>20837.658009999999</v>
      </c>
      <c r="I426" s="5">
        <f t="shared" ref="I426:I428" si="34">G426+H426</f>
        <v>548982.94543299999</v>
      </c>
      <c r="J426" s="5">
        <f>J15+J175+J193+J223+J343+J355</f>
        <v>3267.0715599999994</v>
      </c>
      <c r="K426" s="5">
        <f t="shared" si="33"/>
        <v>552250.01699299994</v>
      </c>
      <c r="L426" s="9">
        <f>L15+L175+L193+L223+L343+L355</f>
        <v>1278.9809499999999</v>
      </c>
      <c r="M426" s="5">
        <f t="shared" si="32"/>
        <v>553528.99794299994</v>
      </c>
      <c r="N426" s="9">
        <f>N15+N175+N193+N223+N343+N355</f>
        <v>4445.6381400000009</v>
      </c>
      <c r="O426" s="5">
        <f t="shared" si="31"/>
        <v>557974.63608299999</v>
      </c>
      <c r="P426" s="9">
        <f>P15+P175+P193+P223+P343+P355</f>
        <v>89099.430680000005</v>
      </c>
      <c r="Q426" s="5">
        <f t="shared" si="30"/>
        <v>647074.06676299998</v>
      </c>
    </row>
    <row r="427" spans="1:17" ht="39" customHeight="1">
      <c r="A427" s="7" t="s">
        <v>7</v>
      </c>
      <c r="B427" s="8"/>
      <c r="C427" s="8"/>
      <c r="D427" s="8"/>
      <c r="E427" s="8"/>
      <c r="F427" s="8"/>
      <c r="G427" s="5">
        <v>316154.73091999994</v>
      </c>
      <c r="H427" s="5">
        <f>H16+H176+H194+H224+H344+H356</f>
        <v>24520.231879999999</v>
      </c>
      <c r="I427" s="5">
        <f t="shared" si="34"/>
        <v>340674.96279999992</v>
      </c>
      <c r="J427" s="5">
        <f>J16+J176+J194+J224+J344+J356</f>
        <v>3267.0715599999994</v>
      </c>
      <c r="K427" s="5">
        <f t="shared" si="33"/>
        <v>343942.03435999993</v>
      </c>
      <c r="L427" s="9">
        <f>L16+L176+L194+L224+L344+L356</f>
        <v>1283.4814199999998</v>
      </c>
      <c r="M427" s="5">
        <f t="shared" si="32"/>
        <v>345225.51577999996</v>
      </c>
      <c r="N427" s="9">
        <f>N16+N176+N194+N224+N344+N356</f>
        <v>4445.6381400000009</v>
      </c>
      <c r="O427" s="5">
        <f t="shared" si="31"/>
        <v>349671.15391999995</v>
      </c>
      <c r="P427" s="9">
        <f>P16+P176+P194+P224+P344+P356</f>
        <v>89099.430680000005</v>
      </c>
      <c r="Q427" s="5">
        <f t="shared" si="30"/>
        <v>438770.58459999994</v>
      </c>
    </row>
    <row r="428" spans="1:17" ht="49.5" customHeight="1">
      <c r="A428" s="7" t="s">
        <v>13</v>
      </c>
      <c r="B428" s="8"/>
      <c r="C428" s="8"/>
      <c r="D428" s="8"/>
      <c r="E428" s="8"/>
      <c r="F428" s="8"/>
      <c r="G428" s="5">
        <v>211990.55650000001</v>
      </c>
      <c r="H428" s="5">
        <f>H17+H225</f>
        <v>-3682.5738699999997</v>
      </c>
      <c r="I428" s="5">
        <f t="shared" si="34"/>
        <v>208307.98263000001</v>
      </c>
      <c r="J428" s="5">
        <f>J17+J225</f>
        <v>0</v>
      </c>
      <c r="K428" s="5">
        <f t="shared" si="33"/>
        <v>208307.98263000001</v>
      </c>
      <c r="L428" s="9">
        <f>L17+L225</f>
        <v>-4.50047</v>
      </c>
      <c r="M428" s="5">
        <f t="shared" si="32"/>
        <v>208303.48216000001</v>
      </c>
      <c r="N428" s="9">
        <f>N17+N225</f>
        <v>0</v>
      </c>
      <c r="O428" s="5">
        <f t="shared" si="31"/>
        <v>208303.48216000001</v>
      </c>
      <c r="P428" s="9">
        <f>P17+P225</f>
        <v>0</v>
      </c>
      <c r="Q428" s="5">
        <f t="shared" si="30"/>
        <v>208303.48216000001</v>
      </c>
    </row>
    <row r="429" spans="1:17" ht="31.5" customHeight="1"/>
  </sheetData>
  <mergeCells count="29">
    <mergeCell ref="H13:H14"/>
    <mergeCell ref="N13:N14"/>
    <mergeCell ref="O13:O14"/>
    <mergeCell ref="A1:Q1"/>
    <mergeCell ref="A2:Q2"/>
    <mergeCell ref="A3:Q3"/>
    <mergeCell ref="A4:Q4"/>
    <mergeCell ref="A5:Q5"/>
    <mergeCell ref="A8:Q8"/>
    <mergeCell ref="A9:Q9"/>
    <mergeCell ref="A10:Q10"/>
    <mergeCell ref="A11:Q11"/>
    <mergeCell ref="A12:Q12"/>
    <mergeCell ref="I13:I14"/>
    <mergeCell ref="L13:L14"/>
    <mergeCell ref="M13:M14"/>
    <mergeCell ref="A6:Q6"/>
    <mergeCell ref="A7:Q7"/>
    <mergeCell ref="B13:B14"/>
    <mergeCell ref="C13:C14"/>
    <mergeCell ref="D13:D14"/>
    <mergeCell ref="F13:F14"/>
    <mergeCell ref="A13:A14"/>
    <mergeCell ref="E13:E14"/>
    <mergeCell ref="P13:P14"/>
    <mergeCell ref="Q13:Q14"/>
    <mergeCell ref="J13:J14"/>
    <mergeCell ref="K13:K14"/>
    <mergeCell ref="G13:G14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2021-05-24T06:52:42Z</cp:lastPrinted>
  <dcterms:created xsi:type="dcterms:W3CDTF">2003-11-25T12:37:58Z</dcterms:created>
  <dcterms:modified xsi:type="dcterms:W3CDTF">2021-05-28T13:12:16Z</dcterms:modified>
</cp:coreProperties>
</file>