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2" windowWidth="11340" windowHeight="6792" tabRatio="602"/>
  </bookViews>
  <sheets>
    <sheet name="Лист1" sheetId="1" r:id="rId1"/>
  </sheets>
  <definedNames>
    <definedName name="_xlnm._FilterDatabase" localSheetId="0" hidden="1">Лист1!$G$1:$G$3095</definedName>
  </definedNames>
  <calcPr calcId="124519"/>
</workbook>
</file>

<file path=xl/calcChain.xml><?xml version="1.0" encoding="utf-8"?>
<calcChain xmlns="http://schemas.openxmlformats.org/spreadsheetml/2006/main">
  <c r="AE532" i="1"/>
  <c r="AE495"/>
  <c r="AE476"/>
  <c r="AE386"/>
  <c r="AE347"/>
  <c r="AE572" l="1"/>
  <c r="AE571" s="1"/>
  <c r="AE568"/>
  <c r="AE566"/>
  <c r="AE564"/>
  <c r="AE562"/>
  <c r="AE560"/>
  <c r="AE558"/>
  <c r="AE556"/>
  <c r="AE553"/>
  <c r="AE551"/>
  <c r="AE549"/>
  <c r="AE546"/>
  <c r="AE544"/>
  <c r="AE540"/>
  <c r="AE538"/>
  <c r="AE536"/>
  <c r="AE530"/>
  <c r="AE528"/>
  <c r="AE525"/>
  <c r="AE524" s="1"/>
  <c r="AE521"/>
  <c r="AE519"/>
  <c r="AE513"/>
  <c r="AE512" s="1"/>
  <c r="AE509"/>
  <c r="AE507"/>
  <c r="AE506" s="1"/>
  <c r="AE503"/>
  <c r="AE502" s="1"/>
  <c r="AE500"/>
  <c r="AE499" s="1"/>
  <c r="AE494"/>
  <c r="AE492"/>
  <c r="AE487"/>
  <c r="AE482"/>
  <c r="AE481" s="1"/>
  <c r="AE475"/>
  <c r="AE471"/>
  <c r="AE470" s="1"/>
  <c r="AE467"/>
  <c r="AE466" s="1"/>
  <c r="AE464"/>
  <c r="AE462"/>
  <c r="AE460"/>
  <c r="AE458"/>
  <c r="AE456"/>
  <c r="AE454"/>
  <c r="AE449"/>
  <c r="AE448" s="1"/>
  <c r="AE445"/>
  <c r="AE444"/>
  <c r="AE442"/>
  <c r="AE441" s="1"/>
  <c r="AE439"/>
  <c r="AE438" s="1"/>
  <c r="AE435"/>
  <c r="AE433"/>
  <c r="AE430"/>
  <c r="AE427"/>
  <c r="AE426" s="1"/>
  <c r="AE424"/>
  <c r="AE423" s="1"/>
  <c r="AE421"/>
  <c r="AE419"/>
  <c r="AE415"/>
  <c r="AE414" s="1"/>
  <c r="AE413" s="1"/>
  <c r="AE411"/>
  <c r="AE409"/>
  <c r="AE407"/>
  <c r="AE406" s="1"/>
  <c r="AE403"/>
  <c r="AE401"/>
  <c r="AE397"/>
  <c r="AE395"/>
  <c r="AE391"/>
  <c r="AE389"/>
  <c r="AE384"/>
  <c r="AE381"/>
  <c r="AE377"/>
  <c r="AE376" s="1"/>
  <c r="AE374"/>
  <c r="AE372"/>
  <c r="AE368"/>
  <c r="AE366"/>
  <c r="AE363"/>
  <c r="AE360"/>
  <c r="AE358"/>
  <c r="AE356"/>
  <c r="AE354"/>
  <c r="AE346"/>
  <c r="AE345" s="1"/>
  <c r="AE343"/>
  <c r="AE341"/>
  <c r="AE336"/>
  <c r="AE335" s="1"/>
  <c r="AE332"/>
  <c r="AE330"/>
  <c r="AE328"/>
  <c r="AE326"/>
  <c r="AE324"/>
  <c r="AE322"/>
  <c r="AE320"/>
  <c r="AE318"/>
  <c r="AE316"/>
  <c r="AE314"/>
  <c r="AE310"/>
  <c r="AE309" s="1"/>
  <c r="AE308" s="1"/>
  <c r="AE304"/>
  <c r="AE303" s="1"/>
  <c r="AE300"/>
  <c r="AE297"/>
  <c r="AE296" s="1"/>
  <c r="AE294"/>
  <c r="AE293" s="1"/>
  <c r="AE289"/>
  <c r="AE288" s="1"/>
  <c r="AE283"/>
  <c r="AE280"/>
  <c r="AE279" s="1"/>
  <c r="AE276"/>
  <c r="AE275"/>
  <c r="AE274" s="1"/>
  <c r="AE271"/>
  <c r="AE269"/>
  <c r="AE267"/>
  <c r="AE265"/>
  <c r="AE263"/>
  <c r="AE261"/>
  <c r="AE257"/>
  <c r="AE256"/>
  <c r="AE255" s="1"/>
  <c r="AE253"/>
  <c r="AE252" s="1"/>
  <c r="AE250"/>
  <c r="AE249" s="1"/>
  <c r="AE245"/>
  <c r="AE244" s="1"/>
  <c r="AE241"/>
  <c r="AE239"/>
  <c r="AE236"/>
  <c r="AE235" s="1"/>
  <c r="AE233"/>
  <c r="AE232"/>
  <c r="AE230"/>
  <c r="AE228"/>
  <c r="AE226"/>
  <c r="AE224"/>
  <c r="AE220"/>
  <c r="AE219" s="1"/>
  <c r="AE217"/>
  <c r="AE216" s="1"/>
  <c r="AE214"/>
  <c r="AE212"/>
  <c r="AE210"/>
  <c r="AE208"/>
  <c r="AE205"/>
  <c r="AE203"/>
  <c r="AE201"/>
  <c r="AE196"/>
  <c r="AE195" s="1"/>
  <c r="AE192"/>
  <c r="AE191"/>
  <c r="AE189"/>
  <c r="AE188" s="1"/>
  <c r="AE185"/>
  <c r="AE184" s="1"/>
  <c r="AE181"/>
  <c r="AE180" s="1"/>
  <c r="AE178"/>
  <c r="AE177" s="1"/>
  <c r="AE174"/>
  <c r="AE173" s="1"/>
  <c r="AE171"/>
  <c r="AE170" s="1"/>
  <c r="AE167"/>
  <c r="AE166" s="1"/>
  <c r="AE163"/>
  <c r="AE162" s="1"/>
  <c r="AE159"/>
  <c r="AE158" s="1"/>
  <c r="AE156"/>
  <c r="AE155" s="1"/>
  <c r="AE152"/>
  <c r="AE151" s="1"/>
  <c r="AE146"/>
  <c r="AE145" s="1"/>
  <c r="AE143"/>
  <c r="AE142" s="1"/>
  <c r="AE138"/>
  <c r="AE137" s="1"/>
  <c r="AE135"/>
  <c r="AE132"/>
  <c r="AE126"/>
  <c r="AE125" s="1"/>
  <c r="AE122"/>
  <c r="AE120"/>
  <c r="AE118"/>
  <c r="AE114"/>
  <c r="AE113" s="1"/>
  <c r="AE110"/>
  <c r="AE106"/>
  <c r="AE105"/>
  <c r="AE102"/>
  <c r="AE100"/>
  <c r="AE97"/>
  <c r="AE95"/>
  <c r="AE93"/>
  <c r="AE89"/>
  <c r="AE87"/>
  <c r="AE84"/>
  <c r="AE82"/>
  <c r="AE80"/>
  <c r="AE78"/>
  <c r="AE76"/>
  <c r="AE74"/>
  <c r="AE72"/>
  <c r="AE70"/>
  <c r="AE68"/>
  <c r="AE66"/>
  <c r="AE62"/>
  <c r="AE61" s="1"/>
  <c r="AE59"/>
  <c r="AE57"/>
  <c r="AE55"/>
  <c r="AE53"/>
  <c r="AE49"/>
  <c r="AE47"/>
  <c r="AE45"/>
  <c r="AE43"/>
  <c r="AE41"/>
  <c r="AE39"/>
  <c r="AE37"/>
  <c r="AE35"/>
  <c r="AE31"/>
  <c r="AE30" s="1"/>
  <c r="AE28"/>
  <c r="AE26"/>
  <c r="AE22"/>
  <c r="AE20"/>
  <c r="AE18"/>
  <c r="AE16"/>
  <c r="AE14"/>
  <c r="AC540"/>
  <c r="AB540"/>
  <c r="AB541"/>
  <c r="AD541" s="1"/>
  <c r="AF541" s="1"/>
  <c r="AC489"/>
  <c r="AC491"/>
  <c r="AC572"/>
  <c r="AC571" s="1"/>
  <c r="AC568"/>
  <c r="AC566"/>
  <c r="AC564"/>
  <c r="AC562"/>
  <c r="AC560"/>
  <c r="AC558"/>
  <c r="AC556"/>
  <c r="AC553"/>
  <c r="AC551"/>
  <c r="AC549"/>
  <c r="AC546"/>
  <c r="AC544"/>
  <c r="AC538"/>
  <c r="AC536"/>
  <c r="AC532"/>
  <c r="AC530"/>
  <c r="AC528"/>
  <c r="AC525"/>
  <c r="AC524" s="1"/>
  <c r="AC521"/>
  <c r="AC519"/>
  <c r="AC513"/>
  <c r="AC512" s="1"/>
  <c r="AC511" s="1"/>
  <c r="AC509"/>
  <c r="AC507"/>
  <c r="AC503"/>
  <c r="AC502" s="1"/>
  <c r="AC500"/>
  <c r="AC499" s="1"/>
  <c r="AC495"/>
  <c r="AC494" s="1"/>
  <c r="AC492"/>
  <c r="AC482"/>
  <c r="AC481" s="1"/>
  <c r="AC476"/>
  <c r="AC471"/>
  <c r="AC470" s="1"/>
  <c r="AC469" s="1"/>
  <c r="AC467"/>
  <c r="AC466" s="1"/>
  <c r="AC464"/>
  <c r="AC462"/>
  <c r="AC460"/>
  <c r="AC458"/>
  <c r="AC456"/>
  <c r="AC454"/>
  <c r="AC449"/>
  <c r="AC448" s="1"/>
  <c r="AC445"/>
  <c r="AC444" s="1"/>
  <c r="AC442"/>
  <c r="AC441" s="1"/>
  <c r="AC439"/>
  <c r="AC438" s="1"/>
  <c r="AC435"/>
  <c r="AC433"/>
  <c r="AC430"/>
  <c r="AC429" s="1"/>
  <c r="AC427"/>
  <c r="AC426" s="1"/>
  <c r="AC424"/>
  <c r="AC423" s="1"/>
  <c r="AC421"/>
  <c r="AC419"/>
  <c r="AC415"/>
  <c r="AC414" s="1"/>
  <c r="AC411"/>
  <c r="AC409"/>
  <c r="AC407"/>
  <c r="AC406" s="1"/>
  <c r="AC405" s="1"/>
  <c r="AC403"/>
  <c r="AC401"/>
  <c r="AC397"/>
  <c r="AC394" s="1"/>
  <c r="AC395"/>
  <c r="AC391"/>
  <c r="AC389"/>
  <c r="AC386"/>
  <c r="AC384"/>
  <c r="AC381"/>
  <c r="AC377"/>
  <c r="AC376" s="1"/>
  <c r="AC374"/>
  <c r="AC372"/>
  <c r="AC368"/>
  <c r="AC366"/>
  <c r="AC363"/>
  <c r="AC360"/>
  <c r="AC358"/>
  <c r="AC356"/>
  <c r="AC354"/>
  <c r="AC347"/>
  <c r="AC346" s="1"/>
  <c r="AC343"/>
  <c r="AC341"/>
  <c r="AC336"/>
  <c r="AC335" s="1"/>
  <c r="AC334" s="1"/>
  <c r="AC332"/>
  <c r="AC330"/>
  <c r="AC328"/>
  <c r="AC326"/>
  <c r="AC324"/>
  <c r="AC322"/>
  <c r="AC320"/>
  <c r="AC318"/>
  <c r="AC316"/>
  <c r="AC314"/>
  <c r="AC310"/>
  <c r="AC309" s="1"/>
  <c r="AC308" s="1"/>
  <c r="AC304"/>
  <c r="AC303" s="1"/>
  <c r="AC302" s="1"/>
  <c r="AC300"/>
  <c r="AC296" s="1"/>
  <c r="AC297"/>
  <c r="AC294"/>
  <c r="AC293" s="1"/>
  <c r="AC289"/>
  <c r="AC288" s="1"/>
  <c r="AC284"/>
  <c r="AC283" s="1"/>
  <c r="AC280"/>
  <c r="AC279" s="1"/>
  <c r="AC276"/>
  <c r="AC275" s="1"/>
  <c r="AC274" s="1"/>
  <c r="AC271"/>
  <c r="AC269"/>
  <c r="AC267"/>
  <c r="AC265"/>
  <c r="AC263"/>
  <c r="AC261"/>
  <c r="AC257"/>
  <c r="AC256" s="1"/>
  <c r="AC255" s="1"/>
  <c r="AC253"/>
  <c r="AC252" s="1"/>
  <c r="AC250"/>
  <c r="AC249" s="1"/>
  <c r="AC245"/>
  <c r="AC244" s="1"/>
  <c r="AC241"/>
  <c r="AC239"/>
  <c r="AC236"/>
  <c r="AC235" s="1"/>
  <c r="AC233"/>
  <c r="AC232" s="1"/>
  <c r="AC230"/>
  <c r="AC228"/>
  <c r="AC226"/>
  <c r="AC224"/>
  <c r="AC220"/>
  <c r="AC219" s="1"/>
  <c r="AC217"/>
  <c r="AC216" s="1"/>
  <c r="AC214"/>
  <c r="AC212"/>
  <c r="AC210"/>
  <c r="AC208"/>
  <c r="AC205"/>
  <c r="AC203"/>
  <c r="AC201"/>
  <c r="AC196"/>
  <c r="AC195" s="1"/>
  <c r="AC192"/>
  <c r="AC191" s="1"/>
  <c r="AC189"/>
  <c r="AC188" s="1"/>
  <c r="AC185"/>
  <c r="AC184" s="1"/>
  <c r="AC181"/>
  <c r="AC180" s="1"/>
  <c r="AC178"/>
  <c r="AC177" s="1"/>
  <c r="AC174"/>
  <c r="AC173" s="1"/>
  <c r="AC171"/>
  <c r="AC170" s="1"/>
  <c r="AC167"/>
  <c r="AC166" s="1"/>
  <c r="AC163"/>
  <c r="AC162" s="1"/>
  <c r="AC159"/>
  <c r="AC158" s="1"/>
  <c r="AC156"/>
  <c r="AC155" s="1"/>
  <c r="AC152"/>
  <c r="AC151" s="1"/>
  <c r="AC146"/>
  <c r="AC145" s="1"/>
  <c r="AC143"/>
  <c r="AC142" s="1"/>
  <c r="AC138"/>
  <c r="AC137"/>
  <c r="AC135"/>
  <c r="AC134" s="1"/>
  <c r="AC132"/>
  <c r="AC131" s="1"/>
  <c r="AC126"/>
  <c r="AC125" s="1"/>
  <c r="AC122"/>
  <c r="AC120"/>
  <c r="AC118"/>
  <c r="AC114"/>
  <c r="AC113"/>
  <c r="AC110"/>
  <c r="AC109" s="1"/>
  <c r="AC106"/>
  <c r="AC105" s="1"/>
  <c r="AC102"/>
  <c r="AC100"/>
  <c r="AC97"/>
  <c r="AC95"/>
  <c r="AC93"/>
  <c r="AC89"/>
  <c r="AC87"/>
  <c r="AC84"/>
  <c r="AC82"/>
  <c r="AC80"/>
  <c r="AC78"/>
  <c r="AC76"/>
  <c r="AC74"/>
  <c r="AC72"/>
  <c r="AC70"/>
  <c r="AC68"/>
  <c r="AC66"/>
  <c r="AC62"/>
  <c r="AC61" s="1"/>
  <c r="AC59"/>
  <c r="AC57"/>
  <c r="AC55"/>
  <c r="AC53"/>
  <c r="AC51"/>
  <c r="AC49"/>
  <c r="AC47"/>
  <c r="AC45"/>
  <c r="AC43"/>
  <c r="AC41"/>
  <c r="AC39"/>
  <c r="AC37"/>
  <c r="AC35"/>
  <c r="AC31"/>
  <c r="AC30" s="1"/>
  <c r="AC28"/>
  <c r="AC26"/>
  <c r="AC24"/>
  <c r="AC22"/>
  <c r="AC20"/>
  <c r="AC18"/>
  <c r="AC16"/>
  <c r="AC14"/>
  <c r="AA315"/>
  <c r="AA314" s="1"/>
  <c r="AA449"/>
  <c r="Z447"/>
  <c r="X447"/>
  <c r="X448"/>
  <c r="Z448" s="1"/>
  <c r="X449"/>
  <c r="Z449" s="1"/>
  <c r="X450"/>
  <c r="Z450" s="1"/>
  <c r="AB450" s="1"/>
  <c r="AD450" s="1"/>
  <c r="AF450" s="1"/>
  <c r="AA572"/>
  <c r="AA571" s="1"/>
  <c r="AA568"/>
  <c r="AA566"/>
  <c r="AA564"/>
  <c r="AA562"/>
  <c r="AA560"/>
  <c r="AA558"/>
  <c r="AA556"/>
  <c r="AA553"/>
  <c r="AA551"/>
  <c r="AA549"/>
  <c r="AA546"/>
  <c r="AA544"/>
  <c r="AA538"/>
  <c r="AA536"/>
  <c r="AA532"/>
  <c r="AA530"/>
  <c r="AA528"/>
  <c r="AA525"/>
  <c r="AA524" s="1"/>
  <c r="AA521"/>
  <c r="AA519"/>
  <c r="AA513"/>
  <c r="AA512" s="1"/>
  <c r="AA509"/>
  <c r="AA507"/>
  <c r="AA503"/>
  <c r="AA500"/>
  <c r="AA499" s="1"/>
  <c r="AA495"/>
  <c r="AA492"/>
  <c r="AA482"/>
  <c r="AA481" s="1"/>
  <c r="AA476"/>
  <c r="AA471"/>
  <c r="AA467"/>
  <c r="AA466" s="1"/>
  <c r="AA464"/>
  <c r="AA462"/>
  <c r="AA460"/>
  <c r="AA458"/>
  <c r="AA456"/>
  <c r="AA454"/>
  <c r="AA445"/>
  <c r="AA444" s="1"/>
  <c r="AA442"/>
  <c r="AA441" s="1"/>
  <c r="AA439"/>
  <c r="AA438" s="1"/>
  <c r="AA435"/>
  <c r="AA433"/>
  <c r="AA430"/>
  <c r="AA429" s="1"/>
  <c r="AA427"/>
  <c r="AA426" s="1"/>
  <c r="AA424"/>
  <c r="AA421"/>
  <c r="AA418" s="1"/>
  <c r="AA419"/>
  <c r="AA415"/>
  <c r="AA414" s="1"/>
  <c r="AA411"/>
  <c r="AA409"/>
  <c r="AA407"/>
  <c r="AA406" s="1"/>
  <c r="AA405" s="1"/>
  <c r="AA403"/>
  <c r="AA401"/>
  <c r="AA397"/>
  <c r="AA395"/>
  <c r="AA391"/>
  <c r="AA389"/>
  <c r="AA386"/>
  <c r="AA384"/>
  <c r="AA381"/>
  <c r="AA377"/>
  <c r="AA374"/>
  <c r="AA372"/>
  <c r="AA368"/>
  <c r="AA366"/>
  <c r="AA363"/>
  <c r="AA360"/>
  <c r="AA358"/>
  <c r="AA356"/>
  <c r="AA354"/>
  <c r="AA347"/>
  <c r="AA343"/>
  <c r="AA341"/>
  <c r="AA336"/>
  <c r="AA335" s="1"/>
  <c r="AA334" s="1"/>
  <c r="AA332"/>
  <c r="AA330"/>
  <c r="AA328"/>
  <c r="AA326"/>
  <c r="AA324"/>
  <c r="AA322"/>
  <c r="AA320"/>
  <c r="AA318"/>
  <c r="AA316"/>
  <c r="AA310"/>
  <c r="AA309" s="1"/>
  <c r="AA304"/>
  <c r="AA303" s="1"/>
  <c r="AA302" s="1"/>
  <c r="AA300"/>
  <c r="AA297"/>
  <c r="AA294"/>
  <c r="AA293" s="1"/>
  <c r="AA289"/>
  <c r="AA288" s="1"/>
  <c r="AA284"/>
  <c r="AA283" s="1"/>
  <c r="AA280"/>
  <c r="AA279" s="1"/>
  <c r="AA276"/>
  <c r="AA275" s="1"/>
  <c r="AA271"/>
  <c r="AA269"/>
  <c r="AA267"/>
  <c r="AA265"/>
  <c r="AA263"/>
  <c r="AA261"/>
  <c r="AA257"/>
  <c r="AA256" s="1"/>
  <c r="AA255" s="1"/>
  <c r="AA253"/>
  <c r="AA250"/>
  <c r="AA249" s="1"/>
  <c r="AA245"/>
  <c r="AA244" s="1"/>
  <c r="AA241"/>
  <c r="AA239"/>
  <c r="AA236"/>
  <c r="AA233"/>
  <c r="AA232" s="1"/>
  <c r="AA230"/>
  <c r="AA228"/>
  <c r="AA226"/>
  <c r="AA224"/>
  <c r="AA220"/>
  <c r="AA219" s="1"/>
  <c r="AA217"/>
  <c r="AA214"/>
  <c r="AA212"/>
  <c r="AA210"/>
  <c r="AA208"/>
  <c r="AA207" s="1"/>
  <c r="AA205"/>
  <c r="AA203"/>
  <c r="AA201"/>
  <c r="AA196"/>
  <c r="AA195" s="1"/>
  <c r="AA192"/>
  <c r="AA189"/>
  <c r="AA188" s="1"/>
  <c r="AA185"/>
  <c r="AA181"/>
  <c r="AA180" s="1"/>
  <c r="AA178"/>
  <c r="AA177" s="1"/>
  <c r="AA174"/>
  <c r="AA173" s="1"/>
  <c r="AA171"/>
  <c r="AA170" s="1"/>
  <c r="AA167"/>
  <c r="AA166" s="1"/>
  <c r="AA163"/>
  <c r="AA159"/>
  <c r="AA158" s="1"/>
  <c r="AA156"/>
  <c r="AA155" s="1"/>
  <c r="AA152"/>
  <c r="AA151" s="1"/>
  <c r="AA150" s="1"/>
  <c r="AA146"/>
  <c r="AA145" s="1"/>
  <c r="AA143"/>
  <c r="AA142" s="1"/>
  <c r="AA138"/>
  <c r="AA137" s="1"/>
  <c r="AA135"/>
  <c r="AA134" s="1"/>
  <c r="AA132"/>
  <c r="AA131" s="1"/>
  <c r="AA126"/>
  <c r="AA125" s="1"/>
  <c r="AA122"/>
  <c r="AA120"/>
  <c r="AA118"/>
  <c r="AA114"/>
  <c r="AA113" s="1"/>
  <c r="AA110"/>
  <c r="AA109" s="1"/>
  <c r="AA106"/>
  <c r="AA105" s="1"/>
  <c r="AA102"/>
  <c r="AA100"/>
  <c r="AA97"/>
  <c r="AA95"/>
  <c r="AA93"/>
  <c r="AA89"/>
  <c r="AA87"/>
  <c r="AA84"/>
  <c r="AA82"/>
  <c r="AA80"/>
  <c r="AA78"/>
  <c r="AA76"/>
  <c r="AA74"/>
  <c r="AA72"/>
  <c r="AA70"/>
  <c r="AA68"/>
  <c r="AA66"/>
  <c r="AA62"/>
  <c r="AA61" s="1"/>
  <c r="AA59"/>
  <c r="AA57"/>
  <c r="AA55"/>
  <c r="AA53"/>
  <c r="AA51"/>
  <c r="AA49"/>
  <c r="AA47"/>
  <c r="AA45"/>
  <c r="AA43"/>
  <c r="AA41"/>
  <c r="AA39"/>
  <c r="AA37"/>
  <c r="AA35"/>
  <c r="AA31"/>
  <c r="AA30" s="1"/>
  <c r="AA28"/>
  <c r="AA26"/>
  <c r="AA24"/>
  <c r="AA22"/>
  <c r="AA20"/>
  <c r="AA18"/>
  <c r="AA16"/>
  <c r="AA14"/>
  <c r="Y467"/>
  <c r="X466"/>
  <c r="X467"/>
  <c r="X468"/>
  <c r="Z468" s="1"/>
  <c r="AB468" s="1"/>
  <c r="AD468" s="1"/>
  <c r="AF468" s="1"/>
  <c r="Y568"/>
  <c r="X568"/>
  <c r="X569"/>
  <c r="Z569" s="1"/>
  <c r="AB569" s="1"/>
  <c r="AD569" s="1"/>
  <c r="AF569" s="1"/>
  <c r="Y488"/>
  <c r="Y531"/>
  <c r="Y537"/>
  <c r="Y15"/>
  <c r="Y127"/>
  <c r="AA223" l="1"/>
  <c r="AA518"/>
  <c r="AA517" s="1"/>
  <c r="AA432"/>
  <c r="AC65"/>
  <c r="AC92"/>
  <c r="AC371"/>
  <c r="AC400"/>
  <c r="AD540"/>
  <c r="AC86"/>
  <c r="AC117"/>
  <c r="AC104" s="1"/>
  <c r="AC432"/>
  <c r="AC223"/>
  <c r="AE34"/>
  <c r="AB449"/>
  <c r="AD449" s="1"/>
  <c r="AF449" s="1"/>
  <c r="AC200"/>
  <c r="AC380"/>
  <c r="AE238"/>
  <c r="AE340"/>
  <c r="AE339" s="1"/>
  <c r="AE394"/>
  <c r="Z467"/>
  <c r="AB467" s="1"/>
  <c r="AD467" s="1"/>
  <c r="AA260"/>
  <c r="AA259" s="1"/>
  <c r="AA400"/>
  <c r="AA399" s="1"/>
  <c r="AC518"/>
  <c r="AC517" s="1"/>
  <c r="AF540"/>
  <c r="AA92"/>
  <c r="AA394"/>
  <c r="AA393" s="1"/>
  <c r="AC527"/>
  <c r="Z568"/>
  <c r="AB568" s="1"/>
  <c r="AD568" s="1"/>
  <c r="AF568" s="1"/>
  <c r="AE543"/>
  <c r="AE542" s="1"/>
  <c r="AC543"/>
  <c r="AE518"/>
  <c r="AA506"/>
  <c r="AE480"/>
  <c r="AF467"/>
  <c r="AE453"/>
  <c r="AE452" s="1"/>
  <c r="AC453"/>
  <c r="AE437"/>
  <c r="AE432"/>
  <c r="AE429"/>
  <c r="AC418"/>
  <c r="AE418"/>
  <c r="AE400"/>
  <c r="AE380"/>
  <c r="AE371"/>
  <c r="AA353"/>
  <c r="AA352" s="1"/>
  <c r="AC353"/>
  <c r="AC352" s="1"/>
  <c r="AE353"/>
  <c r="AC313"/>
  <c r="AE313"/>
  <c r="AE312" s="1"/>
  <c r="AE302"/>
  <c r="AA296"/>
  <c r="AC292"/>
  <c r="AE292"/>
  <c r="AC260"/>
  <c r="AC259" s="1"/>
  <c r="AE260"/>
  <c r="AE259" s="1"/>
  <c r="AA238"/>
  <c r="AC238"/>
  <c r="AC222" s="1"/>
  <c r="AE223"/>
  <c r="AE222" s="1"/>
  <c r="AC207"/>
  <c r="AE207"/>
  <c r="AE200"/>
  <c r="AE199" s="1"/>
  <c r="AC187"/>
  <c r="AE187"/>
  <c r="AE131"/>
  <c r="AE117"/>
  <c r="AA117"/>
  <c r="AE109"/>
  <c r="AA86"/>
  <c r="AC64"/>
  <c r="AC34"/>
  <c r="AA34"/>
  <c r="AE13"/>
  <c r="AE527"/>
  <c r="AE243"/>
  <c r="AE169"/>
  <c r="AE154"/>
  <c r="AE134"/>
  <c r="AE92"/>
  <c r="AE91" s="1"/>
  <c r="AE65"/>
  <c r="AE447"/>
  <c r="AE150"/>
  <c r="AE176"/>
  <c r="AE248"/>
  <c r="AE278"/>
  <c r="AE570"/>
  <c r="AE124"/>
  <c r="AE165"/>
  <c r="AE194"/>
  <c r="AE352"/>
  <c r="AE370"/>
  <c r="AE393"/>
  <c r="AE405"/>
  <c r="AE474"/>
  <c r="AE517"/>
  <c r="AE141"/>
  <c r="AE334"/>
  <c r="AE469"/>
  <c r="AE486"/>
  <c r="AE511"/>
  <c r="AE86"/>
  <c r="AC130"/>
  <c r="AC340"/>
  <c r="AC506"/>
  <c r="AC475"/>
  <c r="AC169"/>
  <c r="AC154"/>
  <c r="AC487"/>
  <c r="AC486" s="1"/>
  <c r="AC243"/>
  <c r="AC447"/>
  <c r="AC124"/>
  <c r="AC165"/>
  <c r="AC194"/>
  <c r="AC248"/>
  <c r="AC278"/>
  <c r="AC339"/>
  <c r="AC413"/>
  <c r="AC437"/>
  <c r="AC480"/>
  <c r="AC542"/>
  <c r="AC570"/>
  <c r="AC141"/>
  <c r="AC312"/>
  <c r="AC370"/>
  <c r="AC379"/>
  <c r="AC399"/>
  <c r="AC33"/>
  <c r="AC273"/>
  <c r="AC345"/>
  <c r="AC417"/>
  <c r="AC452"/>
  <c r="AC516"/>
  <c r="AC91"/>
  <c r="AC150"/>
  <c r="AC176"/>
  <c r="AC199"/>
  <c r="AC393"/>
  <c r="AC523"/>
  <c r="AC13"/>
  <c r="AA313"/>
  <c r="AA380"/>
  <c r="AA379" s="1"/>
  <c r="AA448"/>
  <c r="AB448" s="1"/>
  <c r="AD448" s="1"/>
  <c r="AF448" s="1"/>
  <c r="AA543"/>
  <c r="AA453"/>
  <c r="AA452" s="1"/>
  <c r="AA308"/>
  <c r="AA65"/>
  <c r="AA91"/>
  <c r="AA169"/>
  <c r="AA194"/>
  <c r="AA437"/>
  <c r="AA141"/>
  <c r="AA165"/>
  <c r="AA278"/>
  <c r="AA494"/>
  <c r="AA570"/>
  <c r="AA33"/>
  <c r="AA130"/>
  <c r="AA243"/>
  <c r="AA292"/>
  <c r="AA13"/>
  <c r="AA124"/>
  <c r="AA274"/>
  <c r="AA413"/>
  <c r="AA480"/>
  <c r="AA511"/>
  <c r="AA104"/>
  <c r="AA162"/>
  <c r="AA191"/>
  <c r="AA216"/>
  <c r="AA235"/>
  <c r="AA312"/>
  <c r="AA346"/>
  <c r="AA371"/>
  <c r="AA423"/>
  <c r="AA470"/>
  <c r="AA475"/>
  <c r="AA487"/>
  <c r="AA502"/>
  <c r="AA527"/>
  <c r="AA184"/>
  <c r="AA200"/>
  <c r="AA252"/>
  <c r="AA376"/>
  <c r="AA340"/>
  <c r="Y466"/>
  <c r="Z466" s="1"/>
  <c r="AB466" s="1"/>
  <c r="AD466" s="1"/>
  <c r="AF466" s="1"/>
  <c r="Y496"/>
  <c r="AE130" l="1"/>
  <c r="AE417"/>
  <c r="AE399"/>
  <c r="AE379"/>
  <c r="AA222"/>
  <c r="AE104"/>
  <c r="AE12"/>
  <c r="AE523"/>
  <c r="AE273"/>
  <c r="AE64"/>
  <c r="AE473"/>
  <c r="AE33"/>
  <c r="AE451"/>
  <c r="AE516"/>
  <c r="AE149"/>
  <c r="AE485"/>
  <c r="AE198"/>
  <c r="AC474"/>
  <c r="AC485"/>
  <c r="AC484" s="1"/>
  <c r="AC198"/>
  <c r="AC149"/>
  <c r="AC451"/>
  <c r="AC12"/>
  <c r="AC307"/>
  <c r="AA447"/>
  <c r="AB447" s="1"/>
  <c r="AD447" s="1"/>
  <c r="AF447" s="1"/>
  <c r="AA542"/>
  <c r="AA64"/>
  <c r="AA469"/>
  <c r="AA339"/>
  <c r="AA486"/>
  <c r="AA370"/>
  <c r="AA12"/>
  <c r="AA516"/>
  <c r="AA187"/>
  <c r="AA154"/>
  <c r="AA523"/>
  <c r="AA417"/>
  <c r="AA199"/>
  <c r="AA474"/>
  <c r="AA345"/>
  <c r="AA273"/>
  <c r="AA248"/>
  <c r="AA176"/>
  <c r="Y572"/>
  <c r="Y571" s="1"/>
  <c r="Y566"/>
  <c r="Y564"/>
  <c r="Y562"/>
  <c r="Y560"/>
  <c r="Y558"/>
  <c r="Y556"/>
  <c r="Y553"/>
  <c r="Y551"/>
  <c r="Y549"/>
  <c r="Y546"/>
  <c r="Y544"/>
  <c r="Y538"/>
  <c r="Y536"/>
  <c r="Y532"/>
  <c r="Y530"/>
  <c r="Y528"/>
  <c r="Y525"/>
  <c r="Y524" s="1"/>
  <c r="Y521"/>
  <c r="Y519"/>
  <c r="Y513"/>
  <c r="Y512" s="1"/>
  <c r="Y511" s="1"/>
  <c r="Y509"/>
  <c r="Y507"/>
  <c r="Y503"/>
  <c r="Y500"/>
  <c r="Y499" s="1"/>
  <c r="Y495"/>
  <c r="Y492"/>
  <c r="Y482"/>
  <c r="Y481" s="1"/>
  <c r="Y476"/>
  <c r="Y475" s="1"/>
  <c r="Y471"/>
  <c r="Y470" s="1"/>
  <c r="Y469" s="1"/>
  <c r="Y464"/>
  <c r="Y462"/>
  <c r="Y460"/>
  <c r="Y458"/>
  <c r="Y456"/>
  <c r="Y454"/>
  <c r="Y445"/>
  <c r="Y444" s="1"/>
  <c r="Y442"/>
  <c r="Y441" s="1"/>
  <c r="Y439"/>
  <c r="Y438" s="1"/>
  <c r="Y435"/>
  <c r="Y433"/>
  <c r="Y430"/>
  <c r="Y429" s="1"/>
  <c r="Y427"/>
  <c r="Y426" s="1"/>
  <c r="Y424"/>
  <c r="Y421"/>
  <c r="Y419"/>
  <c r="Y418" s="1"/>
  <c r="Y415"/>
  <c r="Y414" s="1"/>
  <c r="Y413" s="1"/>
  <c r="Y411"/>
  <c r="Y409"/>
  <c r="Y407"/>
  <c r="Y406" s="1"/>
  <c r="Y403"/>
  <c r="Y401"/>
  <c r="Y397"/>
  <c r="Y395"/>
  <c r="Y391"/>
  <c r="Y389"/>
  <c r="Y386"/>
  <c r="Y384"/>
  <c r="Y381"/>
  <c r="Y377"/>
  <c r="Y376" s="1"/>
  <c r="Y374"/>
  <c r="Y372"/>
  <c r="Y368"/>
  <c r="Y366"/>
  <c r="Y363"/>
  <c r="Y360"/>
  <c r="Y358"/>
  <c r="Y356"/>
  <c r="Y354"/>
  <c r="Y347"/>
  <c r="Y346" s="1"/>
  <c r="Y343"/>
  <c r="Y341"/>
  <c r="Y336"/>
  <c r="Y332"/>
  <c r="Y330"/>
  <c r="Y328"/>
  <c r="Y326"/>
  <c r="Y324"/>
  <c r="Y322"/>
  <c r="Y320"/>
  <c r="Y318"/>
  <c r="Y316"/>
  <c r="Y314"/>
  <c r="Y310"/>
  <c r="Y309" s="1"/>
  <c r="Y308" s="1"/>
  <c r="Y304"/>
  <c r="Y303"/>
  <c r="Y302" s="1"/>
  <c r="Y300"/>
  <c r="Y297"/>
  <c r="Y294"/>
  <c r="Y293" s="1"/>
  <c r="Y289"/>
  <c r="Y288" s="1"/>
  <c r="Y284"/>
  <c r="Y283" s="1"/>
  <c r="Y280"/>
  <c r="Y276"/>
  <c r="Y275" s="1"/>
  <c r="Y271"/>
  <c r="Y269"/>
  <c r="Y267"/>
  <c r="Y265"/>
  <c r="Y263"/>
  <c r="Y261"/>
  <c r="Y257"/>
  <c r="Y256" s="1"/>
  <c r="Y253"/>
  <c r="Y252" s="1"/>
  <c r="Y250"/>
  <c r="Y245"/>
  <c r="Y241"/>
  <c r="Y239"/>
  <c r="Y236"/>
  <c r="Y233"/>
  <c r="Y232" s="1"/>
  <c r="Y230"/>
  <c r="Y228"/>
  <c r="Y226"/>
  <c r="Y224"/>
  <c r="Y220"/>
  <c r="Y219" s="1"/>
  <c r="Y217"/>
  <c r="Y216" s="1"/>
  <c r="Y214"/>
  <c r="Y212"/>
  <c r="Y210"/>
  <c r="Y208"/>
  <c r="Y205"/>
  <c r="Y203"/>
  <c r="Y201"/>
  <c r="Y196"/>
  <c r="Y195" s="1"/>
  <c r="Y192"/>
  <c r="Y189"/>
  <c r="Y188" s="1"/>
  <c r="Y185"/>
  <c r="Y184" s="1"/>
  <c r="Y181"/>
  <c r="Y180" s="1"/>
  <c r="Y178"/>
  <c r="Y177" s="1"/>
  <c r="Y174"/>
  <c r="Y173" s="1"/>
  <c r="Y171"/>
  <c r="Y170" s="1"/>
  <c r="Y167"/>
  <c r="Y166" s="1"/>
  <c r="Y165" s="1"/>
  <c r="Y163"/>
  <c r="Y162" s="1"/>
  <c r="Y159"/>
  <c r="Y158" s="1"/>
  <c r="Y156"/>
  <c r="Y152"/>
  <c r="Y146"/>
  <c r="Y143"/>
  <c r="Y142" s="1"/>
  <c r="Y138"/>
  <c r="Y137" s="1"/>
  <c r="Y135"/>
  <c r="Y134" s="1"/>
  <c r="Y132"/>
  <c r="Y126"/>
  <c r="Y125" s="1"/>
  <c r="Y122"/>
  <c r="Y120"/>
  <c r="Y118"/>
  <c r="Y114"/>
  <c r="Y113" s="1"/>
  <c r="Y110"/>
  <c r="Y109" s="1"/>
  <c r="Y106"/>
  <c r="Y105"/>
  <c r="Y102"/>
  <c r="Y100"/>
  <c r="Y97"/>
  <c r="Y95"/>
  <c r="Y93"/>
  <c r="Y89"/>
  <c r="Y87"/>
  <c r="Y84"/>
  <c r="Y82"/>
  <c r="Y80"/>
  <c r="Y78"/>
  <c r="Y76"/>
  <c r="Y74"/>
  <c r="Y72"/>
  <c r="Y70"/>
  <c r="Y68"/>
  <c r="Y66"/>
  <c r="Y62"/>
  <c r="Y61" s="1"/>
  <c r="Y59"/>
  <c r="Y57"/>
  <c r="Y55"/>
  <c r="Y53"/>
  <c r="Y51"/>
  <c r="Y49"/>
  <c r="Y47"/>
  <c r="Y45"/>
  <c r="Y43"/>
  <c r="Y41"/>
  <c r="Y39"/>
  <c r="Y37"/>
  <c r="Y35"/>
  <c r="Y31"/>
  <c r="Y30" s="1"/>
  <c r="Y28"/>
  <c r="Y26"/>
  <c r="Y24"/>
  <c r="Y22"/>
  <c r="Y20"/>
  <c r="Y18"/>
  <c r="Y16"/>
  <c r="Y14"/>
  <c r="W67"/>
  <c r="W66" s="1"/>
  <c r="W572"/>
  <c r="W571" s="1"/>
  <c r="W566"/>
  <c r="W564"/>
  <c r="W562"/>
  <c r="W560"/>
  <c r="W558"/>
  <c r="W556"/>
  <c r="W553"/>
  <c r="W551"/>
  <c r="W549"/>
  <c r="W546"/>
  <c r="W544"/>
  <c r="W538"/>
  <c r="W536"/>
  <c r="W532"/>
  <c r="W530"/>
  <c r="W528"/>
  <c r="W525"/>
  <c r="W524" s="1"/>
  <c r="W521"/>
  <c r="W519"/>
  <c r="W513"/>
  <c r="W509"/>
  <c r="W507"/>
  <c r="W503"/>
  <c r="W502" s="1"/>
  <c r="W500"/>
  <c r="W499" s="1"/>
  <c r="W495"/>
  <c r="W494" s="1"/>
  <c r="W492"/>
  <c r="W487"/>
  <c r="W482"/>
  <c r="W481" s="1"/>
  <c r="W476"/>
  <c r="W475" s="1"/>
  <c r="W471"/>
  <c r="W464"/>
  <c r="W462"/>
  <c r="W460"/>
  <c r="W458"/>
  <c r="W456"/>
  <c r="W454"/>
  <c r="W445"/>
  <c r="W444" s="1"/>
  <c r="W442"/>
  <c r="W441" s="1"/>
  <c r="W439"/>
  <c r="W435"/>
  <c r="W433"/>
  <c r="W430"/>
  <c r="W429" s="1"/>
  <c r="W427"/>
  <c r="W424"/>
  <c r="W423" s="1"/>
  <c r="W421"/>
  <c r="W419"/>
  <c r="W415"/>
  <c r="W411"/>
  <c r="W409"/>
  <c r="W407"/>
  <c r="W406" s="1"/>
  <c r="W403"/>
  <c r="W401"/>
  <c r="W397"/>
  <c r="W395"/>
  <c r="W391"/>
  <c r="W389"/>
  <c r="W386"/>
  <c r="W384"/>
  <c r="W381"/>
  <c r="W377"/>
  <c r="W376" s="1"/>
  <c r="W374"/>
  <c r="W372"/>
  <c r="W368"/>
  <c r="W366"/>
  <c r="W363"/>
  <c r="W360"/>
  <c r="W358"/>
  <c r="W356"/>
  <c r="W354"/>
  <c r="W347"/>
  <c r="W346" s="1"/>
  <c r="W343"/>
  <c r="W341"/>
  <c r="W336"/>
  <c r="W332"/>
  <c r="W330"/>
  <c r="W328"/>
  <c r="W326"/>
  <c r="W324"/>
  <c r="W322"/>
  <c r="W320"/>
  <c r="W318"/>
  <c r="W316"/>
  <c r="W314"/>
  <c r="W310"/>
  <c r="W309" s="1"/>
  <c r="W304"/>
  <c r="W300"/>
  <c r="W297"/>
  <c r="W294"/>
  <c r="W289"/>
  <c r="W288" s="1"/>
  <c r="W284"/>
  <c r="W280"/>
  <c r="W279" s="1"/>
  <c r="W276"/>
  <c r="W275"/>
  <c r="W274" s="1"/>
  <c r="W271"/>
  <c r="W269"/>
  <c r="W267"/>
  <c r="W265"/>
  <c r="W263"/>
  <c r="W261"/>
  <c r="W257"/>
  <c r="W256" s="1"/>
  <c r="W253"/>
  <c r="W252" s="1"/>
  <c r="W250"/>
  <c r="W249" s="1"/>
  <c r="W245"/>
  <c r="W244" s="1"/>
  <c r="W241"/>
  <c r="W239"/>
  <c r="W236"/>
  <c r="W233"/>
  <c r="W232" s="1"/>
  <c r="W230"/>
  <c r="W228"/>
  <c r="W226"/>
  <c r="W224"/>
  <c r="W220"/>
  <c r="W219" s="1"/>
  <c r="W217"/>
  <c r="W216" s="1"/>
  <c r="W214"/>
  <c r="W212"/>
  <c r="W210"/>
  <c r="W208"/>
  <c r="W205"/>
  <c r="W203"/>
  <c r="W201"/>
  <c r="W196"/>
  <c r="W192"/>
  <c r="W189"/>
  <c r="W188"/>
  <c r="W185"/>
  <c r="W184" s="1"/>
  <c r="W181"/>
  <c r="W180" s="1"/>
  <c r="W178"/>
  <c r="W177" s="1"/>
  <c r="W174"/>
  <c r="W173" s="1"/>
  <c r="W171"/>
  <c r="W170" s="1"/>
  <c r="W167"/>
  <c r="W166" s="1"/>
  <c r="W163"/>
  <c r="W159"/>
  <c r="W158" s="1"/>
  <c r="W156"/>
  <c r="W152"/>
  <c r="W151" s="1"/>
  <c r="W146"/>
  <c r="W145" s="1"/>
  <c r="W143"/>
  <c r="W142" s="1"/>
  <c r="W135"/>
  <c r="W132"/>
  <c r="W131" s="1"/>
  <c r="W126"/>
  <c r="W125" s="1"/>
  <c r="W122"/>
  <c r="W120"/>
  <c r="W118"/>
  <c r="W114"/>
  <c r="W113" s="1"/>
  <c r="W110"/>
  <c r="W109" s="1"/>
  <c r="W106"/>
  <c r="W105" s="1"/>
  <c r="W102"/>
  <c r="W100"/>
  <c r="W97"/>
  <c r="W95"/>
  <c r="W93"/>
  <c r="W89"/>
  <c r="W87"/>
  <c r="W84"/>
  <c r="W82"/>
  <c r="W80"/>
  <c r="W78"/>
  <c r="W76"/>
  <c r="W74"/>
  <c r="W72"/>
  <c r="W70"/>
  <c r="W68"/>
  <c r="W62"/>
  <c r="W61" s="1"/>
  <c r="W59"/>
  <c r="W57"/>
  <c r="W55"/>
  <c r="W53"/>
  <c r="W51"/>
  <c r="W49"/>
  <c r="W47"/>
  <c r="W45"/>
  <c r="W43"/>
  <c r="W41"/>
  <c r="W39"/>
  <c r="W37"/>
  <c r="W35"/>
  <c r="W31"/>
  <c r="W30" s="1"/>
  <c r="W28"/>
  <c r="W26"/>
  <c r="W24"/>
  <c r="W22"/>
  <c r="W20"/>
  <c r="W18"/>
  <c r="W16"/>
  <c r="W14"/>
  <c r="U435"/>
  <c r="H436"/>
  <c r="J436" s="1"/>
  <c r="L436" s="1"/>
  <c r="N436" s="1"/>
  <c r="P436" s="1"/>
  <c r="R436" s="1"/>
  <c r="T436" s="1"/>
  <c r="V436" s="1"/>
  <c r="X436" s="1"/>
  <c r="Z436" s="1"/>
  <c r="AB436" s="1"/>
  <c r="AD436" s="1"/>
  <c r="AF436" s="1"/>
  <c r="F436"/>
  <c r="U315"/>
  <c r="U305"/>
  <c r="U304" s="1"/>
  <c r="F306"/>
  <c r="H306" s="1"/>
  <c r="J306" s="1"/>
  <c r="L306" s="1"/>
  <c r="N306" s="1"/>
  <c r="P306" s="1"/>
  <c r="R306" s="1"/>
  <c r="T306" s="1"/>
  <c r="V306" s="1"/>
  <c r="X306" s="1"/>
  <c r="Z306" s="1"/>
  <c r="AB306" s="1"/>
  <c r="AD306" s="1"/>
  <c r="AF306" s="1"/>
  <c r="U552"/>
  <c r="U136"/>
  <c r="Y86" l="1"/>
  <c r="AE307"/>
  <c r="Y169"/>
  <c r="Y400"/>
  <c r="Y518"/>
  <c r="Y517" s="1"/>
  <c r="W400"/>
  <c r="Y238"/>
  <c r="Y432"/>
  <c r="Y543"/>
  <c r="AA307"/>
  <c r="W296"/>
  <c r="W238"/>
  <c r="W86"/>
  <c r="W34"/>
  <c r="AE484"/>
  <c r="AE11"/>
  <c r="AC473"/>
  <c r="AC11"/>
  <c r="AA198"/>
  <c r="AA11"/>
  <c r="AA451"/>
  <c r="AA473"/>
  <c r="AA149"/>
  <c r="AA485"/>
  <c r="W117"/>
  <c r="W104" s="1"/>
  <c r="W223"/>
  <c r="W394"/>
  <c r="W418"/>
  <c r="Y394"/>
  <c r="Y393" s="1"/>
  <c r="Y437"/>
  <c r="Y453"/>
  <c r="Y452" s="1"/>
  <c r="Y451" s="1"/>
  <c r="Y296"/>
  <c r="W92"/>
  <c r="Y92"/>
  <c r="Y380"/>
  <c r="Y200"/>
  <c r="Y207"/>
  <c r="W380"/>
  <c r="W527"/>
  <c r="Y34"/>
  <c r="Y33" s="1"/>
  <c r="Y117"/>
  <c r="Y506"/>
  <c r="Y244"/>
  <c r="Y260"/>
  <c r="Y259" s="1"/>
  <c r="Y527"/>
  <c r="Y13"/>
  <c r="Y12" s="1"/>
  <c r="Y487"/>
  <c r="W543"/>
  <c r="W542" s="1"/>
  <c r="Y353"/>
  <c r="Y352" s="1"/>
  <c r="Y340"/>
  <c r="Y339" s="1"/>
  <c r="Y313"/>
  <c r="Y312" s="1"/>
  <c r="Y176"/>
  <c r="Y345"/>
  <c r="Y124"/>
  <c r="Y480"/>
  <c r="Y65"/>
  <c r="Y104"/>
  <c r="Y570"/>
  <c r="Y91"/>
  <c r="Y399"/>
  <c r="Y194"/>
  <c r="Y405"/>
  <c r="Y145"/>
  <c r="Y249"/>
  <c r="Y274"/>
  <c r="Y279"/>
  <c r="Y131"/>
  <c r="Y155"/>
  <c r="Y191"/>
  <c r="Y235"/>
  <c r="Y371"/>
  <c r="Y423"/>
  <c r="Y494"/>
  <c r="Y502"/>
  <c r="Y151"/>
  <c r="Y223"/>
  <c r="Y255"/>
  <c r="Y335"/>
  <c r="Y474"/>
  <c r="W260"/>
  <c r="W259" s="1"/>
  <c r="W13"/>
  <c r="W340"/>
  <c r="W339" s="1"/>
  <c r="W371"/>
  <c r="W432"/>
  <c r="W200"/>
  <c r="W65"/>
  <c r="W169"/>
  <c r="W243"/>
  <c r="W255"/>
  <c r="W308"/>
  <c r="W570"/>
  <c r="W393"/>
  <c r="W124"/>
  <c r="W345"/>
  <c r="W379"/>
  <c r="W480"/>
  <c r="W33"/>
  <c r="W141"/>
  <c r="W303"/>
  <c r="W405"/>
  <c r="W165"/>
  <c r="W176"/>
  <c r="W313"/>
  <c r="W399"/>
  <c r="W474"/>
  <c r="W248"/>
  <c r="W91"/>
  <c r="W134"/>
  <c r="W138"/>
  <c r="W150"/>
  <c r="W162"/>
  <c r="W293"/>
  <c r="W414"/>
  <c r="W426"/>
  <c r="W438"/>
  <c r="W453"/>
  <c r="W512"/>
  <c r="W518"/>
  <c r="W195"/>
  <c r="W207"/>
  <c r="W283"/>
  <c r="W335"/>
  <c r="W486"/>
  <c r="W353"/>
  <c r="W155"/>
  <c r="W191"/>
  <c r="W235"/>
  <c r="W470"/>
  <c r="W506"/>
  <c r="U139"/>
  <c r="Y199" l="1"/>
  <c r="AE574"/>
  <c r="AC574"/>
  <c r="AA484"/>
  <c r="W278"/>
  <c r="Y379"/>
  <c r="W523"/>
  <c r="W370"/>
  <c r="Y292"/>
  <c r="Y486"/>
  <c r="Y243"/>
  <c r="Y523"/>
  <c r="Y542"/>
  <c r="Y516"/>
  <c r="Y334"/>
  <c r="Y473"/>
  <c r="Y222"/>
  <c r="Y278"/>
  <c r="Y141"/>
  <c r="Y64"/>
  <c r="Y417"/>
  <c r="Y154"/>
  <c r="Y248"/>
  <c r="Y150"/>
  <c r="Y370"/>
  <c r="Y130"/>
  <c r="Y187"/>
  <c r="W12"/>
  <c r="W417"/>
  <c r="W64"/>
  <c r="W334"/>
  <c r="W437"/>
  <c r="W485"/>
  <c r="W452"/>
  <c r="W292"/>
  <c r="W352"/>
  <c r="W511"/>
  <c r="W413"/>
  <c r="W473"/>
  <c r="W222"/>
  <c r="W187"/>
  <c r="W194"/>
  <c r="W137"/>
  <c r="W312"/>
  <c r="W302"/>
  <c r="W469"/>
  <c r="W154"/>
  <c r="W517"/>
  <c r="W199"/>
  <c r="U84"/>
  <c r="F84"/>
  <c r="H84" s="1"/>
  <c r="J84" s="1"/>
  <c r="L84" s="1"/>
  <c r="N84" s="1"/>
  <c r="P84" s="1"/>
  <c r="R84" s="1"/>
  <c r="T84" s="1"/>
  <c r="F85"/>
  <c r="H85" s="1"/>
  <c r="J85" s="1"/>
  <c r="L85" s="1"/>
  <c r="N85" s="1"/>
  <c r="P85" s="1"/>
  <c r="R85" s="1"/>
  <c r="T85" s="1"/>
  <c r="V85" s="1"/>
  <c r="X85" s="1"/>
  <c r="Z85" s="1"/>
  <c r="AB85" s="1"/>
  <c r="AD85" s="1"/>
  <c r="AF85" s="1"/>
  <c r="F435"/>
  <c r="H435" s="1"/>
  <c r="J435" s="1"/>
  <c r="L435" s="1"/>
  <c r="N435" s="1"/>
  <c r="P435" s="1"/>
  <c r="R435" s="1"/>
  <c r="T435" s="1"/>
  <c r="V435" s="1"/>
  <c r="X435" s="1"/>
  <c r="Z435" s="1"/>
  <c r="AB435" s="1"/>
  <c r="AD435" s="1"/>
  <c r="AF435" s="1"/>
  <c r="AA574" l="1"/>
  <c r="Y485"/>
  <c r="Y484" s="1"/>
  <c r="Y149"/>
  <c r="Y307"/>
  <c r="Y198"/>
  <c r="Y11"/>
  <c r="Y273"/>
  <c r="W273"/>
  <c r="W198"/>
  <c r="W516"/>
  <c r="W484"/>
  <c r="W307"/>
  <c r="W130"/>
  <c r="W451"/>
  <c r="W149"/>
  <c r="V84"/>
  <c r="X84" s="1"/>
  <c r="Z84" s="1"/>
  <c r="AB84" s="1"/>
  <c r="AD84" s="1"/>
  <c r="AF84" s="1"/>
  <c r="U572"/>
  <c r="U571" s="1"/>
  <c r="U566"/>
  <c r="U564"/>
  <c r="U562"/>
  <c r="U560"/>
  <c r="U558"/>
  <c r="U556"/>
  <c r="U553"/>
  <c r="U551"/>
  <c r="U549"/>
  <c r="U546"/>
  <c r="U544"/>
  <c r="U538"/>
  <c r="U536"/>
  <c r="U532"/>
  <c r="U530"/>
  <c r="U528"/>
  <c r="U525"/>
  <c r="U524" s="1"/>
  <c r="U521"/>
  <c r="U519"/>
  <c r="U513"/>
  <c r="U512" s="1"/>
  <c r="U509"/>
  <c r="U507"/>
  <c r="U503"/>
  <c r="U502" s="1"/>
  <c r="U500"/>
  <c r="U499" s="1"/>
  <c r="U495"/>
  <c r="U494" s="1"/>
  <c r="U492"/>
  <c r="U487"/>
  <c r="U482"/>
  <c r="U481" s="1"/>
  <c r="U480" s="1"/>
  <c r="U476"/>
  <c r="U475" s="1"/>
  <c r="U471"/>
  <c r="U470" s="1"/>
  <c r="U464"/>
  <c r="U462"/>
  <c r="U460"/>
  <c r="U458"/>
  <c r="U456"/>
  <c r="U454"/>
  <c r="U445"/>
  <c r="U444" s="1"/>
  <c r="U442"/>
  <c r="U441" s="1"/>
  <c r="U439"/>
  <c r="U438" s="1"/>
  <c r="U433"/>
  <c r="U432" s="1"/>
  <c r="U430"/>
  <c r="U427"/>
  <c r="U426" s="1"/>
  <c r="U424"/>
  <c r="U421"/>
  <c r="U419"/>
  <c r="U415"/>
  <c r="U414" s="1"/>
  <c r="U413" s="1"/>
  <c r="U411"/>
  <c r="U409"/>
  <c r="U407"/>
  <c r="U403"/>
  <c r="U401"/>
  <c r="U397"/>
  <c r="U395"/>
  <c r="U391"/>
  <c r="U389"/>
  <c r="U386"/>
  <c r="U384"/>
  <c r="U381"/>
  <c r="U377"/>
  <c r="U376" s="1"/>
  <c r="U374"/>
  <c r="U371" s="1"/>
  <c r="U372"/>
  <c r="U368"/>
  <c r="U366"/>
  <c r="U363"/>
  <c r="U360"/>
  <c r="U358"/>
  <c r="U356"/>
  <c r="U354"/>
  <c r="U347"/>
  <c r="U346" s="1"/>
  <c r="U345" s="1"/>
  <c r="U343"/>
  <c r="U341"/>
  <c r="U336"/>
  <c r="U335" s="1"/>
  <c r="U332"/>
  <c r="U330"/>
  <c r="U328"/>
  <c r="U326"/>
  <c r="U324"/>
  <c r="U322"/>
  <c r="U320"/>
  <c r="U318"/>
  <c r="U316"/>
  <c r="U314"/>
  <c r="U310"/>
  <c r="U309" s="1"/>
  <c r="U308" s="1"/>
  <c r="U303"/>
  <c r="U300"/>
  <c r="U297"/>
  <c r="U294"/>
  <c r="U293" s="1"/>
  <c r="U289"/>
  <c r="U288" s="1"/>
  <c r="U284"/>
  <c r="U283" s="1"/>
  <c r="U280"/>
  <c r="U279" s="1"/>
  <c r="U276"/>
  <c r="U275" s="1"/>
  <c r="U271"/>
  <c r="U269"/>
  <c r="U267"/>
  <c r="U265"/>
  <c r="U263"/>
  <c r="U261"/>
  <c r="U257"/>
  <c r="U256" s="1"/>
  <c r="U253"/>
  <c r="U252"/>
  <c r="U250"/>
  <c r="U249" s="1"/>
  <c r="U245"/>
  <c r="U244" s="1"/>
  <c r="U241"/>
  <c r="U239"/>
  <c r="U236"/>
  <c r="U235" s="1"/>
  <c r="U233"/>
  <c r="U232" s="1"/>
  <c r="U230"/>
  <c r="U228"/>
  <c r="U226"/>
  <c r="U224"/>
  <c r="U220"/>
  <c r="U219" s="1"/>
  <c r="U217"/>
  <c r="U216" s="1"/>
  <c r="U214"/>
  <c r="U212"/>
  <c r="U210"/>
  <c r="U208"/>
  <c r="U205"/>
  <c r="U203"/>
  <c r="U201"/>
  <c r="U196"/>
  <c r="U195" s="1"/>
  <c r="U192"/>
  <c r="U191" s="1"/>
  <c r="U189"/>
  <c r="U188" s="1"/>
  <c r="U185"/>
  <c r="U184" s="1"/>
  <c r="U181"/>
  <c r="U180" s="1"/>
  <c r="U178"/>
  <c r="U174"/>
  <c r="U173" s="1"/>
  <c r="U171"/>
  <c r="U170" s="1"/>
  <c r="U167"/>
  <c r="U166" s="1"/>
  <c r="U163"/>
  <c r="U162" s="1"/>
  <c r="U159"/>
  <c r="U158" s="1"/>
  <c r="U156"/>
  <c r="U155"/>
  <c r="U152"/>
  <c r="U151" s="1"/>
  <c r="U146"/>
  <c r="U145" s="1"/>
  <c r="U143"/>
  <c r="U142" s="1"/>
  <c r="U138"/>
  <c r="U137" s="1"/>
  <c r="U135"/>
  <c r="U132"/>
  <c r="U131" s="1"/>
  <c r="U126"/>
  <c r="U125" s="1"/>
  <c r="U122"/>
  <c r="U120"/>
  <c r="U118"/>
  <c r="U114"/>
  <c r="U113" s="1"/>
  <c r="U110"/>
  <c r="U106"/>
  <c r="U105" s="1"/>
  <c r="U102"/>
  <c r="U100"/>
  <c r="U97"/>
  <c r="U95"/>
  <c r="U93"/>
  <c r="U89"/>
  <c r="U87"/>
  <c r="U82"/>
  <c r="U80"/>
  <c r="U78"/>
  <c r="U76"/>
  <c r="U74"/>
  <c r="U72"/>
  <c r="U70"/>
  <c r="U68"/>
  <c r="U66"/>
  <c r="U62"/>
  <c r="U61" s="1"/>
  <c r="U59"/>
  <c r="U57"/>
  <c r="U55"/>
  <c r="U53"/>
  <c r="U51"/>
  <c r="U49"/>
  <c r="U47"/>
  <c r="U45"/>
  <c r="U43"/>
  <c r="U41"/>
  <c r="U39"/>
  <c r="U37"/>
  <c r="U35"/>
  <c r="U31"/>
  <c r="U30" s="1"/>
  <c r="U28"/>
  <c r="U26"/>
  <c r="U24"/>
  <c r="U22"/>
  <c r="U20"/>
  <c r="U18"/>
  <c r="U16"/>
  <c r="U14"/>
  <c r="U13" s="1"/>
  <c r="S138"/>
  <c r="S137" s="1"/>
  <c r="S135"/>
  <c r="F134"/>
  <c r="H134" s="1"/>
  <c r="J134" s="1"/>
  <c r="L134" s="1"/>
  <c r="N134" s="1"/>
  <c r="P134" s="1"/>
  <c r="R134" s="1"/>
  <c r="F135"/>
  <c r="H135" s="1"/>
  <c r="J135" s="1"/>
  <c r="L135" s="1"/>
  <c r="N135" s="1"/>
  <c r="P135" s="1"/>
  <c r="R135" s="1"/>
  <c r="F136"/>
  <c r="H136" s="1"/>
  <c r="J136" s="1"/>
  <c r="L136" s="1"/>
  <c r="N136" s="1"/>
  <c r="P136" s="1"/>
  <c r="R136" s="1"/>
  <c r="T136" s="1"/>
  <c r="V136" s="1"/>
  <c r="X136" s="1"/>
  <c r="Z136" s="1"/>
  <c r="AB136" s="1"/>
  <c r="AD136" s="1"/>
  <c r="AF136" s="1"/>
  <c r="F137"/>
  <c r="H137" s="1"/>
  <c r="J137" s="1"/>
  <c r="L137" s="1"/>
  <c r="N137" s="1"/>
  <c r="P137" s="1"/>
  <c r="R137" s="1"/>
  <c r="F138"/>
  <c r="H138" s="1"/>
  <c r="J138" s="1"/>
  <c r="L138" s="1"/>
  <c r="N138" s="1"/>
  <c r="P138" s="1"/>
  <c r="R138" s="1"/>
  <c r="T138" s="1"/>
  <c r="F139"/>
  <c r="H139" s="1"/>
  <c r="J139" s="1"/>
  <c r="L139" s="1"/>
  <c r="N139" s="1"/>
  <c r="P139" s="1"/>
  <c r="R139" s="1"/>
  <c r="T139" s="1"/>
  <c r="V139" s="1"/>
  <c r="X139" s="1"/>
  <c r="Z139" s="1"/>
  <c r="AB139" s="1"/>
  <c r="AD139" s="1"/>
  <c r="AF139" s="1"/>
  <c r="F140"/>
  <c r="H140" s="1"/>
  <c r="J140" s="1"/>
  <c r="L140" s="1"/>
  <c r="N140" s="1"/>
  <c r="P140" s="1"/>
  <c r="R140" s="1"/>
  <c r="T140" s="1"/>
  <c r="V140" s="1"/>
  <c r="X140" s="1"/>
  <c r="Z140" s="1"/>
  <c r="AB140" s="1"/>
  <c r="AD140" s="1"/>
  <c r="AF140" s="1"/>
  <c r="S215"/>
  <c r="F214"/>
  <c r="H214" s="1"/>
  <c r="J214" s="1"/>
  <c r="L214" s="1"/>
  <c r="N214" s="1"/>
  <c r="P214" s="1"/>
  <c r="R214" s="1"/>
  <c r="F215"/>
  <c r="H215" s="1"/>
  <c r="J215" s="1"/>
  <c r="L215" s="1"/>
  <c r="N215" s="1"/>
  <c r="P215" s="1"/>
  <c r="R215" s="1"/>
  <c r="S272"/>
  <c r="F271"/>
  <c r="H271" s="1"/>
  <c r="J271" s="1"/>
  <c r="L271" s="1"/>
  <c r="N271" s="1"/>
  <c r="P271" s="1"/>
  <c r="R271" s="1"/>
  <c r="F272"/>
  <c r="H272" s="1"/>
  <c r="J272" s="1"/>
  <c r="L272" s="1"/>
  <c r="N272" s="1"/>
  <c r="P272" s="1"/>
  <c r="R272" s="1"/>
  <c r="S464"/>
  <c r="S462"/>
  <c r="F462"/>
  <c r="H462" s="1"/>
  <c r="J462" s="1"/>
  <c r="L462" s="1"/>
  <c r="N462" s="1"/>
  <c r="P462" s="1"/>
  <c r="R462" s="1"/>
  <c r="F463"/>
  <c r="H463" s="1"/>
  <c r="J463" s="1"/>
  <c r="L463" s="1"/>
  <c r="N463" s="1"/>
  <c r="P463" s="1"/>
  <c r="R463" s="1"/>
  <c r="T463" s="1"/>
  <c r="V463" s="1"/>
  <c r="X463" s="1"/>
  <c r="Z463" s="1"/>
  <c r="AB463" s="1"/>
  <c r="AD463" s="1"/>
  <c r="AF463" s="1"/>
  <c r="F464"/>
  <c r="H464" s="1"/>
  <c r="J464" s="1"/>
  <c r="L464" s="1"/>
  <c r="N464" s="1"/>
  <c r="P464" s="1"/>
  <c r="R464" s="1"/>
  <c r="F465"/>
  <c r="H465" s="1"/>
  <c r="J465" s="1"/>
  <c r="L465" s="1"/>
  <c r="N465" s="1"/>
  <c r="P465" s="1"/>
  <c r="R465" s="1"/>
  <c r="T465" s="1"/>
  <c r="V465" s="1"/>
  <c r="X465" s="1"/>
  <c r="Z465" s="1"/>
  <c r="AB465" s="1"/>
  <c r="AD465" s="1"/>
  <c r="AF465" s="1"/>
  <c r="S146"/>
  <c r="S145" s="1"/>
  <c r="S143"/>
  <c r="F141"/>
  <c r="H141" s="1"/>
  <c r="J141" s="1"/>
  <c r="L141" s="1"/>
  <c r="N141" s="1"/>
  <c r="P141" s="1"/>
  <c r="R141" s="1"/>
  <c r="F142"/>
  <c r="H142" s="1"/>
  <c r="J142" s="1"/>
  <c r="L142" s="1"/>
  <c r="N142" s="1"/>
  <c r="P142" s="1"/>
  <c r="R142" s="1"/>
  <c r="F143"/>
  <c r="H143" s="1"/>
  <c r="J143" s="1"/>
  <c r="L143" s="1"/>
  <c r="N143" s="1"/>
  <c r="P143" s="1"/>
  <c r="R143" s="1"/>
  <c r="F144"/>
  <c r="H144" s="1"/>
  <c r="J144" s="1"/>
  <c r="L144" s="1"/>
  <c r="N144" s="1"/>
  <c r="P144" s="1"/>
  <c r="R144" s="1"/>
  <c r="T144" s="1"/>
  <c r="V144" s="1"/>
  <c r="X144" s="1"/>
  <c r="Z144" s="1"/>
  <c r="AB144" s="1"/>
  <c r="AD144" s="1"/>
  <c r="AF144" s="1"/>
  <c r="F145"/>
  <c r="H145" s="1"/>
  <c r="J145" s="1"/>
  <c r="L145" s="1"/>
  <c r="N145" s="1"/>
  <c r="P145" s="1"/>
  <c r="R145" s="1"/>
  <c r="F146"/>
  <c r="H146" s="1"/>
  <c r="J146" s="1"/>
  <c r="L146" s="1"/>
  <c r="N146" s="1"/>
  <c r="P146" s="1"/>
  <c r="R146" s="1"/>
  <c r="T146" s="1"/>
  <c r="F147"/>
  <c r="H147" s="1"/>
  <c r="J147" s="1"/>
  <c r="L147" s="1"/>
  <c r="N147" s="1"/>
  <c r="P147" s="1"/>
  <c r="R147" s="1"/>
  <c r="T147" s="1"/>
  <c r="V147" s="1"/>
  <c r="X147" s="1"/>
  <c r="Z147" s="1"/>
  <c r="AB147" s="1"/>
  <c r="AD147" s="1"/>
  <c r="AF147" s="1"/>
  <c r="F148"/>
  <c r="H148" s="1"/>
  <c r="J148" s="1"/>
  <c r="L148" s="1"/>
  <c r="N148" s="1"/>
  <c r="P148" s="1"/>
  <c r="R148" s="1"/>
  <c r="T148" s="1"/>
  <c r="V148" s="1"/>
  <c r="X148" s="1"/>
  <c r="Z148" s="1"/>
  <c r="AB148" s="1"/>
  <c r="AD148" s="1"/>
  <c r="AF148" s="1"/>
  <c r="S132"/>
  <c r="F130"/>
  <c r="H130" s="1"/>
  <c r="J130" s="1"/>
  <c r="L130" s="1"/>
  <c r="N130" s="1"/>
  <c r="P130" s="1"/>
  <c r="R130" s="1"/>
  <c r="F131"/>
  <c r="H131" s="1"/>
  <c r="J131" s="1"/>
  <c r="L131" s="1"/>
  <c r="N131" s="1"/>
  <c r="P131" s="1"/>
  <c r="R131" s="1"/>
  <c r="F132"/>
  <c r="H132" s="1"/>
  <c r="J132" s="1"/>
  <c r="L132" s="1"/>
  <c r="N132" s="1"/>
  <c r="P132" s="1"/>
  <c r="R132" s="1"/>
  <c r="F133"/>
  <c r="H133" s="1"/>
  <c r="J133" s="1"/>
  <c r="L133" s="1"/>
  <c r="N133" s="1"/>
  <c r="P133" s="1"/>
  <c r="R133" s="1"/>
  <c r="T133" s="1"/>
  <c r="V133" s="1"/>
  <c r="X133" s="1"/>
  <c r="Z133" s="1"/>
  <c r="AB133" s="1"/>
  <c r="AD133" s="1"/>
  <c r="AF133" s="1"/>
  <c r="S572"/>
  <c r="S571" s="1"/>
  <c r="S566"/>
  <c r="S564"/>
  <c r="S562"/>
  <c r="S560"/>
  <c r="S558"/>
  <c r="S556"/>
  <c r="S553"/>
  <c r="S551"/>
  <c r="S549"/>
  <c r="S546"/>
  <c r="S544"/>
  <c r="S538"/>
  <c r="S536"/>
  <c r="S532"/>
  <c r="S530"/>
  <c r="S528"/>
  <c r="S525"/>
  <c r="S524" s="1"/>
  <c r="S521"/>
  <c r="S519"/>
  <c r="S513"/>
  <c r="S512" s="1"/>
  <c r="S509"/>
  <c r="S507"/>
  <c r="S503"/>
  <c r="S502" s="1"/>
  <c r="S500"/>
  <c r="S495"/>
  <c r="S494" s="1"/>
  <c r="S492"/>
  <c r="S487"/>
  <c r="S482"/>
  <c r="S481" s="1"/>
  <c r="S476"/>
  <c r="S475" s="1"/>
  <c r="S471"/>
  <c r="S470" s="1"/>
  <c r="S469" s="1"/>
  <c r="S460"/>
  <c r="S458"/>
  <c r="S456"/>
  <c r="S454"/>
  <c r="S445"/>
  <c r="S444" s="1"/>
  <c r="S442"/>
  <c r="S441" s="1"/>
  <c r="S439"/>
  <c r="S438" s="1"/>
  <c r="S433"/>
  <c r="S432" s="1"/>
  <c r="S430"/>
  <c r="S429" s="1"/>
  <c r="S427"/>
  <c r="S426" s="1"/>
  <c r="S424"/>
  <c r="S423" s="1"/>
  <c r="S421"/>
  <c r="S419"/>
  <c r="S415"/>
  <c r="S414" s="1"/>
  <c r="S411"/>
  <c r="S409"/>
  <c r="S407"/>
  <c r="S406" s="1"/>
  <c r="S405" s="1"/>
  <c r="S403"/>
  <c r="S401"/>
  <c r="S397"/>
  <c r="S395"/>
  <c r="S391"/>
  <c r="S389"/>
  <c r="S386"/>
  <c r="S384"/>
  <c r="S381"/>
  <c r="S377"/>
  <c r="S376" s="1"/>
  <c r="S374"/>
  <c r="S372"/>
  <c r="S368"/>
  <c r="S366"/>
  <c r="S363"/>
  <c r="S360"/>
  <c r="S358"/>
  <c r="S356"/>
  <c r="S354"/>
  <c r="S347"/>
  <c r="S343"/>
  <c r="S341"/>
  <c r="S336"/>
  <c r="S335" s="1"/>
  <c r="S332"/>
  <c r="S330"/>
  <c r="S328"/>
  <c r="S326"/>
  <c r="S324"/>
  <c r="S322"/>
  <c r="S320"/>
  <c r="S318"/>
  <c r="S316"/>
  <c r="S314"/>
  <c r="S310"/>
  <c r="S309" s="1"/>
  <c r="S304"/>
  <c r="S303" s="1"/>
  <c r="S300"/>
  <c r="S297"/>
  <c r="S294"/>
  <c r="S289"/>
  <c r="S288" s="1"/>
  <c r="S284"/>
  <c r="S283" s="1"/>
  <c r="S280"/>
  <c r="S279" s="1"/>
  <c r="S276"/>
  <c r="S275" s="1"/>
  <c r="S269"/>
  <c r="S267"/>
  <c r="S265"/>
  <c r="S263"/>
  <c r="S261"/>
  <c r="S257"/>
  <c r="S256" s="1"/>
  <c r="S255" s="1"/>
  <c r="S253"/>
  <c r="S252" s="1"/>
  <c r="S250"/>
  <c r="S249" s="1"/>
  <c r="S245"/>
  <c r="S244" s="1"/>
  <c r="S243" s="1"/>
  <c r="S241"/>
  <c r="S239"/>
  <c r="S236"/>
  <c r="S235" s="1"/>
  <c r="S233"/>
  <c r="S232" s="1"/>
  <c r="S230"/>
  <c r="S228"/>
  <c r="S226"/>
  <c r="S224"/>
  <c r="S220"/>
  <c r="S219" s="1"/>
  <c r="S217"/>
  <c r="S216" s="1"/>
  <c r="S212"/>
  <c r="S210"/>
  <c r="S208"/>
  <c r="S205"/>
  <c r="S203"/>
  <c r="S201"/>
  <c r="S196"/>
  <c r="S195" s="1"/>
  <c r="S194" s="1"/>
  <c r="S192"/>
  <c r="S191" s="1"/>
  <c r="S189"/>
  <c r="S188" s="1"/>
  <c r="S185"/>
  <c r="S184" s="1"/>
  <c r="S181"/>
  <c r="S180" s="1"/>
  <c r="S178"/>
  <c r="S177" s="1"/>
  <c r="S174"/>
  <c r="S173" s="1"/>
  <c r="S171"/>
  <c r="S170" s="1"/>
  <c r="S167"/>
  <c r="S166" s="1"/>
  <c r="S163"/>
  <c r="S162" s="1"/>
  <c r="S159"/>
  <c r="S158" s="1"/>
  <c r="S156"/>
  <c r="S155" s="1"/>
  <c r="S152"/>
  <c r="S151" s="1"/>
  <c r="S150" s="1"/>
  <c r="S126"/>
  <c r="S125" s="1"/>
  <c r="S124" s="1"/>
  <c r="S122"/>
  <c r="S120"/>
  <c r="S118"/>
  <c r="S114"/>
  <c r="S113" s="1"/>
  <c r="S110"/>
  <c r="S109" s="1"/>
  <c r="S106"/>
  <c r="S105" s="1"/>
  <c r="S102"/>
  <c r="S100"/>
  <c r="S97"/>
  <c r="S95"/>
  <c r="S93"/>
  <c r="S89"/>
  <c r="S87"/>
  <c r="S82"/>
  <c r="S80"/>
  <c r="S78"/>
  <c r="S76"/>
  <c r="S74"/>
  <c r="S72"/>
  <c r="S70"/>
  <c r="S68"/>
  <c r="S66"/>
  <c r="S62"/>
  <c r="S61" s="1"/>
  <c r="S59"/>
  <c r="S57"/>
  <c r="S55"/>
  <c r="S53"/>
  <c r="S51"/>
  <c r="S49"/>
  <c r="S47"/>
  <c r="S45"/>
  <c r="S43"/>
  <c r="S41"/>
  <c r="S39"/>
  <c r="S37"/>
  <c r="S35"/>
  <c r="S31"/>
  <c r="S30" s="1"/>
  <c r="S28"/>
  <c r="S26"/>
  <c r="S24"/>
  <c r="S22"/>
  <c r="S20"/>
  <c r="S18"/>
  <c r="S16"/>
  <c r="S14"/>
  <c r="Q491"/>
  <c r="U223" l="1"/>
  <c r="U353"/>
  <c r="U352" s="1"/>
  <c r="U418"/>
  <c r="U34"/>
  <c r="U33" s="1"/>
  <c r="U92"/>
  <c r="U169"/>
  <c r="U296"/>
  <c r="U506"/>
  <c r="U485" s="1"/>
  <c r="U187"/>
  <c r="U248"/>
  <c r="U340"/>
  <c r="U339" s="1"/>
  <c r="U400"/>
  <c r="U486"/>
  <c r="U518"/>
  <c r="U517" s="1"/>
  <c r="Y574"/>
  <c r="W11"/>
  <c r="S486"/>
  <c r="U527"/>
  <c r="U523" s="1"/>
  <c r="S65"/>
  <c r="S238"/>
  <c r="T135"/>
  <c r="V135" s="1"/>
  <c r="X135" s="1"/>
  <c r="Z135" s="1"/>
  <c r="AB135" s="1"/>
  <c r="AD135" s="1"/>
  <c r="AF135" s="1"/>
  <c r="U86"/>
  <c r="U380"/>
  <c r="U154"/>
  <c r="S453"/>
  <c r="S452" s="1"/>
  <c r="T137"/>
  <c r="V137" s="1"/>
  <c r="X137" s="1"/>
  <c r="Z137" s="1"/>
  <c r="AB137" s="1"/>
  <c r="AD137" s="1"/>
  <c r="AF137" s="1"/>
  <c r="U238"/>
  <c r="U65"/>
  <c r="U117"/>
  <c r="U423"/>
  <c r="U302"/>
  <c r="U134"/>
  <c r="U130" s="1"/>
  <c r="U429"/>
  <c r="U379"/>
  <c r="U313"/>
  <c r="U200"/>
  <c r="U109"/>
  <c r="V138"/>
  <c r="X138" s="1"/>
  <c r="Z138" s="1"/>
  <c r="AB138" s="1"/>
  <c r="AD138" s="1"/>
  <c r="AF138" s="1"/>
  <c r="U543"/>
  <c r="U453"/>
  <c r="U452" s="1"/>
  <c r="U292"/>
  <c r="U274"/>
  <c r="U260"/>
  <c r="U259" s="1"/>
  <c r="U91"/>
  <c r="U150"/>
  <c r="U334"/>
  <c r="U399"/>
  <c r="U124"/>
  <c r="U165"/>
  <c r="U194"/>
  <c r="U255"/>
  <c r="U474"/>
  <c r="U570"/>
  <c r="U12"/>
  <c r="U207"/>
  <c r="U141"/>
  <c r="U243"/>
  <c r="U278"/>
  <c r="U370"/>
  <c r="U469"/>
  <c r="U511"/>
  <c r="U437"/>
  <c r="U222"/>
  <c r="U177"/>
  <c r="U394"/>
  <c r="U406"/>
  <c r="V146"/>
  <c r="X146" s="1"/>
  <c r="Z146" s="1"/>
  <c r="AB146" s="1"/>
  <c r="AD146" s="1"/>
  <c r="AF146" s="1"/>
  <c r="S134"/>
  <c r="T134" s="1"/>
  <c r="S437"/>
  <c r="T272"/>
  <c r="V272" s="1"/>
  <c r="X272" s="1"/>
  <c r="Z272" s="1"/>
  <c r="AB272" s="1"/>
  <c r="AD272" s="1"/>
  <c r="AF272" s="1"/>
  <c r="S353"/>
  <c r="S352" s="1"/>
  <c r="T215"/>
  <c r="V215" s="1"/>
  <c r="X215" s="1"/>
  <c r="Z215" s="1"/>
  <c r="AB215" s="1"/>
  <c r="AD215" s="1"/>
  <c r="AF215" s="1"/>
  <c r="S13"/>
  <c r="S12" s="1"/>
  <c r="S117"/>
  <c r="S104" s="1"/>
  <c r="S506"/>
  <c r="S313"/>
  <c r="S312" s="1"/>
  <c r="S214"/>
  <c r="T214" s="1"/>
  <c r="V214" s="1"/>
  <c r="X214" s="1"/>
  <c r="Z214" s="1"/>
  <c r="AB214" s="1"/>
  <c r="AD214" s="1"/>
  <c r="AF214" s="1"/>
  <c r="S271"/>
  <c r="S176"/>
  <c r="S34"/>
  <c r="S33" s="1"/>
  <c r="S223"/>
  <c r="S371"/>
  <c r="S370" s="1"/>
  <c r="S380"/>
  <c r="S379" s="1"/>
  <c r="T462"/>
  <c r="V462" s="1"/>
  <c r="X462" s="1"/>
  <c r="Z462" s="1"/>
  <c r="AB462" s="1"/>
  <c r="AD462" s="1"/>
  <c r="AF462" s="1"/>
  <c r="S296"/>
  <c r="S340"/>
  <c r="S527"/>
  <c r="T464"/>
  <c r="V464" s="1"/>
  <c r="X464" s="1"/>
  <c r="Z464" s="1"/>
  <c r="AB464" s="1"/>
  <c r="AD464" s="1"/>
  <c r="AF464" s="1"/>
  <c r="S200"/>
  <c r="T132"/>
  <c r="V132" s="1"/>
  <c r="X132" s="1"/>
  <c r="Z132" s="1"/>
  <c r="AB132" s="1"/>
  <c r="AD132" s="1"/>
  <c r="AF132" s="1"/>
  <c r="T143"/>
  <c r="V143" s="1"/>
  <c r="X143" s="1"/>
  <c r="Z143" s="1"/>
  <c r="AB143" s="1"/>
  <c r="AD143" s="1"/>
  <c r="AF143" s="1"/>
  <c r="S278"/>
  <c r="T145"/>
  <c r="V145" s="1"/>
  <c r="X145" s="1"/>
  <c r="Z145" s="1"/>
  <c r="AB145" s="1"/>
  <c r="AD145" s="1"/>
  <c r="AF145" s="1"/>
  <c r="S142"/>
  <c r="T142" s="1"/>
  <c r="V142" s="1"/>
  <c r="X142" s="1"/>
  <c r="Z142" s="1"/>
  <c r="AB142" s="1"/>
  <c r="AD142" s="1"/>
  <c r="AF142" s="1"/>
  <c r="S131"/>
  <c r="T131" s="1"/>
  <c r="V131" s="1"/>
  <c r="X131" s="1"/>
  <c r="Z131" s="1"/>
  <c r="AB131" s="1"/>
  <c r="AD131" s="1"/>
  <c r="AF131" s="1"/>
  <c r="S518"/>
  <c r="S474"/>
  <c r="S302"/>
  <c r="S511"/>
  <c r="S570"/>
  <c r="S480"/>
  <c r="S523"/>
  <c r="S169"/>
  <c r="S187"/>
  <c r="S274"/>
  <c r="S339"/>
  <c r="S413"/>
  <c r="S154"/>
  <c r="S248"/>
  <c r="S308"/>
  <c r="S86"/>
  <c r="S92"/>
  <c r="S394"/>
  <c r="S400"/>
  <c r="S418"/>
  <c r="S543"/>
  <c r="S165"/>
  <c r="S293"/>
  <c r="S334"/>
  <c r="S346"/>
  <c r="S499"/>
  <c r="Q487"/>
  <c r="P490"/>
  <c r="R490" s="1"/>
  <c r="T490" s="1"/>
  <c r="V490" s="1"/>
  <c r="X490" s="1"/>
  <c r="Z490" s="1"/>
  <c r="AB490" s="1"/>
  <c r="AD490" s="1"/>
  <c r="AF490" s="1"/>
  <c r="Q310"/>
  <c r="Q309" s="1"/>
  <c r="F310"/>
  <c r="H310" s="1"/>
  <c r="J310" s="1"/>
  <c r="L310" s="1"/>
  <c r="N310" s="1"/>
  <c r="P310" s="1"/>
  <c r="F311"/>
  <c r="H311" s="1"/>
  <c r="J311" s="1"/>
  <c r="L311" s="1"/>
  <c r="N311" s="1"/>
  <c r="P311" s="1"/>
  <c r="R311" s="1"/>
  <c r="T311" s="1"/>
  <c r="V311" s="1"/>
  <c r="X311" s="1"/>
  <c r="Z311" s="1"/>
  <c r="AB311" s="1"/>
  <c r="AD311" s="1"/>
  <c r="AF311" s="1"/>
  <c r="U64" l="1"/>
  <c r="S222"/>
  <c r="U417"/>
  <c r="W574"/>
  <c r="U312"/>
  <c r="V134"/>
  <c r="X134" s="1"/>
  <c r="Z134" s="1"/>
  <c r="AB134" s="1"/>
  <c r="AD134" s="1"/>
  <c r="AF134" s="1"/>
  <c r="U104"/>
  <c r="U11" s="1"/>
  <c r="U542"/>
  <c r="U405"/>
  <c r="U516"/>
  <c r="U484"/>
  <c r="U199"/>
  <c r="U176"/>
  <c r="U393"/>
  <c r="U473"/>
  <c r="U451"/>
  <c r="U273"/>
  <c r="S130"/>
  <c r="S473"/>
  <c r="S207"/>
  <c r="T271"/>
  <c r="V271" s="1"/>
  <c r="X271" s="1"/>
  <c r="Z271" s="1"/>
  <c r="AB271" s="1"/>
  <c r="AD271" s="1"/>
  <c r="AF271" s="1"/>
  <c r="S260"/>
  <c r="S259" s="1"/>
  <c r="R310"/>
  <c r="T310" s="1"/>
  <c r="V310" s="1"/>
  <c r="X310" s="1"/>
  <c r="Z310" s="1"/>
  <c r="AB310" s="1"/>
  <c r="AD310" s="1"/>
  <c r="AF310" s="1"/>
  <c r="S141"/>
  <c r="T141" s="1"/>
  <c r="V141" s="1"/>
  <c r="X141" s="1"/>
  <c r="Z141" s="1"/>
  <c r="AB141" s="1"/>
  <c r="AD141" s="1"/>
  <c r="AF141" s="1"/>
  <c r="S517"/>
  <c r="S399"/>
  <c r="S91"/>
  <c r="S149"/>
  <c r="S485"/>
  <c r="S292"/>
  <c r="S417"/>
  <c r="S542"/>
  <c r="S64"/>
  <c r="S199"/>
  <c r="S345"/>
  <c r="S393"/>
  <c r="S451"/>
  <c r="Q159"/>
  <c r="R161"/>
  <c r="T161" s="1"/>
  <c r="V161" s="1"/>
  <c r="X161" s="1"/>
  <c r="Z161" s="1"/>
  <c r="AB161" s="1"/>
  <c r="AD161" s="1"/>
  <c r="AF161" s="1"/>
  <c r="U198" l="1"/>
  <c r="U149"/>
  <c r="U307"/>
  <c r="T130"/>
  <c r="V130" s="1"/>
  <c r="X130" s="1"/>
  <c r="Z130" s="1"/>
  <c r="AB130" s="1"/>
  <c r="AD130" s="1"/>
  <c r="AF130" s="1"/>
  <c r="S11"/>
  <c r="S516"/>
  <c r="S198"/>
  <c r="S484"/>
  <c r="S307"/>
  <c r="S273"/>
  <c r="Q572"/>
  <c r="Q571" s="1"/>
  <c r="Q566"/>
  <c r="Q564"/>
  <c r="Q562"/>
  <c r="Q560"/>
  <c r="Q558"/>
  <c r="Q556"/>
  <c r="Q553"/>
  <c r="Q551"/>
  <c r="Q549"/>
  <c r="Q546"/>
  <c r="Q544"/>
  <c r="Q538"/>
  <c r="Q536"/>
  <c r="Q532"/>
  <c r="Q530"/>
  <c r="Q528"/>
  <c r="Q525"/>
  <c r="Q524" s="1"/>
  <c r="Q521"/>
  <c r="Q519"/>
  <c r="Q513"/>
  <c r="Q512" s="1"/>
  <c r="Q511" s="1"/>
  <c r="Q509"/>
  <c r="Q507"/>
  <c r="Q503"/>
  <c r="Q502" s="1"/>
  <c r="Q500"/>
  <c r="Q499" s="1"/>
  <c r="Q495"/>
  <c r="Q494" s="1"/>
  <c r="Q492"/>
  <c r="Q486" s="1"/>
  <c r="Q482"/>
  <c r="Q481" s="1"/>
  <c r="Q480" s="1"/>
  <c r="Q476"/>
  <c r="Q475" s="1"/>
  <c r="Q471"/>
  <c r="Q470" s="1"/>
  <c r="Q469" s="1"/>
  <c r="Q460"/>
  <c r="Q458"/>
  <c r="Q456"/>
  <c r="Q454"/>
  <c r="Q445"/>
  <c r="Q444" s="1"/>
  <c r="Q442"/>
  <c r="Q441" s="1"/>
  <c r="Q439"/>
  <c r="Q438" s="1"/>
  <c r="Q433"/>
  <c r="Q432" s="1"/>
  <c r="Q430"/>
  <c r="Q429" s="1"/>
  <c r="Q427"/>
  <c r="Q426" s="1"/>
  <c r="Q424"/>
  <c r="Q423" s="1"/>
  <c r="Q421"/>
  <c r="Q419"/>
  <c r="Q415"/>
  <c r="Q414" s="1"/>
  <c r="Q413" s="1"/>
  <c r="Q411"/>
  <c r="Q409"/>
  <c r="Q407"/>
  <c r="Q406" s="1"/>
  <c r="Q403"/>
  <c r="Q401"/>
  <c r="Q397"/>
  <c r="Q395"/>
  <c r="Q391"/>
  <c r="Q389"/>
  <c r="Q386"/>
  <c r="Q384"/>
  <c r="Q381"/>
  <c r="Q377"/>
  <c r="Q376" s="1"/>
  <c r="Q374"/>
  <c r="Q372"/>
  <c r="Q368"/>
  <c r="Q366"/>
  <c r="Q363"/>
  <c r="Q360"/>
  <c r="Q358"/>
  <c r="Q356"/>
  <c r="Q354"/>
  <c r="Q347"/>
  <c r="Q343"/>
  <c r="Q341"/>
  <c r="Q336"/>
  <c r="Q335" s="1"/>
  <c r="Q332"/>
  <c r="Q330"/>
  <c r="Q328"/>
  <c r="Q326"/>
  <c r="Q324"/>
  <c r="Q322"/>
  <c r="Q320"/>
  <c r="Q318"/>
  <c r="Q316"/>
  <c r="Q314"/>
  <c r="Q308"/>
  <c r="Q304"/>
  <c r="Q303" s="1"/>
  <c r="Q302" s="1"/>
  <c r="Q300"/>
  <c r="Q297"/>
  <c r="Q294"/>
  <c r="Q293" s="1"/>
  <c r="Q289"/>
  <c r="Q288" s="1"/>
  <c r="Q284"/>
  <c r="Q283" s="1"/>
  <c r="Q280"/>
  <c r="Q279" s="1"/>
  <c r="Q276"/>
  <c r="Q275" s="1"/>
  <c r="Q274" s="1"/>
  <c r="Q269"/>
  <c r="Q267"/>
  <c r="Q265"/>
  <c r="Q263"/>
  <c r="Q261"/>
  <c r="Q257"/>
  <c r="Q256" s="1"/>
  <c r="Q253"/>
  <c r="Q252" s="1"/>
  <c r="Q250"/>
  <c r="Q249" s="1"/>
  <c r="Q245"/>
  <c r="Q244" s="1"/>
  <c r="Q241"/>
  <c r="Q239"/>
  <c r="Q236"/>
  <c r="Q235" s="1"/>
  <c r="Q233"/>
  <c r="Q232" s="1"/>
  <c r="Q230"/>
  <c r="Q228"/>
  <c r="Q226"/>
  <c r="Q224"/>
  <c r="Q220"/>
  <c r="Q219" s="1"/>
  <c r="Q217"/>
  <c r="Q216" s="1"/>
  <c r="Q212"/>
  <c r="Q210"/>
  <c r="Q208"/>
  <c r="Q205"/>
  <c r="Q203"/>
  <c r="Q201"/>
  <c r="Q196"/>
  <c r="Q195" s="1"/>
  <c r="Q192"/>
  <c r="Q189"/>
  <c r="Q188" s="1"/>
  <c r="Q185"/>
  <c r="Q184" s="1"/>
  <c r="Q181"/>
  <c r="Q180" s="1"/>
  <c r="Q178"/>
  <c r="Q177" s="1"/>
  <c r="Q174"/>
  <c r="Q173" s="1"/>
  <c r="Q171"/>
  <c r="Q170" s="1"/>
  <c r="Q167"/>
  <c r="Q166" s="1"/>
  <c r="Q163"/>
  <c r="Q162" s="1"/>
  <c r="Q158"/>
  <c r="Q156"/>
  <c r="Q155" s="1"/>
  <c r="Q152"/>
  <c r="Q151" s="1"/>
  <c r="Q126"/>
  <c r="Q125" s="1"/>
  <c r="Q122"/>
  <c r="Q120"/>
  <c r="Q118"/>
  <c r="Q114"/>
  <c r="Q113" s="1"/>
  <c r="Q110"/>
  <c r="Q109" s="1"/>
  <c r="Q106"/>
  <c r="Q105" s="1"/>
  <c r="Q102"/>
  <c r="Q100"/>
  <c r="Q97"/>
  <c r="Q95"/>
  <c r="Q93"/>
  <c r="Q89"/>
  <c r="Q87"/>
  <c r="Q82"/>
  <c r="Q80"/>
  <c r="Q78"/>
  <c r="Q76"/>
  <c r="Q74"/>
  <c r="Q72"/>
  <c r="Q70"/>
  <c r="Q68"/>
  <c r="Q66"/>
  <c r="Q62"/>
  <c r="Q61" s="1"/>
  <c r="Q59"/>
  <c r="Q57"/>
  <c r="Q55"/>
  <c r="Q53"/>
  <c r="Q51"/>
  <c r="Q49"/>
  <c r="Q47"/>
  <c r="Q45"/>
  <c r="Q43"/>
  <c r="Q41"/>
  <c r="Q39"/>
  <c r="Q37"/>
  <c r="Q35"/>
  <c r="Q31"/>
  <c r="Q30" s="1"/>
  <c r="Q28"/>
  <c r="Q26"/>
  <c r="Q24"/>
  <c r="Q22"/>
  <c r="Q20"/>
  <c r="Q18"/>
  <c r="Q16"/>
  <c r="Q14"/>
  <c r="O430"/>
  <c r="F429"/>
  <c r="H429" s="1"/>
  <c r="J429" s="1"/>
  <c r="L429" s="1"/>
  <c r="N429" s="1"/>
  <c r="F430"/>
  <c r="H430" s="1"/>
  <c r="J430" s="1"/>
  <c r="L430" s="1"/>
  <c r="N430" s="1"/>
  <c r="F431"/>
  <c r="H431" s="1"/>
  <c r="J431" s="1"/>
  <c r="L431" s="1"/>
  <c r="N431" s="1"/>
  <c r="P431" s="1"/>
  <c r="R431" s="1"/>
  <c r="T431" s="1"/>
  <c r="V431" s="1"/>
  <c r="X431" s="1"/>
  <c r="Z431" s="1"/>
  <c r="AB431" s="1"/>
  <c r="AD431" s="1"/>
  <c r="AF431" s="1"/>
  <c r="O538"/>
  <c r="F538"/>
  <c r="H538" s="1"/>
  <c r="J538" s="1"/>
  <c r="L538" s="1"/>
  <c r="N538" s="1"/>
  <c r="F539"/>
  <c r="H539" s="1"/>
  <c r="J539" s="1"/>
  <c r="L539" s="1"/>
  <c r="N539" s="1"/>
  <c r="P539" s="1"/>
  <c r="R539" s="1"/>
  <c r="T539" s="1"/>
  <c r="V539" s="1"/>
  <c r="X539" s="1"/>
  <c r="Z539" s="1"/>
  <c r="AB539" s="1"/>
  <c r="AD539" s="1"/>
  <c r="AF539" s="1"/>
  <c r="Q527" l="1"/>
  <c r="Q400"/>
  <c r="Q399" s="1"/>
  <c r="Q506"/>
  <c r="Q485" s="1"/>
  <c r="Q484" s="1"/>
  <c r="U574"/>
  <c r="Q13"/>
  <c r="Q12" s="1"/>
  <c r="Q86"/>
  <c r="Q371"/>
  <c r="Q370" s="1"/>
  <c r="Q238"/>
  <c r="Q248"/>
  <c r="Q223"/>
  <c r="Q418"/>
  <c r="Q417" s="1"/>
  <c r="Q453"/>
  <c r="Q452" s="1"/>
  <c r="Q92"/>
  <c r="Q117"/>
  <c r="Q104" s="1"/>
  <c r="Q200"/>
  <c r="Q394"/>
  <c r="Q393" s="1"/>
  <c r="Q65"/>
  <c r="Q353"/>
  <c r="Q352" s="1"/>
  <c r="P430"/>
  <c r="R430" s="1"/>
  <c r="T430" s="1"/>
  <c r="V430" s="1"/>
  <c r="X430" s="1"/>
  <c r="Z430" s="1"/>
  <c r="AB430" s="1"/>
  <c r="AD430" s="1"/>
  <c r="AF430" s="1"/>
  <c r="Q207"/>
  <c r="Q260"/>
  <c r="Q296"/>
  <c r="Q292" s="1"/>
  <c r="Q340"/>
  <c r="Q339" s="1"/>
  <c r="Q380"/>
  <c r="Q379" s="1"/>
  <c r="Q518"/>
  <c r="S574"/>
  <c r="Q169"/>
  <c r="Q474"/>
  <c r="Q346"/>
  <c r="Q313"/>
  <c r="Q312" s="1"/>
  <c r="Q191"/>
  <c r="Q154"/>
  <c r="Q543"/>
  <c r="Q523"/>
  <c r="Q34"/>
  <c r="Q33" s="1"/>
  <c r="Q150"/>
  <c r="Q176"/>
  <c r="Q243"/>
  <c r="Q517"/>
  <c r="Q570"/>
  <c r="Q124"/>
  <c r="Q165"/>
  <c r="Q194"/>
  <c r="Q259"/>
  <c r="Q437"/>
  <c r="Q405"/>
  <c r="Q91"/>
  <c r="Q255"/>
  <c r="Q278"/>
  <c r="Q334"/>
  <c r="O429"/>
  <c r="P538"/>
  <c r="R538" s="1"/>
  <c r="T538" s="1"/>
  <c r="V538" s="1"/>
  <c r="X538" s="1"/>
  <c r="Z538" s="1"/>
  <c r="AB538" s="1"/>
  <c r="AD538" s="1"/>
  <c r="AF538" s="1"/>
  <c r="Q64" l="1"/>
  <c r="Q11" s="1"/>
  <c r="Q199"/>
  <c r="Q198" s="1"/>
  <c r="Q222"/>
  <c r="Q473"/>
  <c r="Q345"/>
  <c r="Q307" s="1"/>
  <c r="Q187"/>
  <c r="Q542"/>
  <c r="Q516"/>
  <c r="Q273"/>
  <c r="Q451"/>
  <c r="P429"/>
  <c r="R429" s="1"/>
  <c r="T429" s="1"/>
  <c r="V429" s="1"/>
  <c r="X429" s="1"/>
  <c r="Z429" s="1"/>
  <c r="AB429" s="1"/>
  <c r="AD429" s="1"/>
  <c r="AF429" s="1"/>
  <c r="Q149" l="1"/>
  <c r="Q574" s="1"/>
  <c r="O566"/>
  <c r="M566"/>
  <c r="K566"/>
  <c r="I566"/>
  <c r="G566"/>
  <c r="E566"/>
  <c r="F566" s="1"/>
  <c r="F567"/>
  <c r="H567" s="1"/>
  <c r="J567" s="1"/>
  <c r="L567" s="1"/>
  <c r="N567" s="1"/>
  <c r="P567" s="1"/>
  <c r="R567" s="1"/>
  <c r="T567" s="1"/>
  <c r="V567" s="1"/>
  <c r="X567" s="1"/>
  <c r="Z567" s="1"/>
  <c r="AB567" s="1"/>
  <c r="AD567" s="1"/>
  <c r="AF567" s="1"/>
  <c r="O572"/>
  <c r="O564"/>
  <c r="O562"/>
  <c r="O560"/>
  <c r="O558"/>
  <c r="O556"/>
  <c r="O553"/>
  <c r="O551"/>
  <c r="O549"/>
  <c r="O546"/>
  <c r="O544"/>
  <c r="O536"/>
  <c r="O532"/>
  <c r="O530"/>
  <c r="O528"/>
  <c r="O525"/>
  <c r="O524" s="1"/>
  <c r="O519"/>
  <c r="O513"/>
  <c r="O512" s="1"/>
  <c r="O509"/>
  <c r="O507"/>
  <c r="O503"/>
  <c r="O500"/>
  <c r="O499" s="1"/>
  <c r="O495"/>
  <c r="O492"/>
  <c r="O487"/>
  <c r="O482"/>
  <c r="O481" s="1"/>
  <c r="O476"/>
  <c r="O475" s="1"/>
  <c r="O471"/>
  <c r="O470" s="1"/>
  <c r="O460"/>
  <c r="O458"/>
  <c r="O456"/>
  <c r="O454"/>
  <c r="O445"/>
  <c r="O444" s="1"/>
  <c r="O442"/>
  <c r="O441" s="1"/>
  <c r="O439"/>
  <c r="O438" s="1"/>
  <c r="O433"/>
  <c r="O432" s="1"/>
  <c r="O427"/>
  <c r="O424"/>
  <c r="O423" s="1"/>
  <c r="O421"/>
  <c r="O419"/>
  <c r="O415"/>
  <c r="O411"/>
  <c r="O409"/>
  <c r="O407"/>
  <c r="O406" s="1"/>
  <c r="O405" s="1"/>
  <c r="O403"/>
  <c r="O401"/>
  <c r="O397"/>
  <c r="O395"/>
  <c r="O391"/>
  <c r="O389"/>
  <c r="O386"/>
  <c r="O384"/>
  <c r="O381"/>
  <c r="O377"/>
  <c r="O376" s="1"/>
  <c r="O374"/>
  <c r="O372"/>
  <c r="O368"/>
  <c r="O366"/>
  <c r="O363"/>
  <c r="O360"/>
  <c r="O358"/>
  <c r="O356"/>
  <c r="O354"/>
  <c r="O347"/>
  <c r="O346" s="1"/>
  <c r="O343"/>
  <c r="O341"/>
  <c r="O336"/>
  <c r="O335" s="1"/>
  <c r="O332"/>
  <c r="O330"/>
  <c r="O328"/>
  <c r="O326"/>
  <c r="O324"/>
  <c r="O322"/>
  <c r="O320"/>
  <c r="O318"/>
  <c r="O316"/>
  <c r="O314"/>
  <c r="O308"/>
  <c r="O304"/>
  <c r="O300"/>
  <c r="O297"/>
  <c r="O294"/>
  <c r="O293" s="1"/>
  <c r="O289"/>
  <c r="O288" s="1"/>
  <c r="O284"/>
  <c r="O280"/>
  <c r="O279" s="1"/>
  <c r="O276"/>
  <c r="O269"/>
  <c r="O267"/>
  <c r="O265"/>
  <c r="O263"/>
  <c r="O261"/>
  <c r="O257"/>
  <c r="O256" s="1"/>
  <c r="O253"/>
  <c r="O252" s="1"/>
  <c r="O250"/>
  <c r="O245"/>
  <c r="O244" s="1"/>
  <c r="O241"/>
  <c r="O239"/>
  <c r="O236"/>
  <c r="O235" s="1"/>
  <c r="O233"/>
  <c r="O232" s="1"/>
  <c r="O230"/>
  <c r="O228"/>
  <c r="O226"/>
  <c r="O224"/>
  <c r="O220"/>
  <c r="O219" s="1"/>
  <c r="O217"/>
  <c r="O216" s="1"/>
  <c r="O212"/>
  <c r="O210"/>
  <c r="O208"/>
  <c r="O205"/>
  <c r="O203"/>
  <c r="O201"/>
  <c r="O196"/>
  <c r="O195" s="1"/>
  <c r="O192"/>
  <c r="O189"/>
  <c r="O188" s="1"/>
  <c r="O185"/>
  <c r="O184" s="1"/>
  <c r="O181"/>
  <c r="O180" s="1"/>
  <c r="O178"/>
  <c r="O177" s="1"/>
  <c r="O174"/>
  <c r="O173" s="1"/>
  <c r="O171"/>
  <c r="O170" s="1"/>
  <c r="O167"/>
  <c r="O166" s="1"/>
  <c r="O163"/>
  <c r="O162" s="1"/>
  <c r="O159"/>
  <c r="O158" s="1"/>
  <c r="O156"/>
  <c r="O155" s="1"/>
  <c r="O152"/>
  <c r="O151" s="1"/>
  <c r="O126"/>
  <c r="O125" s="1"/>
  <c r="O122"/>
  <c r="O120"/>
  <c r="O118"/>
  <c r="O114"/>
  <c r="O113" s="1"/>
  <c r="O110"/>
  <c r="O109" s="1"/>
  <c r="O106"/>
  <c r="O105" s="1"/>
  <c r="O102"/>
  <c r="O100"/>
  <c r="O97"/>
  <c r="O95"/>
  <c r="O93"/>
  <c r="O89"/>
  <c r="O87"/>
  <c r="O82"/>
  <c r="O80"/>
  <c r="O78"/>
  <c r="O76"/>
  <c r="O74"/>
  <c r="O72"/>
  <c r="O70"/>
  <c r="O68"/>
  <c r="O66"/>
  <c r="O62"/>
  <c r="O61" s="1"/>
  <c r="O59"/>
  <c r="O57"/>
  <c r="O55"/>
  <c r="O53"/>
  <c r="O51"/>
  <c r="O49"/>
  <c r="O47"/>
  <c r="O45"/>
  <c r="O43"/>
  <c r="O41"/>
  <c r="O39"/>
  <c r="O37"/>
  <c r="O35"/>
  <c r="O31"/>
  <c r="O30" s="1"/>
  <c r="O28"/>
  <c r="O26"/>
  <c r="O24"/>
  <c r="O22"/>
  <c r="O20"/>
  <c r="O18"/>
  <c r="O16"/>
  <c r="O14"/>
  <c r="O400" l="1"/>
  <c r="O371"/>
  <c r="O370" s="1"/>
  <c r="O380"/>
  <c r="O379" s="1"/>
  <c r="O486"/>
  <c r="O34"/>
  <c r="O33" s="1"/>
  <c r="O418"/>
  <c r="O104"/>
  <c r="O117"/>
  <c r="O296"/>
  <c r="O292" s="1"/>
  <c r="O527"/>
  <c r="O543"/>
  <c r="O86"/>
  <c r="O260"/>
  <c r="O259" s="1"/>
  <c r="O353"/>
  <c r="O352" s="1"/>
  <c r="O453"/>
  <c r="O452" s="1"/>
  <c r="O200"/>
  <c r="O223"/>
  <c r="O506"/>
  <c r="O92"/>
  <c r="O91" s="1"/>
  <c r="O169"/>
  <c r="O238"/>
  <c r="O394"/>
  <c r="O393" s="1"/>
  <c r="O207"/>
  <c r="O199" s="1"/>
  <c r="H566"/>
  <c r="J566" s="1"/>
  <c r="L566" s="1"/>
  <c r="N566" s="1"/>
  <c r="P566" s="1"/>
  <c r="R566" s="1"/>
  <c r="T566" s="1"/>
  <c r="V566" s="1"/>
  <c r="X566" s="1"/>
  <c r="Z566" s="1"/>
  <c r="AB566" s="1"/>
  <c r="AD566" s="1"/>
  <c r="AF566" s="1"/>
  <c r="O340"/>
  <c r="O339" s="1"/>
  <c r="O313"/>
  <c r="O312" s="1"/>
  <c r="O124"/>
  <c r="O194"/>
  <c r="O399"/>
  <c r="O154"/>
  <c r="O165"/>
  <c r="O176"/>
  <c r="O243"/>
  <c r="O255"/>
  <c r="O437"/>
  <c r="O474"/>
  <c r="O150"/>
  <c r="O469"/>
  <c r="O511"/>
  <c r="O65"/>
  <c r="O334"/>
  <c r="O345"/>
  <c r="O480"/>
  <c r="O494"/>
  <c r="O502"/>
  <c r="O521"/>
  <c r="O13"/>
  <c r="O191"/>
  <c r="O187" s="1"/>
  <c r="O249"/>
  <c r="O275"/>
  <c r="O303"/>
  <c r="O414"/>
  <c r="O426"/>
  <c r="O571"/>
  <c r="O283"/>
  <c r="O278" s="1"/>
  <c r="M492"/>
  <c r="F492"/>
  <c r="H492" s="1"/>
  <c r="J492" s="1"/>
  <c r="L492" s="1"/>
  <c r="F493"/>
  <c r="H493" s="1"/>
  <c r="J493" s="1"/>
  <c r="L493" s="1"/>
  <c r="N493" s="1"/>
  <c r="P493" s="1"/>
  <c r="R493" s="1"/>
  <c r="T493" s="1"/>
  <c r="V493" s="1"/>
  <c r="X493" s="1"/>
  <c r="Z493" s="1"/>
  <c r="AB493" s="1"/>
  <c r="AD493" s="1"/>
  <c r="AF493" s="1"/>
  <c r="O222" l="1"/>
  <c r="O417"/>
  <c r="O523"/>
  <c r="O248"/>
  <c r="O518"/>
  <c r="O451"/>
  <c r="O542"/>
  <c r="O274"/>
  <c r="O64"/>
  <c r="O570"/>
  <c r="O302"/>
  <c r="O12"/>
  <c r="O149"/>
  <c r="O473"/>
  <c r="O413"/>
  <c r="O485"/>
  <c r="N492"/>
  <c r="P492" s="1"/>
  <c r="R492" s="1"/>
  <c r="T492" s="1"/>
  <c r="V492" s="1"/>
  <c r="X492" s="1"/>
  <c r="Z492" s="1"/>
  <c r="AB492" s="1"/>
  <c r="AD492" s="1"/>
  <c r="AF492" s="1"/>
  <c r="M315"/>
  <c r="M322"/>
  <c r="F322"/>
  <c r="H322" s="1"/>
  <c r="J322" s="1"/>
  <c r="L322" s="1"/>
  <c r="F323"/>
  <c r="H323" s="1"/>
  <c r="J323" s="1"/>
  <c r="L323" s="1"/>
  <c r="N323" s="1"/>
  <c r="P323" s="1"/>
  <c r="R323" s="1"/>
  <c r="T323" s="1"/>
  <c r="V323" s="1"/>
  <c r="X323" s="1"/>
  <c r="Z323" s="1"/>
  <c r="AB323" s="1"/>
  <c r="AD323" s="1"/>
  <c r="AF323" s="1"/>
  <c r="M344"/>
  <c r="F343"/>
  <c r="H343" s="1"/>
  <c r="J343" s="1"/>
  <c r="L343" s="1"/>
  <c r="F344"/>
  <c r="H344" s="1"/>
  <c r="J344" s="1"/>
  <c r="L344" s="1"/>
  <c r="M522"/>
  <c r="F521"/>
  <c r="H521" s="1"/>
  <c r="J521" s="1"/>
  <c r="L521" s="1"/>
  <c r="F522"/>
  <c r="H522" s="1"/>
  <c r="J522" s="1"/>
  <c r="L522" s="1"/>
  <c r="O273" l="1"/>
  <c r="O517"/>
  <c r="O307"/>
  <c r="O484"/>
  <c r="O11"/>
  <c r="O198"/>
  <c r="N322"/>
  <c r="P322" s="1"/>
  <c r="R322" s="1"/>
  <c r="T322" s="1"/>
  <c r="V322" s="1"/>
  <c r="X322" s="1"/>
  <c r="Z322" s="1"/>
  <c r="AB322" s="1"/>
  <c r="AD322" s="1"/>
  <c r="AF322" s="1"/>
  <c r="N344"/>
  <c r="P344" s="1"/>
  <c r="R344" s="1"/>
  <c r="T344" s="1"/>
  <c r="V344" s="1"/>
  <c r="X344" s="1"/>
  <c r="Z344" s="1"/>
  <c r="AB344" s="1"/>
  <c r="AD344" s="1"/>
  <c r="AF344" s="1"/>
  <c r="N522"/>
  <c r="P522" s="1"/>
  <c r="R522" s="1"/>
  <c r="T522" s="1"/>
  <c r="V522" s="1"/>
  <c r="X522" s="1"/>
  <c r="Z522" s="1"/>
  <c r="AB522" s="1"/>
  <c r="AD522" s="1"/>
  <c r="AF522" s="1"/>
  <c r="M343"/>
  <c r="N343" s="1"/>
  <c r="P343" s="1"/>
  <c r="R343" s="1"/>
  <c r="T343" s="1"/>
  <c r="V343" s="1"/>
  <c r="X343" s="1"/>
  <c r="Z343" s="1"/>
  <c r="AB343" s="1"/>
  <c r="AD343" s="1"/>
  <c r="AF343" s="1"/>
  <c r="M521"/>
  <c r="N521" s="1"/>
  <c r="P521" s="1"/>
  <c r="R521" s="1"/>
  <c r="T521" s="1"/>
  <c r="V521" s="1"/>
  <c r="X521" s="1"/>
  <c r="Z521" s="1"/>
  <c r="AB521" s="1"/>
  <c r="AD521" s="1"/>
  <c r="AF521" s="1"/>
  <c r="M445"/>
  <c r="M442"/>
  <c r="M441" s="1"/>
  <c r="M439"/>
  <c r="F437"/>
  <c r="H437" s="1"/>
  <c r="J437" s="1"/>
  <c r="L437" s="1"/>
  <c r="F438"/>
  <c r="H438" s="1"/>
  <c r="J438" s="1"/>
  <c r="L438" s="1"/>
  <c r="F439"/>
  <c r="H439" s="1"/>
  <c r="J439" s="1"/>
  <c r="L439" s="1"/>
  <c r="F440"/>
  <c r="H440" s="1"/>
  <c r="J440" s="1"/>
  <c r="L440" s="1"/>
  <c r="N440" s="1"/>
  <c r="P440" s="1"/>
  <c r="R440" s="1"/>
  <c r="T440" s="1"/>
  <c r="V440" s="1"/>
  <c r="X440" s="1"/>
  <c r="Z440" s="1"/>
  <c r="AB440" s="1"/>
  <c r="AD440" s="1"/>
  <c r="AF440" s="1"/>
  <c r="F441"/>
  <c r="H441" s="1"/>
  <c r="J441" s="1"/>
  <c r="L441" s="1"/>
  <c r="F442"/>
  <c r="H442" s="1"/>
  <c r="J442" s="1"/>
  <c r="L442" s="1"/>
  <c r="F443"/>
  <c r="H443" s="1"/>
  <c r="J443" s="1"/>
  <c r="L443" s="1"/>
  <c r="N443" s="1"/>
  <c r="P443" s="1"/>
  <c r="R443" s="1"/>
  <c r="T443" s="1"/>
  <c r="V443" s="1"/>
  <c r="X443" s="1"/>
  <c r="Z443" s="1"/>
  <c r="AB443" s="1"/>
  <c r="AD443" s="1"/>
  <c r="AF443" s="1"/>
  <c r="F444"/>
  <c r="H444" s="1"/>
  <c r="J444" s="1"/>
  <c r="L444" s="1"/>
  <c r="F445"/>
  <c r="H445" s="1"/>
  <c r="J445" s="1"/>
  <c r="L445" s="1"/>
  <c r="F446"/>
  <c r="H446" s="1"/>
  <c r="J446" s="1"/>
  <c r="L446" s="1"/>
  <c r="N446" s="1"/>
  <c r="P446" s="1"/>
  <c r="R446" s="1"/>
  <c r="T446" s="1"/>
  <c r="V446" s="1"/>
  <c r="X446" s="1"/>
  <c r="Z446" s="1"/>
  <c r="AB446" s="1"/>
  <c r="AD446" s="1"/>
  <c r="AF446" s="1"/>
  <c r="F382"/>
  <c r="H382" s="1"/>
  <c r="J382" s="1"/>
  <c r="L382" s="1"/>
  <c r="N382" s="1"/>
  <c r="P382" s="1"/>
  <c r="R382" s="1"/>
  <c r="T382" s="1"/>
  <c r="V382" s="1"/>
  <c r="X382" s="1"/>
  <c r="Z382" s="1"/>
  <c r="AB382" s="1"/>
  <c r="AD382" s="1"/>
  <c r="AF382" s="1"/>
  <c r="F383"/>
  <c r="H383" s="1"/>
  <c r="M572"/>
  <c r="M571" s="1"/>
  <c r="M564"/>
  <c r="M562"/>
  <c r="M560"/>
  <c r="M558"/>
  <c r="M556"/>
  <c r="M553"/>
  <c r="M551"/>
  <c r="M549"/>
  <c r="M546"/>
  <c r="M544"/>
  <c r="M536"/>
  <c r="M532"/>
  <c r="M530"/>
  <c r="M528"/>
  <c r="M525"/>
  <c r="M524" s="1"/>
  <c r="M519"/>
  <c r="M513"/>
  <c r="M512" s="1"/>
  <c r="M511" s="1"/>
  <c r="M509"/>
  <c r="M507"/>
  <c r="M503"/>
  <c r="M502" s="1"/>
  <c r="M500"/>
  <c r="M499" s="1"/>
  <c r="M495"/>
  <c r="M494" s="1"/>
  <c r="M487"/>
  <c r="M486" s="1"/>
  <c r="M482"/>
  <c r="M481" s="1"/>
  <c r="M480" s="1"/>
  <c r="M476"/>
  <c r="M475" s="1"/>
  <c r="M471"/>
  <c r="M470" s="1"/>
  <c r="M460"/>
  <c r="M458"/>
  <c r="M456"/>
  <c r="M454"/>
  <c r="M433"/>
  <c r="M432" s="1"/>
  <c r="M427"/>
  <c r="M426" s="1"/>
  <c r="M424"/>
  <c r="M423" s="1"/>
  <c r="M421"/>
  <c r="M419"/>
  <c r="M415"/>
  <c r="M414" s="1"/>
  <c r="M411"/>
  <c r="M409"/>
  <c r="M407"/>
  <c r="M406" s="1"/>
  <c r="M405" s="1"/>
  <c r="M403"/>
  <c r="M401"/>
  <c r="M397"/>
  <c r="M395"/>
  <c r="M391"/>
  <c r="M389"/>
  <c r="M386"/>
  <c r="M384"/>
  <c r="M381"/>
  <c r="M377"/>
  <c r="M376" s="1"/>
  <c r="M374"/>
  <c r="M372"/>
  <c r="M368"/>
  <c r="M366"/>
  <c r="M363"/>
  <c r="M360"/>
  <c r="M358"/>
  <c r="M356"/>
  <c r="M354"/>
  <c r="M347"/>
  <c r="M346" s="1"/>
  <c r="M341"/>
  <c r="M336"/>
  <c r="M335" s="1"/>
  <c r="M332"/>
  <c r="M330"/>
  <c r="M328"/>
  <c r="M326"/>
  <c r="M324"/>
  <c r="M320"/>
  <c r="M318"/>
  <c r="M316"/>
  <c r="M314"/>
  <c r="M308"/>
  <c r="M304"/>
  <c r="M303" s="1"/>
  <c r="M300"/>
  <c r="M297"/>
  <c r="M294"/>
  <c r="M293" s="1"/>
  <c r="M289"/>
  <c r="M288" s="1"/>
  <c r="M284"/>
  <c r="M283" s="1"/>
  <c r="M280"/>
  <c r="M279" s="1"/>
  <c r="M276"/>
  <c r="M275" s="1"/>
  <c r="M269"/>
  <c r="M267"/>
  <c r="M265"/>
  <c r="M263"/>
  <c r="M261"/>
  <c r="M257"/>
  <c r="M256" s="1"/>
  <c r="M253"/>
  <c r="M252" s="1"/>
  <c r="M250"/>
  <c r="M249" s="1"/>
  <c r="M245"/>
  <c r="M244" s="1"/>
  <c r="M241"/>
  <c r="M239"/>
  <c r="M236"/>
  <c r="M235" s="1"/>
  <c r="M233"/>
  <c r="M232" s="1"/>
  <c r="M230"/>
  <c r="M228"/>
  <c r="M226"/>
  <c r="M224"/>
  <c r="M220"/>
  <c r="M219" s="1"/>
  <c r="M217"/>
  <c r="M216" s="1"/>
  <c r="M212"/>
  <c r="M210"/>
  <c r="M208"/>
  <c r="M205"/>
  <c r="M203"/>
  <c r="M201"/>
  <c r="M196"/>
  <c r="M195" s="1"/>
  <c r="M194" s="1"/>
  <c r="M192"/>
  <c r="M191" s="1"/>
  <c r="M189"/>
  <c r="M188" s="1"/>
  <c r="M185"/>
  <c r="M184" s="1"/>
  <c r="M181"/>
  <c r="M180" s="1"/>
  <c r="M178"/>
  <c r="M177" s="1"/>
  <c r="M174"/>
  <c r="M173" s="1"/>
  <c r="M171"/>
  <c r="M170" s="1"/>
  <c r="M167"/>
  <c r="M166" s="1"/>
  <c r="M165" s="1"/>
  <c r="M163"/>
  <c r="M162" s="1"/>
  <c r="M159"/>
  <c r="M158" s="1"/>
  <c r="M156"/>
  <c r="M155" s="1"/>
  <c r="M152"/>
  <c r="M151" s="1"/>
  <c r="M150" s="1"/>
  <c r="M126"/>
  <c r="M125" s="1"/>
  <c r="M124" s="1"/>
  <c r="M122"/>
  <c r="M120"/>
  <c r="M118"/>
  <c r="M114"/>
  <c r="M113" s="1"/>
  <c r="M110"/>
  <c r="M109" s="1"/>
  <c r="M106"/>
  <c r="M105" s="1"/>
  <c r="M102"/>
  <c r="M100"/>
  <c r="M97"/>
  <c r="M95"/>
  <c r="M93"/>
  <c r="M89"/>
  <c r="M87"/>
  <c r="M82"/>
  <c r="M80"/>
  <c r="M78"/>
  <c r="M76"/>
  <c r="M74"/>
  <c r="M72"/>
  <c r="M70"/>
  <c r="M68"/>
  <c r="M66"/>
  <c r="M62"/>
  <c r="M61" s="1"/>
  <c r="M59"/>
  <c r="M57"/>
  <c r="M55"/>
  <c r="M53"/>
  <c r="M51"/>
  <c r="M49"/>
  <c r="M47"/>
  <c r="M45"/>
  <c r="M43"/>
  <c r="M41"/>
  <c r="M39"/>
  <c r="M37"/>
  <c r="M35"/>
  <c r="M31"/>
  <c r="M30" s="1"/>
  <c r="M28"/>
  <c r="M26"/>
  <c r="M24"/>
  <c r="M22"/>
  <c r="M20"/>
  <c r="M18"/>
  <c r="M16"/>
  <c r="M14"/>
  <c r="K433"/>
  <c r="F432"/>
  <c r="H432" s="1"/>
  <c r="J432" s="1"/>
  <c r="F433"/>
  <c r="H433" s="1"/>
  <c r="J433" s="1"/>
  <c r="F434"/>
  <c r="H434" s="1"/>
  <c r="J434" s="1"/>
  <c r="L434" s="1"/>
  <c r="N434" s="1"/>
  <c r="P434" s="1"/>
  <c r="R434" s="1"/>
  <c r="T434" s="1"/>
  <c r="V434" s="1"/>
  <c r="X434" s="1"/>
  <c r="Z434" s="1"/>
  <c r="AB434" s="1"/>
  <c r="AD434" s="1"/>
  <c r="AF434" s="1"/>
  <c r="K342"/>
  <c r="K421"/>
  <c r="F421"/>
  <c r="H421" s="1"/>
  <c r="J421" s="1"/>
  <c r="F422"/>
  <c r="H422" s="1"/>
  <c r="J422" s="1"/>
  <c r="L422" s="1"/>
  <c r="N422" s="1"/>
  <c r="P422" s="1"/>
  <c r="R422" s="1"/>
  <c r="T422" s="1"/>
  <c r="V422" s="1"/>
  <c r="X422" s="1"/>
  <c r="Z422" s="1"/>
  <c r="AB422" s="1"/>
  <c r="AD422" s="1"/>
  <c r="AF422" s="1"/>
  <c r="K564"/>
  <c r="F564"/>
  <c r="H564" s="1"/>
  <c r="J564" s="1"/>
  <c r="F565"/>
  <c r="H565" s="1"/>
  <c r="J565" s="1"/>
  <c r="L565" s="1"/>
  <c r="N565" s="1"/>
  <c r="P565" s="1"/>
  <c r="R565" s="1"/>
  <c r="T565" s="1"/>
  <c r="V565" s="1"/>
  <c r="X565" s="1"/>
  <c r="Z565" s="1"/>
  <c r="AB565" s="1"/>
  <c r="AD565" s="1"/>
  <c r="K284"/>
  <c r="L287"/>
  <c r="N287" s="1"/>
  <c r="P287" s="1"/>
  <c r="R287" s="1"/>
  <c r="T287" s="1"/>
  <c r="V287" s="1"/>
  <c r="X287" s="1"/>
  <c r="Z287" s="1"/>
  <c r="AB287" s="1"/>
  <c r="AD287" s="1"/>
  <c r="AF287" s="1"/>
  <c r="K381"/>
  <c r="K269"/>
  <c r="F269"/>
  <c r="H269" s="1"/>
  <c r="J269" s="1"/>
  <c r="F270"/>
  <c r="H270" s="1"/>
  <c r="J270" s="1"/>
  <c r="L270" s="1"/>
  <c r="N270" s="1"/>
  <c r="P270" s="1"/>
  <c r="R270" s="1"/>
  <c r="T270" s="1"/>
  <c r="V270" s="1"/>
  <c r="X270" s="1"/>
  <c r="Z270" s="1"/>
  <c r="AB270" s="1"/>
  <c r="AD270" s="1"/>
  <c r="AF270" s="1"/>
  <c r="M248" l="1"/>
  <c r="M340"/>
  <c r="M339" s="1"/>
  <c r="N442"/>
  <c r="P442" s="1"/>
  <c r="R442" s="1"/>
  <c r="T442" s="1"/>
  <c r="V442" s="1"/>
  <c r="X442" s="1"/>
  <c r="Z442" s="1"/>
  <c r="AB442" s="1"/>
  <c r="AD442" s="1"/>
  <c r="AF442" s="1"/>
  <c r="M223"/>
  <c r="M260"/>
  <c r="M259" s="1"/>
  <c r="O516"/>
  <c r="M92"/>
  <c r="M91" s="1"/>
  <c r="M200"/>
  <c r="M65"/>
  <c r="M13"/>
  <c r="M12" s="1"/>
  <c r="M296"/>
  <c r="M292" s="1"/>
  <c r="M313"/>
  <c r="M312" s="1"/>
  <c r="M518"/>
  <c r="M517" s="1"/>
  <c r="M516" s="1"/>
  <c r="M34"/>
  <c r="M33" s="1"/>
  <c r="M238"/>
  <c r="M394"/>
  <c r="M393" s="1"/>
  <c r="M506"/>
  <c r="M485" s="1"/>
  <c r="M484" s="1"/>
  <c r="N445"/>
  <c r="P445" s="1"/>
  <c r="R445" s="1"/>
  <c r="T445" s="1"/>
  <c r="V445" s="1"/>
  <c r="X445" s="1"/>
  <c r="Z445" s="1"/>
  <c r="AB445" s="1"/>
  <c r="AD445" s="1"/>
  <c r="AF445" s="1"/>
  <c r="N441"/>
  <c r="P441" s="1"/>
  <c r="R441" s="1"/>
  <c r="T441" s="1"/>
  <c r="V441" s="1"/>
  <c r="X441" s="1"/>
  <c r="Z441" s="1"/>
  <c r="AB441" s="1"/>
  <c r="AD441" s="1"/>
  <c r="AF441" s="1"/>
  <c r="M353"/>
  <c r="M352" s="1"/>
  <c r="M400"/>
  <c r="M399" s="1"/>
  <c r="N439"/>
  <c r="P439" s="1"/>
  <c r="R439" s="1"/>
  <c r="T439" s="1"/>
  <c r="V439" s="1"/>
  <c r="X439" s="1"/>
  <c r="Z439" s="1"/>
  <c r="AB439" s="1"/>
  <c r="AD439" s="1"/>
  <c r="AF439" s="1"/>
  <c r="M444"/>
  <c r="N444" s="1"/>
  <c r="P444" s="1"/>
  <c r="R444" s="1"/>
  <c r="T444" s="1"/>
  <c r="V444" s="1"/>
  <c r="X444" s="1"/>
  <c r="Z444" s="1"/>
  <c r="AB444" s="1"/>
  <c r="AD444" s="1"/>
  <c r="AF444" s="1"/>
  <c r="M438"/>
  <c r="N438" s="1"/>
  <c r="P438" s="1"/>
  <c r="R438" s="1"/>
  <c r="T438" s="1"/>
  <c r="V438" s="1"/>
  <c r="X438" s="1"/>
  <c r="Z438" s="1"/>
  <c r="AB438" s="1"/>
  <c r="AD438" s="1"/>
  <c r="AF438" s="1"/>
  <c r="M418"/>
  <c r="M417" s="1"/>
  <c r="L564"/>
  <c r="N564" s="1"/>
  <c r="P564" s="1"/>
  <c r="R564" s="1"/>
  <c r="T564" s="1"/>
  <c r="V564" s="1"/>
  <c r="X564" s="1"/>
  <c r="Z564" s="1"/>
  <c r="AB564" s="1"/>
  <c r="AD564" s="1"/>
  <c r="M176"/>
  <c r="M86"/>
  <c r="M117"/>
  <c r="M104" s="1"/>
  <c r="M453"/>
  <c r="M452" s="1"/>
  <c r="M527"/>
  <c r="M523" s="1"/>
  <c r="M543"/>
  <c r="M542" s="1"/>
  <c r="L421"/>
  <c r="N421" s="1"/>
  <c r="P421" s="1"/>
  <c r="R421" s="1"/>
  <c r="T421" s="1"/>
  <c r="V421" s="1"/>
  <c r="X421" s="1"/>
  <c r="Z421" s="1"/>
  <c r="AB421" s="1"/>
  <c r="AD421" s="1"/>
  <c r="AF421" s="1"/>
  <c r="L433"/>
  <c r="N433" s="1"/>
  <c r="P433" s="1"/>
  <c r="R433" s="1"/>
  <c r="T433" s="1"/>
  <c r="V433" s="1"/>
  <c r="X433" s="1"/>
  <c r="Z433" s="1"/>
  <c r="AB433" s="1"/>
  <c r="AD433" s="1"/>
  <c r="AF433" s="1"/>
  <c r="M380"/>
  <c r="M379" s="1"/>
  <c r="M371"/>
  <c r="M370" s="1"/>
  <c r="M278"/>
  <c r="M207"/>
  <c r="M345"/>
  <c r="M413"/>
  <c r="M570"/>
  <c r="M243"/>
  <c r="M302"/>
  <c r="M334"/>
  <c r="M474"/>
  <c r="M169"/>
  <c r="M187"/>
  <c r="M255"/>
  <c r="M469"/>
  <c r="M154"/>
  <c r="M274"/>
  <c r="K432"/>
  <c r="L432" s="1"/>
  <c r="N432" s="1"/>
  <c r="P432" s="1"/>
  <c r="R432" s="1"/>
  <c r="T432" s="1"/>
  <c r="V432" s="1"/>
  <c r="X432" s="1"/>
  <c r="Z432" s="1"/>
  <c r="AB432" s="1"/>
  <c r="AD432" s="1"/>
  <c r="AF432" s="1"/>
  <c r="L269"/>
  <c r="N269" s="1"/>
  <c r="P269" s="1"/>
  <c r="R269" s="1"/>
  <c r="T269" s="1"/>
  <c r="V269" s="1"/>
  <c r="X269" s="1"/>
  <c r="Z269" s="1"/>
  <c r="AB269" s="1"/>
  <c r="AD269" s="1"/>
  <c r="AF269" s="1"/>
  <c r="M222" l="1"/>
  <c r="O574"/>
  <c r="M149"/>
  <c r="M64"/>
  <c r="M11" s="1"/>
  <c r="M437"/>
  <c r="M199"/>
  <c r="M451"/>
  <c r="M473"/>
  <c r="M273"/>
  <c r="K212"/>
  <c r="F212"/>
  <c r="H212" s="1"/>
  <c r="J212" s="1"/>
  <c r="F213"/>
  <c r="H213" s="1"/>
  <c r="J213" s="1"/>
  <c r="L213" s="1"/>
  <c r="N213" s="1"/>
  <c r="P213" s="1"/>
  <c r="R213" s="1"/>
  <c r="T213" s="1"/>
  <c r="V213" s="1"/>
  <c r="X213" s="1"/>
  <c r="Z213" s="1"/>
  <c r="AB213" s="1"/>
  <c r="AD213" s="1"/>
  <c r="AF213" s="1"/>
  <c r="K572"/>
  <c r="K571" s="1"/>
  <c r="K562"/>
  <c r="K560"/>
  <c r="K558"/>
  <c r="K556"/>
  <c r="K553"/>
  <c r="K551"/>
  <c r="K549"/>
  <c r="K546"/>
  <c r="K544"/>
  <c r="K536"/>
  <c r="K532"/>
  <c r="K530"/>
  <c r="K528"/>
  <c r="K525"/>
  <c r="K524" s="1"/>
  <c r="K519"/>
  <c r="K518" s="1"/>
  <c r="K513"/>
  <c r="K512" s="1"/>
  <c r="K509"/>
  <c r="K507"/>
  <c r="K503"/>
  <c r="K502" s="1"/>
  <c r="K500"/>
  <c r="K499" s="1"/>
  <c r="K495"/>
  <c r="K494" s="1"/>
  <c r="K487"/>
  <c r="K482"/>
  <c r="K481" s="1"/>
  <c r="K476"/>
  <c r="K475" s="1"/>
  <c r="K471"/>
  <c r="K470" s="1"/>
  <c r="K469" s="1"/>
  <c r="K460"/>
  <c r="K458"/>
  <c r="K456"/>
  <c r="K454"/>
  <c r="K427"/>
  <c r="K426" s="1"/>
  <c r="K424"/>
  <c r="K423" s="1"/>
  <c r="K419"/>
  <c r="K418" s="1"/>
  <c r="K415"/>
  <c r="K414" s="1"/>
  <c r="K411"/>
  <c r="K409"/>
  <c r="K407"/>
  <c r="K406" s="1"/>
  <c r="K403"/>
  <c r="K401"/>
  <c r="K397"/>
  <c r="K395"/>
  <c r="K391"/>
  <c r="K389"/>
  <c r="K386"/>
  <c r="K384"/>
  <c r="K377"/>
  <c r="K376" s="1"/>
  <c r="K374"/>
  <c r="K372"/>
  <c r="K368"/>
  <c r="K366"/>
  <c r="K363"/>
  <c r="K360"/>
  <c r="K358"/>
  <c r="K356"/>
  <c r="K354"/>
  <c r="K347"/>
  <c r="K346" s="1"/>
  <c r="K341"/>
  <c r="K340" s="1"/>
  <c r="K339" s="1"/>
  <c r="K336"/>
  <c r="K335" s="1"/>
  <c r="K334" s="1"/>
  <c r="K332"/>
  <c r="K330"/>
  <c r="K328"/>
  <c r="K326"/>
  <c r="K324"/>
  <c r="K320"/>
  <c r="K318"/>
  <c r="K316"/>
  <c r="K314"/>
  <c r="K308"/>
  <c r="K304"/>
  <c r="K303" s="1"/>
  <c r="K300"/>
  <c r="K297"/>
  <c r="K294"/>
  <c r="K293" s="1"/>
  <c r="K289"/>
  <c r="K283"/>
  <c r="K280"/>
  <c r="K276"/>
  <c r="K275" s="1"/>
  <c r="K267"/>
  <c r="K265"/>
  <c r="K263"/>
  <c r="K261"/>
  <c r="K257"/>
  <c r="K256" s="1"/>
  <c r="K253"/>
  <c r="K252" s="1"/>
  <c r="K250"/>
  <c r="K249" s="1"/>
  <c r="K245"/>
  <c r="K241"/>
  <c r="K239"/>
  <c r="K236"/>
  <c r="K235" s="1"/>
  <c r="K233"/>
  <c r="K230"/>
  <c r="K228"/>
  <c r="K226"/>
  <c r="K224"/>
  <c r="K220"/>
  <c r="K219" s="1"/>
  <c r="K217"/>
  <c r="K210"/>
  <c r="K208"/>
  <c r="K205"/>
  <c r="K203"/>
  <c r="K201"/>
  <c r="K196"/>
  <c r="K195" s="1"/>
  <c r="K192"/>
  <c r="K191" s="1"/>
  <c r="K189"/>
  <c r="K188" s="1"/>
  <c r="K185"/>
  <c r="K184" s="1"/>
  <c r="K181"/>
  <c r="K178"/>
  <c r="K177" s="1"/>
  <c r="K174"/>
  <c r="K173" s="1"/>
  <c r="K171"/>
  <c r="K170" s="1"/>
  <c r="K167"/>
  <c r="K166" s="1"/>
  <c r="K163"/>
  <c r="K162" s="1"/>
  <c r="K159"/>
  <c r="K158" s="1"/>
  <c r="K156"/>
  <c r="K152"/>
  <c r="K126"/>
  <c r="K125" s="1"/>
  <c r="K122"/>
  <c r="K120"/>
  <c r="K118"/>
  <c r="K114"/>
  <c r="K113" s="1"/>
  <c r="K110"/>
  <c r="K109" s="1"/>
  <c r="K106"/>
  <c r="K105" s="1"/>
  <c r="K102"/>
  <c r="K100"/>
  <c r="K97"/>
  <c r="K95"/>
  <c r="K93"/>
  <c r="K89"/>
  <c r="K87"/>
  <c r="K82"/>
  <c r="K80"/>
  <c r="K78"/>
  <c r="K76"/>
  <c r="K74"/>
  <c r="K72"/>
  <c r="K70"/>
  <c r="K68"/>
  <c r="K66"/>
  <c r="K62"/>
  <c r="K61" s="1"/>
  <c r="K59"/>
  <c r="K57"/>
  <c r="K55"/>
  <c r="K53"/>
  <c r="K51"/>
  <c r="K49"/>
  <c r="K47"/>
  <c r="K45"/>
  <c r="K43"/>
  <c r="K41"/>
  <c r="K39"/>
  <c r="K37"/>
  <c r="K35"/>
  <c r="K31"/>
  <c r="K30" s="1"/>
  <c r="K28"/>
  <c r="K26"/>
  <c r="K24"/>
  <c r="K22"/>
  <c r="K20"/>
  <c r="K18"/>
  <c r="K16"/>
  <c r="K14"/>
  <c r="I488"/>
  <c r="I332"/>
  <c r="F332"/>
  <c r="H332" s="1"/>
  <c r="F333"/>
  <c r="H333" s="1"/>
  <c r="J333" s="1"/>
  <c r="L333" s="1"/>
  <c r="N333" s="1"/>
  <c r="P333" s="1"/>
  <c r="R333" s="1"/>
  <c r="T333" s="1"/>
  <c r="V333" s="1"/>
  <c r="X333" s="1"/>
  <c r="Z333" s="1"/>
  <c r="AB333" s="1"/>
  <c r="AD333" s="1"/>
  <c r="AF333" s="1"/>
  <c r="M198" l="1"/>
  <c r="K223"/>
  <c r="K92"/>
  <c r="K91" s="1"/>
  <c r="K248"/>
  <c r="K200"/>
  <c r="K260"/>
  <c r="K259" s="1"/>
  <c r="K65"/>
  <c r="K353"/>
  <c r="K352" s="1"/>
  <c r="N437"/>
  <c r="P437" s="1"/>
  <c r="R437" s="1"/>
  <c r="T437" s="1"/>
  <c r="V437" s="1"/>
  <c r="X437" s="1"/>
  <c r="Z437" s="1"/>
  <c r="AB437" s="1"/>
  <c r="AD437" s="1"/>
  <c r="AF437" s="1"/>
  <c r="M307"/>
  <c r="K417"/>
  <c r="L212"/>
  <c r="N212" s="1"/>
  <c r="P212" s="1"/>
  <c r="R212" s="1"/>
  <c r="T212" s="1"/>
  <c r="V212" s="1"/>
  <c r="X212" s="1"/>
  <c r="Z212" s="1"/>
  <c r="AB212" s="1"/>
  <c r="AD212" s="1"/>
  <c r="AF212" s="1"/>
  <c r="K543"/>
  <c r="K371"/>
  <c r="K370" s="1"/>
  <c r="K169"/>
  <c r="K86"/>
  <c r="K296"/>
  <c r="K292" s="1"/>
  <c r="K506"/>
  <c r="K117"/>
  <c r="K104" s="1"/>
  <c r="K207"/>
  <c r="K34"/>
  <c r="K33" s="1"/>
  <c r="K400"/>
  <c r="K399" s="1"/>
  <c r="K527"/>
  <c r="K523" s="1"/>
  <c r="K238"/>
  <c r="J332"/>
  <c r="L332" s="1"/>
  <c r="N332" s="1"/>
  <c r="P332" s="1"/>
  <c r="R332" s="1"/>
  <c r="T332" s="1"/>
  <c r="V332" s="1"/>
  <c r="X332" s="1"/>
  <c r="Z332" s="1"/>
  <c r="AB332" s="1"/>
  <c r="AD332" s="1"/>
  <c r="AF332" s="1"/>
  <c r="K13"/>
  <c r="K12" s="1"/>
  <c r="K394"/>
  <c r="K393" s="1"/>
  <c r="K453"/>
  <c r="K452" s="1"/>
  <c r="K313"/>
  <c r="K312" s="1"/>
  <c r="K405"/>
  <c r="K480"/>
  <c r="K570"/>
  <c r="K165"/>
  <c r="K413"/>
  <c r="K345"/>
  <c r="K124"/>
  <c r="K194"/>
  <c r="K255"/>
  <c r="K187"/>
  <c r="K232"/>
  <c r="K274"/>
  <c r="K288"/>
  <c r="K302"/>
  <c r="K380"/>
  <c r="K511"/>
  <c r="K517"/>
  <c r="K155"/>
  <c r="K151"/>
  <c r="K180"/>
  <c r="K216"/>
  <c r="K244"/>
  <c r="K279"/>
  <c r="K474"/>
  <c r="K486"/>
  <c r="I572"/>
  <c r="I571" s="1"/>
  <c r="I562"/>
  <c r="I560"/>
  <c r="I558"/>
  <c r="I556"/>
  <c r="I553"/>
  <c r="I551"/>
  <c r="I549"/>
  <c r="I546"/>
  <c r="I544"/>
  <c r="I536"/>
  <c r="I532"/>
  <c r="I530"/>
  <c r="I528"/>
  <c r="I525"/>
  <c r="I524" s="1"/>
  <c r="I519"/>
  <c r="I518" s="1"/>
  <c r="I513"/>
  <c r="I509"/>
  <c r="I507"/>
  <c r="I503"/>
  <c r="I502" s="1"/>
  <c r="I500"/>
  <c r="I499" s="1"/>
  <c r="I495"/>
  <c r="I494" s="1"/>
  <c r="I487"/>
  <c r="I486" s="1"/>
  <c r="I482"/>
  <c r="I481" s="1"/>
  <c r="I480" s="1"/>
  <c r="I476"/>
  <c r="I475" s="1"/>
  <c r="I471"/>
  <c r="I470" s="1"/>
  <c r="I460"/>
  <c r="I458"/>
  <c r="I456"/>
  <c r="I454"/>
  <c r="I427"/>
  <c r="I426" s="1"/>
  <c r="I424"/>
  <c r="I423" s="1"/>
  <c r="I419"/>
  <c r="I415"/>
  <c r="I414" s="1"/>
  <c r="I413" s="1"/>
  <c r="I411"/>
  <c r="I409"/>
  <c r="I407"/>
  <c r="I403"/>
  <c r="I401"/>
  <c r="I397"/>
  <c r="I395"/>
  <c r="I391"/>
  <c r="I389"/>
  <c r="I386"/>
  <c r="I384"/>
  <c r="I381"/>
  <c r="I377"/>
  <c r="I376" s="1"/>
  <c r="I374"/>
  <c r="I372"/>
  <c r="I368"/>
  <c r="I366"/>
  <c r="I363"/>
  <c r="I360"/>
  <c r="I358"/>
  <c r="I356"/>
  <c r="I354"/>
  <c r="I347"/>
  <c r="I341"/>
  <c r="I340" s="1"/>
  <c r="I339" s="1"/>
  <c r="I336"/>
  <c r="I335" s="1"/>
  <c r="I330"/>
  <c r="I328"/>
  <c r="I326"/>
  <c r="I324"/>
  <c r="I320"/>
  <c r="I318"/>
  <c r="I316"/>
  <c r="I314"/>
  <c r="I308"/>
  <c r="I304"/>
  <c r="I303" s="1"/>
  <c r="I300"/>
  <c r="I297"/>
  <c r="I294"/>
  <c r="I293" s="1"/>
  <c r="I289"/>
  <c r="I288" s="1"/>
  <c r="I284"/>
  <c r="I283" s="1"/>
  <c r="I280"/>
  <c r="I279" s="1"/>
  <c r="I276"/>
  <c r="I275" s="1"/>
  <c r="I267"/>
  <c r="I265"/>
  <c r="I263"/>
  <c r="I261"/>
  <c r="I257"/>
  <c r="I256" s="1"/>
  <c r="I253"/>
  <c r="I252" s="1"/>
  <c r="I250"/>
  <c r="I249" s="1"/>
  <c r="I245"/>
  <c r="I244" s="1"/>
  <c r="I241"/>
  <c r="I239"/>
  <c r="I236"/>
  <c r="I235" s="1"/>
  <c r="I233"/>
  <c r="I232" s="1"/>
  <c r="I230"/>
  <c r="I228"/>
  <c r="I226"/>
  <c r="I224"/>
  <c r="I220"/>
  <c r="I219" s="1"/>
  <c r="I217"/>
  <c r="I210"/>
  <c r="I208"/>
  <c r="I205"/>
  <c r="I203"/>
  <c r="I201"/>
  <c r="I196"/>
  <c r="I195" s="1"/>
  <c r="I192"/>
  <c r="I191" s="1"/>
  <c r="I189"/>
  <c r="I188" s="1"/>
  <c r="I185"/>
  <c r="I181"/>
  <c r="I180" s="1"/>
  <c r="I178"/>
  <c r="I177" s="1"/>
  <c r="I174"/>
  <c r="I173" s="1"/>
  <c r="I171"/>
  <c r="I167"/>
  <c r="I163"/>
  <c r="I162" s="1"/>
  <c r="I159"/>
  <c r="I158" s="1"/>
  <c r="I156"/>
  <c r="I155" s="1"/>
  <c r="I152"/>
  <c r="I151" s="1"/>
  <c r="I126"/>
  <c r="I125" s="1"/>
  <c r="I122"/>
  <c r="I120"/>
  <c r="I118"/>
  <c r="I114"/>
  <c r="I113" s="1"/>
  <c r="I110"/>
  <c r="I109" s="1"/>
  <c r="I106"/>
  <c r="I105" s="1"/>
  <c r="I102"/>
  <c r="I100"/>
  <c r="I97"/>
  <c r="I95"/>
  <c r="I93"/>
  <c r="I89"/>
  <c r="I87"/>
  <c r="I82"/>
  <c r="I80"/>
  <c r="I78"/>
  <c r="I76"/>
  <c r="I74"/>
  <c r="I72"/>
  <c r="I70"/>
  <c r="I68"/>
  <c r="I66"/>
  <c r="I62"/>
  <c r="I61" s="1"/>
  <c r="I59"/>
  <c r="I57"/>
  <c r="I55"/>
  <c r="I53"/>
  <c r="I51"/>
  <c r="I49"/>
  <c r="I47"/>
  <c r="I45"/>
  <c r="I43"/>
  <c r="I41"/>
  <c r="I39"/>
  <c r="I37"/>
  <c r="I35"/>
  <c r="I31"/>
  <c r="I30" s="1"/>
  <c r="I28"/>
  <c r="I26"/>
  <c r="I24"/>
  <c r="I22"/>
  <c r="I20"/>
  <c r="I18"/>
  <c r="I16"/>
  <c r="I14"/>
  <c r="G304"/>
  <c r="G303" s="1"/>
  <c r="F302"/>
  <c r="F303"/>
  <c r="F304"/>
  <c r="F305"/>
  <c r="H305" s="1"/>
  <c r="J305" s="1"/>
  <c r="L305" s="1"/>
  <c r="N305" s="1"/>
  <c r="P305" s="1"/>
  <c r="R305" s="1"/>
  <c r="T305" s="1"/>
  <c r="V305" s="1"/>
  <c r="X305" s="1"/>
  <c r="Z305" s="1"/>
  <c r="AB305" s="1"/>
  <c r="AD305" s="1"/>
  <c r="AF305" s="1"/>
  <c r="I248" l="1"/>
  <c r="I223"/>
  <c r="I92"/>
  <c r="I65"/>
  <c r="I200"/>
  <c r="I260"/>
  <c r="I259" s="1"/>
  <c r="M574"/>
  <c r="I117"/>
  <c r="I104" s="1"/>
  <c r="K64"/>
  <c r="I506"/>
  <c r="I485" s="1"/>
  <c r="I296"/>
  <c r="I292" s="1"/>
  <c r="I527"/>
  <c r="I523" s="1"/>
  <c r="I86"/>
  <c r="I400"/>
  <c r="I399" s="1"/>
  <c r="I371"/>
  <c r="I370" s="1"/>
  <c r="I380"/>
  <c r="I379" s="1"/>
  <c r="I353"/>
  <c r="I352" s="1"/>
  <c r="I238"/>
  <c r="K154"/>
  <c r="K451"/>
  <c r="K243"/>
  <c r="K516"/>
  <c r="K176"/>
  <c r="K222"/>
  <c r="K199"/>
  <c r="K473"/>
  <c r="K379"/>
  <c r="K485"/>
  <c r="K278"/>
  <c r="K150"/>
  <c r="K542"/>
  <c r="K11"/>
  <c r="I216"/>
  <c r="I207"/>
  <c r="I512"/>
  <c r="I511" s="1"/>
  <c r="I150"/>
  <c r="I313"/>
  <c r="I453"/>
  <c r="I452" s="1"/>
  <c r="I194"/>
  <c r="I243"/>
  <c r="I274"/>
  <c r="I474"/>
  <c r="I278"/>
  <c r="I570"/>
  <c r="I302"/>
  <c r="I124"/>
  <c r="I187"/>
  <c r="I255"/>
  <c r="I334"/>
  <c r="I469"/>
  <c r="I154"/>
  <c r="I13"/>
  <c r="I184"/>
  <c r="I394"/>
  <c r="I406"/>
  <c r="I418"/>
  <c r="I543"/>
  <c r="I170"/>
  <c r="I346"/>
  <c r="I34"/>
  <c r="I166"/>
  <c r="I517"/>
  <c r="H303"/>
  <c r="J303" s="1"/>
  <c r="L303" s="1"/>
  <c r="N303" s="1"/>
  <c r="P303" s="1"/>
  <c r="R303" s="1"/>
  <c r="T303" s="1"/>
  <c r="V303" s="1"/>
  <c r="X303" s="1"/>
  <c r="Z303" s="1"/>
  <c r="AB303" s="1"/>
  <c r="AD303" s="1"/>
  <c r="AF303" s="1"/>
  <c r="G302"/>
  <c r="H302" s="1"/>
  <c r="H304"/>
  <c r="J304" s="1"/>
  <c r="L304" s="1"/>
  <c r="N304" s="1"/>
  <c r="P304" s="1"/>
  <c r="R304" s="1"/>
  <c r="T304" s="1"/>
  <c r="V304" s="1"/>
  <c r="X304" s="1"/>
  <c r="Z304" s="1"/>
  <c r="AB304" s="1"/>
  <c r="AD304" s="1"/>
  <c r="AF304" s="1"/>
  <c r="G210"/>
  <c r="F210"/>
  <c r="F211"/>
  <c r="H211" s="1"/>
  <c r="J211" s="1"/>
  <c r="L211" s="1"/>
  <c r="N211" s="1"/>
  <c r="P211" s="1"/>
  <c r="R211" s="1"/>
  <c r="T211" s="1"/>
  <c r="V211" s="1"/>
  <c r="X211" s="1"/>
  <c r="Z211" s="1"/>
  <c r="AB211" s="1"/>
  <c r="AD211" s="1"/>
  <c r="AF211" s="1"/>
  <c r="K149" l="1"/>
  <c r="I64"/>
  <c r="K307"/>
  <c r="I222"/>
  <c r="I199"/>
  <c r="J302"/>
  <c r="L302" s="1"/>
  <c r="N302" s="1"/>
  <c r="P302" s="1"/>
  <c r="R302" s="1"/>
  <c r="T302" s="1"/>
  <c r="V302" s="1"/>
  <c r="X302" s="1"/>
  <c r="Z302" s="1"/>
  <c r="AB302" s="1"/>
  <c r="AD302" s="1"/>
  <c r="AF302" s="1"/>
  <c r="K273"/>
  <c r="K484"/>
  <c r="K198"/>
  <c r="I516"/>
  <c r="I542"/>
  <c r="I484"/>
  <c r="I451"/>
  <c r="I91"/>
  <c r="I405"/>
  <c r="I312"/>
  <c r="I169"/>
  <c r="I417"/>
  <c r="I12"/>
  <c r="I273"/>
  <c r="I393"/>
  <c r="I165"/>
  <c r="I33"/>
  <c r="I345"/>
  <c r="I473"/>
  <c r="I176"/>
  <c r="H210"/>
  <c r="J210" s="1"/>
  <c r="L210" s="1"/>
  <c r="N210" s="1"/>
  <c r="P210" s="1"/>
  <c r="R210" s="1"/>
  <c r="T210" s="1"/>
  <c r="V210" s="1"/>
  <c r="X210" s="1"/>
  <c r="Z210" s="1"/>
  <c r="AB210" s="1"/>
  <c r="AD210" s="1"/>
  <c r="AF210" s="1"/>
  <c r="G267"/>
  <c r="F267"/>
  <c r="F268"/>
  <c r="H268" s="1"/>
  <c r="J268" s="1"/>
  <c r="L268" s="1"/>
  <c r="N268" s="1"/>
  <c r="P268" s="1"/>
  <c r="R268" s="1"/>
  <c r="T268" s="1"/>
  <c r="V268" s="1"/>
  <c r="X268" s="1"/>
  <c r="Z268" s="1"/>
  <c r="AB268" s="1"/>
  <c r="AD268" s="1"/>
  <c r="AF268" s="1"/>
  <c r="G572"/>
  <c r="G571" s="1"/>
  <c r="G562"/>
  <c r="G560"/>
  <c r="G558"/>
  <c r="G556"/>
  <c r="G553"/>
  <c r="G551"/>
  <c r="G549"/>
  <c r="G546"/>
  <c r="G544"/>
  <c r="G536"/>
  <c r="G532"/>
  <c r="G530"/>
  <c r="G528"/>
  <c r="G525"/>
  <c r="G524" s="1"/>
  <c r="G519"/>
  <c r="G518" s="1"/>
  <c r="G517" s="1"/>
  <c r="G513"/>
  <c r="G509"/>
  <c r="G507"/>
  <c r="G503"/>
  <c r="G502" s="1"/>
  <c r="G500"/>
  <c r="G499" s="1"/>
  <c r="G495"/>
  <c r="G494" s="1"/>
  <c r="G487"/>
  <c r="G486" s="1"/>
  <c r="G482"/>
  <c r="G481" s="1"/>
  <c r="G476"/>
  <c r="G475" s="1"/>
  <c r="G471"/>
  <c r="G470" s="1"/>
  <c r="G460"/>
  <c r="G458"/>
  <c r="G456"/>
  <c r="G454"/>
  <c r="G427"/>
  <c r="G424"/>
  <c r="G423" s="1"/>
  <c r="G419"/>
  <c r="G415"/>
  <c r="G414" s="1"/>
  <c r="G409"/>
  <c r="G407"/>
  <c r="G406" s="1"/>
  <c r="G403"/>
  <c r="G401"/>
  <c r="G397"/>
  <c r="G395"/>
  <c r="G391"/>
  <c r="G389"/>
  <c r="G386"/>
  <c r="G384"/>
  <c r="G381"/>
  <c r="G377"/>
  <c r="G376" s="1"/>
  <c r="G374"/>
  <c r="G372"/>
  <c r="G368"/>
  <c r="G366"/>
  <c r="G363"/>
  <c r="G360"/>
  <c r="G358"/>
  <c r="G356"/>
  <c r="G354"/>
  <c r="G347"/>
  <c r="G346" s="1"/>
  <c r="G341"/>
  <c r="G340" s="1"/>
  <c r="G339" s="1"/>
  <c r="G336"/>
  <c r="G330"/>
  <c r="G328"/>
  <c r="G326"/>
  <c r="G324"/>
  <c r="G320"/>
  <c r="G318"/>
  <c r="G316"/>
  <c r="G314"/>
  <c r="G300"/>
  <c r="G297"/>
  <c r="G294"/>
  <c r="G289"/>
  <c r="G288" s="1"/>
  <c r="G284"/>
  <c r="G283" s="1"/>
  <c r="G280"/>
  <c r="G279" s="1"/>
  <c r="G276"/>
  <c r="G275" s="1"/>
  <c r="G274" s="1"/>
  <c r="G265"/>
  <c r="G263"/>
  <c r="G261"/>
  <c r="G257"/>
  <c r="G256" s="1"/>
  <c r="G253"/>
  <c r="G252" s="1"/>
  <c r="G250"/>
  <c r="G249" s="1"/>
  <c r="G245"/>
  <c r="G244" s="1"/>
  <c r="G241"/>
  <c r="G239"/>
  <c r="G236"/>
  <c r="G235" s="1"/>
  <c r="G233"/>
  <c r="G232" s="1"/>
  <c r="G230"/>
  <c r="G228"/>
  <c r="G226"/>
  <c r="G224"/>
  <c r="G220"/>
  <c r="G217"/>
  <c r="G216" s="1"/>
  <c r="G208"/>
  <c r="G205"/>
  <c r="G203"/>
  <c r="G201"/>
  <c r="G196"/>
  <c r="G195" s="1"/>
  <c r="G192"/>
  <c r="G191" s="1"/>
  <c r="G189"/>
  <c r="G188" s="1"/>
  <c r="G185"/>
  <c r="G184" s="1"/>
  <c r="G181"/>
  <c r="G180" s="1"/>
  <c r="G178"/>
  <c r="G177" s="1"/>
  <c r="G174"/>
  <c r="G173" s="1"/>
  <c r="G171"/>
  <c r="G167"/>
  <c r="G166" s="1"/>
  <c r="G165" s="1"/>
  <c r="G163"/>
  <c r="G162" s="1"/>
  <c r="G159"/>
  <c r="G156"/>
  <c r="G155" s="1"/>
  <c r="G152"/>
  <c r="G151" s="1"/>
  <c r="G126"/>
  <c r="G125" s="1"/>
  <c r="G122"/>
  <c r="G120"/>
  <c r="G118"/>
  <c r="G114"/>
  <c r="G110"/>
  <c r="G109" s="1"/>
  <c r="G106"/>
  <c r="G105" s="1"/>
  <c r="G102"/>
  <c r="G100"/>
  <c r="G97"/>
  <c r="G95"/>
  <c r="G93"/>
  <c r="G89"/>
  <c r="G87"/>
  <c r="G82"/>
  <c r="G80"/>
  <c r="G78"/>
  <c r="G76"/>
  <c r="G74"/>
  <c r="G72"/>
  <c r="G70"/>
  <c r="G68"/>
  <c r="G66"/>
  <c r="G62"/>
  <c r="G61" s="1"/>
  <c r="G59"/>
  <c r="G57"/>
  <c r="G55"/>
  <c r="G53"/>
  <c r="G51"/>
  <c r="G49"/>
  <c r="G47"/>
  <c r="G45"/>
  <c r="G43"/>
  <c r="G41"/>
  <c r="G39"/>
  <c r="G37"/>
  <c r="G35"/>
  <c r="G31"/>
  <c r="G30" s="1"/>
  <c r="G28"/>
  <c r="G26"/>
  <c r="G24"/>
  <c r="G22"/>
  <c r="G20"/>
  <c r="G18"/>
  <c r="G16"/>
  <c r="G14"/>
  <c r="F555"/>
  <c r="H555" s="1"/>
  <c r="J555" s="1"/>
  <c r="L555" s="1"/>
  <c r="N555" s="1"/>
  <c r="P555" s="1"/>
  <c r="R555" s="1"/>
  <c r="T555" s="1"/>
  <c r="V555" s="1"/>
  <c r="X555" s="1"/>
  <c r="Z555" s="1"/>
  <c r="AB555" s="1"/>
  <c r="AD555" s="1"/>
  <c r="AF555" s="1"/>
  <c r="F554"/>
  <c r="H554" s="1"/>
  <c r="J554" s="1"/>
  <c r="L554" s="1"/>
  <c r="N554" s="1"/>
  <c r="P554" s="1"/>
  <c r="R554" s="1"/>
  <c r="T554" s="1"/>
  <c r="V554" s="1"/>
  <c r="X554" s="1"/>
  <c r="Z554" s="1"/>
  <c r="AB554" s="1"/>
  <c r="AD554" s="1"/>
  <c r="AF554" s="1"/>
  <c r="E553"/>
  <c r="G223" l="1"/>
  <c r="I149"/>
  <c r="G92"/>
  <c r="G91" s="1"/>
  <c r="G248"/>
  <c r="G200"/>
  <c r="G260"/>
  <c r="G259" s="1"/>
  <c r="G65"/>
  <c r="H267"/>
  <c r="J267" s="1"/>
  <c r="L267" s="1"/>
  <c r="N267" s="1"/>
  <c r="P267" s="1"/>
  <c r="R267" s="1"/>
  <c r="T267" s="1"/>
  <c r="V267" s="1"/>
  <c r="X267" s="1"/>
  <c r="Z267" s="1"/>
  <c r="AB267" s="1"/>
  <c r="AD267" s="1"/>
  <c r="AF267" s="1"/>
  <c r="I198"/>
  <c r="K574"/>
  <c r="I11"/>
  <c r="I307"/>
  <c r="G371"/>
  <c r="G370" s="1"/>
  <c r="G353"/>
  <c r="G176"/>
  <c r="G34"/>
  <c r="G33" s="1"/>
  <c r="G238"/>
  <c r="G411"/>
  <c r="G506"/>
  <c r="G485" s="1"/>
  <c r="G380"/>
  <c r="G379" s="1"/>
  <c r="G527"/>
  <c r="G523" s="1"/>
  <c r="G86"/>
  <c r="G296"/>
  <c r="G453"/>
  <c r="G452" s="1"/>
  <c r="G543"/>
  <c r="G542" s="1"/>
  <c r="G117"/>
  <c r="G394"/>
  <c r="G393" s="1"/>
  <c r="G207"/>
  <c r="G512"/>
  <c r="G511" s="1"/>
  <c r="G313"/>
  <c r="G312" s="1"/>
  <c r="G13"/>
  <c r="G12" s="1"/>
  <c r="G255"/>
  <c r="G308"/>
  <c r="G124"/>
  <c r="G474"/>
  <c r="G405"/>
  <c r="G516"/>
  <c r="G570"/>
  <c r="G150"/>
  <c r="G194"/>
  <c r="G187"/>
  <c r="G243"/>
  <c r="G469"/>
  <c r="G113"/>
  <c r="G158"/>
  <c r="G170"/>
  <c r="G219"/>
  <c r="G278"/>
  <c r="G293"/>
  <c r="G335"/>
  <c r="G345"/>
  <c r="G413"/>
  <c r="G426"/>
  <c r="G480"/>
  <c r="G400"/>
  <c r="G418"/>
  <c r="F387"/>
  <c r="H387" s="1"/>
  <c r="J387" s="1"/>
  <c r="L387" s="1"/>
  <c r="N387" s="1"/>
  <c r="P387" s="1"/>
  <c r="R387" s="1"/>
  <c r="T387" s="1"/>
  <c r="V387" s="1"/>
  <c r="X387" s="1"/>
  <c r="Z387" s="1"/>
  <c r="AB387" s="1"/>
  <c r="AD387" s="1"/>
  <c r="AF387" s="1"/>
  <c r="F388"/>
  <c r="H388" s="1"/>
  <c r="J388" s="1"/>
  <c r="L388" s="1"/>
  <c r="N388" s="1"/>
  <c r="P388" s="1"/>
  <c r="R388" s="1"/>
  <c r="T388" s="1"/>
  <c r="V388" s="1"/>
  <c r="X388" s="1"/>
  <c r="Z388" s="1"/>
  <c r="AB388" s="1"/>
  <c r="AD388" s="1"/>
  <c r="AF388" s="1"/>
  <c r="E386"/>
  <c r="D386"/>
  <c r="F428"/>
  <c r="H428" s="1"/>
  <c r="J428" s="1"/>
  <c r="L428" s="1"/>
  <c r="N428" s="1"/>
  <c r="P428" s="1"/>
  <c r="R428" s="1"/>
  <c r="T428" s="1"/>
  <c r="V428" s="1"/>
  <c r="X428" s="1"/>
  <c r="Z428" s="1"/>
  <c r="AB428" s="1"/>
  <c r="AD428" s="1"/>
  <c r="AF428" s="1"/>
  <c r="E427"/>
  <c r="E426" s="1"/>
  <c r="D427"/>
  <c r="D426" s="1"/>
  <c r="F266"/>
  <c r="H266" s="1"/>
  <c r="J266" s="1"/>
  <c r="L266" s="1"/>
  <c r="N266" s="1"/>
  <c r="P266" s="1"/>
  <c r="R266" s="1"/>
  <c r="T266" s="1"/>
  <c r="V266" s="1"/>
  <c r="X266" s="1"/>
  <c r="Z266" s="1"/>
  <c r="AB266" s="1"/>
  <c r="AD266" s="1"/>
  <c r="AF266" s="1"/>
  <c r="E265"/>
  <c r="D265"/>
  <c r="G222" l="1"/>
  <c r="I574"/>
  <c r="G64"/>
  <c r="F426"/>
  <c r="H426" s="1"/>
  <c r="J426" s="1"/>
  <c r="L426" s="1"/>
  <c r="N426" s="1"/>
  <c r="P426" s="1"/>
  <c r="R426" s="1"/>
  <c r="T426" s="1"/>
  <c r="V426" s="1"/>
  <c r="X426" s="1"/>
  <c r="Z426" s="1"/>
  <c r="AB426" s="1"/>
  <c r="AD426" s="1"/>
  <c r="AF426" s="1"/>
  <c r="F265"/>
  <c r="H265" s="1"/>
  <c r="J265" s="1"/>
  <c r="L265" s="1"/>
  <c r="N265" s="1"/>
  <c r="P265" s="1"/>
  <c r="R265" s="1"/>
  <c r="T265" s="1"/>
  <c r="V265" s="1"/>
  <c r="X265" s="1"/>
  <c r="Z265" s="1"/>
  <c r="AB265" s="1"/>
  <c r="AD265" s="1"/>
  <c r="AF265" s="1"/>
  <c r="G417"/>
  <c r="G399"/>
  <c r="G154"/>
  <c r="G484"/>
  <c r="G451"/>
  <c r="G473"/>
  <c r="G104"/>
  <c r="G292"/>
  <c r="G273" s="1"/>
  <c r="G334"/>
  <c r="G169"/>
  <c r="G352"/>
  <c r="G199"/>
  <c r="F386"/>
  <c r="H386" s="1"/>
  <c r="J386" s="1"/>
  <c r="L386" s="1"/>
  <c r="N386" s="1"/>
  <c r="P386" s="1"/>
  <c r="R386" s="1"/>
  <c r="T386" s="1"/>
  <c r="V386" s="1"/>
  <c r="X386" s="1"/>
  <c r="Z386" s="1"/>
  <c r="AB386" s="1"/>
  <c r="AD386" s="1"/>
  <c r="AF386" s="1"/>
  <c r="F427"/>
  <c r="H427" s="1"/>
  <c r="J427" s="1"/>
  <c r="L427" s="1"/>
  <c r="N427" s="1"/>
  <c r="P427" s="1"/>
  <c r="R427" s="1"/>
  <c r="T427" s="1"/>
  <c r="V427" s="1"/>
  <c r="X427" s="1"/>
  <c r="Z427" s="1"/>
  <c r="AB427" s="1"/>
  <c r="AD427" s="1"/>
  <c r="AF427" s="1"/>
  <c r="F71"/>
  <c r="H71" s="1"/>
  <c r="J71" s="1"/>
  <c r="L71" s="1"/>
  <c r="N71" s="1"/>
  <c r="P71" s="1"/>
  <c r="R71" s="1"/>
  <c r="T71" s="1"/>
  <c r="V71" s="1"/>
  <c r="X71" s="1"/>
  <c r="Z71" s="1"/>
  <c r="AB71" s="1"/>
  <c r="AD71" s="1"/>
  <c r="AF71" s="1"/>
  <c r="E70"/>
  <c r="D70"/>
  <c r="F329"/>
  <c r="H329" s="1"/>
  <c r="J329" s="1"/>
  <c r="L329" s="1"/>
  <c r="N329" s="1"/>
  <c r="P329" s="1"/>
  <c r="R329" s="1"/>
  <c r="T329" s="1"/>
  <c r="V329" s="1"/>
  <c r="X329" s="1"/>
  <c r="Z329" s="1"/>
  <c r="AB329" s="1"/>
  <c r="AD329" s="1"/>
  <c r="AF329" s="1"/>
  <c r="F331"/>
  <c r="H331" s="1"/>
  <c r="J331" s="1"/>
  <c r="L331" s="1"/>
  <c r="N331" s="1"/>
  <c r="P331" s="1"/>
  <c r="R331" s="1"/>
  <c r="T331" s="1"/>
  <c r="V331" s="1"/>
  <c r="X331" s="1"/>
  <c r="Z331" s="1"/>
  <c r="AB331" s="1"/>
  <c r="AD331" s="1"/>
  <c r="AF331" s="1"/>
  <c r="E330"/>
  <c r="E328"/>
  <c r="D330"/>
  <c r="D328"/>
  <c r="E368"/>
  <c r="F369"/>
  <c r="H369" s="1"/>
  <c r="J369" s="1"/>
  <c r="L369" s="1"/>
  <c r="N369" s="1"/>
  <c r="P369" s="1"/>
  <c r="R369" s="1"/>
  <c r="T369" s="1"/>
  <c r="V369" s="1"/>
  <c r="X369" s="1"/>
  <c r="Z369" s="1"/>
  <c r="AB369" s="1"/>
  <c r="AD369" s="1"/>
  <c r="AF369" s="1"/>
  <c r="D368"/>
  <c r="G149" l="1"/>
  <c r="G11"/>
  <c r="F328"/>
  <c r="H328" s="1"/>
  <c r="J328" s="1"/>
  <c r="L328" s="1"/>
  <c r="N328" s="1"/>
  <c r="P328" s="1"/>
  <c r="R328" s="1"/>
  <c r="T328" s="1"/>
  <c r="V328" s="1"/>
  <c r="X328" s="1"/>
  <c r="Z328" s="1"/>
  <c r="AB328" s="1"/>
  <c r="AD328" s="1"/>
  <c r="AF328" s="1"/>
  <c r="F330"/>
  <c r="H330" s="1"/>
  <c r="J330" s="1"/>
  <c r="L330" s="1"/>
  <c r="N330" s="1"/>
  <c r="P330" s="1"/>
  <c r="R330" s="1"/>
  <c r="T330" s="1"/>
  <c r="V330" s="1"/>
  <c r="X330" s="1"/>
  <c r="Z330" s="1"/>
  <c r="AB330" s="1"/>
  <c r="AD330" s="1"/>
  <c r="AF330" s="1"/>
  <c r="F70"/>
  <c r="H70" s="1"/>
  <c r="J70" s="1"/>
  <c r="L70" s="1"/>
  <c r="N70" s="1"/>
  <c r="P70" s="1"/>
  <c r="R70" s="1"/>
  <c r="T70" s="1"/>
  <c r="V70" s="1"/>
  <c r="X70" s="1"/>
  <c r="Z70" s="1"/>
  <c r="AB70" s="1"/>
  <c r="AD70" s="1"/>
  <c r="AF70" s="1"/>
  <c r="G198"/>
  <c r="G307"/>
  <c r="F368"/>
  <c r="H368" s="1"/>
  <c r="J368" s="1"/>
  <c r="L368" s="1"/>
  <c r="N368" s="1"/>
  <c r="P368" s="1"/>
  <c r="R368" s="1"/>
  <c r="T368" s="1"/>
  <c r="V368" s="1"/>
  <c r="X368" s="1"/>
  <c r="Z368" s="1"/>
  <c r="AB368" s="1"/>
  <c r="AD368" s="1"/>
  <c r="AF368" s="1"/>
  <c r="D572"/>
  <c r="D571" s="1"/>
  <c r="G574" l="1"/>
  <c r="E572"/>
  <c r="E571" s="1"/>
  <c r="E562"/>
  <c r="F562" s="1"/>
  <c r="H562" s="1"/>
  <c r="J562" s="1"/>
  <c r="L562" s="1"/>
  <c r="N562" s="1"/>
  <c r="P562" s="1"/>
  <c r="R562" s="1"/>
  <c r="T562" s="1"/>
  <c r="V562" s="1"/>
  <c r="X562" s="1"/>
  <c r="Z562" s="1"/>
  <c r="AB562" s="1"/>
  <c r="AD562" s="1"/>
  <c r="E560"/>
  <c r="F560" s="1"/>
  <c r="H560" s="1"/>
  <c r="J560" s="1"/>
  <c r="L560" s="1"/>
  <c r="N560" s="1"/>
  <c r="P560" s="1"/>
  <c r="R560" s="1"/>
  <c r="T560" s="1"/>
  <c r="V560" s="1"/>
  <c r="X560" s="1"/>
  <c r="Z560" s="1"/>
  <c r="AB560" s="1"/>
  <c r="AD560" s="1"/>
  <c r="AF560" s="1"/>
  <c r="E558"/>
  <c r="F558" s="1"/>
  <c r="H558" s="1"/>
  <c r="J558" s="1"/>
  <c r="L558" s="1"/>
  <c r="N558" s="1"/>
  <c r="P558" s="1"/>
  <c r="R558" s="1"/>
  <c r="T558" s="1"/>
  <c r="V558" s="1"/>
  <c r="X558" s="1"/>
  <c r="Z558" s="1"/>
  <c r="AB558" s="1"/>
  <c r="AD558" s="1"/>
  <c r="AF558" s="1"/>
  <c r="E556"/>
  <c r="F556" s="1"/>
  <c r="H556" s="1"/>
  <c r="J556" s="1"/>
  <c r="L556" s="1"/>
  <c r="N556" s="1"/>
  <c r="P556" s="1"/>
  <c r="R556" s="1"/>
  <c r="T556" s="1"/>
  <c r="V556" s="1"/>
  <c r="X556" s="1"/>
  <c r="Z556" s="1"/>
  <c r="AB556" s="1"/>
  <c r="AD556" s="1"/>
  <c r="AF556" s="1"/>
  <c r="F553"/>
  <c r="H553" s="1"/>
  <c r="J553" s="1"/>
  <c r="L553" s="1"/>
  <c r="N553" s="1"/>
  <c r="P553" s="1"/>
  <c r="R553" s="1"/>
  <c r="T553" s="1"/>
  <c r="V553" s="1"/>
  <c r="X553" s="1"/>
  <c r="Z553" s="1"/>
  <c r="AB553" s="1"/>
  <c r="AD553" s="1"/>
  <c r="AF553" s="1"/>
  <c r="E551"/>
  <c r="F551" s="1"/>
  <c r="H551" s="1"/>
  <c r="J551" s="1"/>
  <c r="L551" s="1"/>
  <c r="N551" s="1"/>
  <c r="P551" s="1"/>
  <c r="R551" s="1"/>
  <c r="T551" s="1"/>
  <c r="V551" s="1"/>
  <c r="X551" s="1"/>
  <c r="Z551" s="1"/>
  <c r="AB551" s="1"/>
  <c r="AD551" s="1"/>
  <c r="AF551" s="1"/>
  <c r="E549"/>
  <c r="F549" s="1"/>
  <c r="H549" s="1"/>
  <c r="J549" s="1"/>
  <c r="L549" s="1"/>
  <c r="N549" s="1"/>
  <c r="P549" s="1"/>
  <c r="R549" s="1"/>
  <c r="T549" s="1"/>
  <c r="V549" s="1"/>
  <c r="X549" s="1"/>
  <c r="Z549" s="1"/>
  <c r="AB549" s="1"/>
  <c r="AD549" s="1"/>
  <c r="AF549" s="1"/>
  <c r="E546"/>
  <c r="F546" s="1"/>
  <c r="H546" s="1"/>
  <c r="J546" s="1"/>
  <c r="L546" s="1"/>
  <c r="N546" s="1"/>
  <c r="P546" s="1"/>
  <c r="R546" s="1"/>
  <c r="T546" s="1"/>
  <c r="V546" s="1"/>
  <c r="X546" s="1"/>
  <c r="Z546" s="1"/>
  <c r="AB546" s="1"/>
  <c r="AD546" s="1"/>
  <c r="AF546" s="1"/>
  <c r="E544"/>
  <c r="D543"/>
  <c r="E536"/>
  <c r="F536" s="1"/>
  <c r="H536" s="1"/>
  <c r="J536" s="1"/>
  <c r="L536" s="1"/>
  <c r="N536" s="1"/>
  <c r="P536" s="1"/>
  <c r="R536" s="1"/>
  <c r="T536" s="1"/>
  <c r="V536" s="1"/>
  <c r="X536" s="1"/>
  <c r="Z536" s="1"/>
  <c r="AB536" s="1"/>
  <c r="AD536" s="1"/>
  <c r="AF536" s="1"/>
  <c r="E532"/>
  <c r="F532" s="1"/>
  <c r="H532" s="1"/>
  <c r="J532" s="1"/>
  <c r="L532" s="1"/>
  <c r="N532" s="1"/>
  <c r="P532" s="1"/>
  <c r="R532" s="1"/>
  <c r="T532" s="1"/>
  <c r="V532" s="1"/>
  <c r="X532" s="1"/>
  <c r="Z532" s="1"/>
  <c r="AB532" s="1"/>
  <c r="AD532" s="1"/>
  <c r="AF532" s="1"/>
  <c r="E530"/>
  <c r="F530" s="1"/>
  <c r="H530" s="1"/>
  <c r="J530" s="1"/>
  <c r="L530" s="1"/>
  <c r="N530" s="1"/>
  <c r="P530" s="1"/>
  <c r="R530" s="1"/>
  <c r="T530" s="1"/>
  <c r="V530" s="1"/>
  <c r="X530" s="1"/>
  <c r="Z530" s="1"/>
  <c r="AB530" s="1"/>
  <c r="AD530" s="1"/>
  <c r="AF530" s="1"/>
  <c r="E528"/>
  <c r="F528" s="1"/>
  <c r="H528" s="1"/>
  <c r="J528" s="1"/>
  <c r="L528" s="1"/>
  <c r="N528" s="1"/>
  <c r="P528" s="1"/>
  <c r="R528" s="1"/>
  <c r="T528" s="1"/>
  <c r="V528" s="1"/>
  <c r="X528" s="1"/>
  <c r="Z528" s="1"/>
  <c r="AB528" s="1"/>
  <c r="AD528" s="1"/>
  <c r="AF528" s="1"/>
  <c r="E525"/>
  <c r="F525" s="1"/>
  <c r="H525" s="1"/>
  <c r="J525" s="1"/>
  <c r="L525" s="1"/>
  <c r="N525" s="1"/>
  <c r="P525" s="1"/>
  <c r="R525" s="1"/>
  <c r="T525" s="1"/>
  <c r="V525" s="1"/>
  <c r="X525" s="1"/>
  <c r="Z525" s="1"/>
  <c r="AB525" s="1"/>
  <c r="AD525" s="1"/>
  <c r="E519"/>
  <c r="E518" s="1"/>
  <c r="E517" s="1"/>
  <c r="F517" s="1"/>
  <c r="H517" s="1"/>
  <c r="J517" s="1"/>
  <c r="L517" s="1"/>
  <c r="N517" s="1"/>
  <c r="P517" s="1"/>
  <c r="R517" s="1"/>
  <c r="T517" s="1"/>
  <c r="V517" s="1"/>
  <c r="X517" s="1"/>
  <c r="Z517" s="1"/>
  <c r="AB517" s="1"/>
  <c r="AD517" s="1"/>
  <c r="AF517" s="1"/>
  <c r="E513"/>
  <c r="F513" s="1"/>
  <c r="H513" s="1"/>
  <c r="J513" s="1"/>
  <c r="L513" s="1"/>
  <c r="N513" s="1"/>
  <c r="P513" s="1"/>
  <c r="R513" s="1"/>
  <c r="T513" s="1"/>
  <c r="V513" s="1"/>
  <c r="X513" s="1"/>
  <c r="Z513" s="1"/>
  <c r="AB513" s="1"/>
  <c r="AD513" s="1"/>
  <c r="AF513" s="1"/>
  <c r="E509"/>
  <c r="F509" s="1"/>
  <c r="H509" s="1"/>
  <c r="J509" s="1"/>
  <c r="L509" s="1"/>
  <c r="N509" s="1"/>
  <c r="P509" s="1"/>
  <c r="R509" s="1"/>
  <c r="T509" s="1"/>
  <c r="V509" s="1"/>
  <c r="X509" s="1"/>
  <c r="Z509" s="1"/>
  <c r="AB509" s="1"/>
  <c r="AD509" s="1"/>
  <c r="AF509" s="1"/>
  <c r="E507"/>
  <c r="F507" s="1"/>
  <c r="H507" s="1"/>
  <c r="J507" s="1"/>
  <c r="L507" s="1"/>
  <c r="N507" s="1"/>
  <c r="P507" s="1"/>
  <c r="R507" s="1"/>
  <c r="T507" s="1"/>
  <c r="V507" s="1"/>
  <c r="X507" s="1"/>
  <c r="Z507" s="1"/>
  <c r="AB507" s="1"/>
  <c r="AD507" s="1"/>
  <c r="AF507" s="1"/>
  <c r="E503"/>
  <c r="F503" s="1"/>
  <c r="H503" s="1"/>
  <c r="J503" s="1"/>
  <c r="L503" s="1"/>
  <c r="N503" s="1"/>
  <c r="P503" s="1"/>
  <c r="R503" s="1"/>
  <c r="T503" s="1"/>
  <c r="V503" s="1"/>
  <c r="X503" s="1"/>
  <c r="Z503" s="1"/>
  <c r="AB503" s="1"/>
  <c r="AD503" s="1"/>
  <c r="AF503" s="1"/>
  <c r="E500"/>
  <c r="F500" s="1"/>
  <c r="H500" s="1"/>
  <c r="J500" s="1"/>
  <c r="L500" s="1"/>
  <c r="N500" s="1"/>
  <c r="P500" s="1"/>
  <c r="R500" s="1"/>
  <c r="T500" s="1"/>
  <c r="V500" s="1"/>
  <c r="X500" s="1"/>
  <c r="Z500" s="1"/>
  <c r="AB500" s="1"/>
  <c r="AD500" s="1"/>
  <c r="AF500" s="1"/>
  <c r="E495"/>
  <c r="F495" s="1"/>
  <c r="H495" s="1"/>
  <c r="J495" s="1"/>
  <c r="L495" s="1"/>
  <c r="N495" s="1"/>
  <c r="P495" s="1"/>
  <c r="R495" s="1"/>
  <c r="T495" s="1"/>
  <c r="V495" s="1"/>
  <c r="X495" s="1"/>
  <c r="Z495" s="1"/>
  <c r="AB495" s="1"/>
  <c r="AD495" s="1"/>
  <c r="AF495" s="1"/>
  <c r="E487"/>
  <c r="E486" s="1"/>
  <c r="E482"/>
  <c r="E481" s="1"/>
  <c r="F481" s="1"/>
  <c r="H481" s="1"/>
  <c r="J481" s="1"/>
  <c r="L481" s="1"/>
  <c r="N481" s="1"/>
  <c r="P481" s="1"/>
  <c r="R481" s="1"/>
  <c r="T481" s="1"/>
  <c r="V481" s="1"/>
  <c r="X481" s="1"/>
  <c r="Z481" s="1"/>
  <c r="AB481" s="1"/>
  <c r="AD481" s="1"/>
  <c r="AF481" s="1"/>
  <c r="E476"/>
  <c r="E475" s="1"/>
  <c r="E474" s="1"/>
  <c r="E471"/>
  <c r="F471" s="1"/>
  <c r="H471" s="1"/>
  <c r="J471" s="1"/>
  <c r="L471" s="1"/>
  <c r="N471" s="1"/>
  <c r="P471" s="1"/>
  <c r="R471" s="1"/>
  <c r="T471" s="1"/>
  <c r="V471" s="1"/>
  <c r="X471" s="1"/>
  <c r="Z471" s="1"/>
  <c r="AB471" s="1"/>
  <c r="AD471" s="1"/>
  <c r="AF471" s="1"/>
  <c r="E460"/>
  <c r="F460" s="1"/>
  <c r="H460" s="1"/>
  <c r="J460" s="1"/>
  <c r="L460" s="1"/>
  <c r="N460" s="1"/>
  <c r="P460" s="1"/>
  <c r="R460" s="1"/>
  <c r="T460" s="1"/>
  <c r="V460" s="1"/>
  <c r="X460" s="1"/>
  <c r="Z460" s="1"/>
  <c r="AB460" s="1"/>
  <c r="AD460" s="1"/>
  <c r="AF460" s="1"/>
  <c r="E458"/>
  <c r="F458" s="1"/>
  <c r="H458" s="1"/>
  <c r="J458" s="1"/>
  <c r="L458" s="1"/>
  <c r="N458" s="1"/>
  <c r="P458" s="1"/>
  <c r="R458" s="1"/>
  <c r="T458" s="1"/>
  <c r="V458" s="1"/>
  <c r="X458" s="1"/>
  <c r="Z458" s="1"/>
  <c r="AB458" s="1"/>
  <c r="AD458" s="1"/>
  <c r="AF458" s="1"/>
  <c r="E456"/>
  <c r="F456" s="1"/>
  <c r="H456" s="1"/>
  <c r="J456" s="1"/>
  <c r="L456" s="1"/>
  <c r="N456" s="1"/>
  <c r="P456" s="1"/>
  <c r="R456" s="1"/>
  <c r="T456" s="1"/>
  <c r="V456" s="1"/>
  <c r="X456" s="1"/>
  <c r="Z456" s="1"/>
  <c r="AB456" s="1"/>
  <c r="AD456" s="1"/>
  <c r="AF456" s="1"/>
  <c r="E454"/>
  <c r="E424"/>
  <c r="F424" s="1"/>
  <c r="H424" s="1"/>
  <c r="J424" s="1"/>
  <c r="L424" s="1"/>
  <c r="N424" s="1"/>
  <c r="P424" s="1"/>
  <c r="R424" s="1"/>
  <c r="T424" s="1"/>
  <c r="V424" s="1"/>
  <c r="X424" s="1"/>
  <c r="Z424" s="1"/>
  <c r="AB424" s="1"/>
  <c r="AD424" s="1"/>
  <c r="AF424" s="1"/>
  <c r="E419"/>
  <c r="E418" s="1"/>
  <c r="E415"/>
  <c r="F415" s="1"/>
  <c r="H415" s="1"/>
  <c r="J415" s="1"/>
  <c r="L415" s="1"/>
  <c r="N415" s="1"/>
  <c r="P415" s="1"/>
  <c r="R415" s="1"/>
  <c r="T415" s="1"/>
  <c r="V415" s="1"/>
  <c r="X415" s="1"/>
  <c r="Z415" s="1"/>
  <c r="AB415" s="1"/>
  <c r="AD415" s="1"/>
  <c r="AF415" s="1"/>
  <c r="E407"/>
  <c r="E406" s="1"/>
  <c r="F406" s="1"/>
  <c r="H406" s="1"/>
  <c r="J406" s="1"/>
  <c r="L406" s="1"/>
  <c r="N406" s="1"/>
  <c r="P406" s="1"/>
  <c r="R406" s="1"/>
  <c r="T406" s="1"/>
  <c r="V406" s="1"/>
  <c r="X406" s="1"/>
  <c r="Z406" s="1"/>
  <c r="AB406" s="1"/>
  <c r="AD406" s="1"/>
  <c r="AF406" s="1"/>
  <c r="E403"/>
  <c r="F403" s="1"/>
  <c r="H403" s="1"/>
  <c r="J403" s="1"/>
  <c r="L403" s="1"/>
  <c r="N403" s="1"/>
  <c r="P403" s="1"/>
  <c r="R403" s="1"/>
  <c r="T403" s="1"/>
  <c r="V403" s="1"/>
  <c r="X403" s="1"/>
  <c r="Z403" s="1"/>
  <c r="AB403" s="1"/>
  <c r="AD403" s="1"/>
  <c r="AF403" s="1"/>
  <c r="E401"/>
  <c r="E397"/>
  <c r="F397" s="1"/>
  <c r="H397" s="1"/>
  <c r="J397" s="1"/>
  <c r="L397" s="1"/>
  <c r="N397" s="1"/>
  <c r="P397" s="1"/>
  <c r="R397" s="1"/>
  <c r="T397" s="1"/>
  <c r="V397" s="1"/>
  <c r="X397" s="1"/>
  <c r="Z397" s="1"/>
  <c r="AB397" s="1"/>
  <c r="AD397" s="1"/>
  <c r="E395"/>
  <c r="E391"/>
  <c r="F391" s="1"/>
  <c r="H391" s="1"/>
  <c r="J391" s="1"/>
  <c r="L391" s="1"/>
  <c r="N391" s="1"/>
  <c r="P391" s="1"/>
  <c r="R391" s="1"/>
  <c r="T391" s="1"/>
  <c r="V391" s="1"/>
  <c r="X391" s="1"/>
  <c r="Z391" s="1"/>
  <c r="AB391" s="1"/>
  <c r="AD391" s="1"/>
  <c r="AF391" s="1"/>
  <c r="E389"/>
  <c r="F389" s="1"/>
  <c r="H389" s="1"/>
  <c r="J389" s="1"/>
  <c r="L389" s="1"/>
  <c r="N389" s="1"/>
  <c r="P389" s="1"/>
  <c r="R389" s="1"/>
  <c r="T389" s="1"/>
  <c r="V389" s="1"/>
  <c r="X389" s="1"/>
  <c r="Z389" s="1"/>
  <c r="AB389" s="1"/>
  <c r="AD389" s="1"/>
  <c r="AF389" s="1"/>
  <c r="E384"/>
  <c r="E381"/>
  <c r="F381" s="1"/>
  <c r="H381" s="1"/>
  <c r="E377"/>
  <c r="E376" s="1"/>
  <c r="F376" s="1"/>
  <c r="H376" s="1"/>
  <c r="J376" s="1"/>
  <c r="L376" s="1"/>
  <c r="N376" s="1"/>
  <c r="P376" s="1"/>
  <c r="R376" s="1"/>
  <c r="T376" s="1"/>
  <c r="V376" s="1"/>
  <c r="X376" s="1"/>
  <c r="Z376" s="1"/>
  <c r="AB376" s="1"/>
  <c r="AD376" s="1"/>
  <c r="AF376" s="1"/>
  <c r="E374"/>
  <c r="F374" s="1"/>
  <c r="H374" s="1"/>
  <c r="J374" s="1"/>
  <c r="L374" s="1"/>
  <c r="N374" s="1"/>
  <c r="P374" s="1"/>
  <c r="R374" s="1"/>
  <c r="T374" s="1"/>
  <c r="V374" s="1"/>
  <c r="X374" s="1"/>
  <c r="Z374" s="1"/>
  <c r="AB374" s="1"/>
  <c r="AD374" s="1"/>
  <c r="AF374" s="1"/>
  <c r="E372"/>
  <c r="E366"/>
  <c r="F366" s="1"/>
  <c r="H366" s="1"/>
  <c r="J366" s="1"/>
  <c r="L366" s="1"/>
  <c r="N366" s="1"/>
  <c r="P366" s="1"/>
  <c r="R366" s="1"/>
  <c r="T366" s="1"/>
  <c r="V366" s="1"/>
  <c r="X366" s="1"/>
  <c r="Z366" s="1"/>
  <c r="AB366" s="1"/>
  <c r="AD366" s="1"/>
  <c r="AF366" s="1"/>
  <c r="E363"/>
  <c r="F363" s="1"/>
  <c r="H363" s="1"/>
  <c r="J363" s="1"/>
  <c r="L363" s="1"/>
  <c r="N363" s="1"/>
  <c r="P363" s="1"/>
  <c r="R363" s="1"/>
  <c r="T363" s="1"/>
  <c r="V363" s="1"/>
  <c r="X363" s="1"/>
  <c r="Z363" s="1"/>
  <c r="AB363" s="1"/>
  <c r="AD363" s="1"/>
  <c r="AF363" s="1"/>
  <c r="E360"/>
  <c r="F360" s="1"/>
  <c r="H360" s="1"/>
  <c r="J360" s="1"/>
  <c r="L360" s="1"/>
  <c r="N360" s="1"/>
  <c r="P360" s="1"/>
  <c r="R360" s="1"/>
  <c r="T360" s="1"/>
  <c r="V360" s="1"/>
  <c r="X360" s="1"/>
  <c r="Z360" s="1"/>
  <c r="AB360" s="1"/>
  <c r="AD360" s="1"/>
  <c r="AF360" s="1"/>
  <c r="E358"/>
  <c r="F358" s="1"/>
  <c r="H358" s="1"/>
  <c r="J358" s="1"/>
  <c r="L358" s="1"/>
  <c r="N358" s="1"/>
  <c r="P358" s="1"/>
  <c r="R358" s="1"/>
  <c r="T358" s="1"/>
  <c r="V358" s="1"/>
  <c r="X358" s="1"/>
  <c r="Z358" s="1"/>
  <c r="AB358" s="1"/>
  <c r="AD358" s="1"/>
  <c r="AF358" s="1"/>
  <c r="E356"/>
  <c r="F356" s="1"/>
  <c r="H356" s="1"/>
  <c r="J356" s="1"/>
  <c r="L356" s="1"/>
  <c r="N356" s="1"/>
  <c r="P356" s="1"/>
  <c r="R356" s="1"/>
  <c r="T356" s="1"/>
  <c r="V356" s="1"/>
  <c r="X356" s="1"/>
  <c r="Z356" s="1"/>
  <c r="AB356" s="1"/>
  <c r="AD356" s="1"/>
  <c r="AF356" s="1"/>
  <c r="E354"/>
  <c r="E347"/>
  <c r="F347" s="1"/>
  <c r="H347" s="1"/>
  <c r="J347" s="1"/>
  <c r="L347" s="1"/>
  <c r="N347" s="1"/>
  <c r="P347" s="1"/>
  <c r="R347" s="1"/>
  <c r="T347" s="1"/>
  <c r="V347" s="1"/>
  <c r="X347" s="1"/>
  <c r="Z347" s="1"/>
  <c r="AB347" s="1"/>
  <c r="AD347" s="1"/>
  <c r="AF347" s="1"/>
  <c r="E341"/>
  <c r="E336"/>
  <c r="E335" s="1"/>
  <c r="E326"/>
  <c r="F326" s="1"/>
  <c r="H326" s="1"/>
  <c r="J326" s="1"/>
  <c r="L326" s="1"/>
  <c r="N326" s="1"/>
  <c r="P326" s="1"/>
  <c r="R326" s="1"/>
  <c r="T326" s="1"/>
  <c r="V326" s="1"/>
  <c r="X326" s="1"/>
  <c r="Z326" s="1"/>
  <c r="AB326" s="1"/>
  <c r="AD326" s="1"/>
  <c r="AF326" s="1"/>
  <c r="E324"/>
  <c r="F324" s="1"/>
  <c r="H324" s="1"/>
  <c r="J324" s="1"/>
  <c r="L324" s="1"/>
  <c r="N324" s="1"/>
  <c r="P324" s="1"/>
  <c r="R324" s="1"/>
  <c r="T324" s="1"/>
  <c r="V324" s="1"/>
  <c r="X324" s="1"/>
  <c r="Z324" s="1"/>
  <c r="AB324" s="1"/>
  <c r="AD324" s="1"/>
  <c r="AF324" s="1"/>
  <c r="E320"/>
  <c r="F320" s="1"/>
  <c r="H320" s="1"/>
  <c r="J320" s="1"/>
  <c r="L320" s="1"/>
  <c r="N320" s="1"/>
  <c r="P320" s="1"/>
  <c r="R320" s="1"/>
  <c r="T320" s="1"/>
  <c r="V320" s="1"/>
  <c r="X320" s="1"/>
  <c r="Z320" s="1"/>
  <c r="AB320" s="1"/>
  <c r="AD320" s="1"/>
  <c r="AF320" s="1"/>
  <c r="E318"/>
  <c r="F318" s="1"/>
  <c r="H318" s="1"/>
  <c r="J318" s="1"/>
  <c r="L318" s="1"/>
  <c r="N318" s="1"/>
  <c r="P318" s="1"/>
  <c r="R318" s="1"/>
  <c r="T318" s="1"/>
  <c r="V318" s="1"/>
  <c r="X318" s="1"/>
  <c r="Z318" s="1"/>
  <c r="AB318" s="1"/>
  <c r="AD318" s="1"/>
  <c r="E316"/>
  <c r="F316" s="1"/>
  <c r="H316" s="1"/>
  <c r="J316" s="1"/>
  <c r="L316" s="1"/>
  <c r="N316" s="1"/>
  <c r="P316" s="1"/>
  <c r="R316" s="1"/>
  <c r="T316" s="1"/>
  <c r="V316" s="1"/>
  <c r="X316" s="1"/>
  <c r="Z316" s="1"/>
  <c r="AB316" s="1"/>
  <c r="AD316" s="1"/>
  <c r="AF316" s="1"/>
  <c r="E314"/>
  <c r="E300"/>
  <c r="F300" s="1"/>
  <c r="H300" s="1"/>
  <c r="J300" s="1"/>
  <c r="L300" s="1"/>
  <c r="N300" s="1"/>
  <c r="P300" s="1"/>
  <c r="R300" s="1"/>
  <c r="T300" s="1"/>
  <c r="V300" s="1"/>
  <c r="X300" s="1"/>
  <c r="Z300" s="1"/>
  <c r="AB300" s="1"/>
  <c r="AD300" s="1"/>
  <c r="AF300" s="1"/>
  <c r="E297"/>
  <c r="F297" s="1"/>
  <c r="H297" s="1"/>
  <c r="J297" s="1"/>
  <c r="L297" s="1"/>
  <c r="N297" s="1"/>
  <c r="P297" s="1"/>
  <c r="R297" s="1"/>
  <c r="T297" s="1"/>
  <c r="V297" s="1"/>
  <c r="X297" s="1"/>
  <c r="Z297" s="1"/>
  <c r="AB297" s="1"/>
  <c r="AD297" s="1"/>
  <c r="AF297" s="1"/>
  <c r="E294"/>
  <c r="E293" s="1"/>
  <c r="F293" s="1"/>
  <c r="H293" s="1"/>
  <c r="J293" s="1"/>
  <c r="L293" s="1"/>
  <c r="N293" s="1"/>
  <c r="P293" s="1"/>
  <c r="R293" s="1"/>
  <c r="T293" s="1"/>
  <c r="V293" s="1"/>
  <c r="X293" s="1"/>
  <c r="Z293" s="1"/>
  <c r="AB293" s="1"/>
  <c r="AD293" s="1"/>
  <c r="AF293" s="1"/>
  <c r="E289"/>
  <c r="F289" s="1"/>
  <c r="H289" s="1"/>
  <c r="J289" s="1"/>
  <c r="L289" s="1"/>
  <c r="N289" s="1"/>
  <c r="P289" s="1"/>
  <c r="R289" s="1"/>
  <c r="T289" s="1"/>
  <c r="V289" s="1"/>
  <c r="X289" s="1"/>
  <c r="Z289" s="1"/>
  <c r="AB289" s="1"/>
  <c r="AD289" s="1"/>
  <c r="AF289" s="1"/>
  <c r="E284"/>
  <c r="F284" s="1"/>
  <c r="H284" s="1"/>
  <c r="J284" s="1"/>
  <c r="L284" s="1"/>
  <c r="N284" s="1"/>
  <c r="P284" s="1"/>
  <c r="R284" s="1"/>
  <c r="T284" s="1"/>
  <c r="V284" s="1"/>
  <c r="X284" s="1"/>
  <c r="Z284" s="1"/>
  <c r="AB284" s="1"/>
  <c r="AD284" s="1"/>
  <c r="AF284" s="1"/>
  <c r="E280"/>
  <c r="E279" s="1"/>
  <c r="E276"/>
  <c r="F276" s="1"/>
  <c r="H276" s="1"/>
  <c r="J276" s="1"/>
  <c r="L276" s="1"/>
  <c r="N276" s="1"/>
  <c r="P276" s="1"/>
  <c r="R276" s="1"/>
  <c r="T276" s="1"/>
  <c r="V276" s="1"/>
  <c r="X276" s="1"/>
  <c r="Z276" s="1"/>
  <c r="AB276" s="1"/>
  <c r="AD276" s="1"/>
  <c r="AF276" s="1"/>
  <c r="E263"/>
  <c r="F263" s="1"/>
  <c r="H263" s="1"/>
  <c r="J263" s="1"/>
  <c r="L263" s="1"/>
  <c r="N263" s="1"/>
  <c r="P263" s="1"/>
  <c r="R263" s="1"/>
  <c r="T263" s="1"/>
  <c r="V263" s="1"/>
  <c r="X263" s="1"/>
  <c r="Z263" s="1"/>
  <c r="AB263" s="1"/>
  <c r="AD263" s="1"/>
  <c r="AF263" s="1"/>
  <c r="E261"/>
  <c r="E257"/>
  <c r="E256" s="1"/>
  <c r="F256" s="1"/>
  <c r="H256" s="1"/>
  <c r="J256" s="1"/>
  <c r="L256" s="1"/>
  <c r="N256" s="1"/>
  <c r="P256" s="1"/>
  <c r="R256" s="1"/>
  <c r="T256" s="1"/>
  <c r="V256" s="1"/>
  <c r="X256" s="1"/>
  <c r="Z256" s="1"/>
  <c r="AB256" s="1"/>
  <c r="AD256" s="1"/>
  <c r="AF256" s="1"/>
  <c r="E253"/>
  <c r="F253" s="1"/>
  <c r="H253" s="1"/>
  <c r="J253" s="1"/>
  <c r="L253" s="1"/>
  <c r="N253" s="1"/>
  <c r="P253" s="1"/>
  <c r="R253" s="1"/>
  <c r="T253" s="1"/>
  <c r="V253" s="1"/>
  <c r="X253" s="1"/>
  <c r="Z253" s="1"/>
  <c r="AB253" s="1"/>
  <c r="AD253" s="1"/>
  <c r="AF253" s="1"/>
  <c r="E250"/>
  <c r="F250" s="1"/>
  <c r="H250" s="1"/>
  <c r="J250" s="1"/>
  <c r="L250" s="1"/>
  <c r="N250" s="1"/>
  <c r="P250" s="1"/>
  <c r="R250" s="1"/>
  <c r="T250" s="1"/>
  <c r="V250" s="1"/>
  <c r="X250" s="1"/>
  <c r="Z250" s="1"/>
  <c r="AB250" s="1"/>
  <c r="AD250" s="1"/>
  <c r="AF250" s="1"/>
  <c r="E245"/>
  <c r="E244" s="1"/>
  <c r="E241"/>
  <c r="F241" s="1"/>
  <c r="H241" s="1"/>
  <c r="J241" s="1"/>
  <c r="L241" s="1"/>
  <c r="N241" s="1"/>
  <c r="P241" s="1"/>
  <c r="R241" s="1"/>
  <c r="T241" s="1"/>
  <c r="V241" s="1"/>
  <c r="X241" s="1"/>
  <c r="Z241" s="1"/>
  <c r="AB241" s="1"/>
  <c r="AD241" s="1"/>
  <c r="AF241" s="1"/>
  <c r="E239"/>
  <c r="F239" s="1"/>
  <c r="H239" s="1"/>
  <c r="J239" s="1"/>
  <c r="L239" s="1"/>
  <c r="N239" s="1"/>
  <c r="P239" s="1"/>
  <c r="R239" s="1"/>
  <c r="T239" s="1"/>
  <c r="V239" s="1"/>
  <c r="X239" s="1"/>
  <c r="Z239" s="1"/>
  <c r="AB239" s="1"/>
  <c r="AD239" s="1"/>
  <c r="AF239" s="1"/>
  <c r="E236"/>
  <c r="E235" s="1"/>
  <c r="F235" s="1"/>
  <c r="H235" s="1"/>
  <c r="J235" s="1"/>
  <c r="L235" s="1"/>
  <c r="N235" s="1"/>
  <c r="P235" s="1"/>
  <c r="R235" s="1"/>
  <c r="T235" s="1"/>
  <c r="V235" s="1"/>
  <c r="X235" s="1"/>
  <c r="Z235" s="1"/>
  <c r="AB235" s="1"/>
  <c r="AD235" s="1"/>
  <c r="AF235" s="1"/>
  <c r="E233"/>
  <c r="F233" s="1"/>
  <c r="H233" s="1"/>
  <c r="J233" s="1"/>
  <c r="L233" s="1"/>
  <c r="N233" s="1"/>
  <c r="P233" s="1"/>
  <c r="R233" s="1"/>
  <c r="T233" s="1"/>
  <c r="V233" s="1"/>
  <c r="X233" s="1"/>
  <c r="Z233" s="1"/>
  <c r="AB233" s="1"/>
  <c r="AD233" s="1"/>
  <c r="AF233" s="1"/>
  <c r="E230"/>
  <c r="F230" s="1"/>
  <c r="H230" s="1"/>
  <c r="J230" s="1"/>
  <c r="L230" s="1"/>
  <c r="N230" s="1"/>
  <c r="P230" s="1"/>
  <c r="R230" s="1"/>
  <c r="T230" s="1"/>
  <c r="V230" s="1"/>
  <c r="X230" s="1"/>
  <c r="Z230" s="1"/>
  <c r="AB230" s="1"/>
  <c r="AD230" s="1"/>
  <c r="AF230" s="1"/>
  <c r="E228"/>
  <c r="F228" s="1"/>
  <c r="H228" s="1"/>
  <c r="J228" s="1"/>
  <c r="L228" s="1"/>
  <c r="N228" s="1"/>
  <c r="P228" s="1"/>
  <c r="R228" s="1"/>
  <c r="T228" s="1"/>
  <c r="V228" s="1"/>
  <c r="X228" s="1"/>
  <c r="Z228" s="1"/>
  <c r="AB228" s="1"/>
  <c r="AD228" s="1"/>
  <c r="AF228" s="1"/>
  <c r="E226"/>
  <c r="F226" s="1"/>
  <c r="H226" s="1"/>
  <c r="J226" s="1"/>
  <c r="L226" s="1"/>
  <c r="N226" s="1"/>
  <c r="P226" s="1"/>
  <c r="R226" s="1"/>
  <c r="T226" s="1"/>
  <c r="V226" s="1"/>
  <c r="X226" s="1"/>
  <c r="Z226" s="1"/>
  <c r="AB226" s="1"/>
  <c r="AD226" s="1"/>
  <c r="AF226" s="1"/>
  <c r="E224"/>
  <c r="E220"/>
  <c r="F220" s="1"/>
  <c r="H220" s="1"/>
  <c r="J220" s="1"/>
  <c r="L220" s="1"/>
  <c r="N220" s="1"/>
  <c r="P220" s="1"/>
  <c r="R220" s="1"/>
  <c r="T220" s="1"/>
  <c r="V220" s="1"/>
  <c r="X220" s="1"/>
  <c r="Z220" s="1"/>
  <c r="AB220" s="1"/>
  <c r="AD220" s="1"/>
  <c r="AF220" s="1"/>
  <c r="E217"/>
  <c r="E216" s="1"/>
  <c r="F216" s="1"/>
  <c r="H216" s="1"/>
  <c r="J216" s="1"/>
  <c r="L216" s="1"/>
  <c r="N216" s="1"/>
  <c r="P216" s="1"/>
  <c r="R216" s="1"/>
  <c r="T216" s="1"/>
  <c r="V216" s="1"/>
  <c r="X216" s="1"/>
  <c r="Z216" s="1"/>
  <c r="AB216" s="1"/>
  <c r="AD216" s="1"/>
  <c r="AF216" s="1"/>
  <c r="E208"/>
  <c r="F208" s="1"/>
  <c r="H208" s="1"/>
  <c r="J208" s="1"/>
  <c r="L208" s="1"/>
  <c r="N208" s="1"/>
  <c r="P208" s="1"/>
  <c r="R208" s="1"/>
  <c r="T208" s="1"/>
  <c r="V208" s="1"/>
  <c r="X208" s="1"/>
  <c r="Z208" s="1"/>
  <c r="AB208" s="1"/>
  <c r="AD208" s="1"/>
  <c r="AF208" s="1"/>
  <c r="E205"/>
  <c r="F205" s="1"/>
  <c r="H205" s="1"/>
  <c r="J205" s="1"/>
  <c r="L205" s="1"/>
  <c r="N205" s="1"/>
  <c r="P205" s="1"/>
  <c r="R205" s="1"/>
  <c r="T205" s="1"/>
  <c r="V205" s="1"/>
  <c r="X205" s="1"/>
  <c r="Z205" s="1"/>
  <c r="AB205" s="1"/>
  <c r="AD205" s="1"/>
  <c r="AF205" s="1"/>
  <c r="E203"/>
  <c r="F203" s="1"/>
  <c r="H203" s="1"/>
  <c r="J203" s="1"/>
  <c r="L203" s="1"/>
  <c r="N203" s="1"/>
  <c r="P203" s="1"/>
  <c r="R203" s="1"/>
  <c r="T203" s="1"/>
  <c r="V203" s="1"/>
  <c r="X203" s="1"/>
  <c r="Z203" s="1"/>
  <c r="AB203" s="1"/>
  <c r="AD203" s="1"/>
  <c r="AF203" s="1"/>
  <c r="E201"/>
  <c r="E196"/>
  <c r="F196" s="1"/>
  <c r="H196" s="1"/>
  <c r="J196" s="1"/>
  <c r="L196" s="1"/>
  <c r="N196" s="1"/>
  <c r="P196" s="1"/>
  <c r="R196" s="1"/>
  <c r="T196" s="1"/>
  <c r="V196" s="1"/>
  <c r="X196" s="1"/>
  <c r="Z196" s="1"/>
  <c r="AB196" s="1"/>
  <c r="AD196" s="1"/>
  <c r="AF196" s="1"/>
  <c r="E192"/>
  <c r="F192" s="1"/>
  <c r="H192" s="1"/>
  <c r="J192" s="1"/>
  <c r="L192" s="1"/>
  <c r="N192" s="1"/>
  <c r="P192" s="1"/>
  <c r="R192" s="1"/>
  <c r="T192" s="1"/>
  <c r="V192" s="1"/>
  <c r="X192" s="1"/>
  <c r="Z192" s="1"/>
  <c r="AB192" s="1"/>
  <c r="AD192" s="1"/>
  <c r="AF192" s="1"/>
  <c r="E189"/>
  <c r="F189" s="1"/>
  <c r="H189" s="1"/>
  <c r="J189" s="1"/>
  <c r="L189" s="1"/>
  <c r="N189" s="1"/>
  <c r="P189" s="1"/>
  <c r="R189" s="1"/>
  <c r="T189" s="1"/>
  <c r="V189" s="1"/>
  <c r="X189" s="1"/>
  <c r="Z189" s="1"/>
  <c r="AB189" s="1"/>
  <c r="AD189" s="1"/>
  <c r="AF189" s="1"/>
  <c r="E185"/>
  <c r="E184" s="1"/>
  <c r="F184" s="1"/>
  <c r="H184" s="1"/>
  <c r="J184" s="1"/>
  <c r="L184" s="1"/>
  <c r="N184" s="1"/>
  <c r="P184" s="1"/>
  <c r="R184" s="1"/>
  <c r="T184" s="1"/>
  <c r="V184" s="1"/>
  <c r="X184" s="1"/>
  <c r="Z184" s="1"/>
  <c r="AB184" s="1"/>
  <c r="AD184" s="1"/>
  <c r="AF184" s="1"/>
  <c r="E181"/>
  <c r="F181" s="1"/>
  <c r="H181" s="1"/>
  <c r="J181" s="1"/>
  <c r="L181" s="1"/>
  <c r="N181" s="1"/>
  <c r="P181" s="1"/>
  <c r="R181" s="1"/>
  <c r="T181" s="1"/>
  <c r="V181" s="1"/>
  <c r="X181" s="1"/>
  <c r="Z181" s="1"/>
  <c r="AB181" s="1"/>
  <c r="AD181" s="1"/>
  <c r="AF181" s="1"/>
  <c r="E178"/>
  <c r="F178" s="1"/>
  <c r="H178" s="1"/>
  <c r="J178" s="1"/>
  <c r="L178" s="1"/>
  <c r="N178" s="1"/>
  <c r="P178" s="1"/>
  <c r="R178" s="1"/>
  <c r="T178" s="1"/>
  <c r="V178" s="1"/>
  <c r="X178" s="1"/>
  <c r="Z178" s="1"/>
  <c r="AB178" s="1"/>
  <c r="AD178" s="1"/>
  <c r="AF178" s="1"/>
  <c r="E174"/>
  <c r="F174" s="1"/>
  <c r="H174" s="1"/>
  <c r="J174" s="1"/>
  <c r="L174" s="1"/>
  <c r="N174" s="1"/>
  <c r="P174" s="1"/>
  <c r="R174" s="1"/>
  <c r="T174" s="1"/>
  <c r="V174" s="1"/>
  <c r="X174" s="1"/>
  <c r="Z174" s="1"/>
  <c r="AB174" s="1"/>
  <c r="AD174" s="1"/>
  <c r="AF174" s="1"/>
  <c r="E171"/>
  <c r="F171" s="1"/>
  <c r="H171" s="1"/>
  <c r="J171" s="1"/>
  <c r="L171" s="1"/>
  <c r="N171" s="1"/>
  <c r="P171" s="1"/>
  <c r="R171" s="1"/>
  <c r="T171" s="1"/>
  <c r="V171" s="1"/>
  <c r="X171" s="1"/>
  <c r="Z171" s="1"/>
  <c r="AB171" s="1"/>
  <c r="AD171" s="1"/>
  <c r="AF171" s="1"/>
  <c r="E167"/>
  <c r="E166" s="1"/>
  <c r="F166" s="1"/>
  <c r="H166" s="1"/>
  <c r="J166" s="1"/>
  <c r="L166" s="1"/>
  <c r="N166" s="1"/>
  <c r="P166" s="1"/>
  <c r="R166" s="1"/>
  <c r="T166" s="1"/>
  <c r="V166" s="1"/>
  <c r="X166" s="1"/>
  <c r="Z166" s="1"/>
  <c r="AB166" s="1"/>
  <c r="AD166" s="1"/>
  <c r="AF166" s="1"/>
  <c r="E163"/>
  <c r="F163" s="1"/>
  <c r="H163" s="1"/>
  <c r="J163" s="1"/>
  <c r="L163" s="1"/>
  <c r="N163" s="1"/>
  <c r="P163" s="1"/>
  <c r="R163" s="1"/>
  <c r="T163" s="1"/>
  <c r="V163" s="1"/>
  <c r="X163" s="1"/>
  <c r="Z163" s="1"/>
  <c r="AB163" s="1"/>
  <c r="AD163" s="1"/>
  <c r="AF163" s="1"/>
  <c r="E159"/>
  <c r="F159" s="1"/>
  <c r="H159" s="1"/>
  <c r="J159" s="1"/>
  <c r="L159" s="1"/>
  <c r="N159" s="1"/>
  <c r="P159" s="1"/>
  <c r="R159" s="1"/>
  <c r="T159" s="1"/>
  <c r="V159" s="1"/>
  <c r="X159" s="1"/>
  <c r="Z159" s="1"/>
  <c r="AB159" s="1"/>
  <c r="AD159" s="1"/>
  <c r="AF159" s="1"/>
  <c r="E156"/>
  <c r="F156" s="1"/>
  <c r="H156" s="1"/>
  <c r="J156" s="1"/>
  <c r="L156" s="1"/>
  <c r="N156" s="1"/>
  <c r="P156" s="1"/>
  <c r="R156" s="1"/>
  <c r="T156" s="1"/>
  <c r="V156" s="1"/>
  <c r="X156" s="1"/>
  <c r="Z156" s="1"/>
  <c r="AB156" s="1"/>
  <c r="AD156" s="1"/>
  <c r="AF156" s="1"/>
  <c r="E152"/>
  <c r="E151" s="1"/>
  <c r="E150" s="1"/>
  <c r="E126"/>
  <c r="E125" s="1"/>
  <c r="E122"/>
  <c r="F122" s="1"/>
  <c r="H122" s="1"/>
  <c r="J122" s="1"/>
  <c r="L122" s="1"/>
  <c r="N122" s="1"/>
  <c r="P122" s="1"/>
  <c r="R122" s="1"/>
  <c r="T122" s="1"/>
  <c r="V122" s="1"/>
  <c r="X122" s="1"/>
  <c r="Z122" s="1"/>
  <c r="AB122" s="1"/>
  <c r="AD122" s="1"/>
  <c r="AF122" s="1"/>
  <c r="E120"/>
  <c r="F120" s="1"/>
  <c r="H120" s="1"/>
  <c r="J120" s="1"/>
  <c r="L120" s="1"/>
  <c r="N120" s="1"/>
  <c r="P120" s="1"/>
  <c r="R120" s="1"/>
  <c r="T120" s="1"/>
  <c r="V120" s="1"/>
  <c r="X120" s="1"/>
  <c r="Z120" s="1"/>
  <c r="AB120" s="1"/>
  <c r="AD120" s="1"/>
  <c r="AF120" s="1"/>
  <c r="E118"/>
  <c r="F118" s="1"/>
  <c r="H118" s="1"/>
  <c r="J118" s="1"/>
  <c r="L118" s="1"/>
  <c r="N118" s="1"/>
  <c r="P118" s="1"/>
  <c r="R118" s="1"/>
  <c r="T118" s="1"/>
  <c r="V118" s="1"/>
  <c r="X118" s="1"/>
  <c r="Z118" s="1"/>
  <c r="AB118" s="1"/>
  <c r="AD118" s="1"/>
  <c r="AF118" s="1"/>
  <c r="E114"/>
  <c r="F114" s="1"/>
  <c r="H114" s="1"/>
  <c r="J114" s="1"/>
  <c r="L114" s="1"/>
  <c r="N114" s="1"/>
  <c r="P114" s="1"/>
  <c r="R114" s="1"/>
  <c r="T114" s="1"/>
  <c r="V114" s="1"/>
  <c r="X114" s="1"/>
  <c r="Z114" s="1"/>
  <c r="AB114" s="1"/>
  <c r="AD114" s="1"/>
  <c r="AF114" s="1"/>
  <c r="E110"/>
  <c r="F110" s="1"/>
  <c r="H110" s="1"/>
  <c r="J110" s="1"/>
  <c r="L110" s="1"/>
  <c r="N110" s="1"/>
  <c r="P110" s="1"/>
  <c r="R110" s="1"/>
  <c r="T110" s="1"/>
  <c r="V110" s="1"/>
  <c r="X110" s="1"/>
  <c r="Z110" s="1"/>
  <c r="AB110" s="1"/>
  <c r="AD110" s="1"/>
  <c r="AF110" s="1"/>
  <c r="E106"/>
  <c r="E105" s="1"/>
  <c r="E102"/>
  <c r="F102" s="1"/>
  <c r="H102" s="1"/>
  <c r="J102" s="1"/>
  <c r="L102" s="1"/>
  <c r="N102" s="1"/>
  <c r="P102" s="1"/>
  <c r="R102" s="1"/>
  <c r="T102" s="1"/>
  <c r="V102" s="1"/>
  <c r="X102" s="1"/>
  <c r="Z102" s="1"/>
  <c r="AB102" s="1"/>
  <c r="AD102" s="1"/>
  <c r="AF102" s="1"/>
  <c r="E100"/>
  <c r="F100" s="1"/>
  <c r="H100" s="1"/>
  <c r="J100" s="1"/>
  <c r="L100" s="1"/>
  <c r="N100" s="1"/>
  <c r="P100" s="1"/>
  <c r="R100" s="1"/>
  <c r="T100" s="1"/>
  <c r="V100" s="1"/>
  <c r="X100" s="1"/>
  <c r="Z100" s="1"/>
  <c r="AB100" s="1"/>
  <c r="AD100" s="1"/>
  <c r="AF100" s="1"/>
  <c r="E97"/>
  <c r="F97" s="1"/>
  <c r="H97" s="1"/>
  <c r="J97" s="1"/>
  <c r="L97" s="1"/>
  <c r="N97" s="1"/>
  <c r="P97" s="1"/>
  <c r="R97" s="1"/>
  <c r="T97" s="1"/>
  <c r="V97" s="1"/>
  <c r="X97" s="1"/>
  <c r="Z97" s="1"/>
  <c r="AB97" s="1"/>
  <c r="AD97" s="1"/>
  <c r="AF97" s="1"/>
  <c r="E95"/>
  <c r="F95" s="1"/>
  <c r="H95" s="1"/>
  <c r="J95" s="1"/>
  <c r="L95" s="1"/>
  <c r="N95" s="1"/>
  <c r="P95" s="1"/>
  <c r="R95" s="1"/>
  <c r="T95" s="1"/>
  <c r="V95" s="1"/>
  <c r="X95" s="1"/>
  <c r="Z95" s="1"/>
  <c r="AB95" s="1"/>
  <c r="AD95" s="1"/>
  <c r="AF95" s="1"/>
  <c r="E93"/>
  <c r="E89"/>
  <c r="F89" s="1"/>
  <c r="H89" s="1"/>
  <c r="J89" s="1"/>
  <c r="L89" s="1"/>
  <c r="N89" s="1"/>
  <c r="P89" s="1"/>
  <c r="R89" s="1"/>
  <c r="T89" s="1"/>
  <c r="V89" s="1"/>
  <c r="X89" s="1"/>
  <c r="Z89" s="1"/>
  <c r="AB89" s="1"/>
  <c r="AD89" s="1"/>
  <c r="AF89" s="1"/>
  <c r="E87"/>
  <c r="F87" s="1"/>
  <c r="H87" s="1"/>
  <c r="J87" s="1"/>
  <c r="L87" s="1"/>
  <c r="N87" s="1"/>
  <c r="P87" s="1"/>
  <c r="R87" s="1"/>
  <c r="T87" s="1"/>
  <c r="V87" s="1"/>
  <c r="X87" s="1"/>
  <c r="Z87" s="1"/>
  <c r="AB87" s="1"/>
  <c r="AD87" s="1"/>
  <c r="AF87" s="1"/>
  <c r="E82"/>
  <c r="F82" s="1"/>
  <c r="H82" s="1"/>
  <c r="J82" s="1"/>
  <c r="L82" s="1"/>
  <c r="N82" s="1"/>
  <c r="P82" s="1"/>
  <c r="R82" s="1"/>
  <c r="T82" s="1"/>
  <c r="V82" s="1"/>
  <c r="X82" s="1"/>
  <c r="Z82" s="1"/>
  <c r="AB82" s="1"/>
  <c r="AD82" s="1"/>
  <c r="AF82" s="1"/>
  <c r="E80"/>
  <c r="F80" s="1"/>
  <c r="H80" s="1"/>
  <c r="J80" s="1"/>
  <c r="L80" s="1"/>
  <c r="N80" s="1"/>
  <c r="P80" s="1"/>
  <c r="R80" s="1"/>
  <c r="T80" s="1"/>
  <c r="V80" s="1"/>
  <c r="X80" s="1"/>
  <c r="Z80" s="1"/>
  <c r="AB80" s="1"/>
  <c r="AD80" s="1"/>
  <c r="AF80" s="1"/>
  <c r="E78"/>
  <c r="E76"/>
  <c r="F76" s="1"/>
  <c r="H76" s="1"/>
  <c r="J76" s="1"/>
  <c r="L76" s="1"/>
  <c r="N76" s="1"/>
  <c r="P76" s="1"/>
  <c r="R76" s="1"/>
  <c r="T76" s="1"/>
  <c r="V76" s="1"/>
  <c r="X76" s="1"/>
  <c r="Z76" s="1"/>
  <c r="AB76" s="1"/>
  <c r="AD76" s="1"/>
  <c r="AF76" s="1"/>
  <c r="E74"/>
  <c r="F74" s="1"/>
  <c r="H74" s="1"/>
  <c r="J74" s="1"/>
  <c r="L74" s="1"/>
  <c r="N74" s="1"/>
  <c r="P74" s="1"/>
  <c r="R74" s="1"/>
  <c r="T74" s="1"/>
  <c r="V74" s="1"/>
  <c r="X74" s="1"/>
  <c r="Z74" s="1"/>
  <c r="AB74" s="1"/>
  <c r="AD74" s="1"/>
  <c r="AF74" s="1"/>
  <c r="E72"/>
  <c r="F72" s="1"/>
  <c r="H72" s="1"/>
  <c r="J72" s="1"/>
  <c r="L72" s="1"/>
  <c r="N72" s="1"/>
  <c r="P72" s="1"/>
  <c r="R72" s="1"/>
  <c r="T72" s="1"/>
  <c r="V72" s="1"/>
  <c r="X72" s="1"/>
  <c r="Z72" s="1"/>
  <c r="AB72" s="1"/>
  <c r="AD72" s="1"/>
  <c r="AF72" s="1"/>
  <c r="E68"/>
  <c r="F68" s="1"/>
  <c r="H68" s="1"/>
  <c r="J68" s="1"/>
  <c r="L68" s="1"/>
  <c r="N68" s="1"/>
  <c r="P68" s="1"/>
  <c r="R68" s="1"/>
  <c r="T68" s="1"/>
  <c r="V68" s="1"/>
  <c r="X68" s="1"/>
  <c r="Z68" s="1"/>
  <c r="AB68" s="1"/>
  <c r="AD68" s="1"/>
  <c r="AF68" s="1"/>
  <c r="E66"/>
  <c r="E62"/>
  <c r="F62" s="1"/>
  <c r="H62" s="1"/>
  <c r="J62" s="1"/>
  <c r="L62" s="1"/>
  <c r="N62" s="1"/>
  <c r="P62" s="1"/>
  <c r="R62" s="1"/>
  <c r="T62" s="1"/>
  <c r="V62" s="1"/>
  <c r="X62" s="1"/>
  <c r="Z62" s="1"/>
  <c r="AB62" s="1"/>
  <c r="AD62" s="1"/>
  <c r="AF62" s="1"/>
  <c r="E59"/>
  <c r="F59" s="1"/>
  <c r="H59" s="1"/>
  <c r="J59" s="1"/>
  <c r="L59" s="1"/>
  <c r="N59" s="1"/>
  <c r="P59" s="1"/>
  <c r="R59" s="1"/>
  <c r="T59" s="1"/>
  <c r="V59" s="1"/>
  <c r="X59" s="1"/>
  <c r="Z59" s="1"/>
  <c r="AB59" s="1"/>
  <c r="AD59" s="1"/>
  <c r="AF59" s="1"/>
  <c r="E57"/>
  <c r="F57" s="1"/>
  <c r="H57" s="1"/>
  <c r="J57" s="1"/>
  <c r="L57" s="1"/>
  <c r="N57" s="1"/>
  <c r="P57" s="1"/>
  <c r="R57" s="1"/>
  <c r="T57" s="1"/>
  <c r="V57" s="1"/>
  <c r="X57" s="1"/>
  <c r="Z57" s="1"/>
  <c r="AB57" s="1"/>
  <c r="AD57" s="1"/>
  <c r="AF57" s="1"/>
  <c r="E55"/>
  <c r="F55" s="1"/>
  <c r="H55" s="1"/>
  <c r="J55" s="1"/>
  <c r="L55" s="1"/>
  <c r="N55" s="1"/>
  <c r="P55" s="1"/>
  <c r="R55" s="1"/>
  <c r="T55" s="1"/>
  <c r="V55" s="1"/>
  <c r="X55" s="1"/>
  <c r="Z55" s="1"/>
  <c r="AB55" s="1"/>
  <c r="AD55" s="1"/>
  <c r="AF55" s="1"/>
  <c r="E53"/>
  <c r="F53" s="1"/>
  <c r="H53" s="1"/>
  <c r="J53" s="1"/>
  <c r="L53" s="1"/>
  <c r="N53" s="1"/>
  <c r="P53" s="1"/>
  <c r="R53" s="1"/>
  <c r="T53" s="1"/>
  <c r="V53" s="1"/>
  <c r="X53" s="1"/>
  <c r="Z53" s="1"/>
  <c r="AB53" s="1"/>
  <c r="AD53" s="1"/>
  <c r="AF53" s="1"/>
  <c r="E51"/>
  <c r="F51" s="1"/>
  <c r="H51" s="1"/>
  <c r="J51" s="1"/>
  <c r="L51" s="1"/>
  <c r="N51" s="1"/>
  <c r="P51" s="1"/>
  <c r="R51" s="1"/>
  <c r="T51" s="1"/>
  <c r="V51" s="1"/>
  <c r="X51" s="1"/>
  <c r="Z51" s="1"/>
  <c r="AB51" s="1"/>
  <c r="AD51" s="1"/>
  <c r="AF51" s="1"/>
  <c r="E49"/>
  <c r="F49" s="1"/>
  <c r="H49" s="1"/>
  <c r="J49" s="1"/>
  <c r="L49" s="1"/>
  <c r="N49" s="1"/>
  <c r="P49" s="1"/>
  <c r="R49" s="1"/>
  <c r="T49" s="1"/>
  <c r="V49" s="1"/>
  <c r="X49" s="1"/>
  <c r="Z49" s="1"/>
  <c r="AB49" s="1"/>
  <c r="AD49" s="1"/>
  <c r="AF49" s="1"/>
  <c r="E47"/>
  <c r="F47" s="1"/>
  <c r="H47" s="1"/>
  <c r="J47" s="1"/>
  <c r="L47" s="1"/>
  <c r="N47" s="1"/>
  <c r="P47" s="1"/>
  <c r="R47" s="1"/>
  <c r="T47" s="1"/>
  <c r="V47" s="1"/>
  <c r="X47" s="1"/>
  <c r="Z47" s="1"/>
  <c r="AB47" s="1"/>
  <c r="AD47" s="1"/>
  <c r="AF47" s="1"/>
  <c r="E45"/>
  <c r="F45" s="1"/>
  <c r="H45" s="1"/>
  <c r="J45" s="1"/>
  <c r="L45" s="1"/>
  <c r="N45" s="1"/>
  <c r="P45" s="1"/>
  <c r="R45" s="1"/>
  <c r="T45" s="1"/>
  <c r="V45" s="1"/>
  <c r="X45" s="1"/>
  <c r="Z45" s="1"/>
  <c r="AB45" s="1"/>
  <c r="AD45" s="1"/>
  <c r="AF45" s="1"/>
  <c r="E43"/>
  <c r="F43" s="1"/>
  <c r="H43" s="1"/>
  <c r="J43" s="1"/>
  <c r="L43" s="1"/>
  <c r="N43" s="1"/>
  <c r="P43" s="1"/>
  <c r="R43" s="1"/>
  <c r="T43" s="1"/>
  <c r="V43" s="1"/>
  <c r="X43" s="1"/>
  <c r="Z43" s="1"/>
  <c r="AB43" s="1"/>
  <c r="AD43" s="1"/>
  <c r="AF43" s="1"/>
  <c r="E41"/>
  <c r="F41" s="1"/>
  <c r="H41" s="1"/>
  <c r="J41" s="1"/>
  <c r="L41" s="1"/>
  <c r="N41" s="1"/>
  <c r="P41" s="1"/>
  <c r="R41" s="1"/>
  <c r="T41" s="1"/>
  <c r="V41" s="1"/>
  <c r="X41" s="1"/>
  <c r="Z41" s="1"/>
  <c r="AB41" s="1"/>
  <c r="AD41" s="1"/>
  <c r="AF41" s="1"/>
  <c r="E39"/>
  <c r="F39" s="1"/>
  <c r="H39" s="1"/>
  <c r="J39" s="1"/>
  <c r="L39" s="1"/>
  <c r="N39" s="1"/>
  <c r="P39" s="1"/>
  <c r="R39" s="1"/>
  <c r="T39" s="1"/>
  <c r="V39" s="1"/>
  <c r="X39" s="1"/>
  <c r="Z39" s="1"/>
  <c r="AB39" s="1"/>
  <c r="AD39" s="1"/>
  <c r="AF39" s="1"/>
  <c r="E37"/>
  <c r="F37" s="1"/>
  <c r="H37" s="1"/>
  <c r="J37" s="1"/>
  <c r="L37" s="1"/>
  <c r="N37" s="1"/>
  <c r="P37" s="1"/>
  <c r="R37" s="1"/>
  <c r="T37" s="1"/>
  <c r="V37" s="1"/>
  <c r="X37" s="1"/>
  <c r="Z37" s="1"/>
  <c r="AB37" s="1"/>
  <c r="AD37" s="1"/>
  <c r="AF37" s="1"/>
  <c r="E35"/>
  <c r="E31"/>
  <c r="F31" s="1"/>
  <c r="H31" s="1"/>
  <c r="J31" s="1"/>
  <c r="L31" s="1"/>
  <c r="N31" s="1"/>
  <c r="P31" s="1"/>
  <c r="R31" s="1"/>
  <c r="T31" s="1"/>
  <c r="V31" s="1"/>
  <c r="X31" s="1"/>
  <c r="Z31" s="1"/>
  <c r="AB31" s="1"/>
  <c r="AD31" s="1"/>
  <c r="AF31" s="1"/>
  <c r="E28"/>
  <c r="F28" s="1"/>
  <c r="H28" s="1"/>
  <c r="J28" s="1"/>
  <c r="L28" s="1"/>
  <c r="N28" s="1"/>
  <c r="P28" s="1"/>
  <c r="R28" s="1"/>
  <c r="T28" s="1"/>
  <c r="V28" s="1"/>
  <c r="X28" s="1"/>
  <c r="Z28" s="1"/>
  <c r="AB28" s="1"/>
  <c r="AD28" s="1"/>
  <c r="AF28" s="1"/>
  <c r="E26"/>
  <c r="F26" s="1"/>
  <c r="H26" s="1"/>
  <c r="J26" s="1"/>
  <c r="L26" s="1"/>
  <c r="N26" s="1"/>
  <c r="P26" s="1"/>
  <c r="R26" s="1"/>
  <c r="T26" s="1"/>
  <c r="V26" s="1"/>
  <c r="X26" s="1"/>
  <c r="Z26" s="1"/>
  <c r="AB26" s="1"/>
  <c r="AD26" s="1"/>
  <c r="AF26" s="1"/>
  <c r="E24"/>
  <c r="F24" s="1"/>
  <c r="H24" s="1"/>
  <c r="J24" s="1"/>
  <c r="L24" s="1"/>
  <c r="N24" s="1"/>
  <c r="P24" s="1"/>
  <c r="R24" s="1"/>
  <c r="T24" s="1"/>
  <c r="V24" s="1"/>
  <c r="X24" s="1"/>
  <c r="Z24" s="1"/>
  <c r="AB24" s="1"/>
  <c r="AD24" s="1"/>
  <c r="AF24" s="1"/>
  <c r="E22"/>
  <c r="F22" s="1"/>
  <c r="H22" s="1"/>
  <c r="J22" s="1"/>
  <c r="L22" s="1"/>
  <c r="N22" s="1"/>
  <c r="P22" s="1"/>
  <c r="R22" s="1"/>
  <c r="T22" s="1"/>
  <c r="V22" s="1"/>
  <c r="X22" s="1"/>
  <c r="Z22" s="1"/>
  <c r="AB22" s="1"/>
  <c r="AD22" s="1"/>
  <c r="E20"/>
  <c r="F20" s="1"/>
  <c r="H20" s="1"/>
  <c r="J20" s="1"/>
  <c r="L20" s="1"/>
  <c r="N20" s="1"/>
  <c r="P20" s="1"/>
  <c r="R20" s="1"/>
  <c r="T20" s="1"/>
  <c r="V20" s="1"/>
  <c r="X20" s="1"/>
  <c r="Z20" s="1"/>
  <c r="AB20" s="1"/>
  <c r="AD20" s="1"/>
  <c r="AF20" s="1"/>
  <c r="E18"/>
  <c r="F18" s="1"/>
  <c r="H18" s="1"/>
  <c r="J18" s="1"/>
  <c r="L18" s="1"/>
  <c r="N18" s="1"/>
  <c r="P18" s="1"/>
  <c r="R18" s="1"/>
  <c r="T18" s="1"/>
  <c r="V18" s="1"/>
  <c r="X18" s="1"/>
  <c r="Z18" s="1"/>
  <c r="AB18" s="1"/>
  <c r="AD18" s="1"/>
  <c r="AF18" s="1"/>
  <c r="E16"/>
  <c r="F16" s="1"/>
  <c r="H16" s="1"/>
  <c r="J16" s="1"/>
  <c r="L16" s="1"/>
  <c r="N16" s="1"/>
  <c r="P16" s="1"/>
  <c r="R16" s="1"/>
  <c r="T16" s="1"/>
  <c r="V16" s="1"/>
  <c r="X16" s="1"/>
  <c r="Z16" s="1"/>
  <c r="AB16" s="1"/>
  <c r="AD16" s="1"/>
  <c r="AF16" s="1"/>
  <c r="E14"/>
  <c r="F14" s="1"/>
  <c r="H14" s="1"/>
  <c r="J14" s="1"/>
  <c r="L14" s="1"/>
  <c r="N14" s="1"/>
  <c r="P14" s="1"/>
  <c r="R14" s="1"/>
  <c r="T14" s="1"/>
  <c r="V14" s="1"/>
  <c r="X14" s="1"/>
  <c r="Z14" s="1"/>
  <c r="AB14" s="1"/>
  <c r="AD14" s="1"/>
  <c r="AF14" s="1"/>
  <c r="F15"/>
  <c r="H15" s="1"/>
  <c r="J15" s="1"/>
  <c r="L15" s="1"/>
  <c r="N15" s="1"/>
  <c r="P15" s="1"/>
  <c r="R15" s="1"/>
  <c r="T15" s="1"/>
  <c r="V15" s="1"/>
  <c r="X15" s="1"/>
  <c r="Z15" s="1"/>
  <c r="AB15" s="1"/>
  <c r="AD15" s="1"/>
  <c r="AF15" s="1"/>
  <c r="F17"/>
  <c r="H17" s="1"/>
  <c r="J17" s="1"/>
  <c r="L17" s="1"/>
  <c r="N17" s="1"/>
  <c r="P17" s="1"/>
  <c r="R17" s="1"/>
  <c r="T17" s="1"/>
  <c r="V17" s="1"/>
  <c r="X17" s="1"/>
  <c r="Z17" s="1"/>
  <c r="AB17" s="1"/>
  <c r="AD17" s="1"/>
  <c r="AF17" s="1"/>
  <c r="F19"/>
  <c r="H19" s="1"/>
  <c r="J19" s="1"/>
  <c r="L19" s="1"/>
  <c r="N19" s="1"/>
  <c r="P19" s="1"/>
  <c r="R19" s="1"/>
  <c r="T19" s="1"/>
  <c r="V19" s="1"/>
  <c r="X19" s="1"/>
  <c r="Z19" s="1"/>
  <c r="AB19" s="1"/>
  <c r="AD19" s="1"/>
  <c r="AF19" s="1"/>
  <c r="F21"/>
  <c r="H21" s="1"/>
  <c r="J21" s="1"/>
  <c r="L21" s="1"/>
  <c r="N21" s="1"/>
  <c r="P21" s="1"/>
  <c r="R21" s="1"/>
  <c r="T21" s="1"/>
  <c r="V21" s="1"/>
  <c r="X21" s="1"/>
  <c r="Z21" s="1"/>
  <c r="AB21" s="1"/>
  <c r="AD21" s="1"/>
  <c r="AF21" s="1"/>
  <c r="F23"/>
  <c r="H23" s="1"/>
  <c r="J23" s="1"/>
  <c r="L23" s="1"/>
  <c r="N23" s="1"/>
  <c r="P23" s="1"/>
  <c r="R23" s="1"/>
  <c r="T23" s="1"/>
  <c r="V23" s="1"/>
  <c r="X23" s="1"/>
  <c r="Z23" s="1"/>
  <c r="AB23" s="1"/>
  <c r="AD23" s="1"/>
  <c r="F25"/>
  <c r="H25" s="1"/>
  <c r="J25" s="1"/>
  <c r="L25" s="1"/>
  <c r="N25" s="1"/>
  <c r="P25" s="1"/>
  <c r="R25" s="1"/>
  <c r="T25" s="1"/>
  <c r="V25" s="1"/>
  <c r="X25" s="1"/>
  <c r="Z25" s="1"/>
  <c r="AB25" s="1"/>
  <c r="AD25" s="1"/>
  <c r="AF25" s="1"/>
  <c r="F27"/>
  <c r="H27" s="1"/>
  <c r="J27" s="1"/>
  <c r="L27" s="1"/>
  <c r="N27" s="1"/>
  <c r="P27" s="1"/>
  <c r="R27" s="1"/>
  <c r="T27" s="1"/>
  <c r="V27" s="1"/>
  <c r="X27" s="1"/>
  <c r="Z27" s="1"/>
  <c r="AB27" s="1"/>
  <c r="AD27" s="1"/>
  <c r="AF27" s="1"/>
  <c r="F29"/>
  <c r="H29" s="1"/>
  <c r="J29" s="1"/>
  <c r="L29" s="1"/>
  <c r="N29" s="1"/>
  <c r="P29" s="1"/>
  <c r="R29" s="1"/>
  <c r="T29" s="1"/>
  <c r="V29" s="1"/>
  <c r="X29" s="1"/>
  <c r="Z29" s="1"/>
  <c r="AB29" s="1"/>
  <c r="AD29" s="1"/>
  <c r="AF29" s="1"/>
  <c r="F32"/>
  <c r="H32" s="1"/>
  <c r="J32" s="1"/>
  <c r="L32" s="1"/>
  <c r="N32" s="1"/>
  <c r="P32" s="1"/>
  <c r="R32" s="1"/>
  <c r="T32" s="1"/>
  <c r="V32" s="1"/>
  <c r="X32" s="1"/>
  <c r="Z32" s="1"/>
  <c r="AB32" s="1"/>
  <c r="AD32" s="1"/>
  <c r="AF32" s="1"/>
  <c r="F36"/>
  <c r="H36" s="1"/>
  <c r="J36" s="1"/>
  <c r="L36" s="1"/>
  <c r="N36" s="1"/>
  <c r="P36" s="1"/>
  <c r="R36" s="1"/>
  <c r="T36" s="1"/>
  <c r="V36" s="1"/>
  <c r="X36" s="1"/>
  <c r="Z36" s="1"/>
  <c r="AB36" s="1"/>
  <c r="AD36" s="1"/>
  <c r="AF36" s="1"/>
  <c r="F38"/>
  <c r="H38" s="1"/>
  <c r="J38" s="1"/>
  <c r="L38" s="1"/>
  <c r="N38" s="1"/>
  <c r="P38" s="1"/>
  <c r="R38" s="1"/>
  <c r="T38" s="1"/>
  <c r="V38" s="1"/>
  <c r="X38" s="1"/>
  <c r="Z38" s="1"/>
  <c r="AB38" s="1"/>
  <c r="AD38" s="1"/>
  <c r="AF38" s="1"/>
  <c r="F40"/>
  <c r="H40" s="1"/>
  <c r="J40" s="1"/>
  <c r="L40" s="1"/>
  <c r="N40" s="1"/>
  <c r="P40" s="1"/>
  <c r="R40" s="1"/>
  <c r="T40" s="1"/>
  <c r="V40" s="1"/>
  <c r="X40" s="1"/>
  <c r="Z40" s="1"/>
  <c r="AB40" s="1"/>
  <c r="AD40" s="1"/>
  <c r="AF40" s="1"/>
  <c r="F42"/>
  <c r="H42" s="1"/>
  <c r="J42" s="1"/>
  <c r="L42" s="1"/>
  <c r="N42" s="1"/>
  <c r="P42" s="1"/>
  <c r="R42" s="1"/>
  <c r="T42" s="1"/>
  <c r="V42" s="1"/>
  <c r="X42" s="1"/>
  <c r="Z42" s="1"/>
  <c r="AB42" s="1"/>
  <c r="AD42" s="1"/>
  <c r="AF42" s="1"/>
  <c r="F44"/>
  <c r="H44" s="1"/>
  <c r="J44" s="1"/>
  <c r="L44" s="1"/>
  <c r="N44" s="1"/>
  <c r="P44" s="1"/>
  <c r="R44" s="1"/>
  <c r="T44" s="1"/>
  <c r="V44" s="1"/>
  <c r="X44" s="1"/>
  <c r="Z44" s="1"/>
  <c r="AB44" s="1"/>
  <c r="AD44" s="1"/>
  <c r="AF44" s="1"/>
  <c r="F46"/>
  <c r="H46" s="1"/>
  <c r="J46" s="1"/>
  <c r="L46" s="1"/>
  <c r="N46" s="1"/>
  <c r="P46" s="1"/>
  <c r="R46" s="1"/>
  <c r="T46" s="1"/>
  <c r="V46" s="1"/>
  <c r="X46" s="1"/>
  <c r="Z46" s="1"/>
  <c r="AB46" s="1"/>
  <c r="AD46" s="1"/>
  <c r="AF46" s="1"/>
  <c r="F48"/>
  <c r="H48" s="1"/>
  <c r="J48" s="1"/>
  <c r="L48" s="1"/>
  <c r="N48" s="1"/>
  <c r="P48" s="1"/>
  <c r="R48" s="1"/>
  <c r="T48" s="1"/>
  <c r="V48" s="1"/>
  <c r="X48" s="1"/>
  <c r="Z48" s="1"/>
  <c r="AB48" s="1"/>
  <c r="AD48" s="1"/>
  <c r="AF48" s="1"/>
  <c r="F50"/>
  <c r="H50" s="1"/>
  <c r="J50" s="1"/>
  <c r="L50" s="1"/>
  <c r="N50" s="1"/>
  <c r="P50" s="1"/>
  <c r="R50" s="1"/>
  <c r="T50" s="1"/>
  <c r="V50" s="1"/>
  <c r="X50" s="1"/>
  <c r="Z50" s="1"/>
  <c r="AB50" s="1"/>
  <c r="AD50" s="1"/>
  <c r="AF50" s="1"/>
  <c r="F52"/>
  <c r="H52" s="1"/>
  <c r="J52" s="1"/>
  <c r="L52" s="1"/>
  <c r="N52" s="1"/>
  <c r="P52" s="1"/>
  <c r="R52" s="1"/>
  <c r="T52" s="1"/>
  <c r="V52" s="1"/>
  <c r="X52" s="1"/>
  <c r="Z52" s="1"/>
  <c r="AB52" s="1"/>
  <c r="AD52" s="1"/>
  <c r="AF52" s="1"/>
  <c r="F54"/>
  <c r="H54" s="1"/>
  <c r="J54" s="1"/>
  <c r="L54" s="1"/>
  <c r="N54" s="1"/>
  <c r="P54" s="1"/>
  <c r="R54" s="1"/>
  <c r="T54" s="1"/>
  <c r="V54" s="1"/>
  <c r="X54" s="1"/>
  <c r="Z54" s="1"/>
  <c r="AB54" s="1"/>
  <c r="AD54" s="1"/>
  <c r="AF54" s="1"/>
  <c r="F56"/>
  <c r="H56" s="1"/>
  <c r="J56" s="1"/>
  <c r="L56" s="1"/>
  <c r="N56" s="1"/>
  <c r="P56" s="1"/>
  <c r="R56" s="1"/>
  <c r="T56" s="1"/>
  <c r="V56" s="1"/>
  <c r="X56" s="1"/>
  <c r="Z56" s="1"/>
  <c r="AB56" s="1"/>
  <c r="AD56" s="1"/>
  <c r="AF56" s="1"/>
  <c r="F58"/>
  <c r="H58" s="1"/>
  <c r="J58" s="1"/>
  <c r="L58" s="1"/>
  <c r="N58" s="1"/>
  <c r="P58" s="1"/>
  <c r="R58" s="1"/>
  <c r="T58" s="1"/>
  <c r="V58" s="1"/>
  <c r="X58" s="1"/>
  <c r="Z58" s="1"/>
  <c r="AB58" s="1"/>
  <c r="AD58" s="1"/>
  <c r="AF58" s="1"/>
  <c r="F60"/>
  <c r="H60" s="1"/>
  <c r="J60" s="1"/>
  <c r="L60" s="1"/>
  <c r="N60" s="1"/>
  <c r="P60" s="1"/>
  <c r="R60" s="1"/>
  <c r="T60" s="1"/>
  <c r="V60" s="1"/>
  <c r="X60" s="1"/>
  <c r="Z60" s="1"/>
  <c r="AB60" s="1"/>
  <c r="AD60" s="1"/>
  <c r="AF60" s="1"/>
  <c r="F63"/>
  <c r="H63" s="1"/>
  <c r="J63" s="1"/>
  <c r="L63" s="1"/>
  <c r="N63" s="1"/>
  <c r="P63" s="1"/>
  <c r="R63" s="1"/>
  <c r="T63" s="1"/>
  <c r="V63" s="1"/>
  <c r="X63" s="1"/>
  <c r="Z63" s="1"/>
  <c r="AB63" s="1"/>
  <c r="AD63" s="1"/>
  <c r="AF63" s="1"/>
  <c r="F67"/>
  <c r="H67" s="1"/>
  <c r="J67" s="1"/>
  <c r="L67" s="1"/>
  <c r="N67" s="1"/>
  <c r="P67" s="1"/>
  <c r="R67" s="1"/>
  <c r="T67" s="1"/>
  <c r="V67" s="1"/>
  <c r="X67" s="1"/>
  <c r="Z67" s="1"/>
  <c r="AB67" s="1"/>
  <c r="AD67" s="1"/>
  <c r="AF67" s="1"/>
  <c r="F69"/>
  <c r="H69" s="1"/>
  <c r="J69" s="1"/>
  <c r="L69" s="1"/>
  <c r="N69" s="1"/>
  <c r="P69" s="1"/>
  <c r="R69" s="1"/>
  <c r="T69" s="1"/>
  <c r="V69" s="1"/>
  <c r="X69" s="1"/>
  <c r="Z69" s="1"/>
  <c r="AB69" s="1"/>
  <c r="AD69" s="1"/>
  <c r="AF69" s="1"/>
  <c r="F73"/>
  <c r="H73" s="1"/>
  <c r="J73" s="1"/>
  <c r="L73" s="1"/>
  <c r="N73" s="1"/>
  <c r="P73" s="1"/>
  <c r="R73" s="1"/>
  <c r="T73" s="1"/>
  <c r="V73" s="1"/>
  <c r="X73" s="1"/>
  <c r="Z73" s="1"/>
  <c r="AB73" s="1"/>
  <c r="AD73" s="1"/>
  <c r="AF73" s="1"/>
  <c r="F75"/>
  <c r="H75" s="1"/>
  <c r="J75" s="1"/>
  <c r="L75" s="1"/>
  <c r="N75" s="1"/>
  <c r="P75" s="1"/>
  <c r="R75" s="1"/>
  <c r="T75" s="1"/>
  <c r="V75" s="1"/>
  <c r="X75" s="1"/>
  <c r="Z75" s="1"/>
  <c r="AB75" s="1"/>
  <c r="AD75" s="1"/>
  <c r="AF75" s="1"/>
  <c r="F77"/>
  <c r="H77" s="1"/>
  <c r="J77" s="1"/>
  <c r="L77" s="1"/>
  <c r="N77" s="1"/>
  <c r="P77" s="1"/>
  <c r="R77" s="1"/>
  <c r="T77" s="1"/>
  <c r="V77" s="1"/>
  <c r="X77" s="1"/>
  <c r="Z77" s="1"/>
  <c r="AB77" s="1"/>
  <c r="AD77" s="1"/>
  <c r="AF77" s="1"/>
  <c r="F79"/>
  <c r="H79" s="1"/>
  <c r="J79" s="1"/>
  <c r="L79" s="1"/>
  <c r="N79" s="1"/>
  <c r="P79" s="1"/>
  <c r="R79" s="1"/>
  <c r="T79" s="1"/>
  <c r="V79" s="1"/>
  <c r="X79" s="1"/>
  <c r="Z79" s="1"/>
  <c r="AB79" s="1"/>
  <c r="AD79" s="1"/>
  <c r="AF79" s="1"/>
  <c r="F81"/>
  <c r="H81" s="1"/>
  <c r="J81" s="1"/>
  <c r="L81" s="1"/>
  <c r="N81" s="1"/>
  <c r="P81" s="1"/>
  <c r="R81" s="1"/>
  <c r="T81" s="1"/>
  <c r="V81" s="1"/>
  <c r="X81" s="1"/>
  <c r="Z81" s="1"/>
  <c r="AB81" s="1"/>
  <c r="AD81" s="1"/>
  <c r="AF81" s="1"/>
  <c r="F83"/>
  <c r="H83" s="1"/>
  <c r="J83" s="1"/>
  <c r="L83" s="1"/>
  <c r="N83" s="1"/>
  <c r="P83" s="1"/>
  <c r="R83" s="1"/>
  <c r="T83" s="1"/>
  <c r="V83" s="1"/>
  <c r="X83" s="1"/>
  <c r="Z83" s="1"/>
  <c r="AB83" s="1"/>
  <c r="AD83" s="1"/>
  <c r="AF83" s="1"/>
  <c r="F88"/>
  <c r="H88" s="1"/>
  <c r="J88" s="1"/>
  <c r="L88" s="1"/>
  <c r="N88" s="1"/>
  <c r="P88" s="1"/>
  <c r="R88" s="1"/>
  <c r="T88" s="1"/>
  <c r="V88" s="1"/>
  <c r="X88" s="1"/>
  <c r="Z88" s="1"/>
  <c r="AB88" s="1"/>
  <c r="AD88" s="1"/>
  <c r="AF88" s="1"/>
  <c r="F90"/>
  <c r="H90" s="1"/>
  <c r="J90" s="1"/>
  <c r="L90" s="1"/>
  <c r="N90" s="1"/>
  <c r="P90" s="1"/>
  <c r="R90" s="1"/>
  <c r="T90" s="1"/>
  <c r="V90" s="1"/>
  <c r="X90" s="1"/>
  <c r="Z90" s="1"/>
  <c r="AB90" s="1"/>
  <c r="AD90" s="1"/>
  <c r="AF90" s="1"/>
  <c r="F94"/>
  <c r="H94" s="1"/>
  <c r="J94" s="1"/>
  <c r="L94" s="1"/>
  <c r="N94" s="1"/>
  <c r="P94" s="1"/>
  <c r="R94" s="1"/>
  <c r="T94" s="1"/>
  <c r="V94" s="1"/>
  <c r="X94" s="1"/>
  <c r="Z94" s="1"/>
  <c r="AB94" s="1"/>
  <c r="AD94" s="1"/>
  <c r="AF94" s="1"/>
  <c r="F96"/>
  <c r="H96" s="1"/>
  <c r="J96" s="1"/>
  <c r="L96" s="1"/>
  <c r="N96" s="1"/>
  <c r="P96" s="1"/>
  <c r="R96" s="1"/>
  <c r="T96" s="1"/>
  <c r="V96" s="1"/>
  <c r="X96" s="1"/>
  <c r="Z96" s="1"/>
  <c r="AB96" s="1"/>
  <c r="AD96" s="1"/>
  <c r="AF96" s="1"/>
  <c r="F98"/>
  <c r="H98" s="1"/>
  <c r="J98" s="1"/>
  <c r="L98" s="1"/>
  <c r="N98" s="1"/>
  <c r="P98" s="1"/>
  <c r="R98" s="1"/>
  <c r="T98" s="1"/>
  <c r="V98" s="1"/>
  <c r="X98" s="1"/>
  <c r="Z98" s="1"/>
  <c r="AB98" s="1"/>
  <c r="AD98" s="1"/>
  <c r="AF98" s="1"/>
  <c r="F99"/>
  <c r="H99" s="1"/>
  <c r="J99" s="1"/>
  <c r="L99" s="1"/>
  <c r="N99" s="1"/>
  <c r="P99" s="1"/>
  <c r="R99" s="1"/>
  <c r="T99" s="1"/>
  <c r="V99" s="1"/>
  <c r="X99" s="1"/>
  <c r="Z99" s="1"/>
  <c r="AB99" s="1"/>
  <c r="AD99" s="1"/>
  <c r="AF99" s="1"/>
  <c r="F101"/>
  <c r="H101" s="1"/>
  <c r="J101" s="1"/>
  <c r="L101" s="1"/>
  <c r="N101" s="1"/>
  <c r="P101" s="1"/>
  <c r="R101" s="1"/>
  <c r="T101" s="1"/>
  <c r="V101" s="1"/>
  <c r="X101" s="1"/>
  <c r="Z101" s="1"/>
  <c r="AB101" s="1"/>
  <c r="AD101" s="1"/>
  <c r="AF101" s="1"/>
  <c r="F103"/>
  <c r="H103" s="1"/>
  <c r="J103" s="1"/>
  <c r="L103" s="1"/>
  <c r="N103" s="1"/>
  <c r="P103" s="1"/>
  <c r="R103" s="1"/>
  <c r="T103" s="1"/>
  <c r="V103" s="1"/>
  <c r="X103" s="1"/>
  <c r="Z103" s="1"/>
  <c r="AB103" s="1"/>
  <c r="AD103" s="1"/>
  <c r="AF103" s="1"/>
  <c r="F107"/>
  <c r="H107" s="1"/>
  <c r="J107" s="1"/>
  <c r="L107" s="1"/>
  <c r="N107" s="1"/>
  <c r="P107" s="1"/>
  <c r="R107" s="1"/>
  <c r="T107" s="1"/>
  <c r="V107" s="1"/>
  <c r="X107" s="1"/>
  <c r="Z107" s="1"/>
  <c r="AB107" s="1"/>
  <c r="AD107" s="1"/>
  <c r="AF107" s="1"/>
  <c r="F108"/>
  <c r="H108" s="1"/>
  <c r="J108" s="1"/>
  <c r="L108" s="1"/>
  <c r="N108" s="1"/>
  <c r="P108" s="1"/>
  <c r="R108" s="1"/>
  <c r="T108" s="1"/>
  <c r="V108" s="1"/>
  <c r="X108" s="1"/>
  <c r="Z108" s="1"/>
  <c r="AB108" s="1"/>
  <c r="AD108" s="1"/>
  <c r="AF108" s="1"/>
  <c r="F111"/>
  <c r="H111" s="1"/>
  <c r="J111" s="1"/>
  <c r="L111" s="1"/>
  <c r="N111" s="1"/>
  <c r="P111" s="1"/>
  <c r="R111" s="1"/>
  <c r="T111" s="1"/>
  <c r="V111" s="1"/>
  <c r="X111" s="1"/>
  <c r="Z111" s="1"/>
  <c r="AB111" s="1"/>
  <c r="AD111" s="1"/>
  <c r="AF111" s="1"/>
  <c r="F112"/>
  <c r="H112" s="1"/>
  <c r="J112" s="1"/>
  <c r="L112" s="1"/>
  <c r="N112" s="1"/>
  <c r="P112" s="1"/>
  <c r="R112" s="1"/>
  <c r="T112" s="1"/>
  <c r="V112" s="1"/>
  <c r="X112" s="1"/>
  <c r="Z112" s="1"/>
  <c r="AB112" s="1"/>
  <c r="AD112" s="1"/>
  <c r="AF112" s="1"/>
  <c r="F115"/>
  <c r="H115" s="1"/>
  <c r="J115" s="1"/>
  <c r="L115" s="1"/>
  <c r="N115" s="1"/>
  <c r="P115" s="1"/>
  <c r="R115" s="1"/>
  <c r="T115" s="1"/>
  <c r="V115" s="1"/>
  <c r="X115" s="1"/>
  <c r="Z115" s="1"/>
  <c r="AB115" s="1"/>
  <c r="AD115" s="1"/>
  <c r="AF115" s="1"/>
  <c r="F116"/>
  <c r="H116" s="1"/>
  <c r="J116" s="1"/>
  <c r="L116" s="1"/>
  <c r="N116" s="1"/>
  <c r="P116" s="1"/>
  <c r="R116" s="1"/>
  <c r="T116" s="1"/>
  <c r="V116" s="1"/>
  <c r="X116" s="1"/>
  <c r="Z116" s="1"/>
  <c r="AB116" s="1"/>
  <c r="AD116" s="1"/>
  <c r="AF116" s="1"/>
  <c r="F119"/>
  <c r="H119" s="1"/>
  <c r="J119" s="1"/>
  <c r="L119" s="1"/>
  <c r="N119" s="1"/>
  <c r="P119" s="1"/>
  <c r="R119" s="1"/>
  <c r="T119" s="1"/>
  <c r="V119" s="1"/>
  <c r="X119" s="1"/>
  <c r="Z119" s="1"/>
  <c r="AB119" s="1"/>
  <c r="AD119" s="1"/>
  <c r="AF119" s="1"/>
  <c r="F121"/>
  <c r="H121" s="1"/>
  <c r="J121" s="1"/>
  <c r="L121" s="1"/>
  <c r="N121" s="1"/>
  <c r="P121" s="1"/>
  <c r="R121" s="1"/>
  <c r="T121" s="1"/>
  <c r="V121" s="1"/>
  <c r="X121" s="1"/>
  <c r="Z121" s="1"/>
  <c r="AB121" s="1"/>
  <c r="AD121" s="1"/>
  <c r="AF121" s="1"/>
  <c r="F123"/>
  <c r="H123" s="1"/>
  <c r="J123" s="1"/>
  <c r="L123" s="1"/>
  <c r="N123" s="1"/>
  <c r="P123" s="1"/>
  <c r="R123" s="1"/>
  <c r="T123" s="1"/>
  <c r="V123" s="1"/>
  <c r="X123" s="1"/>
  <c r="Z123" s="1"/>
  <c r="AB123" s="1"/>
  <c r="AD123" s="1"/>
  <c r="AF123" s="1"/>
  <c r="F127"/>
  <c r="H127" s="1"/>
  <c r="J127" s="1"/>
  <c r="L127" s="1"/>
  <c r="N127" s="1"/>
  <c r="P127" s="1"/>
  <c r="R127" s="1"/>
  <c r="T127" s="1"/>
  <c r="V127" s="1"/>
  <c r="X127" s="1"/>
  <c r="Z127" s="1"/>
  <c r="AB127" s="1"/>
  <c r="AD127" s="1"/>
  <c r="AF127" s="1"/>
  <c r="F128"/>
  <c r="H128" s="1"/>
  <c r="J128" s="1"/>
  <c r="L128" s="1"/>
  <c r="N128" s="1"/>
  <c r="P128" s="1"/>
  <c r="R128" s="1"/>
  <c r="T128" s="1"/>
  <c r="V128" s="1"/>
  <c r="X128" s="1"/>
  <c r="Z128" s="1"/>
  <c r="AB128" s="1"/>
  <c r="AD128" s="1"/>
  <c r="AF128" s="1"/>
  <c r="F129"/>
  <c r="H129" s="1"/>
  <c r="J129" s="1"/>
  <c r="L129" s="1"/>
  <c r="N129" s="1"/>
  <c r="P129" s="1"/>
  <c r="R129" s="1"/>
  <c r="T129" s="1"/>
  <c r="V129" s="1"/>
  <c r="X129" s="1"/>
  <c r="Z129" s="1"/>
  <c r="AB129" s="1"/>
  <c r="AD129" s="1"/>
  <c r="AF129" s="1"/>
  <c r="F153"/>
  <c r="H153" s="1"/>
  <c r="J153" s="1"/>
  <c r="L153" s="1"/>
  <c r="N153" s="1"/>
  <c r="P153" s="1"/>
  <c r="R153" s="1"/>
  <c r="T153" s="1"/>
  <c r="V153" s="1"/>
  <c r="X153" s="1"/>
  <c r="Z153" s="1"/>
  <c r="AB153" s="1"/>
  <c r="AD153" s="1"/>
  <c r="AF153" s="1"/>
  <c r="F157"/>
  <c r="H157" s="1"/>
  <c r="J157" s="1"/>
  <c r="L157" s="1"/>
  <c r="N157" s="1"/>
  <c r="P157" s="1"/>
  <c r="R157" s="1"/>
  <c r="T157" s="1"/>
  <c r="V157" s="1"/>
  <c r="X157" s="1"/>
  <c r="Z157" s="1"/>
  <c r="AB157" s="1"/>
  <c r="AD157" s="1"/>
  <c r="AF157" s="1"/>
  <c r="F160"/>
  <c r="H160" s="1"/>
  <c r="J160" s="1"/>
  <c r="L160" s="1"/>
  <c r="N160" s="1"/>
  <c r="P160" s="1"/>
  <c r="R160" s="1"/>
  <c r="T160" s="1"/>
  <c r="V160" s="1"/>
  <c r="X160" s="1"/>
  <c r="Z160" s="1"/>
  <c r="AB160" s="1"/>
  <c r="AD160" s="1"/>
  <c r="AF160" s="1"/>
  <c r="F164"/>
  <c r="H164" s="1"/>
  <c r="J164" s="1"/>
  <c r="L164" s="1"/>
  <c r="N164" s="1"/>
  <c r="P164" s="1"/>
  <c r="R164" s="1"/>
  <c r="T164" s="1"/>
  <c r="V164" s="1"/>
  <c r="X164" s="1"/>
  <c r="Z164" s="1"/>
  <c r="AB164" s="1"/>
  <c r="AD164" s="1"/>
  <c r="AF164" s="1"/>
  <c r="F168"/>
  <c r="H168" s="1"/>
  <c r="J168" s="1"/>
  <c r="L168" s="1"/>
  <c r="N168" s="1"/>
  <c r="P168" s="1"/>
  <c r="R168" s="1"/>
  <c r="T168" s="1"/>
  <c r="V168" s="1"/>
  <c r="X168" s="1"/>
  <c r="Z168" s="1"/>
  <c r="AB168" s="1"/>
  <c r="AD168" s="1"/>
  <c r="AF168" s="1"/>
  <c r="F172"/>
  <c r="H172" s="1"/>
  <c r="J172" s="1"/>
  <c r="L172" s="1"/>
  <c r="N172" s="1"/>
  <c r="P172" s="1"/>
  <c r="R172" s="1"/>
  <c r="T172" s="1"/>
  <c r="V172" s="1"/>
  <c r="X172" s="1"/>
  <c r="Z172" s="1"/>
  <c r="AB172" s="1"/>
  <c r="AD172" s="1"/>
  <c r="AF172" s="1"/>
  <c r="F175"/>
  <c r="H175" s="1"/>
  <c r="J175" s="1"/>
  <c r="L175" s="1"/>
  <c r="N175" s="1"/>
  <c r="P175" s="1"/>
  <c r="R175" s="1"/>
  <c r="T175" s="1"/>
  <c r="V175" s="1"/>
  <c r="X175" s="1"/>
  <c r="Z175" s="1"/>
  <c r="AB175" s="1"/>
  <c r="AD175" s="1"/>
  <c r="AF175" s="1"/>
  <c r="F179"/>
  <c r="H179" s="1"/>
  <c r="J179" s="1"/>
  <c r="L179" s="1"/>
  <c r="N179" s="1"/>
  <c r="P179" s="1"/>
  <c r="R179" s="1"/>
  <c r="T179" s="1"/>
  <c r="V179" s="1"/>
  <c r="X179" s="1"/>
  <c r="Z179" s="1"/>
  <c r="AB179" s="1"/>
  <c r="AD179" s="1"/>
  <c r="AF179" s="1"/>
  <c r="F182"/>
  <c r="H182" s="1"/>
  <c r="J182" s="1"/>
  <c r="L182" s="1"/>
  <c r="N182" s="1"/>
  <c r="P182" s="1"/>
  <c r="R182" s="1"/>
  <c r="T182" s="1"/>
  <c r="V182" s="1"/>
  <c r="X182" s="1"/>
  <c r="Z182" s="1"/>
  <c r="AB182" s="1"/>
  <c r="AD182" s="1"/>
  <c r="AF182" s="1"/>
  <c r="F183"/>
  <c r="H183" s="1"/>
  <c r="J183" s="1"/>
  <c r="L183" s="1"/>
  <c r="N183" s="1"/>
  <c r="P183" s="1"/>
  <c r="R183" s="1"/>
  <c r="T183" s="1"/>
  <c r="V183" s="1"/>
  <c r="X183" s="1"/>
  <c r="Z183" s="1"/>
  <c r="AB183" s="1"/>
  <c r="AD183" s="1"/>
  <c r="AF183" s="1"/>
  <c r="F186"/>
  <c r="H186" s="1"/>
  <c r="J186" s="1"/>
  <c r="L186" s="1"/>
  <c r="N186" s="1"/>
  <c r="P186" s="1"/>
  <c r="R186" s="1"/>
  <c r="T186" s="1"/>
  <c r="V186" s="1"/>
  <c r="X186" s="1"/>
  <c r="Z186" s="1"/>
  <c r="AB186" s="1"/>
  <c r="AD186" s="1"/>
  <c r="AF186" s="1"/>
  <c r="F190"/>
  <c r="H190" s="1"/>
  <c r="J190" s="1"/>
  <c r="L190" s="1"/>
  <c r="N190" s="1"/>
  <c r="P190" s="1"/>
  <c r="R190" s="1"/>
  <c r="T190" s="1"/>
  <c r="V190" s="1"/>
  <c r="X190" s="1"/>
  <c r="Z190" s="1"/>
  <c r="AB190" s="1"/>
  <c r="AD190" s="1"/>
  <c r="AF190" s="1"/>
  <c r="F193"/>
  <c r="H193" s="1"/>
  <c r="J193" s="1"/>
  <c r="L193" s="1"/>
  <c r="N193" s="1"/>
  <c r="P193" s="1"/>
  <c r="R193" s="1"/>
  <c r="T193" s="1"/>
  <c r="V193" s="1"/>
  <c r="X193" s="1"/>
  <c r="Z193" s="1"/>
  <c r="AB193" s="1"/>
  <c r="AD193" s="1"/>
  <c r="AF193" s="1"/>
  <c r="F197"/>
  <c r="H197" s="1"/>
  <c r="J197" s="1"/>
  <c r="L197" s="1"/>
  <c r="N197" s="1"/>
  <c r="P197" s="1"/>
  <c r="R197" s="1"/>
  <c r="T197" s="1"/>
  <c r="V197" s="1"/>
  <c r="X197" s="1"/>
  <c r="Z197" s="1"/>
  <c r="AB197" s="1"/>
  <c r="AD197" s="1"/>
  <c r="AF197" s="1"/>
  <c r="F202"/>
  <c r="H202" s="1"/>
  <c r="J202" s="1"/>
  <c r="L202" s="1"/>
  <c r="N202" s="1"/>
  <c r="P202" s="1"/>
  <c r="R202" s="1"/>
  <c r="T202" s="1"/>
  <c r="V202" s="1"/>
  <c r="X202" s="1"/>
  <c r="Z202" s="1"/>
  <c r="AB202" s="1"/>
  <c r="AD202" s="1"/>
  <c r="AF202" s="1"/>
  <c r="F204"/>
  <c r="H204" s="1"/>
  <c r="J204" s="1"/>
  <c r="L204" s="1"/>
  <c r="N204" s="1"/>
  <c r="P204" s="1"/>
  <c r="R204" s="1"/>
  <c r="T204" s="1"/>
  <c r="V204" s="1"/>
  <c r="X204" s="1"/>
  <c r="Z204" s="1"/>
  <c r="AB204" s="1"/>
  <c r="AD204" s="1"/>
  <c r="AF204" s="1"/>
  <c r="F206"/>
  <c r="H206" s="1"/>
  <c r="J206" s="1"/>
  <c r="L206" s="1"/>
  <c r="N206" s="1"/>
  <c r="P206" s="1"/>
  <c r="R206" s="1"/>
  <c r="T206" s="1"/>
  <c r="V206" s="1"/>
  <c r="X206" s="1"/>
  <c r="Z206" s="1"/>
  <c r="AB206" s="1"/>
  <c r="AD206" s="1"/>
  <c r="AF206" s="1"/>
  <c r="F209"/>
  <c r="H209" s="1"/>
  <c r="J209" s="1"/>
  <c r="L209" s="1"/>
  <c r="N209" s="1"/>
  <c r="P209" s="1"/>
  <c r="R209" s="1"/>
  <c r="T209" s="1"/>
  <c r="V209" s="1"/>
  <c r="X209" s="1"/>
  <c r="Z209" s="1"/>
  <c r="AB209" s="1"/>
  <c r="AD209" s="1"/>
  <c r="AF209" s="1"/>
  <c r="F218"/>
  <c r="H218" s="1"/>
  <c r="J218" s="1"/>
  <c r="L218" s="1"/>
  <c r="N218" s="1"/>
  <c r="P218" s="1"/>
  <c r="R218" s="1"/>
  <c r="T218" s="1"/>
  <c r="V218" s="1"/>
  <c r="X218" s="1"/>
  <c r="Z218" s="1"/>
  <c r="AB218" s="1"/>
  <c r="AD218" s="1"/>
  <c r="AF218" s="1"/>
  <c r="F221"/>
  <c r="H221" s="1"/>
  <c r="J221" s="1"/>
  <c r="L221" s="1"/>
  <c r="N221" s="1"/>
  <c r="P221" s="1"/>
  <c r="R221" s="1"/>
  <c r="T221" s="1"/>
  <c r="V221" s="1"/>
  <c r="X221" s="1"/>
  <c r="Z221" s="1"/>
  <c r="AB221" s="1"/>
  <c r="AD221" s="1"/>
  <c r="AF221" s="1"/>
  <c r="F225"/>
  <c r="H225" s="1"/>
  <c r="J225" s="1"/>
  <c r="L225" s="1"/>
  <c r="N225" s="1"/>
  <c r="P225" s="1"/>
  <c r="R225" s="1"/>
  <c r="T225" s="1"/>
  <c r="V225" s="1"/>
  <c r="X225" s="1"/>
  <c r="Z225" s="1"/>
  <c r="AB225" s="1"/>
  <c r="AD225" s="1"/>
  <c r="AF225" s="1"/>
  <c r="F227"/>
  <c r="H227" s="1"/>
  <c r="J227" s="1"/>
  <c r="L227" s="1"/>
  <c r="N227" s="1"/>
  <c r="P227" s="1"/>
  <c r="R227" s="1"/>
  <c r="T227" s="1"/>
  <c r="V227" s="1"/>
  <c r="X227" s="1"/>
  <c r="Z227" s="1"/>
  <c r="AB227" s="1"/>
  <c r="AD227" s="1"/>
  <c r="AF227" s="1"/>
  <c r="F229"/>
  <c r="H229" s="1"/>
  <c r="J229" s="1"/>
  <c r="L229" s="1"/>
  <c r="N229" s="1"/>
  <c r="P229" s="1"/>
  <c r="R229" s="1"/>
  <c r="T229" s="1"/>
  <c r="V229" s="1"/>
  <c r="X229" s="1"/>
  <c r="Z229" s="1"/>
  <c r="AB229" s="1"/>
  <c r="AD229" s="1"/>
  <c r="AF229" s="1"/>
  <c r="F231"/>
  <c r="H231" s="1"/>
  <c r="J231" s="1"/>
  <c r="L231" s="1"/>
  <c r="N231" s="1"/>
  <c r="P231" s="1"/>
  <c r="R231" s="1"/>
  <c r="T231" s="1"/>
  <c r="V231" s="1"/>
  <c r="X231" s="1"/>
  <c r="Z231" s="1"/>
  <c r="AB231" s="1"/>
  <c r="AD231" s="1"/>
  <c r="AF231" s="1"/>
  <c r="F234"/>
  <c r="H234" s="1"/>
  <c r="J234" s="1"/>
  <c r="L234" s="1"/>
  <c r="N234" s="1"/>
  <c r="P234" s="1"/>
  <c r="R234" s="1"/>
  <c r="T234" s="1"/>
  <c r="V234" s="1"/>
  <c r="X234" s="1"/>
  <c r="Z234" s="1"/>
  <c r="AB234" s="1"/>
  <c r="AD234" s="1"/>
  <c r="AF234" s="1"/>
  <c r="F237"/>
  <c r="H237" s="1"/>
  <c r="J237" s="1"/>
  <c r="L237" s="1"/>
  <c r="N237" s="1"/>
  <c r="P237" s="1"/>
  <c r="R237" s="1"/>
  <c r="T237" s="1"/>
  <c r="V237" s="1"/>
  <c r="X237" s="1"/>
  <c r="Z237" s="1"/>
  <c r="AB237" s="1"/>
  <c r="AD237" s="1"/>
  <c r="AF237" s="1"/>
  <c r="F240"/>
  <c r="H240" s="1"/>
  <c r="J240" s="1"/>
  <c r="L240" s="1"/>
  <c r="N240" s="1"/>
  <c r="P240" s="1"/>
  <c r="R240" s="1"/>
  <c r="T240" s="1"/>
  <c r="V240" s="1"/>
  <c r="X240" s="1"/>
  <c r="Z240" s="1"/>
  <c r="AB240" s="1"/>
  <c r="AD240" s="1"/>
  <c r="AF240" s="1"/>
  <c r="F242"/>
  <c r="H242" s="1"/>
  <c r="J242" s="1"/>
  <c r="L242" s="1"/>
  <c r="N242" s="1"/>
  <c r="P242" s="1"/>
  <c r="R242" s="1"/>
  <c r="T242" s="1"/>
  <c r="V242" s="1"/>
  <c r="X242" s="1"/>
  <c r="Z242" s="1"/>
  <c r="AB242" s="1"/>
  <c r="AD242" s="1"/>
  <c r="AF242" s="1"/>
  <c r="F246"/>
  <c r="H246" s="1"/>
  <c r="J246" s="1"/>
  <c r="L246" s="1"/>
  <c r="N246" s="1"/>
  <c r="P246" s="1"/>
  <c r="R246" s="1"/>
  <c r="T246" s="1"/>
  <c r="V246" s="1"/>
  <c r="X246" s="1"/>
  <c r="Z246" s="1"/>
  <c r="AB246" s="1"/>
  <c r="AD246" s="1"/>
  <c r="AF246" s="1"/>
  <c r="F247"/>
  <c r="H247" s="1"/>
  <c r="J247" s="1"/>
  <c r="L247" s="1"/>
  <c r="N247" s="1"/>
  <c r="P247" s="1"/>
  <c r="R247" s="1"/>
  <c r="T247" s="1"/>
  <c r="V247" s="1"/>
  <c r="X247" s="1"/>
  <c r="Z247" s="1"/>
  <c r="AB247" s="1"/>
  <c r="AD247" s="1"/>
  <c r="AF247" s="1"/>
  <c r="F251"/>
  <c r="H251" s="1"/>
  <c r="J251" s="1"/>
  <c r="L251" s="1"/>
  <c r="N251" s="1"/>
  <c r="P251" s="1"/>
  <c r="R251" s="1"/>
  <c r="T251" s="1"/>
  <c r="V251" s="1"/>
  <c r="X251" s="1"/>
  <c r="Z251" s="1"/>
  <c r="AB251" s="1"/>
  <c r="AD251" s="1"/>
  <c r="AF251" s="1"/>
  <c r="F254"/>
  <c r="H254" s="1"/>
  <c r="J254" s="1"/>
  <c r="L254" s="1"/>
  <c r="N254" s="1"/>
  <c r="P254" s="1"/>
  <c r="R254" s="1"/>
  <c r="T254" s="1"/>
  <c r="V254" s="1"/>
  <c r="X254" s="1"/>
  <c r="Z254" s="1"/>
  <c r="AB254" s="1"/>
  <c r="AD254" s="1"/>
  <c r="AF254" s="1"/>
  <c r="F258"/>
  <c r="H258" s="1"/>
  <c r="J258" s="1"/>
  <c r="L258" s="1"/>
  <c r="N258" s="1"/>
  <c r="P258" s="1"/>
  <c r="R258" s="1"/>
  <c r="T258" s="1"/>
  <c r="V258" s="1"/>
  <c r="X258" s="1"/>
  <c r="Z258" s="1"/>
  <c r="AB258" s="1"/>
  <c r="AD258" s="1"/>
  <c r="AF258" s="1"/>
  <c r="F262"/>
  <c r="H262" s="1"/>
  <c r="J262" s="1"/>
  <c r="L262" s="1"/>
  <c r="N262" s="1"/>
  <c r="P262" s="1"/>
  <c r="R262" s="1"/>
  <c r="T262" s="1"/>
  <c r="V262" s="1"/>
  <c r="X262" s="1"/>
  <c r="Z262" s="1"/>
  <c r="AB262" s="1"/>
  <c r="AD262" s="1"/>
  <c r="AF262" s="1"/>
  <c r="F264"/>
  <c r="H264" s="1"/>
  <c r="J264" s="1"/>
  <c r="L264" s="1"/>
  <c r="N264" s="1"/>
  <c r="P264" s="1"/>
  <c r="R264" s="1"/>
  <c r="T264" s="1"/>
  <c r="V264" s="1"/>
  <c r="X264" s="1"/>
  <c r="Z264" s="1"/>
  <c r="AB264" s="1"/>
  <c r="AD264" s="1"/>
  <c r="AF264" s="1"/>
  <c r="F277"/>
  <c r="H277" s="1"/>
  <c r="J277" s="1"/>
  <c r="L277" s="1"/>
  <c r="N277" s="1"/>
  <c r="P277" s="1"/>
  <c r="R277" s="1"/>
  <c r="T277" s="1"/>
  <c r="V277" s="1"/>
  <c r="X277" s="1"/>
  <c r="Z277" s="1"/>
  <c r="AB277" s="1"/>
  <c r="AD277" s="1"/>
  <c r="AF277" s="1"/>
  <c r="F281"/>
  <c r="H281" s="1"/>
  <c r="J281" s="1"/>
  <c r="L281" s="1"/>
  <c r="N281" s="1"/>
  <c r="P281" s="1"/>
  <c r="R281" s="1"/>
  <c r="T281" s="1"/>
  <c r="V281" s="1"/>
  <c r="X281" s="1"/>
  <c r="Z281" s="1"/>
  <c r="AB281" s="1"/>
  <c r="AD281" s="1"/>
  <c r="AF281" s="1"/>
  <c r="F282"/>
  <c r="H282" s="1"/>
  <c r="J282" s="1"/>
  <c r="L282" s="1"/>
  <c r="N282" s="1"/>
  <c r="P282" s="1"/>
  <c r="R282" s="1"/>
  <c r="T282" s="1"/>
  <c r="V282" s="1"/>
  <c r="X282" s="1"/>
  <c r="Z282" s="1"/>
  <c r="AB282" s="1"/>
  <c r="AD282" s="1"/>
  <c r="AF282" s="1"/>
  <c r="F285"/>
  <c r="H285" s="1"/>
  <c r="J285" s="1"/>
  <c r="L285" s="1"/>
  <c r="N285" s="1"/>
  <c r="P285" s="1"/>
  <c r="R285" s="1"/>
  <c r="T285" s="1"/>
  <c r="V285" s="1"/>
  <c r="X285" s="1"/>
  <c r="Z285" s="1"/>
  <c r="AB285" s="1"/>
  <c r="AD285" s="1"/>
  <c r="AF285" s="1"/>
  <c r="F286"/>
  <c r="H286" s="1"/>
  <c r="J286" s="1"/>
  <c r="L286" s="1"/>
  <c r="N286" s="1"/>
  <c r="P286" s="1"/>
  <c r="R286" s="1"/>
  <c r="T286" s="1"/>
  <c r="V286" s="1"/>
  <c r="X286" s="1"/>
  <c r="Z286" s="1"/>
  <c r="AB286" s="1"/>
  <c r="AD286" s="1"/>
  <c r="AF286" s="1"/>
  <c r="F290"/>
  <c r="H290" s="1"/>
  <c r="J290" s="1"/>
  <c r="L290" s="1"/>
  <c r="N290" s="1"/>
  <c r="P290" s="1"/>
  <c r="R290" s="1"/>
  <c r="T290" s="1"/>
  <c r="V290" s="1"/>
  <c r="X290" s="1"/>
  <c r="Z290" s="1"/>
  <c r="AB290" s="1"/>
  <c r="AD290" s="1"/>
  <c r="AF290" s="1"/>
  <c r="F291"/>
  <c r="H291" s="1"/>
  <c r="J291" s="1"/>
  <c r="L291" s="1"/>
  <c r="N291" s="1"/>
  <c r="P291" s="1"/>
  <c r="R291" s="1"/>
  <c r="T291" s="1"/>
  <c r="V291" s="1"/>
  <c r="X291" s="1"/>
  <c r="Z291" s="1"/>
  <c r="AB291" s="1"/>
  <c r="AD291" s="1"/>
  <c r="AF291" s="1"/>
  <c r="F295"/>
  <c r="H295" s="1"/>
  <c r="J295" s="1"/>
  <c r="L295" s="1"/>
  <c r="N295" s="1"/>
  <c r="P295" s="1"/>
  <c r="R295" s="1"/>
  <c r="T295" s="1"/>
  <c r="V295" s="1"/>
  <c r="X295" s="1"/>
  <c r="Z295" s="1"/>
  <c r="AB295" s="1"/>
  <c r="AD295" s="1"/>
  <c r="AF295" s="1"/>
  <c r="F298"/>
  <c r="H298" s="1"/>
  <c r="J298" s="1"/>
  <c r="L298" s="1"/>
  <c r="N298" s="1"/>
  <c r="P298" s="1"/>
  <c r="R298" s="1"/>
  <c r="T298" s="1"/>
  <c r="V298" s="1"/>
  <c r="X298" s="1"/>
  <c r="Z298" s="1"/>
  <c r="AB298" s="1"/>
  <c r="AD298" s="1"/>
  <c r="AF298" s="1"/>
  <c r="F299"/>
  <c r="H299" s="1"/>
  <c r="J299" s="1"/>
  <c r="L299" s="1"/>
  <c r="N299" s="1"/>
  <c r="P299" s="1"/>
  <c r="R299" s="1"/>
  <c r="T299" s="1"/>
  <c r="V299" s="1"/>
  <c r="X299" s="1"/>
  <c r="Z299" s="1"/>
  <c r="AB299" s="1"/>
  <c r="AD299" s="1"/>
  <c r="AF299" s="1"/>
  <c r="F301"/>
  <c r="H301" s="1"/>
  <c r="J301" s="1"/>
  <c r="L301" s="1"/>
  <c r="N301" s="1"/>
  <c r="P301" s="1"/>
  <c r="R301" s="1"/>
  <c r="T301" s="1"/>
  <c r="V301" s="1"/>
  <c r="X301" s="1"/>
  <c r="Z301" s="1"/>
  <c r="AB301" s="1"/>
  <c r="AD301" s="1"/>
  <c r="AF301" s="1"/>
  <c r="F315"/>
  <c r="H315" s="1"/>
  <c r="J315" s="1"/>
  <c r="L315" s="1"/>
  <c r="N315" s="1"/>
  <c r="P315" s="1"/>
  <c r="R315" s="1"/>
  <c r="T315" s="1"/>
  <c r="V315" s="1"/>
  <c r="X315" s="1"/>
  <c r="Z315" s="1"/>
  <c r="AB315" s="1"/>
  <c r="AD315" s="1"/>
  <c r="AF315" s="1"/>
  <c r="F317"/>
  <c r="H317" s="1"/>
  <c r="J317" s="1"/>
  <c r="L317" s="1"/>
  <c r="N317" s="1"/>
  <c r="P317" s="1"/>
  <c r="R317" s="1"/>
  <c r="T317" s="1"/>
  <c r="V317" s="1"/>
  <c r="X317" s="1"/>
  <c r="Z317" s="1"/>
  <c r="AB317" s="1"/>
  <c r="AD317" s="1"/>
  <c r="AF317" s="1"/>
  <c r="F319"/>
  <c r="H319" s="1"/>
  <c r="J319" s="1"/>
  <c r="L319" s="1"/>
  <c r="N319" s="1"/>
  <c r="P319" s="1"/>
  <c r="R319" s="1"/>
  <c r="T319" s="1"/>
  <c r="V319" s="1"/>
  <c r="X319" s="1"/>
  <c r="Z319" s="1"/>
  <c r="AB319" s="1"/>
  <c r="AD319" s="1"/>
  <c r="F321"/>
  <c r="H321" s="1"/>
  <c r="J321" s="1"/>
  <c r="L321" s="1"/>
  <c r="N321" s="1"/>
  <c r="P321" s="1"/>
  <c r="R321" s="1"/>
  <c r="T321" s="1"/>
  <c r="V321" s="1"/>
  <c r="X321" s="1"/>
  <c r="Z321" s="1"/>
  <c r="AB321" s="1"/>
  <c r="AD321" s="1"/>
  <c r="AF321" s="1"/>
  <c r="F325"/>
  <c r="H325" s="1"/>
  <c r="J325" s="1"/>
  <c r="L325" s="1"/>
  <c r="N325" s="1"/>
  <c r="P325" s="1"/>
  <c r="R325" s="1"/>
  <c r="T325" s="1"/>
  <c r="V325" s="1"/>
  <c r="X325" s="1"/>
  <c r="Z325" s="1"/>
  <c r="AB325" s="1"/>
  <c r="AD325" s="1"/>
  <c r="AF325" s="1"/>
  <c r="F327"/>
  <c r="H327" s="1"/>
  <c r="J327" s="1"/>
  <c r="L327" s="1"/>
  <c r="N327" s="1"/>
  <c r="P327" s="1"/>
  <c r="R327" s="1"/>
  <c r="T327" s="1"/>
  <c r="V327" s="1"/>
  <c r="X327" s="1"/>
  <c r="Z327" s="1"/>
  <c r="AB327" s="1"/>
  <c r="AD327" s="1"/>
  <c r="AF327" s="1"/>
  <c r="F337"/>
  <c r="H337" s="1"/>
  <c r="J337" s="1"/>
  <c r="L337" s="1"/>
  <c r="N337" s="1"/>
  <c r="P337" s="1"/>
  <c r="R337" s="1"/>
  <c r="T337" s="1"/>
  <c r="V337" s="1"/>
  <c r="X337" s="1"/>
  <c r="Z337" s="1"/>
  <c r="AB337" s="1"/>
  <c r="AD337" s="1"/>
  <c r="AF337" s="1"/>
  <c r="F338"/>
  <c r="H338" s="1"/>
  <c r="J338" s="1"/>
  <c r="L338" s="1"/>
  <c r="N338" s="1"/>
  <c r="P338" s="1"/>
  <c r="R338" s="1"/>
  <c r="T338" s="1"/>
  <c r="V338" s="1"/>
  <c r="X338" s="1"/>
  <c r="Z338" s="1"/>
  <c r="AB338" s="1"/>
  <c r="AD338" s="1"/>
  <c r="AF338" s="1"/>
  <c r="F342"/>
  <c r="H342" s="1"/>
  <c r="J342" s="1"/>
  <c r="L342" s="1"/>
  <c r="N342" s="1"/>
  <c r="P342" s="1"/>
  <c r="R342" s="1"/>
  <c r="T342" s="1"/>
  <c r="V342" s="1"/>
  <c r="X342" s="1"/>
  <c r="Z342" s="1"/>
  <c r="AB342" s="1"/>
  <c r="AD342" s="1"/>
  <c r="AF342" s="1"/>
  <c r="F348"/>
  <c r="H348" s="1"/>
  <c r="J348" s="1"/>
  <c r="L348" s="1"/>
  <c r="N348" s="1"/>
  <c r="P348" s="1"/>
  <c r="R348" s="1"/>
  <c r="T348" s="1"/>
  <c r="V348" s="1"/>
  <c r="X348" s="1"/>
  <c r="Z348" s="1"/>
  <c r="AB348" s="1"/>
  <c r="AD348" s="1"/>
  <c r="AF348" s="1"/>
  <c r="F349"/>
  <c r="H349" s="1"/>
  <c r="J349" s="1"/>
  <c r="L349" s="1"/>
  <c r="N349" s="1"/>
  <c r="P349" s="1"/>
  <c r="R349" s="1"/>
  <c r="T349" s="1"/>
  <c r="V349" s="1"/>
  <c r="X349" s="1"/>
  <c r="Z349" s="1"/>
  <c r="AB349" s="1"/>
  <c r="AD349" s="1"/>
  <c r="AF349" s="1"/>
  <c r="F350"/>
  <c r="H350" s="1"/>
  <c r="J350" s="1"/>
  <c r="L350" s="1"/>
  <c r="N350" s="1"/>
  <c r="P350" s="1"/>
  <c r="R350" s="1"/>
  <c r="T350" s="1"/>
  <c r="V350" s="1"/>
  <c r="X350" s="1"/>
  <c r="Z350" s="1"/>
  <c r="AB350" s="1"/>
  <c r="AD350" s="1"/>
  <c r="AF350" s="1"/>
  <c r="F351"/>
  <c r="H351" s="1"/>
  <c r="J351" s="1"/>
  <c r="L351" s="1"/>
  <c r="N351" s="1"/>
  <c r="P351" s="1"/>
  <c r="R351" s="1"/>
  <c r="T351" s="1"/>
  <c r="V351" s="1"/>
  <c r="X351" s="1"/>
  <c r="Z351" s="1"/>
  <c r="AB351" s="1"/>
  <c r="AD351" s="1"/>
  <c r="AF351" s="1"/>
  <c r="F355"/>
  <c r="H355" s="1"/>
  <c r="J355" s="1"/>
  <c r="L355" s="1"/>
  <c r="N355" s="1"/>
  <c r="P355" s="1"/>
  <c r="R355" s="1"/>
  <c r="T355" s="1"/>
  <c r="V355" s="1"/>
  <c r="X355" s="1"/>
  <c r="Z355" s="1"/>
  <c r="AB355" s="1"/>
  <c r="AD355" s="1"/>
  <c r="AF355" s="1"/>
  <c r="F357"/>
  <c r="H357" s="1"/>
  <c r="J357" s="1"/>
  <c r="L357" s="1"/>
  <c r="N357" s="1"/>
  <c r="P357" s="1"/>
  <c r="R357" s="1"/>
  <c r="T357" s="1"/>
  <c r="V357" s="1"/>
  <c r="X357" s="1"/>
  <c r="Z357" s="1"/>
  <c r="AB357" s="1"/>
  <c r="AD357" s="1"/>
  <c r="AF357" s="1"/>
  <c r="F359"/>
  <c r="H359" s="1"/>
  <c r="J359" s="1"/>
  <c r="L359" s="1"/>
  <c r="N359" s="1"/>
  <c r="P359" s="1"/>
  <c r="R359" s="1"/>
  <c r="T359" s="1"/>
  <c r="V359" s="1"/>
  <c r="X359" s="1"/>
  <c r="Z359" s="1"/>
  <c r="AB359" s="1"/>
  <c r="AD359" s="1"/>
  <c r="AF359" s="1"/>
  <c r="F361"/>
  <c r="H361" s="1"/>
  <c r="J361" s="1"/>
  <c r="L361" s="1"/>
  <c r="N361" s="1"/>
  <c r="P361" s="1"/>
  <c r="R361" s="1"/>
  <c r="T361" s="1"/>
  <c r="V361" s="1"/>
  <c r="X361" s="1"/>
  <c r="Z361" s="1"/>
  <c r="AB361" s="1"/>
  <c r="AD361" s="1"/>
  <c r="AF361" s="1"/>
  <c r="F362"/>
  <c r="H362" s="1"/>
  <c r="J362" s="1"/>
  <c r="L362" s="1"/>
  <c r="N362" s="1"/>
  <c r="P362" s="1"/>
  <c r="R362" s="1"/>
  <c r="T362" s="1"/>
  <c r="V362" s="1"/>
  <c r="X362" s="1"/>
  <c r="Z362" s="1"/>
  <c r="AB362" s="1"/>
  <c r="AD362" s="1"/>
  <c r="AF362" s="1"/>
  <c r="F364"/>
  <c r="H364" s="1"/>
  <c r="J364" s="1"/>
  <c r="L364" s="1"/>
  <c r="N364" s="1"/>
  <c r="P364" s="1"/>
  <c r="R364" s="1"/>
  <c r="T364" s="1"/>
  <c r="V364" s="1"/>
  <c r="X364" s="1"/>
  <c r="Z364" s="1"/>
  <c r="AB364" s="1"/>
  <c r="AD364" s="1"/>
  <c r="AF364" s="1"/>
  <c r="F365"/>
  <c r="H365" s="1"/>
  <c r="J365" s="1"/>
  <c r="L365" s="1"/>
  <c r="N365" s="1"/>
  <c r="P365" s="1"/>
  <c r="R365" s="1"/>
  <c r="T365" s="1"/>
  <c r="V365" s="1"/>
  <c r="X365" s="1"/>
  <c r="Z365" s="1"/>
  <c r="AB365" s="1"/>
  <c r="AD365" s="1"/>
  <c r="AF365" s="1"/>
  <c r="F367"/>
  <c r="H367" s="1"/>
  <c r="J367" s="1"/>
  <c r="L367" s="1"/>
  <c r="N367" s="1"/>
  <c r="P367" s="1"/>
  <c r="R367" s="1"/>
  <c r="T367" s="1"/>
  <c r="V367" s="1"/>
  <c r="X367" s="1"/>
  <c r="Z367" s="1"/>
  <c r="AB367" s="1"/>
  <c r="AD367" s="1"/>
  <c r="AF367" s="1"/>
  <c r="F373"/>
  <c r="H373" s="1"/>
  <c r="J373" s="1"/>
  <c r="L373" s="1"/>
  <c r="N373" s="1"/>
  <c r="P373" s="1"/>
  <c r="R373" s="1"/>
  <c r="T373" s="1"/>
  <c r="V373" s="1"/>
  <c r="X373" s="1"/>
  <c r="Z373" s="1"/>
  <c r="AB373" s="1"/>
  <c r="AD373" s="1"/>
  <c r="AF373" s="1"/>
  <c r="F375"/>
  <c r="H375" s="1"/>
  <c r="J375" s="1"/>
  <c r="L375" s="1"/>
  <c r="N375" s="1"/>
  <c r="P375" s="1"/>
  <c r="R375" s="1"/>
  <c r="T375" s="1"/>
  <c r="V375" s="1"/>
  <c r="X375" s="1"/>
  <c r="Z375" s="1"/>
  <c r="AB375" s="1"/>
  <c r="AD375" s="1"/>
  <c r="AF375" s="1"/>
  <c r="F378"/>
  <c r="H378" s="1"/>
  <c r="J378" s="1"/>
  <c r="L378" s="1"/>
  <c r="N378" s="1"/>
  <c r="P378" s="1"/>
  <c r="R378" s="1"/>
  <c r="T378" s="1"/>
  <c r="V378" s="1"/>
  <c r="X378" s="1"/>
  <c r="Z378" s="1"/>
  <c r="AB378" s="1"/>
  <c r="AD378" s="1"/>
  <c r="AF378" s="1"/>
  <c r="J383"/>
  <c r="L383" s="1"/>
  <c r="N383" s="1"/>
  <c r="P383" s="1"/>
  <c r="R383" s="1"/>
  <c r="T383" s="1"/>
  <c r="V383" s="1"/>
  <c r="X383" s="1"/>
  <c r="Z383" s="1"/>
  <c r="AB383" s="1"/>
  <c r="AD383" s="1"/>
  <c r="AF383" s="1"/>
  <c r="F384"/>
  <c r="H384" s="1"/>
  <c r="J384" s="1"/>
  <c r="L384" s="1"/>
  <c r="N384" s="1"/>
  <c r="P384" s="1"/>
  <c r="R384" s="1"/>
  <c r="T384" s="1"/>
  <c r="V384" s="1"/>
  <c r="X384" s="1"/>
  <c r="Z384" s="1"/>
  <c r="AB384" s="1"/>
  <c r="AD384" s="1"/>
  <c r="AF384" s="1"/>
  <c r="F385"/>
  <c r="H385" s="1"/>
  <c r="J385" s="1"/>
  <c r="L385" s="1"/>
  <c r="N385" s="1"/>
  <c r="P385" s="1"/>
  <c r="R385" s="1"/>
  <c r="T385" s="1"/>
  <c r="V385" s="1"/>
  <c r="X385" s="1"/>
  <c r="Z385" s="1"/>
  <c r="AB385" s="1"/>
  <c r="AD385" s="1"/>
  <c r="AF385" s="1"/>
  <c r="F390"/>
  <c r="H390" s="1"/>
  <c r="J390" s="1"/>
  <c r="L390" s="1"/>
  <c r="N390" s="1"/>
  <c r="P390" s="1"/>
  <c r="R390" s="1"/>
  <c r="T390" s="1"/>
  <c r="V390" s="1"/>
  <c r="X390" s="1"/>
  <c r="Z390" s="1"/>
  <c r="AB390" s="1"/>
  <c r="AD390" s="1"/>
  <c r="AF390" s="1"/>
  <c r="F392"/>
  <c r="H392" s="1"/>
  <c r="J392" s="1"/>
  <c r="L392" s="1"/>
  <c r="N392" s="1"/>
  <c r="P392" s="1"/>
  <c r="R392" s="1"/>
  <c r="T392" s="1"/>
  <c r="V392" s="1"/>
  <c r="X392" s="1"/>
  <c r="Z392" s="1"/>
  <c r="AB392" s="1"/>
  <c r="AD392" s="1"/>
  <c r="AF392" s="1"/>
  <c r="F396"/>
  <c r="H396" s="1"/>
  <c r="J396" s="1"/>
  <c r="L396" s="1"/>
  <c r="N396" s="1"/>
  <c r="P396" s="1"/>
  <c r="R396" s="1"/>
  <c r="T396" s="1"/>
  <c r="V396" s="1"/>
  <c r="X396" s="1"/>
  <c r="Z396" s="1"/>
  <c r="AB396" s="1"/>
  <c r="AD396" s="1"/>
  <c r="AF396" s="1"/>
  <c r="F398"/>
  <c r="H398" s="1"/>
  <c r="J398" s="1"/>
  <c r="L398" s="1"/>
  <c r="N398" s="1"/>
  <c r="P398" s="1"/>
  <c r="R398" s="1"/>
  <c r="T398" s="1"/>
  <c r="V398" s="1"/>
  <c r="X398" s="1"/>
  <c r="Z398" s="1"/>
  <c r="AB398" s="1"/>
  <c r="AD398" s="1"/>
  <c r="F402"/>
  <c r="H402" s="1"/>
  <c r="J402" s="1"/>
  <c r="L402" s="1"/>
  <c r="N402" s="1"/>
  <c r="P402" s="1"/>
  <c r="R402" s="1"/>
  <c r="T402" s="1"/>
  <c r="V402" s="1"/>
  <c r="X402" s="1"/>
  <c r="Z402" s="1"/>
  <c r="AB402" s="1"/>
  <c r="AD402" s="1"/>
  <c r="AF402" s="1"/>
  <c r="F404"/>
  <c r="H404" s="1"/>
  <c r="J404" s="1"/>
  <c r="L404" s="1"/>
  <c r="N404" s="1"/>
  <c r="P404" s="1"/>
  <c r="R404" s="1"/>
  <c r="T404" s="1"/>
  <c r="V404" s="1"/>
  <c r="X404" s="1"/>
  <c r="Z404" s="1"/>
  <c r="AB404" s="1"/>
  <c r="AD404" s="1"/>
  <c r="AF404" s="1"/>
  <c r="F408"/>
  <c r="H408" s="1"/>
  <c r="J408" s="1"/>
  <c r="L408" s="1"/>
  <c r="N408" s="1"/>
  <c r="P408" s="1"/>
  <c r="R408" s="1"/>
  <c r="T408" s="1"/>
  <c r="V408" s="1"/>
  <c r="X408" s="1"/>
  <c r="Z408" s="1"/>
  <c r="AB408" s="1"/>
  <c r="AD408" s="1"/>
  <c r="AF408" s="1"/>
  <c r="F416"/>
  <c r="H416" s="1"/>
  <c r="J416" s="1"/>
  <c r="L416" s="1"/>
  <c r="N416" s="1"/>
  <c r="P416" s="1"/>
  <c r="R416" s="1"/>
  <c r="T416" s="1"/>
  <c r="V416" s="1"/>
  <c r="X416" s="1"/>
  <c r="Z416" s="1"/>
  <c r="AB416" s="1"/>
  <c r="AD416" s="1"/>
  <c r="AF416" s="1"/>
  <c r="F420"/>
  <c r="H420" s="1"/>
  <c r="J420" s="1"/>
  <c r="L420" s="1"/>
  <c r="N420" s="1"/>
  <c r="P420" s="1"/>
  <c r="R420" s="1"/>
  <c r="T420" s="1"/>
  <c r="V420" s="1"/>
  <c r="X420" s="1"/>
  <c r="Z420" s="1"/>
  <c r="AB420" s="1"/>
  <c r="AD420" s="1"/>
  <c r="AF420" s="1"/>
  <c r="F425"/>
  <c r="H425" s="1"/>
  <c r="J425" s="1"/>
  <c r="L425" s="1"/>
  <c r="N425" s="1"/>
  <c r="P425" s="1"/>
  <c r="R425" s="1"/>
  <c r="T425" s="1"/>
  <c r="V425" s="1"/>
  <c r="X425" s="1"/>
  <c r="Z425" s="1"/>
  <c r="AB425" s="1"/>
  <c r="AD425" s="1"/>
  <c r="AF425" s="1"/>
  <c r="F455"/>
  <c r="H455" s="1"/>
  <c r="J455" s="1"/>
  <c r="L455" s="1"/>
  <c r="N455" s="1"/>
  <c r="P455" s="1"/>
  <c r="R455" s="1"/>
  <c r="T455" s="1"/>
  <c r="V455" s="1"/>
  <c r="X455" s="1"/>
  <c r="Z455" s="1"/>
  <c r="AB455" s="1"/>
  <c r="AD455" s="1"/>
  <c r="AF455" s="1"/>
  <c r="F457"/>
  <c r="H457" s="1"/>
  <c r="J457" s="1"/>
  <c r="L457" s="1"/>
  <c r="N457" s="1"/>
  <c r="P457" s="1"/>
  <c r="R457" s="1"/>
  <c r="T457" s="1"/>
  <c r="V457" s="1"/>
  <c r="X457" s="1"/>
  <c r="Z457" s="1"/>
  <c r="AB457" s="1"/>
  <c r="AD457" s="1"/>
  <c r="AF457" s="1"/>
  <c r="F459"/>
  <c r="H459" s="1"/>
  <c r="J459" s="1"/>
  <c r="L459" s="1"/>
  <c r="N459" s="1"/>
  <c r="P459" s="1"/>
  <c r="R459" s="1"/>
  <c r="T459" s="1"/>
  <c r="V459" s="1"/>
  <c r="X459" s="1"/>
  <c r="Z459" s="1"/>
  <c r="AB459" s="1"/>
  <c r="AD459" s="1"/>
  <c r="AF459" s="1"/>
  <c r="F461"/>
  <c r="H461" s="1"/>
  <c r="J461" s="1"/>
  <c r="L461" s="1"/>
  <c r="N461" s="1"/>
  <c r="P461" s="1"/>
  <c r="R461" s="1"/>
  <c r="T461" s="1"/>
  <c r="V461" s="1"/>
  <c r="X461" s="1"/>
  <c r="Z461" s="1"/>
  <c r="AB461" s="1"/>
  <c r="AD461" s="1"/>
  <c r="AF461" s="1"/>
  <c r="F472"/>
  <c r="H472" s="1"/>
  <c r="J472" s="1"/>
  <c r="L472" s="1"/>
  <c r="N472" s="1"/>
  <c r="P472" s="1"/>
  <c r="R472" s="1"/>
  <c r="T472" s="1"/>
  <c r="V472" s="1"/>
  <c r="X472" s="1"/>
  <c r="Z472" s="1"/>
  <c r="AB472" s="1"/>
  <c r="AD472" s="1"/>
  <c r="AF472" s="1"/>
  <c r="F476"/>
  <c r="H476" s="1"/>
  <c r="J476" s="1"/>
  <c r="L476" s="1"/>
  <c r="N476" s="1"/>
  <c r="P476" s="1"/>
  <c r="R476" s="1"/>
  <c r="T476" s="1"/>
  <c r="V476" s="1"/>
  <c r="X476" s="1"/>
  <c r="Z476" s="1"/>
  <c r="AB476" s="1"/>
  <c r="AD476" s="1"/>
  <c r="AF476" s="1"/>
  <c r="F477"/>
  <c r="H477" s="1"/>
  <c r="J477" s="1"/>
  <c r="L477" s="1"/>
  <c r="N477" s="1"/>
  <c r="P477" s="1"/>
  <c r="R477" s="1"/>
  <c r="T477" s="1"/>
  <c r="V477" s="1"/>
  <c r="X477" s="1"/>
  <c r="Z477" s="1"/>
  <c r="AB477" s="1"/>
  <c r="AD477" s="1"/>
  <c r="AF477" s="1"/>
  <c r="F478"/>
  <c r="H478" s="1"/>
  <c r="J478" s="1"/>
  <c r="L478" s="1"/>
  <c r="N478" s="1"/>
  <c r="P478" s="1"/>
  <c r="R478" s="1"/>
  <c r="T478" s="1"/>
  <c r="V478" s="1"/>
  <c r="X478" s="1"/>
  <c r="Z478" s="1"/>
  <c r="AB478" s="1"/>
  <c r="AD478" s="1"/>
  <c r="AF478" s="1"/>
  <c r="F479"/>
  <c r="H479" s="1"/>
  <c r="J479" s="1"/>
  <c r="L479" s="1"/>
  <c r="N479" s="1"/>
  <c r="P479" s="1"/>
  <c r="R479" s="1"/>
  <c r="T479" s="1"/>
  <c r="V479" s="1"/>
  <c r="X479" s="1"/>
  <c r="Z479" s="1"/>
  <c r="AB479" s="1"/>
  <c r="AD479" s="1"/>
  <c r="AF479" s="1"/>
  <c r="F483"/>
  <c r="H483" s="1"/>
  <c r="J483" s="1"/>
  <c r="L483" s="1"/>
  <c r="N483" s="1"/>
  <c r="P483" s="1"/>
  <c r="R483" s="1"/>
  <c r="T483" s="1"/>
  <c r="V483" s="1"/>
  <c r="X483" s="1"/>
  <c r="Z483" s="1"/>
  <c r="AB483" s="1"/>
  <c r="AD483" s="1"/>
  <c r="AF483" s="1"/>
  <c r="F488"/>
  <c r="H488" s="1"/>
  <c r="J488" s="1"/>
  <c r="L488" s="1"/>
  <c r="N488" s="1"/>
  <c r="P488" s="1"/>
  <c r="R488" s="1"/>
  <c r="T488" s="1"/>
  <c r="V488" s="1"/>
  <c r="X488" s="1"/>
  <c r="Z488" s="1"/>
  <c r="AB488" s="1"/>
  <c r="AD488" s="1"/>
  <c r="AF488" s="1"/>
  <c r="F489"/>
  <c r="H489" s="1"/>
  <c r="J489" s="1"/>
  <c r="L489" s="1"/>
  <c r="N489" s="1"/>
  <c r="P489" s="1"/>
  <c r="R489" s="1"/>
  <c r="T489" s="1"/>
  <c r="V489" s="1"/>
  <c r="X489" s="1"/>
  <c r="Z489" s="1"/>
  <c r="AB489" s="1"/>
  <c r="AD489" s="1"/>
  <c r="AF489" s="1"/>
  <c r="F491"/>
  <c r="H491" s="1"/>
  <c r="J491" s="1"/>
  <c r="L491" s="1"/>
  <c r="N491" s="1"/>
  <c r="P491" s="1"/>
  <c r="R491" s="1"/>
  <c r="T491" s="1"/>
  <c r="V491" s="1"/>
  <c r="X491" s="1"/>
  <c r="Z491" s="1"/>
  <c r="AB491" s="1"/>
  <c r="AD491" s="1"/>
  <c r="AF491" s="1"/>
  <c r="F496"/>
  <c r="H496" s="1"/>
  <c r="J496" s="1"/>
  <c r="L496" s="1"/>
  <c r="N496" s="1"/>
  <c r="P496" s="1"/>
  <c r="R496" s="1"/>
  <c r="T496" s="1"/>
  <c r="V496" s="1"/>
  <c r="X496" s="1"/>
  <c r="Z496" s="1"/>
  <c r="AB496" s="1"/>
  <c r="AD496" s="1"/>
  <c r="AF496" s="1"/>
  <c r="F497"/>
  <c r="H497" s="1"/>
  <c r="J497" s="1"/>
  <c r="L497" s="1"/>
  <c r="N497" s="1"/>
  <c r="P497" s="1"/>
  <c r="R497" s="1"/>
  <c r="T497" s="1"/>
  <c r="V497" s="1"/>
  <c r="X497" s="1"/>
  <c r="Z497" s="1"/>
  <c r="AB497" s="1"/>
  <c r="AD497" s="1"/>
  <c r="AF497" s="1"/>
  <c r="F498"/>
  <c r="H498" s="1"/>
  <c r="J498" s="1"/>
  <c r="L498" s="1"/>
  <c r="N498" s="1"/>
  <c r="P498" s="1"/>
  <c r="R498" s="1"/>
  <c r="T498" s="1"/>
  <c r="V498" s="1"/>
  <c r="X498" s="1"/>
  <c r="Z498" s="1"/>
  <c r="AB498" s="1"/>
  <c r="AD498" s="1"/>
  <c r="AF498" s="1"/>
  <c r="F501"/>
  <c r="H501" s="1"/>
  <c r="J501" s="1"/>
  <c r="L501" s="1"/>
  <c r="N501" s="1"/>
  <c r="P501" s="1"/>
  <c r="R501" s="1"/>
  <c r="T501" s="1"/>
  <c r="V501" s="1"/>
  <c r="X501" s="1"/>
  <c r="Z501" s="1"/>
  <c r="AB501" s="1"/>
  <c r="AD501" s="1"/>
  <c r="AF501" s="1"/>
  <c r="F504"/>
  <c r="H504" s="1"/>
  <c r="J504" s="1"/>
  <c r="L504" s="1"/>
  <c r="N504" s="1"/>
  <c r="P504" s="1"/>
  <c r="R504" s="1"/>
  <c r="T504" s="1"/>
  <c r="V504" s="1"/>
  <c r="X504" s="1"/>
  <c r="Z504" s="1"/>
  <c r="AB504" s="1"/>
  <c r="AD504" s="1"/>
  <c r="AF504" s="1"/>
  <c r="F505"/>
  <c r="H505" s="1"/>
  <c r="J505" s="1"/>
  <c r="L505" s="1"/>
  <c r="N505" s="1"/>
  <c r="P505" s="1"/>
  <c r="R505" s="1"/>
  <c r="T505" s="1"/>
  <c r="V505" s="1"/>
  <c r="X505" s="1"/>
  <c r="Z505" s="1"/>
  <c r="AB505" s="1"/>
  <c r="AD505" s="1"/>
  <c r="AF505" s="1"/>
  <c r="F508"/>
  <c r="H508" s="1"/>
  <c r="J508" s="1"/>
  <c r="L508" s="1"/>
  <c r="N508" s="1"/>
  <c r="P508" s="1"/>
  <c r="R508" s="1"/>
  <c r="T508" s="1"/>
  <c r="V508" s="1"/>
  <c r="X508" s="1"/>
  <c r="Z508" s="1"/>
  <c r="AB508" s="1"/>
  <c r="AD508" s="1"/>
  <c r="AF508" s="1"/>
  <c r="F510"/>
  <c r="H510" s="1"/>
  <c r="J510" s="1"/>
  <c r="L510" s="1"/>
  <c r="N510" s="1"/>
  <c r="P510" s="1"/>
  <c r="R510" s="1"/>
  <c r="T510" s="1"/>
  <c r="V510" s="1"/>
  <c r="X510" s="1"/>
  <c r="Z510" s="1"/>
  <c r="AB510" s="1"/>
  <c r="AD510" s="1"/>
  <c r="AF510" s="1"/>
  <c r="F514"/>
  <c r="H514" s="1"/>
  <c r="J514" s="1"/>
  <c r="L514" s="1"/>
  <c r="N514" s="1"/>
  <c r="P514" s="1"/>
  <c r="R514" s="1"/>
  <c r="T514" s="1"/>
  <c r="V514" s="1"/>
  <c r="X514" s="1"/>
  <c r="Z514" s="1"/>
  <c r="AB514" s="1"/>
  <c r="AD514" s="1"/>
  <c r="AF514" s="1"/>
  <c r="F515"/>
  <c r="H515" s="1"/>
  <c r="J515" s="1"/>
  <c r="L515" s="1"/>
  <c r="N515" s="1"/>
  <c r="P515" s="1"/>
  <c r="R515" s="1"/>
  <c r="T515" s="1"/>
  <c r="V515" s="1"/>
  <c r="X515" s="1"/>
  <c r="Z515" s="1"/>
  <c r="AB515" s="1"/>
  <c r="AD515" s="1"/>
  <c r="AF515" s="1"/>
  <c r="F520"/>
  <c r="H520" s="1"/>
  <c r="J520" s="1"/>
  <c r="L520" s="1"/>
  <c r="N520" s="1"/>
  <c r="P520" s="1"/>
  <c r="R520" s="1"/>
  <c r="T520" s="1"/>
  <c r="V520" s="1"/>
  <c r="X520" s="1"/>
  <c r="Z520" s="1"/>
  <c r="AB520" s="1"/>
  <c r="AD520" s="1"/>
  <c r="AF520" s="1"/>
  <c r="F526"/>
  <c r="H526" s="1"/>
  <c r="J526" s="1"/>
  <c r="L526" s="1"/>
  <c r="N526" s="1"/>
  <c r="P526" s="1"/>
  <c r="R526" s="1"/>
  <c r="T526" s="1"/>
  <c r="V526" s="1"/>
  <c r="X526" s="1"/>
  <c r="Z526" s="1"/>
  <c r="AB526" s="1"/>
  <c r="AD526" s="1"/>
  <c r="F529"/>
  <c r="H529" s="1"/>
  <c r="J529" s="1"/>
  <c r="L529" s="1"/>
  <c r="N529" s="1"/>
  <c r="P529" s="1"/>
  <c r="R529" s="1"/>
  <c r="T529" s="1"/>
  <c r="V529" s="1"/>
  <c r="X529" s="1"/>
  <c r="Z529" s="1"/>
  <c r="AB529" s="1"/>
  <c r="AD529" s="1"/>
  <c r="AF529" s="1"/>
  <c r="F531"/>
  <c r="H531" s="1"/>
  <c r="J531" s="1"/>
  <c r="L531" s="1"/>
  <c r="N531" s="1"/>
  <c r="P531" s="1"/>
  <c r="R531" s="1"/>
  <c r="T531" s="1"/>
  <c r="V531" s="1"/>
  <c r="X531" s="1"/>
  <c r="Z531" s="1"/>
  <c r="AB531" s="1"/>
  <c r="AD531" s="1"/>
  <c r="AF531" s="1"/>
  <c r="F533"/>
  <c r="H533" s="1"/>
  <c r="J533" s="1"/>
  <c r="L533" s="1"/>
  <c r="N533" s="1"/>
  <c r="P533" s="1"/>
  <c r="R533" s="1"/>
  <c r="T533" s="1"/>
  <c r="V533" s="1"/>
  <c r="X533" s="1"/>
  <c r="Z533" s="1"/>
  <c r="AB533" s="1"/>
  <c r="AD533" s="1"/>
  <c r="AF533" s="1"/>
  <c r="F534"/>
  <c r="H534" s="1"/>
  <c r="J534" s="1"/>
  <c r="L534" s="1"/>
  <c r="N534" s="1"/>
  <c r="P534" s="1"/>
  <c r="R534" s="1"/>
  <c r="T534" s="1"/>
  <c r="V534" s="1"/>
  <c r="X534" s="1"/>
  <c r="Z534" s="1"/>
  <c r="AB534" s="1"/>
  <c r="AD534" s="1"/>
  <c r="AF534" s="1"/>
  <c r="F535"/>
  <c r="H535" s="1"/>
  <c r="J535" s="1"/>
  <c r="L535" s="1"/>
  <c r="N535" s="1"/>
  <c r="P535" s="1"/>
  <c r="R535" s="1"/>
  <c r="T535" s="1"/>
  <c r="V535" s="1"/>
  <c r="X535" s="1"/>
  <c r="Z535" s="1"/>
  <c r="AB535" s="1"/>
  <c r="AD535" s="1"/>
  <c r="AF535" s="1"/>
  <c r="F537"/>
  <c r="H537" s="1"/>
  <c r="J537" s="1"/>
  <c r="L537" s="1"/>
  <c r="N537" s="1"/>
  <c r="P537" s="1"/>
  <c r="R537" s="1"/>
  <c r="T537" s="1"/>
  <c r="V537" s="1"/>
  <c r="X537" s="1"/>
  <c r="Z537" s="1"/>
  <c r="AB537" s="1"/>
  <c r="AD537" s="1"/>
  <c r="AF537" s="1"/>
  <c r="F545"/>
  <c r="H545" s="1"/>
  <c r="J545" s="1"/>
  <c r="L545" s="1"/>
  <c r="N545" s="1"/>
  <c r="P545" s="1"/>
  <c r="R545" s="1"/>
  <c r="T545" s="1"/>
  <c r="V545" s="1"/>
  <c r="X545" s="1"/>
  <c r="Z545" s="1"/>
  <c r="AB545" s="1"/>
  <c r="AD545" s="1"/>
  <c r="AF545" s="1"/>
  <c r="F547"/>
  <c r="H547" s="1"/>
  <c r="J547" s="1"/>
  <c r="L547" s="1"/>
  <c r="N547" s="1"/>
  <c r="P547" s="1"/>
  <c r="R547" s="1"/>
  <c r="T547" s="1"/>
  <c r="V547" s="1"/>
  <c r="X547" s="1"/>
  <c r="Z547" s="1"/>
  <c r="AB547" s="1"/>
  <c r="AD547" s="1"/>
  <c r="AF547" s="1"/>
  <c r="F548"/>
  <c r="H548" s="1"/>
  <c r="J548" s="1"/>
  <c r="L548" s="1"/>
  <c r="N548" s="1"/>
  <c r="P548" s="1"/>
  <c r="R548" s="1"/>
  <c r="T548" s="1"/>
  <c r="V548" s="1"/>
  <c r="X548" s="1"/>
  <c r="Z548" s="1"/>
  <c r="AB548" s="1"/>
  <c r="AD548" s="1"/>
  <c r="AF548" s="1"/>
  <c r="F550"/>
  <c r="H550" s="1"/>
  <c r="J550" s="1"/>
  <c r="L550" s="1"/>
  <c r="N550" s="1"/>
  <c r="P550" s="1"/>
  <c r="R550" s="1"/>
  <c r="T550" s="1"/>
  <c r="V550" s="1"/>
  <c r="X550" s="1"/>
  <c r="Z550" s="1"/>
  <c r="AB550" s="1"/>
  <c r="AD550" s="1"/>
  <c r="AF550" s="1"/>
  <c r="F552"/>
  <c r="H552" s="1"/>
  <c r="J552" s="1"/>
  <c r="L552" s="1"/>
  <c r="N552" s="1"/>
  <c r="P552" s="1"/>
  <c r="R552" s="1"/>
  <c r="T552" s="1"/>
  <c r="V552" s="1"/>
  <c r="X552" s="1"/>
  <c r="Z552" s="1"/>
  <c r="AB552" s="1"/>
  <c r="AD552" s="1"/>
  <c r="AF552" s="1"/>
  <c r="F557"/>
  <c r="H557" s="1"/>
  <c r="J557" s="1"/>
  <c r="L557" s="1"/>
  <c r="N557" s="1"/>
  <c r="P557" s="1"/>
  <c r="R557" s="1"/>
  <c r="T557" s="1"/>
  <c r="V557" s="1"/>
  <c r="X557" s="1"/>
  <c r="Z557" s="1"/>
  <c r="AB557" s="1"/>
  <c r="AD557" s="1"/>
  <c r="AF557" s="1"/>
  <c r="F559"/>
  <c r="H559" s="1"/>
  <c r="J559" s="1"/>
  <c r="L559" s="1"/>
  <c r="N559" s="1"/>
  <c r="P559" s="1"/>
  <c r="R559" s="1"/>
  <c r="T559" s="1"/>
  <c r="V559" s="1"/>
  <c r="X559" s="1"/>
  <c r="Z559" s="1"/>
  <c r="AB559" s="1"/>
  <c r="AD559" s="1"/>
  <c r="AF559" s="1"/>
  <c r="F561"/>
  <c r="H561" s="1"/>
  <c r="J561" s="1"/>
  <c r="L561" s="1"/>
  <c r="N561" s="1"/>
  <c r="P561" s="1"/>
  <c r="R561" s="1"/>
  <c r="T561" s="1"/>
  <c r="V561" s="1"/>
  <c r="X561" s="1"/>
  <c r="Z561" s="1"/>
  <c r="AB561" s="1"/>
  <c r="AD561" s="1"/>
  <c r="AF561" s="1"/>
  <c r="F563"/>
  <c r="H563" s="1"/>
  <c r="J563" s="1"/>
  <c r="L563" s="1"/>
  <c r="N563" s="1"/>
  <c r="P563" s="1"/>
  <c r="R563" s="1"/>
  <c r="T563" s="1"/>
  <c r="V563" s="1"/>
  <c r="X563" s="1"/>
  <c r="Z563" s="1"/>
  <c r="AB563" s="1"/>
  <c r="AD563" s="1"/>
  <c r="F573"/>
  <c r="H573" s="1"/>
  <c r="J573" s="1"/>
  <c r="L573" s="1"/>
  <c r="N573" s="1"/>
  <c r="P573" s="1"/>
  <c r="R573" s="1"/>
  <c r="T573" s="1"/>
  <c r="V573" s="1"/>
  <c r="X573" s="1"/>
  <c r="Z573" s="1"/>
  <c r="AB573" s="1"/>
  <c r="AD573" s="1"/>
  <c r="AF573" s="1"/>
  <c r="E223" l="1"/>
  <c r="F223" s="1"/>
  <c r="H223" s="1"/>
  <c r="J223" s="1"/>
  <c r="L223" s="1"/>
  <c r="N223" s="1"/>
  <c r="P223" s="1"/>
  <c r="R223" s="1"/>
  <c r="T223" s="1"/>
  <c r="V223" s="1"/>
  <c r="X223" s="1"/>
  <c r="Z223" s="1"/>
  <c r="AB223" s="1"/>
  <c r="AD223" s="1"/>
  <c r="AF223" s="1"/>
  <c r="E92"/>
  <c r="F92" s="1"/>
  <c r="H92" s="1"/>
  <c r="J92" s="1"/>
  <c r="L92" s="1"/>
  <c r="N92" s="1"/>
  <c r="P92" s="1"/>
  <c r="R92" s="1"/>
  <c r="T92" s="1"/>
  <c r="V92" s="1"/>
  <c r="X92" s="1"/>
  <c r="Z92" s="1"/>
  <c r="AB92" s="1"/>
  <c r="AD92" s="1"/>
  <c r="AF92" s="1"/>
  <c r="F201"/>
  <c r="H201" s="1"/>
  <c r="J201" s="1"/>
  <c r="L201" s="1"/>
  <c r="N201" s="1"/>
  <c r="P201" s="1"/>
  <c r="R201" s="1"/>
  <c r="T201" s="1"/>
  <c r="V201" s="1"/>
  <c r="X201" s="1"/>
  <c r="Z201" s="1"/>
  <c r="AB201" s="1"/>
  <c r="AD201" s="1"/>
  <c r="AF201" s="1"/>
  <c r="E200"/>
  <c r="F200" s="1"/>
  <c r="H200" s="1"/>
  <c r="J200" s="1"/>
  <c r="L200" s="1"/>
  <c r="N200" s="1"/>
  <c r="P200" s="1"/>
  <c r="R200" s="1"/>
  <c r="T200" s="1"/>
  <c r="V200" s="1"/>
  <c r="X200" s="1"/>
  <c r="Z200" s="1"/>
  <c r="AB200" s="1"/>
  <c r="AD200" s="1"/>
  <c r="AF200" s="1"/>
  <c r="E65"/>
  <c r="E260"/>
  <c r="F260" s="1"/>
  <c r="H260" s="1"/>
  <c r="J260" s="1"/>
  <c r="L260" s="1"/>
  <c r="N260" s="1"/>
  <c r="P260" s="1"/>
  <c r="R260" s="1"/>
  <c r="T260" s="1"/>
  <c r="V260" s="1"/>
  <c r="X260" s="1"/>
  <c r="Z260" s="1"/>
  <c r="AB260" s="1"/>
  <c r="AD260" s="1"/>
  <c r="AF260" s="1"/>
  <c r="F341"/>
  <c r="H341" s="1"/>
  <c r="J341" s="1"/>
  <c r="L341" s="1"/>
  <c r="N341" s="1"/>
  <c r="P341" s="1"/>
  <c r="R341" s="1"/>
  <c r="T341" s="1"/>
  <c r="V341" s="1"/>
  <c r="X341" s="1"/>
  <c r="Z341" s="1"/>
  <c r="AB341" s="1"/>
  <c r="AD341" s="1"/>
  <c r="AF341" s="1"/>
  <c r="E340"/>
  <c r="E339" s="1"/>
  <c r="F407"/>
  <c r="H407" s="1"/>
  <c r="J407" s="1"/>
  <c r="L407" s="1"/>
  <c r="N407" s="1"/>
  <c r="P407" s="1"/>
  <c r="R407" s="1"/>
  <c r="T407" s="1"/>
  <c r="V407" s="1"/>
  <c r="X407" s="1"/>
  <c r="Z407" s="1"/>
  <c r="AB407" s="1"/>
  <c r="AD407" s="1"/>
  <c r="AF407" s="1"/>
  <c r="F354"/>
  <c r="H354" s="1"/>
  <c r="J354" s="1"/>
  <c r="L354" s="1"/>
  <c r="N354" s="1"/>
  <c r="P354" s="1"/>
  <c r="R354" s="1"/>
  <c r="T354" s="1"/>
  <c r="V354" s="1"/>
  <c r="X354" s="1"/>
  <c r="Z354" s="1"/>
  <c r="AB354" s="1"/>
  <c r="AD354" s="1"/>
  <c r="AF354" s="1"/>
  <c r="E353"/>
  <c r="E352" s="1"/>
  <c r="F352" s="1"/>
  <c r="H352" s="1"/>
  <c r="J352" s="1"/>
  <c r="L352" s="1"/>
  <c r="N352" s="1"/>
  <c r="P352" s="1"/>
  <c r="R352" s="1"/>
  <c r="T352" s="1"/>
  <c r="V352" s="1"/>
  <c r="X352" s="1"/>
  <c r="Z352" s="1"/>
  <c r="AB352" s="1"/>
  <c r="AD352" s="1"/>
  <c r="AF352" s="1"/>
  <c r="F236"/>
  <c r="H236" s="1"/>
  <c r="J236" s="1"/>
  <c r="L236" s="1"/>
  <c r="N236" s="1"/>
  <c r="P236" s="1"/>
  <c r="R236" s="1"/>
  <c r="T236" s="1"/>
  <c r="V236" s="1"/>
  <c r="X236" s="1"/>
  <c r="Z236" s="1"/>
  <c r="AB236" s="1"/>
  <c r="AD236" s="1"/>
  <c r="AF236" s="1"/>
  <c r="F487"/>
  <c r="H487" s="1"/>
  <c r="J487" s="1"/>
  <c r="L487" s="1"/>
  <c r="N487" s="1"/>
  <c r="P487" s="1"/>
  <c r="R487" s="1"/>
  <c r="T487" s="1"/>
  <c r="V487" s="1"/>
  <c r="X487" s="1"/>
  <c r="Z487" s="1"/>
  <c r="AB487" s="1"/>
  <c r="AD487" s="1"/>
  <c r="AF487" s="1"/>
  <c r="F152"/>
  <c r="H152" s="1"/>
  <c r="J152" s="1"/>
  <c r="L152" s="1"/>
  <c r="N152" s="1"/>
  <c r="P152" s="1"/>
  <c r="R152" s="1"/>
  <c r="T152" s="1"/>
  <c r="V152" s="1"/>
  <c r="X152" s="1"/>
  <c r="Z152" s="1"/>
  <c r="AB152" s="1"/>
  <c r="AD152" s="1"/>
  <c r="AF152" s="1"/>
  <c r="F418"/>
  <c r="H418" s="1"/>
  <c r="J418" s="1"/>
  <c r="L418" s="1"/>
  <c r="N418" s="1"/>
  <c r="P418" s="1"/>
  <c r="R418" s="1"/>
  <c r="T418" s="1"/>
  <c r="V418" s="1"/>
  <c r="X418" s="1"/>
  <c r="Z418" s="1"/>
  <c r="AB418" s="1"/>
  <c r="AD418" s="1"/>
  <c r="F261"/>
  <c r="H261" s="1"/>
  <c r="J261" s="1"/>
  <c r="L261" s="1"/>
  <c r="N261" s="1"/>
  <c r="P261" s="1"/>
  <c r="R261" s="1"/>
  <c r="T261" s="1"/>
  <c r="V261" s="1"/>
  <c r="X261" s="1"/>
  <c r="Z261" s="1"/>
  <c r="AB261" s="1"/>
  <c r="AD261" s="1"/>
  <c r="AF261" s="1"/>
  <c r="J381"/>
  <c r="L381" s="1"/>
  <c r="N381" s="1"/>
  <c r="P381" s="1"/>
  <c r="R381" s="1"/>
  <c r="T381" s="1"/>
  <c r="V381" s="1"/>
  <c r="X381" s="1"/>
  <c r="Z381" s="1"/>
  <c r="AB381" s="1"/>
  <c r="AD381" s="1"/>
  <c r="AF381" s="1"/>
  <c r="E380"/>
  <c r="F377"/>
  <c r="H377" s="1"/>
  <c r="J377" s="1"/>
  <c r="L377" s="1"/>
  <c r="N377" s="1"/>
  <c r="P377" s="1"/>
  <c r="R377" s="1"/>
  <c r="T377" s="1"/>
  <c r="V377" s="1"/>
  <c r="X377" s="1"/>
  <c r="Z377" s="1"/>
  <c r="AB377" s="1"/>
  <c r="AD377" s="1"/>
  <c r="AF377" s="1"/>
  <c r="F217"/>
  <c r="H217" s="1"/>
  <c r="J217" s="1"/>
  <c r="L217" s="1"/>
  <c r="N217" s="1"/>
  <c r="P217" s="1"/>
  <c r="R217" s="1"/>
  <c r="T217" s="1"/>
  <c r="V217" s="1"/>
  <c r="X217" s="1"/>
  <c r="Z217" s="1"/>
  <c r="AB217" s="1"/>
  <c r="AD217" s="1"/>
  <c r="AF217" s="1"/>
  <c r="F185"/>
  <c r="H185" s="1"/>
  <c r="J185" s="1"/>
  <c r="L185" s="1"/>
  <c r="N185" s="1"/>
  <c r="P185" s="1"/>
  <c r="R185" s="1"/>
  <c r="T185" s="1"/>
  <c r="V185" s="1"/>
  <c r="X185" s="1"/>
  <c r="Z185" s="1"/>
  <c r="AB185" s="1"/>
  <c r="AD185" s="1"/>
  <c r="AF185" s="1"/>
  <c r="F412"/>
  <c r="H412" s="1"/>
  <c r="J412" s="1"/>
  <c r="L412" s="1"/>
  <c r="N412" s="1"/>
  <c r="P412" s="1"/>
  <c r="R412" s="1"/>
  <c r="T412" s="1"/>
  <c r="V412" s="1"/>
  <c r="X412" s="1"/>
  <c r="Z412" s="1"/>
  <c r="AB412" s="1"/>
  <c r="AD412" s="1"/>
  <c r="AF412" s="1"/>
  <c r="E313"/>
  <c r="E312" s="1"/>
  <c r="F312" s="1"/>
  <c r="H312" s="1"/>
  <c r="J312" s="1"/>
  <c r="L312" s="1"/>
  <c r="N312" s="1"/>
  <c r="P312" s="1"/>
  <c r="R312" s="1"/>
  <c r="T312" s="1"/>
  <c r="V312" s="1"/>
  <c r="X312" s="1"/>
  <c r="Z312" s="1"/>
  <c r="AB312" s="1"/>
  <c r="AD312" s="1"/>
  <c r="AF312" s="1"/>
  <c r="F78"/>
  <c r="H78" s="1"/>
  <c r="J78" s="1"/>
  <c r="L78" s="1"/>
  <c r="N78" s="1"/>
  <c r="P78" s="1"/>
  <c r="R78" s="1"/>
  <c r="T78" s="1"/>
  <c r="V78" s="1"/>
  <c r="X78" s="1"/>
  <c r="Z78" s="1"/>
  <c r="AB78" s="1"/>
  <c r="AD78" s="1"/>
  <c r="AF78" s="1"/>
  <c r="E570"/>
  <c r="F570" s="1"/>
  <c r="H570" s="1"/>
  <c r="J570" s="1"/>
  <c r="L570" s="1"/>
  <c r="N570" s="1"/>
  <c r="P570" s="1"/>
  <c r="R570" s="1"/>
  <c r="T570" s="1"/>
  <c r="V570" s="1"/>
  <c r="X570" s="1"/>
  <c r="Z570" s="1"/>
  <c r="AB570" s="1"/>
  <c r="AD570" s="1"/>
  <c r="AF570" s="1"/>
  <c r="F571"/>
  <c r="H571" s="1"/>
  <c r="J571" s="1"/>
  <c r="L571" s="1"/>
  <c r="N571" s="1"/>
  <c r="P571" s="1"/>
  <c r="R571" s="1"/>
  <c r="T571" s="1"/>
  <c r="V571" s="1"/>
  <c r="X571" s="1"/>
  <c r="Z571" s="1"/>
  <c r="AB571" s="1"/>
  <c r="AD571" s="1"/>
  <c r="AF571" s="1"/>
  <c r="F572"/>
  <c r="H572" s="1"/>
  <c r="J572" s="1"/>
  <c r="L572" s="1"/>
  <c r="N572" s="1"/>
  <c r="P572" s="1"/>
  <c r="R572" s="1"/>
  <c r="T572" s="1"/>
  <c r="V572" s="1"/>
  <c r="X572" s="1"/>
  <c r="Z572" s="1"/>
  <c r="AB572" s="1"/>
  <c r="AD572" s="1"/>
  <c r="AF572" s="1"/>
  <c r="E543"/>
  <c r="E542" s="1"/>
  <c r="F542" s="1"/>
  <c r="H542" s="1"/>
  <c r="J542" s="1"/>
  <c r="L542" s="1"/>
  <c r="N542" s="1"/>
  <c r="P542" s="1"/>
  <c r="R542" s="1"/>
  <c r="T542" s="1"/>
  <c r="V542" s="1"/>
  <c r="X542" s="1"/>
  <c r="Z542" s="1"/>
  <c r="AB542" s="1"/>
  <c r="AD542" s="1"/>
  <c r="AF542" s="1"/>
  <c r="F544"/>
  <c r="H544" s="1"/>
  <c r="J544" s="1"/>
  <c r="L544" s="1"/>
  <c r="N544" s="1"/>
  <c r="P544" s="1"/>
  <c r="R544" s="1"/>
  <c r="T544" s="1"/>
  <c r="V544" s="1"/>
  <c r="X544" s="1"/>
  <c r="Z544" s="1"/>
  <c r="AB544" s="1"/>
  <c r="AD544" s="1"/>
  <c r="AF544" s="1"/>
  <c r="E527"/>
  <c r="F527" s="1"/>
  <c r="H527" s="1"/>
  <c r="J527" s="1"/>
  <c r="L527" s="1"/>
  <c r="N527" s="1"/>
  <c r="P527" s="1"/>
  <c r="R527" s="1"/>
  <c r="T527" s="1"/>
  <c r="V527" s="1"/>
  <c r="X527" s="1"/>
  <c r="Z527" s="1"/>
  <c r="AB527" s="1"/>
  <c r="AD527" s="1"/>
  <c r="AF527" s="1"/>
  <c r="E524"/>
  <c r="F524" s="1"/>
  <c r="H524" s="1"/>
  <c r="J524" s="1"/>
  <c r="L524" s="1"/>
  <c r="N524" s="1"/>
  <c r="P524" s="1"/>
  <c r="R524" s="1"/>
  <c r="T524" s="1"/>
  <c r="V524" s="1"/>
  <c r="X524" s="1"/>
  <c r="Z524" s="1"/>
  <c r="AB524" s="1"/>
  <c r="AD524" s="1"/>
  <c r="F519"/>
  <c r="H519" s="1"/>
  <c r="J519" s="1"/>
  <c r="L519" s="1"/>
  <c r="N519" s="1"/>
  <c r="P519" s="1"/>
  <c r="R519" s="1"/>
  <c r="T519" s="1"/>
  <c r="V519" s="1"/>
  <c r="X519" s="1"/>
  <c r="Z519" s="1"/>
  <c r="AB519" s="1"/>
  <c r="AD519" s="1"/>
  <c r="AF519" s="1"/>
  <c r="F518"/>
  <c r="H518" s="1"/>
  <c r="J518" s="1"/>
  <c r="L518" s="1"/>
  <c r="N518" s="1"/>
  <c r="P518" s="1"/>
  <c r="R518" s="1"/>
  <c r="T518" s="1"/>
  <c r="V518" s="1"/>
  <c r="X518" s="1"/>
  <c r="Z518" s="1"/>
  <c r="AB518" s="1"/>
  <c r="AD518" s="1"/>
  <c r="AF518" s="1"/>
  <c r="E516"/>
  <c r="F516" s="1"/>
  <c r="H516" s="1"/>
  <c r="J516" s="1"/>
  <c r="L516" s="1"/>
  <c r="N516" s="1"/>
  <c r="P516" s="1"/>
  <c r="R516" s="1"/>
  <c r="T516" s="1"/>
  <c r="V516" s="1"/>
  <c r="X516" s="1"/>
  <c r="Z516" s="1"/>
  <c r="AB516" s="1"/>
  <c r="AD516" s="1"/>
  <c r="AF516" s="1"/>
  <c r="E512"/>
  <c r="F512" s="1"/>
  <c r="H512" s="1"/>
  <c r="J512" s="1"/>
  <c r="L512" s="1"/>
  <c r="N512" s="1"/>
  <c r="P512" s="1"/>
  <c r="R512" s="1"/>
  <c r="T512" s="1"/>
  <c r="V512" s="1"/>
  <c r="X512" s="1"/>
  <c r="Z512" s="1"/>
  <c r="AB512" s="1"/>
  <c r="AD512" s="1"/>
  <c r="AF512" s="1"/>
  <c r="E506"/>
  <c r="F506" s="1"/>
  <c r="H506" s="1"/>
  <c r="J506" s="1"/>
  <c r="L506" s="1"/>
  <c r="N506" s="1"/>
  <c r="P506" s="1"/>
  <c r="R506" s="1"/>
  <c r="T506" s="1"/>
  <c r="V506" s="1"/>
  <c r="X506" s="1"/>
  <c r="Z506" s="1"/>
  <c r="AB506" s="1"/>
  <c r="AD506" s="1"/>
  <c r="AF506" s="1"/>
  <c r="E502"/>
  <c r="F502" s="1"/>
  <c r="H502" s="1"/>
  <c r="J502" s="1"/>
  <c r="L502" s="1"/>
  <c r="N502" s="1"/>
  <c r="P502" s="1"/>
  <c r="R502" s="1"/>
  <c r="T502" s="1"/>
  <c r="V502" s="1"/>
  <c r="X502" s="1"/>
  <c r="Z502" s="1"/>
  <c r="AB502" s="1"/>
  <c r="AD502" s="1"/>
  <c r="AF502" s="1"/>
  <c r="E499"/>
  <c r="F499" s="1"/>
  <c r="H499" s="1"/>
  <c r="J499" s="1"/>
  <c r="L499" s="1"/>
  <c r="N499" s="1"/>
  <c r="P499" s="1"/>
  <c r="R499" s="1"/>
  <c r="T499" s="1"/>
  <c r="V499" s="1"/>
  <c r="X499" s="1"/>
  <c r="Z499" s="1"/>
  <c r="AB499" s="1"/>
  <c r="AD499" s="1"/>
  <c r="AF499" s="1"/>
  <c r="E494"/>
  <c r="F494" s="1"/>
  <c r="H494" s="1"/>
  <c r="J494" s="1"/>
  <c r="L494" s="1"/>
  <c r="N494" s="1"/>
  <c r="P494" s="1"/>
  <c r="R494" s="1"/>
  <c r="T494" s="1"/>
  <c r="V494" s="1"/>
  <c r="X494" s="1"/>
  <c r="Z494" s="1"/>
  <c r="AB494" s="1"/>
  <c r="AD494" s="1"/>
  <c r="AF494" s="1"/>
  <c r="F486"/>
  <c r="H486" s="1"/>
  <c r="J486" s="1"/>
  <c r="L486" s="1"/>
  <c r="N486" s="1"/>
  <c r="P486" s="1"/>
  <c r="R486" s="1"/>
  <c r="T486" s="1"/>
  <c r="V486" s="1"/>
  <c r="X486" s="1"/>
  <c r="Z486" s="1"/>
  <c r="AB486" s="1"/>
  <c r="AD486" s="1"/>
  <c r="AF486" s="1"/>
  <c r="F482"/>
  <c r="H482" s="1"/>
  <c r="J482" s="1"/>
  <c r="L482" s="1"/>
  <c r="N482" s="1"/>
  <c r="P482" s="1"/>
  <c r="R482" s="1"/>
  <c r="T482" s="1"/>
  <c r="V482" s="1"/>
  <c r="X482" s="1"/>
  <c r="Z482" s="1"/>
  <c r="AB482" s="1"/>
  <c r="AD482" s="1"/>
  <c r="AF482" s="1"/>
  <c r="E480"/>
  <c r="F480" s="1"/>
  <c r="H480" s="1"/>
  <c r="J480" s="1"/>
  <c r="L480" s="1"/>
  <c r="N480" s="1"/>
  <c r="P480" s="1"/>
  <c r="R480" s="1"/>
  <c r="T480" s="1"/>
  <c r="V480" s="1"/>
  <c r="X480" s="1"/>
  <c r="Z480" s="1"/>
  <c r="AB480" s="1"/>
  <c r="AD480" s="1"/>
  <c r="AF480" s="1"/>
  <c r="F474"/>
  <c r="H474" s="1"/>
  <c r="J474" s="1"/>
  <c r="L474" s="1"/>
  <c r="N474" s="1"/>
  <c r="P474" s="1"/>
  <c r="R474" s="1"/>
  <c r="T474" s="1"/>
  <c r="V474" s="1"/>
  <c r="X474" s="1"/>
  <c r="Z474" s="1"/>
  <c r="AB474" s="1"/>
  <c r="AD474" s="1"/>
  <c r="AF474" s="1"/>
  <c r="F475"/>
  <c r="H475" s="1"/>
  <c r="J475" s="1"/>
  <c r="L475" s="1"/>
  <c r="N475" s="1"/>
  <c r="P475" s="1"/>
  <c r="R475" s="1"/>
  <c r="T475" s="1"/>
  <c r="V475" s="1"/>
  <c r="X475" s="1"/>
  <c r="Z475" s="1"/>
  <c r="AB475" s="1"/>
  <c r="AD475" s="1"/>
  <c r="AF475" s="1"/>
  <c r="E470"/>
  <c r="F470" s="1"/>
  <c r="H470" s="1"/>
  <c r="J470" s="1"/>
  <c r="L470" s="1"/>
  <c r="N470" s="1"/>
  <c r="P470" s="1"/>
  <c r="R470" s="1"/>
  <c r="T470" s="1"/>
  <c r="V470" s="1"/>
  <c r="X470" s="1"/>
  <c r="Z470" s="1"/>
  <c r="AB470" s="1"/>
  <c r="AD470" s="1"/>
  <c r="AF470" s="1"/>
  <c r="E453"/>
  <c r="E452" s="1"/>
  <c r="F452" s="1"/>
  <c r="H452" s="1"/>
  <c r="J452" s="1"/>
  <c r="L452" s="1"/>
  <c r="N452" s="1"/>
  <c r="P452" s="1"/>
  <c r="R452" s="1"/>
  <c r="T452" s="1"/>
  <c r="V452" s="1"/>
  <c r="X452" s="1"/>
  <c r="Z452" s="1"/>
  <c r="AB452" s="1"/>
  <c r="AD452" s="1"/>
  <c r="AF452" s="1"/>
  <c r="F454"/>
  <c r="H454" s="1"/>
  <c r="J454" s="1"/>
  <c r="L454" s="1"/>
  <c r="N454" s="1"/>
  <c r="P454" s="1"/>
  <c r="R454" s="1"/>
  <c r="T454" s="1"/>
  <c r="V454" s="1"/>
  <c r="X454" s="1"/>
  <c r="Z454" s="1"/>
  <c r="AB454" s="1"/>
  <c r="AD454" s="1"/>
  <c r="AF454" s="1"/>
  <c r="E423"/>
  <c r="F423" s="1"/>
  <c r="H423" s="1"/>
  <c r="J423" s="1"/>
  <c r="L423" s="1"/>
  <c r="N423" s="1"/>
  <c r="P423" s="1"/>
  <c r="R423" s="1"/>
  <c r="T423" s="1"/>
  <c r="V423" s="1"/>
  <c r="X423" s="1"/>
  <c r="Z423" s="1"/>
  <c r="AB423" s="1"/>
  <c r="AD423" s="1"/>
  <c r="AF423" s="1"/>
  <c r="F419"/>
  <c r="H419" s="1"/>
  <c r="J419" s="1"/>
  <c r="L419" s="1"/>
  <c r="N419" s="1"/>
  <c r="P419" s="1"/>
  <c r="R419" s="1"/>
  <c r="T419" s="1"/>
  <c r="V419" s="1"/>
  <c r="X419" s="1"/>
  <c r="Z419" s="1"/>
  <c r="AB419" s="1"/>
  <c r="AD419" s="1"/>
  <c r="AF419" s="1"/>
  <c r="E414"/>
  <c r="F414" s="1"/>
  <c r="H414" s="1"/>
  <c r="J414" s="1"/>
  <c r="L414" s="1"/>
  <c r="N414" s="1"/>
  <c r="P414" s="1"/>
  <c r="R414" s="1"/>
  <c r="T414" s="1"/>
  <c r="V414" s="1"/>
  <c r="X414" s="1"/>
  <c r="Z414" s="1"/>
  <c r="AB414" s="1"/>
  <c r="AD414" s="1"/>
  <c r="AF414" s="1"/>
  <c r="E409"/>
  <c r="F409" s="1"/>
  <c r="H409" s="1"/>
  <c r="J409" s="1"/>
  <c r="L409" s="1"/>
  <c r="N409" s="1"/>
  <c r="P409" s="1"/>
  <c r="R409" s="1"/>
  <c r="T409" s="1"/>
  <c r="V409" s="1"/>
  <c r="X409" s="1"/>
  <c r="Z409" s="1"/>
  <c r="AB409" s="1"/>
  <c r="AD409" s="1"/>
  <c r="AF409" s="1"/>
  <c r="F410"/>
  <c r="H410" s="1"/>
  <c r="J410" s="1"/>
  <c r="L410" s="1"/>
  <c r="N410" s="1"/>
  <c r="P410" s="1"/>
  <c r="R410" s="1"/>
  <c r="T410" s="1"/>
  <c r="V410" s="1"/>
  <c r="X410" s="1"/>
  <c r="Z410" s="1"/>
  <c r="AB410" s="1"/>
  <c r="AD410" s="1"/>
  <c r="AF410" s="1"/>
  <c r="E405"/>
  <c r="F405" s="1"/>
  <c r="H405" s="1"/>
  <c r="J405" s="1"/>
  <c r="L405" s="1"/>
  <c r="N405" s="1"/>
  <c r="P405" s="1"/>
  <c r="R405" s="1"/>
  <c r="T405" s="1"/>
  <c r="V405" s="1"/>
  <c r="X405" s="1"/>
  <c r="Z405" s="1"/>
  <c r="AB405" s="1"/>
  <c r="AD405" s="1"/>
  <c r="AF405" s="1"/>
  <c r="E400"/>
  <c r="E399" s="1"/>
  <c r="F399" s="1"/>
  <c r="H399" s="1"/>
  <c r="J399" s="1"/>
  <c r="L399" s="1"/>
  <c r="N399" s="1"/>
  <c r="P399" s="1"/>
  <c r="R399" s="1"/>
  <c r="T399" s="1"/>
  <c r="V399" s="1"/>
  <c r="X399" s="1"/>
  <c r="Z399" s="1"/>
  <c r="AB399" s="1"/>
  <c r="AD399" s="1"/>
  <c r="AF399" s="1"/>
  <c r="F401"/>
  <c r="H401" s="1"/>
  <c r="J401" s="1"/>
  <c r="L401" s="1"/>
  <c r="N401" s="1"/>
  <c r="P401" s="1"/>
  <c r="R401" s="1"/>
  <c r="T401" s="1"/>
  <c r="V401" s="1"/>
  <c r="X401" s="1"/>
  <c r="Z401" s="1"/>
  <c r="AB401" s="1"/>
  <c r="AD401" s="1"/>
  <c r="AF401" s="1"/>
  <c r="E394"/>
  <c r="E393" s="1"/>
  <c r="F393" s="1"/>
  <c r="H393" s="1"/>
  <c r="J393" s="1"/>
  <c r="L393" s="1"/>
  <c r="N393" s="1"/>
  <c r="P393" s="1"/>
  <c r="R393" s="1"/>
  <c r="T393" s="1"/>
  <c r="V393" s="1"/>
  <c r="X393" s="1"/>
  <c r="Z393" s="1"/>
  <c r="AB393" s="1"/>
  <c r="AD393" s="1"/>
  <c r="F395"/>
  <c r="H395" s="1"/>
  <c r="J395" s="1"/>
  <c r="L395" s="1"/>
  <c r="N395" s="1"/>
  <c r="P395" s="1"/>
  <c r="R395" s="1"/>
  <c r="T395" s="1"/>
  <c r="V395" s="1"/>
  <c r="X395" s="1"/>
  <c r="Z395" s="1"/>
  <c r="AB395" s="1"/>
  <c r="AD395" s="1"/>
  <c r="AF395" s="1"/>
  <c r="F380"/>
  <c r="H380" s="1"/>
  <c r="J380" s="1"/>
  <c r="L380" s="1"/>
  <c r="N380" s="1"/>
  <c r="P380" s="1"/>
  <c r="R380" s="1"/>
  <c r="T380" s="1"/>
  <c r="V380" s="1"/>
  <c r="X380" s="1"/>
  <c r="Z380" s="1"/>
  <c r="AB380" s="1"/>
  <c r="AD380" s="1"/>
  <c r="AF380" s="1"/>
  <c r="E371"/>
  <c r="E370" s="1"/>
  <c r="F370" s="1"/>
  <c r="H370" s="1"/>
  <c r="J370" s="1"/>
  <c r="L370" s="1"/>
  <c r="N370" s="1"/>
  <c r="P370" s="1"/>
  <c r="R370" s="1"/>
  <c r="T370" s="1"/>
  <c r="V370" s="1"/>
  <c r="X370" s="1"/>
  <c r="Z370" s="1"/>
  <c r="AB370" s="1"/>
  <c r="AD370" s="1"/>
  <c r="AF370" s="1"/>
  <c r="F372"/>
  <c r="H372" s="1"/>
  <c r="J372" s="1"/>
  <c r="L372" s="1"/>
  <c r="N372" s="1"/>
  <c r="P372" s="1"/>
  <c r="R372" s="1"/>
  <c r="T372" s="1"/>
  <c r="V372" s="1"/>
  <c r="X372" s="1"/>
  <c r="Z372" s="1"/>
  <c r="AB372" s="1"/>
  <c r="AD372" s="1"/>
  <c r="AF372" s="1"/>
  <c r="E346"/>
  <c r="F346" s="1"/>
  <c r="H346" s="1"/>
  <c r="J346" s="1"/>
  <c r="L346" s="1"/>
  <c r="N346" s="1"/>
  <c r="P346" s="1"/>
  <c r="R346" s="1"/>
  <c r="T346" s="1"/>
  <c r="V346" s="1"/>
  <c r="X346" s="1"/>
  <c r="Z346" s="1"/>
  <c r="AB346" s="1"/>
  <c r="AD346" s="1"/>
  <c r="AF346" s="1"/>
  <c r="E334"/>
  <c r="F334" s="1"/>
  <c r="H334" s="1"/>
  <c r="J334" s="1"/>
  <c r="L334" s="1"/>
  <c r="N334" s="1"/>
  <c r="P334" s="1"/>
  <c r="R334" s="1"/>
  <c r="T334" s="1"/>
  <c r="V334" s="1"/>
  <c r="X334" s="1"/>
  <c r="Z334" s="1"/>
  <c r="AB334" s="1"/>
  <c r="AD334" s="1"/>
  <c r="AF334" s="1"/>
  <c r="F335"/>
  <c r="H335" s="1"/>
  <c r="J335" s="1"/>
  <c r="L335" s="1"/>
  <c r="N335" s="1"/>
  <c r="P335" s="1"/>
  <c r="R335" s="1"/>
  <c r="T335" s="1"/>
  <c r="V335" s="1"/>
  <c r="X335" s="1"/>
  <c r="Z335" s="1"/>
  <c r="AB335" s="1"/>
  <c r="AD335" s="1"/>
  <c r="AF335" s="1"/>
  <c r="F336"/>
  <c r="H336" s="1"/>
  <c r="J336" s="1"/>
  <c r="L336" s="1"/>
  <c r="N336" s="1"/>
  <c r="P336" s="1"/>
  <c r="R336" s="1"/>
  <c r="T336" s="1"/>
  <c r="V336" s="1"/>
  <c r="X336" s="1"/>
  <c r="Z336" s="1"/>
  <c r="AB336" s="1"/>
  <c r="AD336" s="1"/>
  <c r="AF336" s="1"/>
  <c r="F314"/>
  <c r="H314" s="1"/>
  <c r="J314" s="1"/>
  <c r="L314" s="1"/>
  <c r="N314" s="1"/>
  <c r="P314" s="1"/>
  <c r="R314" s="1"/>
  <c r="T314" s="1"/>
  <c r="V314" s="1"/>
  <c r="X314" s="1"/>
  <c r="Z314" s="1"/>
  <c r="AB314" s="1"/>
  <c r="AD314" s="1"/>
  <c r="AF314" s="1"/>
  <c r="E308"/>
  <c r="E296"/>
  <c r="F296" s="1"/>
  <c r="H296" s="1"/>
  <c r="J296" s="1"/>
  <c r="L296" s="1"/>
  <c r="N296" s="1"/>
  <c r="P296" s="1"/>
  <c r="R296" s="1"/>
  <c r="T296" s="1"/>
  <c r="V296" s="1"/>
  <c r="X296" s="1"/>
  <c r="Z296" s="1"/>
  <c r="AB296" s="1"/>
  <c r="AD296" s="1"/>
  <c r="AF296" s="1"/>
  <c r="F294"/>
  <c r="H294" s="1"/>
  <c r="J294" s="1"/>
  <c r="L294" s="1"/>
  <c r="N294" s="1"/>
  <c r="P294" s="1"/>
  <c r="R294" s="1"/>
  <c r="T294" s="1"/>
  <c r="V294" s="1"/>
  <c r="X294" s="1"/>
  <c r="Z294" s="1"/>
  <c r="AB294" s="1"/>
  <c r="AD294" s="1"/>
  <c r="AF294" s="1"/>
  <c r="E288"/>
  <c r="F288" s="1"/>
  <c r="H288" s="1"/>
  <c r="J288" s="1"/>
  <c r="L288" s="1"/>
  <c r="N288" s="1"/>
  <c r="P288" s="1"/>
  <c r="R288" s="1"/>
  <c r="T288" s="1"/>
  <c r="V288" s="1"/>
  <c r="X288" s="1"/>
  <c r="Z288" s="1"/>
  <c r="AB288" s="1"/>
  <c r="AD288" s="1"/>
  <c r="AF288" s="1"/>
  <c r="E283"/>
  <c r="F283" s="1"/>
  <c r="H283" s="1"/>
  <c r="J283" s="1"/>
  <c r="L283" s="1"/>
  <c r="N283" s="1"/>
  <c r="P283" s="1"/>
  <c r="R283" s="1"/>
  <c r="T283" s="1"/>
  <c r="V283" s="1"/>
  <c r="X283" s="1"/>
  <c r="Z283" s="1"/>
  <c r="AB283" s="1"/>
  <c r="AD283" s="1"/>
  <c r="AF283" s="1"/>
  <c r="F279"/>
  <c r="H279" s="1"/>
  <c r="J279" s="1"/>
  <c r="L279" s="1"/>
  <c r="N279" s="1"/>
  <c r="P279" s="1"/>
  <c r="R279" s="1"/>
  <c r="T279" s="1"/>
  <c r="V279" s="1"/>
  <c r="X279" s="1"/>
  <c r="Z279" s="1"/>
  <c r="AB279" s="1"/>
  <c r="AD279" s="1"/>
  <c r="AF279" s="1"/>
  <c r="F280"/>
  <c r="H280" s="1"/>
  <c r="J280" s="1"/>
  <c r="L280" s="1"/>
  <c r="N280" s="1"/>
  <c r="P280" s="1"/>
  <c r="R280" s="1"/>
  <c r="T280" s="1"/>
  <c r="V280" s="1"/>
  <c r="X280" s="1"/>
  <c r="Z280" s="1"/>
  <c r="AB280" s="1"/>
  <c r="AD280" s="1"/>
  <c r="AF280" s="1"/>
  <c r="E275"/>
  <c r="F275" s="1"/>
  <c r="H275" s="1"/>
  <c r="J275" s="1"/>
  <c r="L275" s="1"/>
  <c r="N275" s="1"/>
  <c r="P275" s="1"/>
  <c r="R275" s="1"/>
  <c r="T275" s="1"/>
  <c r="V275" s="1"/>
  <c r="X275" s="1"/>
  <c r="Z275" s="1"/>
  <c r="AB275" s="1"/>
  <c r="AD275" s="1"/>
  <c r="AF275" s="1"/>
  <c r="F257"/>
  <c r="H257" s="1"/>
  <c r="J257" s="1"/>
  <c r="L257" s="1"/>
  <c r="N257" s="1"/>
  <c r="P257" s="1"/>
  <c r="R257" s="1"/>
  <c r="T257" s="1"/>
  <c r="V257" s="1"/>
  <c r="X257" s="1"/>
  <c r="Z257" s="1"/>
  <c r="AB257" s="1"/>
  <c r="AD257" s="1"/>
  <c r="AF257" s="1"/>
  <c r="E255"/>
  <c r="F255" s="1"/>
  <c r="H255" s="1"/>
  <c r="J255" s="1"/>
  <c r="L255" s="1"/>
  <c r="N255" s="1"/>
  <c r="P255" s="1"/>
  <c r="R255" s="1"/>
  <c r="T255" s="1"/>
  <c r="V255" s="1"/>
  <c r="X255" s="1"/>
  <c r="Z255" s="1"/>
  <c r="AB255" s="1"/>
  <c r="AD255" s="1"/>
  <c r="AF255" s="1"/>
  <c r="E252"/>
  <c r="F252" s="1"/>
  <c r="H252" s="1"/>
  <c r="J252" s="1"/>
  <c r="L252" s="1"/>
  <c r="N252" s="1"/>
  <c r="P252" s="1"/>
  <c r="R252" s="1"/>
  <c r="T252" s="1"/>
  <c r="V252" s="1"/>
  <c r="X252" s="1"/>
  <c r="Z252" s="1"/>
  <c r="AB252" s="1"/>
  <c r="AD252" s="1"/>
  <c r="AF252" s="1"/>
  <c r="E249"/>
  <c r="E243"/>
  <c r="F243" s="1"/>
  <c r="H243" s="1"/>
  <c r="J243" s="1"/>
  <c r="L243" s="1"/>
  <c r="N243" s="1"/>
  <c r="P243" s="1"/>
  <c r="R243" s="1"/>
  <c r="T243" s="1"/>
  <c r="V243" s="1"/>
  <c r="X243" s="1"/>
  <c r="Z243" s="1"/>
  <c r="AB243" s="1"/>
  <c r="AD243" s="1"/>
  <c r="AF243" s="1"/>
  <c r="F244"/>
  <c r="H244" s="1"/>
  <c r="J244" s="1"/>
  <c r="L244" s="1"/>
  <c r="N244" s="1"/>
  <c r="P244" s="1"/>
  <c r="R244" s="1"/>
  <c r="T244" s="1"/>
  <c r="V244" s="1"/>
  <c r="X244" s="1"/>
  <c r="Z244" s="1"/>
  <c r="AB244" s="1"/>
  <c r="AD244" s="1"/>
  <c r="AF244" s="1"/>
  <c r="F245"/>
  <c r="H245" s="1"/>
  <c r="J245" s="1"/>
  <c r="L245" s="1"/>
  <c r="N245" s="1"/>
  <c r="P245" s="1"/>
  <c r="R245" s="1"/>
  <c r="T245" s="1"/>
  <c r="V245" s="1"/>
  <c r="X245" s="1"/>
  <c r="Z245" s="1"/>
  <c r="AB245" s="1"/>
  <c r="AD245" s="1"/>
  <c r="AF245" s="1"/>
  <c r="E238"/>
  <c r="F238" s="1"/>
  <c r="H238" s="1"/>
  <c r="J238" s="1"/>
  <c r="L238" s="1"/>
  <c r="N238" s="1"/>
  <c r="P238" s="1"/>
  <c r="R238" s="1"/>
  <c r="T238" s="1"/>
  <c r="V238" s="1"/>
  <c r="X238" s="1"/>
  <c r="Z238" s="1"/>
  <c r="AB238" s="1"/>
  <c r="AD238" s="1"/>
  <c r="AF238" s="1"/>
  <c r="E232"/>
  <c r="F232" s="1"/>
  <c r="H232" s="1"/>
  <c r="J232" s="1"/>
  <c r="L232" s="1"/>
  <c r="N232" s="1"/>
  <c r="P232" s="1"/>
  <c r="R232" s="1"/>
  <c r="T232" s="1"/>
  <c r="V232" s="1"/>
  <c r="X232" s="1"/>
  <c r="Z232" s="1"/>
  <c r="AB232" s="1"/>
  <c r="AD232" s="1"/>
  <c r="AF232" s="1"/>
  <c r="F224"/>
  <c r="H224" s="1"/>
  <c r="J224" s="1"/>
  <c r="L224" s="1"/>
  <c r="N224" s="1"/>
  <c r="P224" s="1"/>
  <c r="R224" s="1"/>
  <c r="T224" s="1"/>
  <c r="V224" s="1"/>
  <c r="X224" s="1"/>
  <c r="Z224" s="1"/>
  <c r="AB224" s="1"/>
  <c r="AD224" s="1"/>
  <c r="AF224" s="1"/>
  <c r="E219"/>
  <c r="F219" s="1"/>
  <c r="H219" s="1"/>
  <c r="J219" s="1"/>
  <c r="L219" s="1"/>
  <c r="N219" s="1"/>
  <c r="P219" s="1"/>
  <c r="R219" s="1"/>
  <c r="T219" s="1"/>
  <c r="V219" s="1"/>
  <c r="X219" s="1"/>
  <c r="Z219" s="1"/>
  <c r="AB219" s="1"/>
  <c r="AD219" s="1"/>
  <c r="AF219" s="1"/>
  <c r="E207"/>
  <c r="F207" s="1"/>
  <c r="H207" s="1"/>
  <c r="J207" s="1"/>
  <c r="L207" s="1"/>
  <c r="N207" s="1"/>
  <c r="P207" s="1"/>
  <c r="R207" s="1"/>
  <c r="T207" s="1"/>
  <c r="V207" s="1"/>
  <c r="X207" s="1"/>
  <c r="Z207" s="1"/>
  <c r="AB207" s="1"/>
  <c r="AD207" s="1"/>
  <c r="AF207" s="1"/>
  <c r="E195"/>
  <c r="F195" s="1"/>
  <c r="H195" s="1"/>
  <c r="J195" s="1"/>
  <c r="L195" s="1"/>
  <c r="N195" s="1"/>
  <c r="P195" s="1"/>
  <c r="R195" s="1"/>
  <c r="T195" s="1"/>
  <c r="V195" s="1"/>
  <c r="X195" s="1"/>
  <c r="Z195" s="1"/>
  <c r="AB195" s="1"/>
  <c r="AD195" s="1"/>
  <c r="AF195" s="1"/>
  <c r="E191"/>
  <c r="F191" s="1"/>
  <c r="H191" s="1"/>
  <c r="J191" s="1"/>
  <c r="L191" s="1"/>
  <c r="N191" s="1"/>
  <c r="P191" s="1"/>
  <c r="R191" s="1"/>
  <c r="T191" s="1"/>
  <c r="V191" s="1"/>
  <c r="X191" s="1"/>
  <c r="Z191" s="1"/>
  <c r="AB191" s="1"/>
  <c r="AD191" s="1"/>
  <c r="AF191" s="1"/>
  <c r="E188"/>
  <c r="F188" s="1"/>
  <c r="H188" s="1"/>
  <c r="J188" s="1"/>
  <c r="L188" s="1"/>
  <c r="N188" s="1"/>
  <c r="P188" s="1"/>
  <c r="R188" s="1"/>
  <c r="T188" s="1"/>
  <c r="V188" s="1"/>
  <c r="X188" s="1"/>
  <c r="Z188" s="1"/>
  <c r="AB188" s="1"/>
  <c r="AD188" s="1"/>
  <c r="AF188" s="1"/>
  <c r="E180"/>
  <c r="F180" s="1"/>
  <c r="H180" s="1"/>
  <c r="J180" s="1"/>
  <c r="L180" s="1"/>
  <c r="N180" s="1"/>
  <c r="P180" s="1"/>
  <c r="R180" s="1"/>
  <c r="T180" s="1"/>
  <c r="V180" s="1"/>
  <c r="X180" s="1"/>
  <c r="Z180" s="1"/>
  <c r="AB180" s="1"/>
  <c r="AD180" s="1"/>
  <c r="AF180" s="1"/>
  <c r="E177"/>
  <c r="F177" s="1"/>
  <c r="H177" s="1"/>
  <c r="J177" s="1"/>
  <c r="L177" s="1"/>
  <c r="N177" s="1"/>
  <c r="P177" s="1"/>
  <c r="R177" s="1"/>
  <c r="T177" s="1"/>
  <c r="V177" s="1"/>
  <c r="X177" s="1"/>
  <c r="Z177" s="1"/>
  <c r="AB177" s="1"/>
  <c r="AD177" s="1"/>
  <c r="AF177" s="1"/>
  <c r="E173"/>
  <c r="F173" s="1"/>
  <c r="H173" s="1"/>
  <c r="J173" s="1"/>
  <c r="L173" s="1"/>
  <c r="N173" s="1"/>
  <c r="P173" s="1"/>
  <c r="R173" s="1"/>
  <c r="T173" s="1"/>
  <c r="V173" s="1"/>
  <c r="X173" s="1"/>
  <c r="Z173" s="1"/>
  <c r="AB173" s="1"/>
  <c r="AD173" s="1"/>
  <c r="AF173" s="1"/>
  <c r="E170"/>
  <c r="F170" s="1"/>
  <c r="H170" s="1"/>
  <c r="J170" s="1"/>
  <c r="L170" s="1"/>
  <c r="N170" s="1"/>
  <c r="P170" s="1"/>
  <c r="R170" s="1"/>
  <c r="T170" s="1"/>
  <c r="V170" s="1"/>
  <c r="X170" s="1"/>
  <c r="Z170" s="1"/>
  <c r="AB170" s="1"/>
  <c r="AD170" s="1"/>
  <c r="AF170" s="1"/>
  <c r="F167"/>
  <c r="H167" s="1"/>
  <c r="J167" s="1"/>
  <c r="L167" s="1"/>
  <c r="N167" s="1"/>
  <c r="P167" s="1"/>
  <c r="R167" s="1"/>
  <c r="T167" s="1"/>
  <c r="V167" s="1"/>
  <c r="X167" s="1"/>
  <c r="Z167" s="1"/>
  <c r="AB167" s="1"/>
  <c r="AD167" s="1"/>
  <c r="AF167" s="1"/>
  <c r="E165"/>
  <c r="F165" s="1"/>
  <c r="H165" s="1"/>
  <c r="J165" s="1"/>
  <c r="L165" s="1"/>
  <c r="N165" s="1"/>
  <c r="P165" s="1"/>
  <c r="R165" s="1"/>
  <c r="T165" s="1"/>
  <c r="V165" s="1"/>
  <c r="X165" s="1"/>
  <c r="Z165" s="1"/>
  <c r="AB165" s="1"/>
  <c r="AD165" s="1"/>
  <c r="AF165" s="1"/>
  <c r="E162"/>
  <c r="F162" s="1"/>
  <c r="H162" s="1"/>
  <c r="J162" s="1"/>
  <c r="L162" s="1"/>
  <c r="N162" s="1"/>
  <c r="P162" s="1"/>
  <c r="R162" s="1"/>
  <c r="T162" s="1"/>
  <c r="V162" s="1"/>
  <c r="X162" s="1"/>
  <c r="Z162" s="1"/>
  <c r="AB162" s="1"/>
  <c r="AD162" s="1"/>
  <c r="AF162" s="1"/>
  <c r="E158"/>
  <c r="F158" s="1"/>
  <c r="H158" s="1"/>
  <c r="J158" s="1"/>
  <c r="L158" s="1"/>
  <c r="N158" s="1"/>
  <c r="P158" s="1"/>
  <c r="R158" s="1"/>
  <c r="T158" s="1"/>
  <c r="V158" s="1"/>
  <c r="X158" s="1"/>
  <c r="Z158" s="1"/>
  <c r="AB158" s="1"/>
  <c r="AD158" s="1"/>
  <c r="AF158" s="1"/>
  <c r="E155"/>
  <c r="F155" s="1"/>
  <c r="H155" s="1"/>
  <c r="J155" s="1"/>
  <c r="L155" s="1"/>
  <c r="N155" s="1"/>
  <c r="P155" s="1"/>
  <c r="R155" s="1"/>
  <c r="T155" s="1"/>
  <c r="V155" s="1"/>
  <c r="X155" s="1"/>
  <c r="Z155" s="1"/>
  <c r="AB155" s="1"/>
  <c r="AD155" s="1"/>
  <c r="AF155" s="1"/>
  <c r="F150"/>
  <c r="H150" s="1"/>
  <c r="J150" s="1"/>
  <c r="L150" s="1"/>
  <c r="N150" s="1"/>
  <c r="P150" s="1"/>
  <c r="R150" s="1"/>
  <c r="T150" s="1"/>
  <c r="V150" s="1"/>
  <c r="X150" s="1"/>
  <c r="Z150" s="1"/>
  <c r="AB150" s="1"/>
  <c r="AD150" s="1"/>
  <c r="AF150" s="1"/>
  <c r="F151"/>
  <c r="H151" s="1"/>
  <c r="J151" s="1"/>
  <c r="L151" s="1"/>
  <c r="N151" s="1"/>
  <c r="P151" s="1"/>
  <c r="R151" s="1"/>
  <c r="T151" s="1"/>
  <c r="V151" s="1"/>
  <c r="X151" s="1"/>
  <c r="Z151" s="1"/>
  <c r="AB151" s="1"/>
  <c r="AD151" s="1"/>
  <c r="AF151" s="1"/>
  <c r="E124"/>
  <c r="F124" s="1"/>
  <c r="H124" s="1"/>
  <c r="J124" s="1"/>
  <c r="L124" s="1"/>
  <c r="N124" s="1"/>
  <c r="P124" s="1"/>
  <c r="R124" s="1"/>
  <c r="T124" s="1"/>
  <c r="V124" s="1"/>
  <c r="X124" s="1"/>
  <c r="Z124" s="1"/>
  <c r="AB124" s="1"/>
  <c r="AD124" s="1"/>
  <c r="AF124" s="1"/>
  <c r="F125"/>
  <c r="H125" s="1"/>
  <c r="J125" s="1"/>
  <c r="L125" s="1"/>
  <c r="N125" s="1"/>
  <c r="P125" s="1"/>
  <c r="R125" s="1"/>
  <c r="T125" s="1"/>
  <c r="V125" s="1"/>
  <c r="X125" s="1"/>
  <c r="Z125" s="1"/>
  <c r="AB125" s="1"/>
  <c r="AD125" s="1"/>
  <c r="AF125" s="1"/>
  <c r="F126"/>
  <c r="H126" s="1"/>
  <c r="J126" s="1"/>
  <c r="L126" s="1"/>
  <c r="N126" s="1"/>
  <c r="P126" s="1"/>
  <c r="R126" s="1"/>
  <c r="T126" s="1"/>
  <c r="V126" s="1"/>
  <c r="X126" s="1"/>
  <c r="Z126" s="1"/>
  <c r="AB126" s="1"/>
  <c r="AD126" s="1"/>
  <c r="AF126" s="1"/>
  <c r="E117"/>
  <c r="F117" s="1"/>
  <c r="H117" s="1"/>
  <c r="J117" s="1"/>
  <c r="L117" s="1"/>
  <c r="N117" s="1"/>
  <c r="P117" s="1"/>
  <c r="R117" s="1"/>
  <c r="T117" s="1"/>
  <c r="V117" s="1"/>
  <c r="X117" s="1"/>
  <c r="Z117" s="1"/>
  <c r="AB117" s="1"/>
  <c r="AD117" s="1"/>
  <c r="AF117" s="1"/>
  <c r="E113"/>
  <c r="F113" s="1"/>
  <c r="H113" s="1"/>
  <c r="J113" s="1"/>
  <c r="L113" s="1"/>
  <c r="N113" s="1"/>
  <c r="P113" s="1"/>
  <c r="R113" s="1"/>
  <c r="T113" s="1"/>
  <c r="V113" s="1"/>
  <c r="X113" s="1"/>
  <c r="Z113" s="1"/>
  <c r="AB113" s="1"/>
  <c r="AD113" s="1"/>
  <c r="AF113" s="1"/>
  <c r="E109"/>
  <c r="F109" s="1"/>
  <c r="H109" s="1"/>
  <c r="J109" s="1"/>
  <c r="L109" s="1"/>
  <c r="N109" s="1"/>
  <c r="P109" s="1"/>
  <c r="R109" s="1"/>
  <c r="T109" s="1"/>
  <c r="V109" s="1"/>
  <c r="X109" s="1"/>
  <c r="Z109" s="1"/>
  <c r="AB109" s="1"/>
  <c r="AD109" s="1"/>
  <c r="AF109" s="1"/>
  <c r="F105"/>
  <c r="H105" s="1"/>
  <c r="J105" s="1"/>
  <c r="L105" s="1"/>
  <c r="N105" s="1"/>
  <c r="P105" s="1"/>
  <c r="R105" s="1"/>
  <c r="T105" s="1"/>
  <c r="V105" s="1"/>
  <c r="X105" s="1"/>
  <c r="Z105" s="1"/>
  <c r="AB105" s="1"/>
  <c r="AD105" s="1"/>
  <c r="AF105" s="1"/>
  <c r="F106"/>
  <c r="H106" s="1"/>
  <c r="J106" s="1"/>
  <c r="L106" s="1"/>
  <c r="N106" s="1"/>
  <c r="P106" s="1"/>
  <c r="R106" s="1"/>
  <c r="T106" s="1"/>
  <c r="V106" s="1"/>
  <c r="X106" s="1"/>
  <c r="Z106" s="1"/>
  <c r="AB106" s="1"/>
  <c r="AD106" s="1"/>
  <c r="AF106" s="1"/>
  <c r="F93"/>
  <c r="H93" s="1"/>
  <c r="J93" s="1"/>
  <c r="L93" s="1"/>
  <c r="N93" s="1"/>
  <c r="P93" s="1"/>
  <c r="R93" s="1"/>
  <c r="T93" s="1"/>
  <c r="V93" s="1"/>
  <c r="X93" s="1"/>
  <c r="Z93" s="1"/>
  <c r="AB93" s="1"/>
  <c r="AD93" s="1"/>
  <c r="AF93" s="1"/>
  <c r="E86"/>
  <c r="F86" s="1"/>
  <c r="H86" s="1"/>
  <c r="J86" s="1"/>
  <c r="L86" s="1"/>
  <c r="N86" s="1"/>
  <c r="P86" s="1"/>
  <c r="R86" s="1"/>
  <c r="T86" s="1"/>
  <c r="V86" s="1"/>
  <c r="X86" s="1"/>
  <c r="Z86" s="1"/>
  <c r="AB86" s="1"/>
  <c r="AD86" s="1"/>
  <c r="AF86" s="1"/>
  <c r="F66"/>
  <c r="H66" s="1"/>
  <c r="J66" s="1"/>
  <c r="L66" s="1"/>
  <c r="N66" s="1"/>
  <c r="P66" s="1"/>
  <c r="R66" s="1"/>
  <c r="T66" s="1"/>
  <c r="V66" s="1"/>
  <c r="X66" s="1"/>
  <c r="Z66" s="1"/>
  <c r="AB66" s="1"/>
  <c r="AD66" s="1"/>
  <c r="AF66" s="1"/>
  <c r="E61"/>
  <c r="F61" s="1"/>
  <c r="H61" s="1"/>
  <c r="J61" s="1"/>
  <c r="L61" s="1"/>
  <c r="N61" s="1"/>
  <c r="P61" s="1"/>
  <c r="R61" s="1"/>
  <c r="T61" s="1"/>
  <c r="V61" s="1"/>
  <c r="X61" s="1"/>
  <c r="Z61" s="1"/>
  <c r="AB61" s="1"/>
  <c r="AD61" s="1"/>
  <c r="AF61" s="1"/>
  <c r="E34"/>
  <c r="F35"/>
  <c r="H35" s="1"/>
  <c r="J35" s="1"/>
  <c r="L35" s="1"/>
  <c r="N35" s="1"/>
  <c r="P35" s="1"/>
  <c r="R35" s="1"/>
  <c r="T35" s="1"/>
  <c r="V35" s="1"/>
  <c r="X35" s="1"/>
  <c r="Z35" s="1"/>
  <c r="AB35" s="1"/>
  <c r="AD35" s="1"/>
  <c r="AF35" s="1"/>
  <c r="E30"/>
  <c r="F30" s="1"/>
  <c r="H30" s="1"/>
  <c r="J30" s="1"/>
  <c r="L30" s="1"/>
  <c r="N30" s="1"/>
  <c r="P30" s="1"/>
  <c r="R30" s="1"/>
  <c r="T30" s="1"/>
  <c r="V30" s="1"/>
  <c r="X30" s="1"/>
  <c r="Z30" s="1"/>
  <c r="AB30" s="1"/>
  <c r="AD30" s="1"/>
  <c r="AF30" s="1"/>
  <c r="E13"/>
  <c r="F13" s="1"/>
  <c r="H13" s="1"/>
  <c r="J13" s="1"/>
  <c r="L13" s="1"/>
  <c r="N13" s="1"/>
  <c r="P13" s="1"/>
  <c r="R13" s="1"/>
  <c r="T13" s="1"/>
  <c r="V13" s="1"/>
  <c r="X13" s="1"/>
  <c r="Z13" s="1"/>
  <c r="AB13" s="1"/>
  <c r="AD13" s="1"/>
  <c r="AF13" s="1"/>
  <c r="F340" l="1"/>
  <c r="H340" s="1"/>
  <c r="J340" s="1"/>
  <c r="L340" s="1"/>
  <c r="N340" s="1"/>
  <c r="P340" s="1"/>
  <c r="R340" s="1"/>
  <c r="T340" s="1"/>
  <c r="V340" s="1"/>
  <c r="X340" s="1"/>
  <c r="Z340" s="1"/>
  <c r="AB340" s="1"/>
  <c r="AD340" s="1"/>
  <c r="AF340" s="1"/>
  <c r="F249"/>
  <c r="H249" s="1"/>
  <c r="J249" s="1"/>
  <c r="L249" s="1"/>
  <c r="N249" s="1"/>
  <c r="P249" s="1"/>
  <c r="R249" s="1"/>
  <c r="T249" s="1"/>
  <c r="V249" s="1"/>
  <c r="X249" s="1"/>
  <c r="Z249" s="1"/>
  <c r="AB249" s="1"/>
  <c r="AD249" s="1"/>
  <c r="AF249" s="1"/>
  <c r="E248"/>
  <c r="F248" s="1"/>
  <c r="H248" s="1"/>
  <c r="J248" s="1"/>
  <c r="L248" s="1"/>
  <c r="N248" s="1"/>
  <c r="P248" s="1"/>
  <c r="R248" s="1"/>
  <c r="T248" s="1"/>
  <c r="V248" s="1"/>
  <c r="X248" s="1"/>
  <c r="Z248" s="1"/>
  <c r="AB248" s="1"/>
  <c r="AD248" s="1"/>
  <c r="AF248" s="1"/>
  <c r="F453"/>
  <c r="H453" s="1"/>
  <c r="J453" s="1"/>
  <c r="L453" s="1"/>
  <c r="N453" s="1"/>
  <c r="P453" s="1"/>
  <c r="R453" s="1"/>
  <c r="T453" s="1"/>
  <c r="V453" s="1"/>
  <c r="X453" s="1"/>
  <c r="Z453" s="1"/>
  <c r="AB453" s="1"/>
  <c r="AD453" s="1"/>
  <c r="E417"/>
  <c r="F417" s="1"/>
  <c r="H417" s="1"/>
  <c r="J417" s="1"/>
  <c r="L417" s="1"/>
  <c r="N417" s="1"/>
  <c r="P417" s="1"/>
  <c r="R417" s="1"/>
  <c r="T417" s="1"/>
  <c r="V417" s="1"/>
  <c r="X417" s="1"/>
  <c r="Z417" s="1"/>
  <c r="AB417" s="1"/>
  <c r="AD417" s="1"/>
  <c r="AF417" s="1"/>
  <c r="E292"/>
  <c r="F292" s="1"/>
  <c r="H292" s="1"/>
  <c r="J292" s="1"/>
  <c r="L292" s="1"/>
  <c r="N292" s="1"/>
  <c r="P292" s="1"/>
  <c r="R292" s="1"/>
  <c r="T292" s="1"/>
  <c r="V292" s="1"/>
  <c r="X292" s="1"/>
  <c r="Z292" s="1"/>
  <c r="AB292" s="1"/>
  <c r="AD292" s="1"/>
  <c r="AF292" s="1"/>
  <c r="F394"/>
  <c r="H394" s="1"/>
  <c r="J394" s="1"/>
  <c r="L394" s="1"/>
  <c r="N394" s="1"/>
  <c r="P394" s="1"/>
  <c r="R394" s="1"/>
  <c r="T394" s="1"/>
  <c r="V394" s="1"/>
  <c r="X394" s="1"/>
  <c r="Z394" s="1"/>
  <c r="AB394" s="1"/>
  <c r="AD394" s="1"/>
  <c r="F400"/>
  <c r="H400" s="1"/>
  <c r="J400" s="1"/>
  <c r="L400" s="1"/>
  <c r="N400" s="1"/>
  <c r="P400" s="1"/>
  <c r="R400" s="1"/>
  <c r="T400" s="1"/>
  <c r="V400" s="1"/>
  <c r="X400" s="1"/>
  <c r="Z400" s="1"/>
  <c r="AB400" s="1"/>
  <c r="AD400" s="1"/>
  <c r="AF400" s="1"/>
  <c r="E91"/>
  <c r="F91" s="1"/>
  <c r="H91" s="1"/>
  <c r="J91" s="1"/>
  <c r="L91" s="1"/>
  <c r="N91" s="1"/>
  <c r="P91" s="1"/>
  <c r="R91" s="1"/>
  <c r="T91" s="1"/>
  <c r="V91" s="1"/>
  <c r="X91" s="1"/>
  <c r="Z91" s="1"/>
  <c r="AB91" s="1"/>
  <c r="AD91" s="1"/>
  <c r="AF91" s="1"/>
  <c r="E222"/>
  <c r="F222" s="1"/>
  <c r="H222" s="1"/>
  <c r="J222" s="1"/>
  <c r="L222" s="1"/>
  <c r="N222" s="1"/>
  <c r="P222" s="1"/>
  <c r="R222" s="1"/>
  <c r="T222" s="1"/>
  <c r="V222" s="1"/>
  <c r="X222" s="1"/>
  <c r="Z222" s="1"/>
  <c r="AB222" s="1"/>
  <c r="AD222" s="1"/>
  <c r="AF222" s="1"/>
  <c r="F371"/>
  <c r="H371" s="1"/>
  <c r="J371" s="1"/>
  <c r="L371" s="1"/>
  <c r="N371" s="1"/>
  <c r="P371" s="1"/>
  <c r="R371" s="1"/>
  <c r="T371" s="1"/>
  <c r="V371" s="1"/>
  <c r="X371" s="1"/>
  <c r="Z371" s="1"/>
  <c r="AB371" s="1"/>
  <c r="AD371" s="1"/>
  <c r="AF371" s="1"/>
  <c r="F543"/>
  <c r="H543" s="1"/>
  <c r="J543" s="1"/>
  <c r="L543" s="1"/>
  <c r="N543" s="1"/>
  <c r="P543" s="1"/>
  <c r="R543" s="1"/>
  <c r="T543" s="1"/>
  <c r="V543" s="1"/>
  <c r="X543" s="1"/>
  <c r="Z543" s="1"/>
  <c r="AB543" s="1"/>
  <c r="AD543" s="1"/>
  <c r="AF543" s="1"/>
  <c r="E523"/>
  <c r="F523" s="1"/>
  <c r="H523" s="1"/>
  <c r="J523" s="1"/>
  <c r="L523" s="1"/>
  <c r="N523" s="1"/>
  <c r="P523" s="1"/>
  <c r="R523" s="1"/>
  <c r="T523" s="1"/>
  <c r="V523" s="1"/>
  <c r="X523" s="1"/>
  <c r="Z523" s="1"/>
  <c r="AB523" s="1"/>
  <c r="AD523" s="1"/>
  <c r="AF523" s="1"/>
  <c r="E511"/>
  <c r="F511" s="1"/>
  <c r="H511" s="1"/>
  <c r="J511" s="1"/>
  <c r="L511" s="1"/>
  <c r="N511" s="1"/>
  <c r="P511" s="1"/>
  <c r="R511" s="1"/>
  <c r="T511" s="1"/>
  <c r="V511" s="1"/>
  <c r="X511" s="1"/>
  <c r="Z511" s="1"/>
  <c r="AB511" s="1"/>
  <c r="AD511" s="1"/>
  <c r="AF511" s="1"/>
  <c r="E485"/>
  <c r="E473"/>
  <c r="F473" s="1"/>
  <c r="H473" s="1"/>
  <c r="J473" s="1"/>
  <c r="L473" s="1"/>
  <c r="N473" s="1"/>
  <c r="P473" s="1"/>
  <c r="R473" s="1"/>
  <c r="T473" s="1"/>
  <c r="V473" s="1"/>
  <c r="X473" s="1"/>
  <c r="Z473" s="1"/>
  <c r="AB473" s="1"/>
  <c r="AD473" s="1"/>
  <c r="AF473" s="1"/>
  <c r="E469"/>
  <c r="E413"/>
  <c r="F413" s="1"/>
  <c r="H413" s="1"/>
  <c r="J413" s="1"/>
  <c r="L413" s="1"/>
  <c r="N413" s="1"/>
  <c r="P413" s="1"/>
  <c r="R413" s="1"/>
  <c r="T413" s="1"/>
  <c r="V413" s="1"/>
  <c r="X413" s="1"/>
  <c r="Z413" s="1"/>
  <c r="AB413" s="1"/>
  <c r="AD413" s="1"/>
  <c r="AF413" s="1"/>
  <c r="E411"/>
  <c r="F411" s="1"/>
  <c r="H411" s="1"/>
  <c r="J411" s="1"/>
  <c r="L411" s="1"/>
  <c r="N411" s="1"/>
  <c r="P411" s="1"/>
  <c r="R411" s="1"/>
  <c r="T411" s="1"/>
  <c r="V411" s="1"/>
  <c r="X411" s="1"/>
  <c r="Z411" s="1"/>
  <c r="AB411" s="1"/>
  <c r="AD411" s="1"/>
  <c r="AF411" s="1"/>
  <c r="E379"/>
  <c r="F379" s="1"/>
  <c r="H379" s="1"/>
  <c r="J379" s="1"/>
  <c r="L379" s="1"/>
  <c r="N379" s="1"/>
  <c r="P379" s="1"/>
  <c r="R379" s="1"/>
  <c r="T379" s="1"/>
  <c r="V379" s="1"/>
  <c r="X379" s="1"/>
  <c r="Z379" s="1"/>
  <c r="AB379" s="1"/>
  <c r="AD379" s="1"/>
  <c r="AF379" s="1"/>
  <c r="F353"/>
  <c r="H353" s="1"/>
  <c r="J353" s="1"/>
  <c r="L353" s="1"/>
  <c r="N353" s="1"/>
  <c r="P353" s="1"/>
  <c r="R353" s="1"/>
  <c r="T353" s="1"/>
  <c r="V353" s="1"/>
  <c r="X353" s="1"/>
  <c r="Z353" s="1"/>
  <c r="AB353" s="1"/>
  <c r="AD353" s="1"/>
  <c r="AF353" s="1"/>
  <c r="E345"/>
  <c r="F345" s="1"/>
  <c r="H345" s="1"/>
  <c r="J345" s="1"/>
  <c r="L345" s="1"/>
  <c r="N345" s="1"/>
  <c r="P345" s="1"/>
  <c r="R345" s="1"/>
  <c r="T345" s="1"/>
  <c r="V345" s="1"/>
  <c r="X345" s="1"/>
  <c r="Z345" s="1"/>
  <c r="AB345" s="1"/>
  <c r="AD345" s="1"/>
  <c r="AF345" s="1"/>
  <c r="F339"/>
  <c r="H339" s="1"/>
  <c r="J339" s="1"/>
  <c r="L339" s="1"/>
  <c r="N339" s="1"/>
  <c r="P339" s="1"/>
  <c r="R339" s="1"/>
  <c r="T339" s="1"/>
  <c r="V339" s="1"/>
  <c r="X339" s="1"/>
  <c r="Z339" s="1"/>
  <c r="AB339" s="1"/>
  <c r="AD339" s="1"/>
  <c r="AF339" s="1"/>
  <c r="F313"/>
  <c r="H313" s="1"/>
  <c r="J313" s="1"/>
  <c r="L313" s="1"/>
  <c r="N313" s="1"/>
  <c r="P313" s="1"/>
  <c r="R313" s="1"/>
  <c r="T313" s="1"/>
  <c r="V313" s="1"/>
  <c r="X313" s="1"/>
  <c r="Z313" s="1"/>
  <c r="AB313" s="1"/>
  <c r="AD313" s="1"/>
  <c r="AF313" s="1"/>
  <c r="F308"/>
  <c r="H308" s="1"/>
  <c r="J308" s="1"/>
  <c r="L308" s="1"/>
  <c r="N308" s="1"/>
  <c r="P308" s="1"/>
  <c r="R308" s="1"/>
  <c r="T308" s="1"/>
  <c r="V308" s="1"/>
  <c r="X308" s="1"/>
  <c r="Z308" s="1"/>
  <c r="AB308" s="1"/>
  <c r="AD308" s="1"/>
  <c r="AF308" s="1"/>
  <c r="F309"/>
  <c r="H309" s="1"/>
  <c r="J309" s="1"/>
  <c r="L309" s="1"/>
  <c r="N309" s="1"/>
  <c r="P309" s="1"/>
  <c r="R309" s="1"/>
  <c r="T309" s="1"/>
  <c r="V309" s="1"/>
  <c r="X309" s="1"/>
  <c r="Z309" s="1"/>
  <c r="AB309" s="1"/>
  <c r="AD309" s="1"/>
  <c r="AF309" s="1"/>
  <c r="E278"/>
  <c r="F278" s="1"/>
  <c r="H278" s="1"/>
  <c r="J278" s="1"/>
  <c r="L278" s="1"/>
  <c r="N278" s="1"/>
  <c r="P278" s="1"/>
  <c r="R278" s="1"/>
  <c r="T278" s="1"/>
  <c r="V278" s="1"/>
  <c r="X278" s="1"/>
  <c r="Z278" s="1"/>
  <c r="AB278" s="1"/>
  <c r="AD278" s="1"/>
  <c r="AF278" s="1"/>
  <c r="E274"/>
  <c r="F274" s="1"/>
  <c r="H274" s="1"/>
  <c r="J274" s="1"/>
  <c r="L274" s="1"/>
  <c r="N274" s="1"/>
  <c r="P274" s="1"/>
  <c r="R274" s="1"/>
  <c r="T274" s="1"/>
  <c r="V274" s="1"/>
  <c r="X274" s="1"/>
  <c r="Z274" s="1"/>
  <c r="AB274" s="1"/>
  <c r="AD274" s="1"/>
  <c r="AF274" s="1"/>
  <c r="E259"/>
  <c r="F259" s="1"/>
  <c r="H259" s="1"/>
  <c r="J259" s="1"/>
  <c r="L259" s="1"/>
  <c r="N259" s="1"/>
  <c r="P259" s="1"/>
  <c r="R259" s="1"/>
  <c r="T259" s="1"/>
  <c r="V259" s="1"/>
  <c r="X259" s="1"/>
  <c r="Z259" s="1"/>
  <c r="AB259" s="1"/>
  <c r="AD259" s="1"/>
  <c r="AF259" s="1"/>
  <c r="E199"/>
  <c r="F199" s="1"/>
  <c r="H199" s="1"/>
  <c r="J199" s="1"/>
  <c r="L199" s="1"/>
  <c r="N199" s="1"/>
  <c r="P199" s="1"/>
  <c r="R199" s="1"/>
  <c r="T199" s="1"/>
  <c r="V199" s="1"/>
  <c r="X199" s="1"/>
  <c r="Z199" s="1"/>
  <c r="AB199" s="1"/>
  <c r="AD199" s="1"/>
  <c r="AF199" s="1"/>
  <c r="E194"/>
  <c r="F194" s="1"/>
  <c r="H194" s="1"/>
  <c r="J194" s="1"/>
  <c r="L194" s="1"/>
  <c r="N194" s="1"/>
  <c r="P194" s="1"/>
  <c r="R194" s="1"/>
  <c r="T194" s="1"/>
  <c r="V194" s="1"/>
  <c r="X194" s="1"/>
  <c r="Z194" s="1"/>
  <c r="AB194" s="1"/>
  <c r="AD194" s="1"/>
  <c r="AF194" s="1"/>
  <c r="E187"/>
  <c r="F187" s="1"/>
  <c r="H187" s="1"/>
  <c r="J187" s="1"/>
  <c r="L187" s="1"/>
  <c r="N187" s="1"/>
  <c r="P187" s="1"/>
  <c r="R187" s="1"/>
  <c r="T187" s="1"/>
  <c r="V187" s="1"/>
  <c r="X187" s="1"/>
  <c r="Z187" s="1"/>
  <c r="AB187" s="1"/>
  <c r="AD187" s="1"/>
  <c r="AF187" s="1"/>
  <c r="E176"/>
  <c r="F176" s="1"/>
  <c r="H176" s="1"/>
  <c r="J176" s="1"/>
  <c r="L176" s="1"/>
  <c r="N176" s="1"/>
  <c r="P176" s="1"/>
  <c r="R176" s="1"/>
  <c r="T176" s="1"/>
  <c r="V176" s="1"/>
  <c r="X176" s="1"/>
  <c r="Z176" s="1"/>
  <c r="AB176" s="1"/>
  <c r="AD176" s="1"/>
  <c r="AF176" s="1"/>
  <c r="E169"/>
  <c r="F169" s="1"/>
  <c r="H169" s="1"/>
  <c r="J169" s="1"/>
  <c r="L169" s="1"/>
  <c r="N169" s="1"/>
  <c r="P169" s="1"/>
  <c r="R169" s="1"/>
  <c r="T169" s="1"/>
  <c r="V169" s="1"/>
  <c r="X169" s="1"/>
  <c r="Z169" s="1"/>
  <c r="AB169" s="1"/>
  <c r="AD169" s="1"/>
  <c r="AF169" s="1"/>
  <c r="E154"/>
  <c r="E104"/>
  <c r="F104" s="1"/>
  <c r="H104" s="1"/>
  <c r="J104" s="1"/>
  <c r="L104" s="1"/>
  <c r="N104" s="1"/>
  <c r="P104" s="1"/>
  <c r="R104" s="1"/>
  <c r="T104" s="1"/>
  <c r="V104" s="1"/>
  <c r="X104" s="1"/>
  <c r="Z104" s="1"/>
  <c r="AB104" s="1"/>
  <c r="AD104" s="1"/>
  <c r="AF104" s="1"/>
  <c r="E64"/>
  <c r="F64" s="1"/>
  <c r="H64" s="1"/>
  <c r="J64" s="1"/>
  <c r="L64" s="1"/>
  <c r="N64" s="1"/>
  <c r="P64" s="1"/>
  <c r="R64" s="1"/>
  <c r="T64" s="1"/>
  <c r="V64" s="1"/>
  <c r="X64" s="1"/>
  <c r="Z64" s="1"/>
  <c r="AB64" s="1"/>
  <c r="AD64" s="1"/>
  <c r="AF64" s="1"/>
  <c r="F65"/>
  <c r="H65" s="1"/>
  <c r="J65" s="1"/>
  <c r="L65" s="1"/>
  <c r="N65" s="1"/>
  <c r="P65" s="1"/>
  <c r="R65" s="1"/>
  <c r="T65" s="1"/>
  <c r="V65" s="1"/>
  <c r="X65" s="1"/>
  <c r="Z65" s="1"/>
  <c r="AB65" s="1"/>
  <c r="AD65" s="1"/>
  <c r="AF65" s="1"/>
  <c r="E33"/>
  <c r="F33" s="1"/>
  <c r="H33" s="1"/>
  <c r="J33" s="1"/>
  <c r="L33" s="1"/>
  <c r="N33" s="1"/>
  <c r="P33" s="1"/>
  <c r="R33" s="1"/>
  <c r="T33" s="1"/>
  <c r="V33" s="1"/>
  <c r="X33" s="1"/>
  <c r="Z33" s="1"/>
  <c r="AB33" s="1"/>
  <c r="AD33" s="1"/>
  <c r="AF33" s="1"/>
  <c r="F34"/>
  <c r="H34" s="1"/>
  <c r="J34" s="1"/>
  <c r="L34" s="1"/>
  <c r="N34" s="1"/>
  <c r="P34" s="1"/>
  <c r="R34" s="1"/>
  <c r="T34" s="1"/>
  <c r="V34" s="1"/>
  <c r="X34" s="1"/>
  <c r="Z34" s="1"/>
  <c r="AB34" s="1"/>
  <c r="AD34" s="1"/>
  <c r="AF34" s="1"/>
  <c r="E12"/>
  <c r="F12" s="1"/>
  <c r="H12" s="1"/>
  <c r="J12" s="1"/>
  <c r="L12" s="1"/>
  <c r="N12" s="1"/>
  <c r="P12" s="1"/>
  <c r="R12" s="1"/>
  <c r="T12" s="1"/>
  <c r="V12" s="1"/>
  <c r="X12" s="1"/>
  <c r="Z12" s="1"/>
  <c r="AB12" s="1"/>
  <c r="AD12" s="1"/>
  <c r="AF12" s="1"/>
  <c r="F154" l="1"/>
  <c r="H154" s="1"/>
  <c r="J154" s="1"/>
  <c r="L154" s="1"/>
  <c r="N154" s="1"/>
  <c r="P154" s="1"/>
  <c r="R154" s="1"/>
  <c r="T154" s="1"/>
  <c r="V154" s="1"/>
  <c r="X154" s="1"/>
  <c r="Z154" s="1"/>
  <c r="AB154" s="1"/>
  <c r="AD154" s="1"/>
  <c r="AF154" s="1"/>
  <c r="E149"/>
  <c r="F485"/>
  <c r="H485" s="1"/>
  <c r="J485" s="1"/>
  <c r="L485" s="1"/>
  <c r="N485" s="1"/>
  <c r="P485" s="1"/>
  <c r="R485" s="1"/>
  <c r="T485" s="1"/>
  <c r="V485" s="1"/>
  <c r="X485" s="1"/>
  <c r="Z485" s="1"/>
  <c r="AB485" s="1"/>
  <c r="AD485" s="1"/>
  <c r="AF485" s="1"/>
  <c r="E484"/>
  <c r="F484" s="1"/>
  <c r="H484" s="1"/>
  <c r="J484" s="1"/>
  <c r="L484" s="1"/>
  <c r="N484" s="1"/>
  <c r="P484" s="1"/>
  <c r="R484" s="1"/>
  <c r="T484" s="1"/>
  <c r="V484" s="1"/>
  <c r="X484" s="1"/>
  <c r="Z484" s="1"/>
  <c r="AB484" s="1"/>
  <c r="AD484" s="1"/>
  <c r="AF484" s="1"/>
  <c r="F469"/>
  <c r="H469" s="1"/>
  <c r="J469" s="1"/>
  <c r="L469" s="1"/>
  <c r="N469" s="1"/>
  <c r="P469" s="1"/>
  <c r="R469" s="1"/>
  <c r="T469" s="1"/>
  <c r="V469" s="1"/>
  <c r="X469" s="1"/>
  <c r="Z469" s="1"/>
  <c r="AB469" s="1"/>
  <c r="AD469" s="1"/>
  <c r="AF469" s="1"/>
  <c r="E451"/>
  <c r="F451" s="1"/>
  <c r="H451" s="1"/>
  <c r="J451" s="1"/>
  <c r="L451" s="1"/>
  <c r="N451" s="1"/>
  <c r="P451" s="1"/>
  <c r="R451" s="1"/>
  <c r="T451" s="1"/>
  <c r="V451" s="1"/>
  <c r="X451" s="1"/>
  <c r="Z451" s="1"/>
  <c r="AB451" s="1"/>
  <c r="AD451" s="1"/>
  <c r="AF451" s="1"/>
  <c r="E307"/>
  <c r="E273"/>
  <c r="F273" s="1"/>
  <c r="H273" s="1"/>
  <c r="J273" s="1"/>
  <c r="L273" s="1"/>
  <c r="N273" s="1"/>
  <c r="P273" s="1"/>
  <c r="R273" s="1"/>
  <c r="T273" s="1"/>
  <c r="V273" s="1"/>
  <c r="X273" s="1"/>
  <c r="Z273" s="1"/>
  <c r="AB273" s="1"/>
  <c r="AD273" s="1"/>
  <c r="AF273" s="1"/>
  <c r="E198"/>
  <c r="F198" s="1"/>
  <c r="H198" s="1"/>
  <c r="J198" s="1"/>
  <c r="L198" s="1"/>
  <c r="N198" s="1"/>
  <c r="P198" s="1"/>
  <c r="R198" s="1"/>
  <c r="T198" s="1"/>
  <c r="V198" s="1"/>
  <c r="X198" s="1"/>
  <c r="Z198" s="1"/>
  <c r="AB198" s="1"/>
  <c r="AD198" s="1"/>
  <c r="AF198" s="1"/>
  <c r="F149"/>
  <c r="H149" s="1"/>
  <c r="J149" s="1"/>
  <c r="L149" s="1"/>
  <c r="N149" s="1"/>
  <c r="P149" s="1"/>
  <c r="R149" s="1"/>
  <c r="T149" s="1"/>
  <c r="V149" s="1"/>
  <c r="X149" s="1"/>
  <c r="Z149" s="1"/>
  <c r="AB149" s="1"/>
  <c r="AD149" s="1"/>
  <c r="AF149" s="1"/>
  <c r="E11"/>
  <c r="F11" s="1"/>
  <c r="H11" s="1"/>
  <c r="J11" s="1"/>
  <c r="L11" s="1"/>
  <c r="N11" s="1"/>
  <c r="P11" s="1"/>
  <c r="R11" s="1"/>
  <c r="T11" s="1"/>
  <c r="V11" s="1"/>
  <c r="X11" s="1"/>
  <c r="Z11" s="1"/>
  <c r="AB11" s="1"/>
  <c r="AD11" s="1"/>
  <c r="AF11" s="1"/>
  <c r="F307" l="1"/>
  <c r="H307" s="1"/>
  <c r="J307" s="1"/>
  <c r="L307" s="1"/>
  <c r="N307" s="1"/>
  <c r="P307" s="1"/>
  <c r="R307" s="1"/>
  <c r="T307" s="1"/>
  <c r="V307" s="1"/>
  <c r="X307" s="1"/>
  <c r="Z307" s="1"/>
  <c r="AB307" s="1"/>
  <c r="AD307" s="1"/>
  <c r="AF307" s="1"/>
  <c r="E574"/>
  <c r="F574" s="1"/>
  <c r="H574" s="1"/>
  <c r="J574" s="1"/>
  <c r="L574" s="1"/>
  <c r="N574" s="1"/>
  <c r="P574" s="1"/>
  <c r="R574" s="1"/>
  <c r="T574" s="1"/>
  <c r="V574" s="1"/>
  <c r="X574" s="1"/>
  <c r="Z574" s="1"/>
  <c r="AB574" s="1"/>
  <c r="AD574" s="1"/>
  <c r="AF574" s="1"/>
</calcChain>
</file>

<file path=xl/sharedStrings.xml><?xml version="1.0" encoding="utf-8"?>
<sst xmlns="http://schemas.openxmlformats.org/spreadsheetml/2006/main" count="1165" uniqueCount="685">
  <si>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</si>
  <si>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</si>
  <si>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</si>
  <si>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</si>
  <si>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</si>
  <si>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</si>
  <si>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</si>
  <si>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</si>
  <si>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</si>
  <si>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</si>
  <si>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</si>
  <si>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</si>
  <si>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</si>
  <si>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</si>
  <si>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</si>
  <si>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</si>
  <si>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</si>
  <si>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</si>
  <si>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</si>
  <si>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</si>
  <si>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</si>
  <si>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</si>
  <si>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</si>
  <si>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</si>
  <si>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</si>
  <si>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</si>
  <si>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</si>
  <si>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</si>
  <si>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</si>
  <si>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</si>
  <si>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</si>
  <si>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</si>
  <si>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</si>
  <si>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</si>
  <si>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</si>
  <si>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</si>
  <si>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</si>
  <si>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</si>
  <si>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</si>
  <si>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</si>
  <si>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</si>
  <si>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06 2 00 00000</t>
  </si>
  <si>
    <t>06 2 01 00000</t>
  </si>
  <si>
    <t>Субсидирование части затрат субъектам малого и среднего предпринимательства на уплату процентов по привлекаемым кредитам, полученным в кредитных организациях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</si>
  <si>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</si>
  <si>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</si>
  <si>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</si>
  <si>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</si>
  <si>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06 1 01 60080</t>
  </si>
  <si>
    <t>06 1 01 60090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</si>
  <si>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</si>
  <si>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</si>
  <si>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00 00000</t>
  </si>
  <si>
    <t>05 Д 01 00000</t>
  </si>
  <si>
    <t xml:space="preserve">Подпрограмма «Расчистка русла реки Вязьмы на участке от ул. Советской Армии до ул. Октябрьской в г. Тейково Ивановской области» </t>
  </si>
  <si>
    <t>Основное мероприятие «Расчистка русла реки Вязьмы на участке от ул. Советской Армии до ул. Октябрьской в г. Тейково Ивановской области»</t>
  </si>
  <si>
    <t>05 Г 00 00000</t>
  </si>
  <si>
    <t>05 Г 01 00000</t>
  </si>
  <si>
    <t xml:space="preserve">Подпрограмма  «Реализация мероприятий по обеспечению инженерной инфраструктурой земельных участков, предназначенных для бесплатного предоставления (предоставленных) семьям с тремя и более детьми в г.о.Тейково Ивановской области на 2014-2017 годы»  </t>
  </si>
  <si>
    <t xml:space="preserve">Основное мероприятие    «Реализация мероприятий по обеспечению инженерной инфраструктурой земельных участков, предназначенных для бесплатного предоставления (предоставленных) семьям с тремя и более детьми в г.о.Тейково Ивановской области на 2014-2017 годы»  </t>
  </si>
  <si>
    <t>Софинансирование на  реализацию мероприятий по обеспечению инженерной инфраструктурой земельных участков, предназначенных для бесплатного предоставления (предоставленных) семьям с тремя и более детьми в городском округе Тейково</t>
  </si>
  <si>
    <t>05 В 00 00000</t>
  </si>
  <si>
    <t>05 В 01 00000</t>
  </si>
  <si>
    <t>05 В 01 20180</t>
  </si>
  <si>
    <t xml:space="preserve">Подпрограмма  «Проведение ремонта жилых помещений, принадлежащим на праве собственности детям -сиротам и детям, оставшимся без попечения родителей» </t>
  </si>
  <si>
    <t>Основное мероприятие  «Проведение ремонта жилых помещений, принадлежащим на праве собственности детям-сиротам и детям, оставшимся без попечения родителей»</t>
  </si>
  <si>
    <t>Софинансирование на проведение ремонта жилых помещений, принадлежащим на праве собственности детям- сиротам и детям, оставшимся без попечения родителей</t>
  </si>
  <si>
    <t>Проведение ремонта жилых помещений, принадлежащих
 детям-сиротам и детям, оставшимся без попечения родителей, на праве собственности</t>
  </si>
  <si>
    <t>05 Б 00 00000</t>
  </si>
  <si>
    <t>05 Б 01 00000</t>
  </si>
  <si>
    <t>05 Б 01 S0210</t>
  </si>
  <si>
    <t>05 Б 01 80210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</si>
  <si>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</si>
  <si>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</si>
  <si>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</si>
  <si>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</si>
  <si>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</si>
  <si>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05 9 01 50820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</si>
  <si>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</si>
  <si>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</si>
  <si>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</si>
  <si>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</si>
  <si>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</si>
  <si>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</si>
  <si>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</si>
  <si>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</si>
  <si>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</si>
  <si>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</si>
  <si>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</si>
  <si>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</si>
  <si>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</si>
  <si>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</si>
  <si>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</si>
  <si>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</si>
  <si>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</si>
  <si>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</si>
  <si>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</si>
  <si>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</si>
  <si>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</si>
  <si>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</si>
  <si>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</si>
  <si>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</si>
  <si>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</si>
  <si>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</si>
  <si>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</si>
  <si>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</si>
  <si>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</si>
  <si>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</si>
  <si>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</si>
  <si>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</si>
  <si>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</si>
  <si>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</si>
  <si>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</si>
  <si>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</si>
  <si>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</si>
  <si>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</si>
  <si>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</si>
  <si>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</si>
  <si>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</si>
  <si>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</si>
  <si>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</si>
  <si>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</si>
  <si>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</si>
  <si>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</si>
  <si>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</si>
  <si>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</si>
  <si>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</si>
  <si>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05 0 00 00000</t>
  </si>
  <si>
    <t>05 1 00 00000</t>
  </si>
  <si>
    <t>05 1 01 00000</t>
  </si>
  <si>
    <t xml:space="preserve">Подпрограмма  «Организация  и проведение культурно-досуговых и зрелищных мероприятий  для молодежи в городском округе Тейково»   </t>
  </si>
  <si>
    <t xml:space="preserve">Основное мероприятие  «Организация  и проведение культурно-досуговых и зрелищных мероприятий  для молодежи в городском округе Тейково» </t>
  </si>
  <si>
    <t>Организация  и проведение культурно-досуговых и зрелищных мероприятий  для молодежи в городском округе Тейково</t>
  </si>
  <si>
    <t>04 0 00 00000</t>
  </si>
  <si>
    <t>04 1 00 00000</t>
  </si>
  <si>
    <t>04 1 01 00000</t>
  </si>
  <si>
    <t>04 1 01 20100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</si>
  <si>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</si>
  <si>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</si>
  <si>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</si>
  <si>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</si>
  <si>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</si>
  <si>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</si>
  <si>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</si>
  <si>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</si>
  <si>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</si>
  <si>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</si>
  <si>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</si>
  <si>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</si>
  <si>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</si>
  <si>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</si>
  <si>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</si>
  <si>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</si>
  <si>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</si>
  <si>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</si>
  <si>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</si>
  <si>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</si>
  <si>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</si>
  <si>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</si>
  <si>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</si>
  <si>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</si>
  <si>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</si>
  <si>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</si>
  <si>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</si>
  <si>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</si>
  <si>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</si>
  <si>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</si>
  <si>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</si>
  <si>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</si>
  <si>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</si>
  <si>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</si>
  <si>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</si>
  <si>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</si>
  <si>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</si>
  <si>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</si>
  <si>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>02 4 01 00000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</si>
  <si>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</si>
  <si>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</si>
  <si>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</si>
  <si>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</si>
  <si>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</si>
  <si>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</si>
  <si>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 и проведение городского конкурса по благоустройству, посвященного Дню города»</t>
  </si>
  <si>
    <t>Организация  и проведение городского конкурса по благоустройству, посвященного Дню города</t>
  </si>
  <si>
    <t>02 5 02 00000</t>
  </si>
  <si>
    <t>02 5 02 20060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</si>
  <si>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</si>
  <si>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</si>
  <si>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</si>
  <si>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</si>
  <si>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</si>
  <si>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</si>
  <si>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</si>
  <si>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</si>
  <si>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</si>
  <si>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</si>
  <si>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>Основное мероприятие «Уплата взноса в Ассоциацию по улучшению состояния здоровья и качества жизни населения                            «Здоровые города, районы и поселки»»</t>
  </si>
  <si>
    <t>Уплата взноса в Ассоциацию по улучшению состояния здоровья и качества жизни населения                        «Здоровые города, районы и поселки»</t>
  </si>
  <si>
    <t>02 6 02 00000</t>
  </si>
  <si>
    <t>02 6 02 90010</t>
  </si>
  <si>
    <t>Основное мероприятие «Меры социально-экономической поддержки  молодых специалистов муниципальных учреждений социальной сферы  городского округа Тейково»</t>
  </si>
  <si>
    <t>Меры социально-экономической  поддержки молодых специалистов   муниципальных учреждений социальной сферы  городского округа Тейково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</si>
  <si>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</si>
  <si>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</si>
  <si>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</si>
  <si>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</si>
  <si>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</si>
  <si>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</si>
  <si>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</si>
  <si>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</si>
  <si>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</si>
  <si>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</si>
  <si>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</si>
  <si>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</si>
  <si>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</si>
  <si>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</si>
  <si>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>03 1 02 00410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</si>
  <si>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</si>
  <si>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</si>
  <si>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</si>
  <si>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</si>
  <si>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</si>
  <si>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</si>
  <si>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</si>
  <si>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</si>
  <si>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</si>
  <si>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</si>
  <si>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</si>
  <si>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</si>
  <si>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</si>
  <si>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</si>
  <si>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</si>
  <si>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</si>
  <si>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</si>
  <si>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</si>
  <si>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</si>
  <si>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</si>
  <si>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</si>
  <si>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</si>
  <si>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</si>
  <si>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</si>
  <si>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</si>
  <si>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</si>
  <si>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</si>
  <si>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</si>
  <si>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</si>
  <si>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</si>
  <si>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</si>
  <si>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</si>
  <si>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</si>
  <si>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</si>
  <si>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</si>
  <si>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</si>
  <si>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</si>
  <si>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</si>
  <si>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</si>
  <si>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</si>
  <si>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</si>
  <si>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</si>
  <si>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</si>
  <si>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 xml:space="preserve">Подпрограмма «Сохранение, использование, популяризация и охрана объектов культурного наследия (памятников истории и культуры), расположенных на территории городского округа Тейково Ивановской области»  </t>
  </si>
  <si>
    <t xml:space="preserve">Основное мероприятие «Сохранение, использование, популяризация и охрана объектов культурного наследия (памятников истории и культуры), расположенных на территории городского округа Тейково Ивановской области»  </t>
  </si>
  <si>
    <t xml:space="preserve">Сохранение, использование, популяризация и охрана объектов культурного наследия (памятников истории и культуры), расположенных на территории городского округа Тейково Ивановской области  </t>
  </si>
  <si>
    <t>03 6 01 00000</t>
  </si>
  <si>
    <t>03 6 01 20250</t>
  </si>
  <si>
    <t>03 6 00 00000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</si>
  <si>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</si>
  <si>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</si>
  <si>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</si>
  <si>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</si>
  <si>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</si>
  <si>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</si>
  <si>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</si>
  <si>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>05 2 01 80510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</si>
  <si>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</si>
  <si>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</si>
  <si>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</si>
  <si>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</si>
  <si>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</si>
  <si>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</si>
  <si>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</si>
  <si>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</si>
  <si>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</si>
  <si>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</si>
  <si>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</si>
  <si>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</si>
  <si>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</si>
  <si>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</si>
  <si>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</si>
  <si>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</si>
  <si>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</si>
  <si>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</si>
  <si>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</si>
  <si>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</si>
  <si>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</si>
  <si>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 xml:space="preserve">Софинансирование модернизации муниципальной системы дошкольного образования </t>
  </si>
  <si>
    <t>01 1 01 00050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</si>
  <si>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</si>
  <si>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</si>
  <si>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</si>
  <si>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</si>
  <si>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</si>
  <si>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</si>
  <si>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</si>
  <si>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</si>
  <si>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</si>
  <si>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</si>
  <si>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</si>
  <si>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</si>
  <si>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</si>
  <si>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</si>
  <si>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</si>
  <si>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</si>
  <si>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</si>
  <si>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 xml:space="preserve">Реализация  мероприятий по укреплению пожарной
 безопасности общеобразовательных организаций  </t>
  </si>
  <si>
    <t>01 2 01 80060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</si>
  <si>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</si>
  <si>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</si>
  <si>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Реализация проекта «Межведомственная система оздоровления школьников»</t>
  </si>
  <si>
    <t>01 2 01 80070</t>
  </si>
  <si>
    <t xml:space="preserve">Софинансирование  проекта «Межведомственная система оздоровления школьников» </t>
  </si>
  <si>
    <t>01 2 01 S0070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</si>
  <si>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</si>
  <si>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</si>
  <si>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</si>
  <si>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01 2 01 81690</t>
  </si>
  <si>
    <t>Софинансирование создания в общеобразовательных организациях условий для инклюзивного образования детей-инвалидов, в том числе создание универсальной безбарьерной среды для беспрепятственного доступа и оснащение общеобразовательных организаций специальным, в том числе учебным, реабилитационным, компьютерным оборудованием и автотранспортом</t>
  </si>
  <si>
    <t>01 2 01 S1690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</si>
  <si>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</si>
  <si>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</si>
  <si>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</si>
  <si>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</si>
  <si>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</si>
  <si>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</si>
  <si>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</si>
  <si>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</si>
  <si>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</si>
  <si>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</si>
  <si>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</si>
  <si>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</si>
  <si>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</si>
  <si>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</si>
  <si>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</si>
  <si>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</si>
  <si>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</si>
  <si>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</si>
  <si>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</si>
  <si>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01 3 01 81430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</si>
  <si>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</si>
  <si>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</si>
  <si>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</si>
  <si>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</si>
  <si>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</si>
  <si>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Основное мероприятие «Проведение 
специальной оценки условий труда  в муниципальных организаций дополнительного образования детей»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</si>
  <si>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</si>
  <si>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</si>
  <si>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</si>
  <si>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 xml:space="preserve">Проведение специальной оценки условий труда  в муниципальных организаций дополнительного образования детей в сфере культуры и искусства </t>
  </si>
  <si>
    <t>01 3 02 00450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</si>
  <si>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</si>
  <si>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</si>
  <si>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</si>
  <si>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</si>
  <si>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</si>
  <si>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</si>
  <si>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</si>
  <si>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</si>
  <si>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</si>
  <si>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</si>
  <si>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</si>
  <si>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</si>
  <si>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 xml:space="preserve">Благоустройство соснового бора Красные Сосенки </t>
  </si>
  <si>
    <t>05 6 01 20230</t>
  </si>
  <si>
    <t>Благоустройство  набережной реки Вязьмы</t>
  </si>
  <si>
    <t>05 6 01 20240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</si>
  <si>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</si>
  <si>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</si>
  <si>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Благоустройство по наказам избирателей депутатам Ивановской областной Думы</t>
  </si>
  <si>
    <t>Софинансирование на благоустройство по наказам избирателей депутатам Ивановской областной Думы</t>
  </si>
  <si>
    <t>Капитальные вложения в объекты  государственной (муниципальной) собственности</t>
  </si>
  <si>
    <t xml:space="preserve">Строительство детских площадок в микрорайонах города </t>
  </si>
  <si>
    <t>05 6 01 40030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</si>
  <si>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</si>
  <si>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</si>
  <si>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</si>
  <si>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</si>
  <si>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</si>
  <si>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</si>
  <si>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</si>
  <si>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</si>
  <si>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</si>
  <si>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</si>
  <si>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</si>
  <si>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</si>
  <si>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 xml:space="preserve">Обеспечение функционирования  депутатов городской  Думы городского округа Тейково 
 </t>
  </si>
  <si>
    <t>40 9 00 00680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</si>
  <si>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</si>
  <si>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</si>
  <si>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</si>
  <si>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</si>
  <si>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</si>
  <si>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</si>
  <si>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</si>
  <si>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</si>
  <si>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</si>
  <si>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</si>
  <si>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</si>
  <si>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</si>
  <si>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</si>
  <si>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</si>
  <si>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</si>
  <si>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</si>
  <si>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</si>
  <si>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 xml:space="preserve">Подпрограмма «Научно-исследовательские
 работы для муниципальных нужд» </t>
  </si>
  <si>
    <t xml:space="preserve">Расходы на выполнение прикладных научно-исследовательских работ </t>
  </si>
  <si>
    <t>Основное мероприятие «Выполнение прикладных научно-исследовательских работ»</t>
  </si>
  <si>
    <t>06 2 01 00580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</si>
  <si>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</si>
  <si>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</si>
  <si>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</si>
  <si>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</si>
  <si>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</si>
  <si>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 xml:space="preserve">Приобретение и установка уличных спортивных площадок для занятий физической культурой и спортом </t>
  </si>
  <si>
    <t>Софинансирование расходов на приобретение и установку  уличных спортивных площадок для занятий физической культурой и спортом</t>
  </si>
  <si>
    <t>01 5 04 00000</t>
  </si>
  <si>
    <t>01 5 04 81510</t>
  </si>
  <si>
    <t>01 5 04 S1510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</si>
  <si>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</si>
  <si>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</si>
  <si>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</si>
  <si>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</si>
  <si>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</si>
  <si>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</si>
  <si>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</si>
  <si>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</si>
  <si>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</si>
  <si>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</si>
  <si>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</si>
  <si>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</si>
  <si>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</si>
  <si>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</si>
  <si>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</si>
  <si>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</si>
  <si>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</si>
  <si>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</si>
  <si>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</si>
  <si>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</si>
  <si>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Ремонт  автомобильных дорог и искусственных сооружений на них по наказам избирателей депутатам Ивановской областной Думы</t>
  </si>
  <si>
    <t>05 2 01 81990</t>
  </si>
  <si>
    <t>05 6 01 82000</t>
  </si>
  <si>
    <t>Мероприятия по обеспечению транспортной доступности</t>
  </si>
  <si>
    <t>05 3 01 00720</t>
  </si>
  <si>
    <t>05 6 01 S2000</t>
  </si>
  <si>
    <t>02 4 01 60010</t>
  </si>
  <si>
    <t xml:space="preserve">Предоставление  территориальным общественным 
самоуправлениям  грантов городского округа Тейково 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</si>
  <si>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</si>
  <si>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</si>
  <si>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Софинансирование на ремонт  автомобильных дорог и искусственных сооружений на них по наказам избирателей депутатам Ивановской областной Думы</t>
  </si>
  <si>
    <t>05 2 01 S1990</t>
  </si>
  <si>
    <t>2019 год</t>
  </si>
  <si>
    <t>к решению городской Думы</t>
  </si>
  <si>
    <t>городского округа Тейково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</si>
  <si>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</si>
  <si>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</si>
  <si>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Подпрограмма «Реализация мероприятий по обеспечению населения городского округа Тейково теплоснабжением и горячим водоснабжением»</t>
  </si>
  <si>
    <t>05 Е 00 00000</t>
  </si>
  <si>
    <t>Основное мероприятие «Софинансирование мероприятий по замене изоляции трубопроводов теплоснабжения и горячего водоснабжения в мкр. Красные Сосенки в городском округе Тейково»</t>
  </si>
  <si>
    <t>05 Е 01 00000</t>
  </si>
  <si>
    <t>Софинансирование мероприятий по замене изоляции трубопроводов теплоснабжения и горячего водоснабжения в мкр. Красные Сосенки в городском округе Тейково</t>
  </si>
  <si>
    <t>05 Е 01 40160</t>
  </si>
  <si>
    <t>06 1 01 60120</t>
  </si>
  <si>
    <t>Субсидирование части затрат субъектов малого и среднего предпринимательства, связанных с уплатой первого взноса (аванса) при заключении договора (договоров) лизинга оборудования с российскими лизинговыми организациями в целях создания и (или) развития либо модернизации производства товаров (работ, услуг)</t>
  </si>
  <si>
    <t>01 1 01 81950</t>
  </si>
  <si>
    <t>01 1 01 S1950</t>
  </si>
  <si>
    <t>01 2 01 81950</t>
  </si>
  <si>
    <t>01 2 01 S1950</t>
  </si>
  <si>
    <t xml:space="preserve">Подпрограмма «Библиотечно-информационное обслуживание населения» </t>
  </si>
  <si>
    <t>Софинансирование на укрепление материально-технической базы муниципальных образовательных организаций Ивановской области по наказам избирателей депутатам Ивановской областной Думы</t>
  </si>
  <si>
    <t>Укрепление материально-технической базы муниципальных образовательных организаций по наказам избирателей депутатам Ивановской областной Думы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</si>
  <si>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</si>
  <si>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</si>
  <si>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</si>
  <si>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</si>
  <si>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</si>
  <si>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</si>
  <si>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</si>
  <si>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</si>
  <si>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</si>
  <si>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</si>
  <si>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на организацию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</si>
  <si>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</si>
  <si>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</si>
  <si>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</si>
  <si>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</si>
  <si>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</si>
  <si>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</si>
  <si>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</si>
  <si>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06 1 01 L5272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</si>
  <si>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</si>
  <si>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</si>
  <si>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</si>
  <si>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</si>
  <si>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 xml:space="preserve">  Укрепление материально-технической базы муниципальных образовательных организаций Ивановской области</t>
  </si>
  <si>
    <t>09 0 00 00000</t>
  </si>
  <si>
    <t>09 1 00 00000</t>
  </si>
  <si>
    <t>09 1 01 00000</t>
  </si>
  <si>
    <t>09 1 01 20280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</si>
  <si>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</si>
  <si>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41 9 00 90070</t>
  </si>
  <si>
    <t>41 9 0090070</t>
  </si>
  <si>
    <t>Расходы на строительство (реконструкция),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</si>
  <si>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05 2 01 S0490</t>
  </si>
  <si>
    <t>04 3 00 00000</t>
  </si>
  <si>
    <t>04 3 01 00000</t>
  </si>
  <si>
    <t>04 3 02 00000</t>
  </si>
  <si>
    <t xml:space="preserve">04 3 01 20200 </t>
  </si>
  <si>
    <t>04 3 02 S3110</t>
  </si>
  <si>
    <t>04 3 02 83110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</si>
  <si>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</si>
  <si>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</si>
  <si>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</si>
  <si>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</si>
  <si>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</si>
  <si>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</si>
  <si>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</si>
  <si>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</si>
  <si>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</si>
  <si>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</si>
  <si>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</si>
  <si>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</si>
  <si>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отдельным категориям граждан»</t>
  </si>
  <si>
    <t>02 2 03 00000</t>
  </si>
  <si>
    <t>Выплата компенсации уплаченного земельного налога отдельным категориям граждан</t>
  </si>
  <si>
    <t>02 2 03 20040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</si>
  <si>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</si>
  <si>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</si>
  <si>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</si>
  <si>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</si>
  <si>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Основное мероприятие «Предоставление  территориальным общественным самоуправлениям  грантов городского округа Тейково»</t>
  </si>
  <si>
    <t>Оплата услуг по содержанию муниципальной системы видеонаблюдения</t>
  </si>
  <si>
    <t>05 8 01 40050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</si>
  <si>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2019 год
 </t>
  </si>
  <si>
    <t>Изменения 25.01.2019</t>
  </si>
  <si>
    <t>Закупка гирлянд уличных</t>
  </si>
  <si>
    <t>05 6 01 40090</t>
  </si>
  <si>
    <t>Шеф – монтажные работы по установке светофорного объекта на перекрестке ул. Октябрьская – ул. 1-я Комсомольская в г. Тейково</t>
  </si>
  <si>
    <t>Шеф – монтажные работы по установке светофорного объекта на перекрестке ул. Социалистическая – ул. 8 Марта в г. Тейково</t>
  </si>
  <si>
    <t>05 2 01 00530</t>
  </si>
  <si>
    <t>05 2 01 00540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</si>
  <si>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</si>
  <si>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01 3 01 S0180</t>
  </si>
  <si>
    <t>03 7 01 81430</t>
  </si>
  <si>
    <t>05 Ж 03 00000</t>
  </si>
  <si>
    <t>05 Ж 03 20600</t>
  </si>
  <si>
    <t>Основное мероприятие «Разработка проекта по благоустройству общественной территории»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</si>
  <si>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</si>
  <si>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</si>
  <si>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Профилактика правонарушений на территории городского округа Тейково</t>
  </si>
  <si>
    <t>05 8 01 40060</t>
  </si>
  <si>
    <t>03 7 01 S0180</t>
  </si>
  <si>
    <t>03 1 02 S0410</t>
  </si>
  <si>
    <t>04 4 00 00000</t>
  </si>
  <si>
    <t>04 4 01 00000</t>
  </si>
  <si>
    <t>Основное мероприятие «Корректировка проектно-сметной документации на строительство ФОК в городе Тейково Ивановской области»</t>
  </si>
  <si>
    <t>Подпрограмма «Корректировка проектно-сметной документации на строительство ФОК в городе Тейково Ивановской области»</t>
  </si>
  <si>
    <t>Корректировка проектно-сметной документации на строительство ФОК в городе Тейково Ивановской области</t>
  </si>
  <si>
    <t>04 4 01 20300</t>
  </si>
  <si>
    <t>Изменения 30.01.2019</t>
  </si>
  <si>
    <t>Изменения 22.02.2019</t>
  </si>
  <si>
    <t>Разработка проектно-сметной документации по установке дорожного ограждения между проезжей частью и тротуаром на мостовых сооружениях</t>
  </si>
  <si>
    <t>05 2 01 00550</t>
  </si>
  <si>
    <t>Изменения 29.03.2019</t>
  </si>
  <si>
    <t>Укрепление материально-технической базы муниципального учреждения г. Тейково "Дворец культуры им. В. И. Ленина", ремонтные работы, приобретение костюмов для хора ветеранов</t>
  </si>
  <si>
    <t>03 1 02 81980</t>
  </si>
  <si>
    <t>03 7 01 81950</t>
  </si>
  <si>
    <t>05 Ж 01 F5550</t>
  </si>
  <si>
    <t>Актуализация схемы теплоснабжения городского округа Тейково Ивановской области</t>
  </si>
  <si>
    <t>41 9 00 90120</t>
  </si>
  <si>
    <t>Основное мероприятие «Формирование комфортной городской среды»</t>
  </si>
  <si>
    <t>Реализация программ по формированию комфортной городской среды</t>
  </si>
  <si>
    <t>05 Ж F2 00000</t>
  </si>
  <si>
    <t>05 Ж F2 55550</t>
  </si>
  <si>
    <t>Изменения 26.04.2019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</si>
  <si>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</si>
  <si>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</si>
  <si>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</si>
  <si>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Выполнение технических заключений о состоянии технических конструкций жилых домов и жилых помещений</t>
  </si>
  <si>
    <t>05 К 01 00000</t>
  </si>
  <si>
    <t>05 К 01 30100</t>
  </si>
  <si>
    <t>Основное мероприятие «Снос жилых домов и хозяйственных построек»</t>
  </si>
  <si>
    <t>Снос жилых домов и хозяйственных построек</t>
  </si>
  <si>
    <t>05 К 02 00000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</si>
  <si>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</si>
  <si>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</si>
  <si>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Проведение оценки земельных участков с жилыми домами, пришедшими в нежилое состояние</t>
  </si>
  <si>
    <t>05 К 03 00000</t>
  </si>
  <si>
    <t>05 К 03 30300</t>
  </si>
  <si>
    <t>05 4 01 L4970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</si>
  <si>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</si>
  <si>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</si>
  <si>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</si>
  <si>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09 1 01 L5110</t>
  </si>
  <si>
    <t>05 4 01 L0270</t>
  </si>
  <si>
    <t>05 2 01 S0510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</si>
  <si>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</si>
  <si>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</si>
  <si>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</si>
  <si>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</si>
  <si>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</si>
  <si>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</si>
  <si>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</si>
  <si>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41 9 00 90130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</si>
  <si>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</si>
  <si>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Выплата денежного поощрения гражданам, удостоенным Почетного звания городского округа Тейково «Профессионал»</t>
  </si>
  <si>
    <t>Резервные средства для индексации в размере 4,3 %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</si>
  <si>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40 9 00 00690</t>
  </si>
  <si>
    <t>05 Ж 04 00000</t>
  </si>
  <si>
    <t>Проект реновации парка "Красные Сосенки" и набережной реки Вязьма</t>
  </si>
  <si>
    <t>Основное мероприятие "Проект реновации парка "Красные Сосенки" и набережной реки Вязьма"</t>
  </si>
  <si>
    <t>05 Ж 04 20700</t>
  </si>
  <si>
    <t>Изменения 14.06.2019</t>
  </si>
  <si>
    <t>Изменения 28.06.2019</t>
  </si>
  <si>
    <t>Устройство станции ЖБО г.Тейково</t>
  </si>
  <si>
    <t>05 1 01 40160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</si>
  <si>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</si>
  <si>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Изменения 26.07.2019</t>
  </si>
  <si>
    <t xml:space="preserve">Подпрограмма «Социально-экономическая поддержка молодых специалистов муниципальных учреждений социальной сферы  городского округа Тейково» </t>
  </si>
  <si>
    <t>01 7 00 00000</t>
  </si>
  <si>
    <t>01 7 01 00000</t>
  </si>
  <si>
    <t>01 7 01 20100</t>
  </si>
  <si>
    <t>01 8 00 00000</t>
  </si>
  <si>
    <t>01 8 01 00000</t>
  </si>
  <si>
    <t xml:space="preserve">01 8 01 20200 </t>
  </si>
  <si>
    <t>01 8 02 00000</t>
  </si>
  <si>
    <t>01 8 02 S3110</t>
  </si>
  <si>
    <t>Субсидирование части затрат субъектов малого и среднего предпринимательства, связанных с созданием и (или) развитием центров времяпрепровождения детей - групп дневного времяпрепровождения детей дошкольного возраста и иных подобных видов деятельности</t>
  </si>
  <si>
    <t>06 1 01 60130</t>
  </si>
  <si>
    <t>06 1 01 60140</t>
  </si>
  <si>
    <t>Участие мужской команды «ФК Тейково» в чемпионате Ивановской области по футболу</t>
  </si>
  <si>
    <t>03 7 01 S1950</t>
  </si>
  <si>
    <t>03 1 02 S1980</t>
  </si>
  <si>
    <t xml:space="preserve">Подпрограмма  «Реализация молодежной политики»   </t>
  </si>
  <si>
    <t xml:space="preserve">Основное мероприятие  «Организация  мероприятий, носящих общегородской и межмуниципальный характер» </t>
  </si>
  <si>
    <t>Организация  мероприятий, носящих общегородской и межмуниципальный характер</t>
  </si>
  <si>
    <t>01 7 02 00000</t>
  </si>
  <si>
    <t>01 7 03 00000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</si>
  <si>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</si>
  <si>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 xml:space="preserve">01 7 02 20200 </t>
  </si>
  <si>
    <t>Поддержка молодых специалистов   муниципальных учреждений социальной сферы  городского округа Тейково</t>
  </si>
  <si>
    <t>01 7 03 S3110</t>
  </si>
  <si>
    <t>Изменения 27.09.2019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</si>
  <si>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</si>
  <si>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</si>
  <si>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образования»</t>
  </si>
  <si>
    <t>Развитие системы подготовки спортивного резерва</t>
  </si>
  <si>
    <t>01 3 01 00220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</si>
  <si>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</si>
  <si>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</si>
  <si>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</si>
  <si>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>Изменения 25.10.2019</t>
  </si>
  <si>
    <t>Субсидирование части затрат субъектов малого и среднего предпринимательства, осуществляющих социально ориентированную деятельность, направленную на достижение общественно полезных целей, улучшение условий жизнедеятельности гражданина и (или) расширение его возможностей самостоятельно обеспечивать свои основные жизненные потребности, а также на обеспечение занятости, оказание поддержки инвалидам, гражданам пожилого возраста и лицам, находящимся в трудной жизненной ситуации</t>
  </si>
  <si>
    <t>Изменения 29.11.2019</t>
  </si>
  <si>
    <t>Взнос в Уставной капитал ООО «Тепловик»</t>
  </si>
  <si>
    <t>41 9 00 90150</t>
  </si>
  <si>
    <t>Основное мероприятие «Субсидирование на государственную поддержку субъектов малого и среднего предпринимательства»</t>
  </si>
  <si>
    <t>Субсидирование на государственную поддержку субъектов малого и среднего предпринимательства</t>
  </si>
  <si>
    <t>06 1 I5 00000</t>
  </si>
  <si>
    <t>06 1 I5 55272</t>
  </si>
  <si>
    <t>Изменения 13.12.2019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</si>
  <si>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</si>
  <si>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</si>
  <si>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00 00000</t>
  </si>
  <si>
    <t>05 Л 01 00000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</si>
  <si>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</si>
  <si>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</si>
  <si>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Изменения 27.12.2019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</si>
  <si>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</si>
  <si>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</si>
  <si>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</si>
  <si>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40 9 00 55500</t>
  </si>
  <si>
    <t>Уточненный план</t>
  </si>
  <si>
    <t>Исполнение</t>
  </si>
  <si>
    <t>Процент исполнения</t>
  </si>
  <si>
    <t xml:space="preserve">Приложение № 6 </t>
  </si>
  <si>
    <t xml:space="preserve">от 08.06.2020 № 50 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</si>
</sst>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40">
    <xf numFmtId="0" fontId="0" fillId="0" borderId="0" xfId="0"/>
    <xf numFmtId="0" fontId="26" fillId="33" borderId="0" xfId="0" applyFont="1" applyFill="1" applyAlignment="1">
      <alignment vertical="top"/>
    </xf>
    <xf numFmtId="0" fontId="27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horizontal="right" vertical="top" wrapText="1"/>
    </xf>
    <xf numFmtId="164" fontId="8" fillId="33" borderId="1" xfId="0" applyNumberFormat="1" applyFont="1" applyFill="1" applyBorder="1" applyAlignment="1">
      <alignment vertical="top"/>
    </xf>
    <xf numFmtId="164" fontId="7" fillId="33" borderId="1" xfId="0" applyNumberFormat="1" applyFont="1" applyFill="1" applyBorder="1" applyAlignment="1">
      <alignment vertical="top"/>
    </xf>
    <xf numFmtId="0" fontId="27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horizontal="right" vertical="top" wrapText="1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right" vertical="top" wrapText="1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horizontal="justify" vertical="top" wrapText="1"/>
    </xf>
    <xf numFmtId="0" fontId="27" fillId="33" borderId="0" xfId="0" applyFont="1" applyFill="1" applyAlignment="1">
      <alignment horizontal="center" vertical="top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8" fillId="33" borderId="13" xfId="0" applyFont="1" applyFill="1" applyBorder="1" applyAlignment="1">
      <alignment horizontal="left" vertical="top" wrapText="1"/>
    </xf>
    <xf numFmtId="0" fontId="7" fillId="33" borderId="0" xfId="0" applyFont="1" applyFill="1" applyAlignment="1">
      <alignment horizontal="center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right" vertical="top" wrapText="1"/>
    </xf>
    <xf numFmtId="2" fontId="8" fillId="33" borderId="1" xfId="0" applyNumberFormat="1" applyFont="1" applyFill="1" applyBorder="1" applyAlignment="1">
      <alignment vertical="top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horizontal="right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F574"/>
  <sheetViews>
    <sheetView tabSelected="1" topLeftCell="A2" zoomScale="90" zoomScaleNormal="90" workbookViewId="0">
      <selection activeCell="AI7" sqref="AI7"/>
    </sheetView>
  </sheetViews>
  <sheetFormatPr defaultColWidth="9.109375" defaultRowHeight="56.4" customHeight="1"/>
  <cols>
    <col min="1" max="1" width="39.5546875" style="12" customWidth="1"/>
    <col min="2" max="2" width="15.6640625" style="12" customWidth="1"/>
    <col min="3" max="3" width="6" style="12" customWidth="1"/>
    <col min="4" max="4" width="18.109375" style="1" hidden="1" customWidth="1"/>
    <col min="5" max="5" width="15.88671875" style="12" hidden="1" customWidth="1"/>
    <col min="6" max="6" width="16.109375" style="1" hidden="1" customWidth="1"/>
    <col min="7" max="7" width="16" style="12" hidden="1" customWidth="1"/>
    <col min="8" max="8" width="17.109375" style="12" hidden="1" customWidth="1"/>
    <col min="9" max="9" width="15.6640625" style="12" hidden="1" customWidth="1"/>
    <col min="10" max="10" width="17.109375" style="12" hidden="1" customWidth="1"/>
    <col min="11" max="11" width="15.33203125" style="12" hidden="1" customWidth="1"/>
    <col min="12" max="12" width="16.109375" style="12" hidden="1" customWidth="1"/>
    <col min="13" max="13" width="15.109375" style="12" hidden="1" customWidth="1"/>
    <col min="14" max="14" width="16.33203125" style="12" hidden="1" customWidth="1"/>
    <col min="15" max="15" width="14.33203125" style="12" hidden="1" customWidth="1"/>
    <col min="16" max="16" width="15.44140625" style="12" hidden="1" customWidth="1"/>
    <col min="17" max="17" width="14.44140625" style="12" hidden="1" customWidth="1"/>
    <col min="18" max="18" width="14.88671875" style="12" hidden="1" customWidth="1"/>
    <col min="19" max="19" width="14.6640625" style="12" hidden="1" customWidth="1"/>
    <col min="20" max="20" width="16.109375" style="12" hidden="1" customWidth="1"/>
    <col min="21" max="21" width="15.109375" style="12" hidden="1" customWidth="1"/>
    <col min="22" max="22" width="15.44140625" style="12" hidden="1" customWidth="1"/>
    <col min="23" max="23" width="15.6640625" style="12" hidden="1" customWidth="1"/>
    <col min="24" max="24" width="16.6640625" style="12" hidden="1" customWidth="1"/>
    <col min="25" max="25" width="15.44140625" style="12" hidden="1" customWidth="1"/>
    <col min="26" max="26" width="16.109375" style="12" hidden="1" customWidth="1"/>
    <col min="27" max="27" width="15.88671875" style="12" hidden="1" customWidth="1"/>
    <col min="28" max="28" width="16" style="12" hidden="1" customWidth="1"/>
    <col min="29" max="29" width="14.5546875" style="12" hidden="1" customWidth="1"/>
    <col min="30" max="30" width="15.109375" style="12" customWidth="1"/>
    <col min="31" max="31" width="15.44140625" style="12" customWidth="1"/>
    <col min="32" max="32" width="13.44140625" style="12" customWidth="1"/>
    <col min="33" max="16384" width="9.109375" style="12"/>
  </cols>
  <sheetData>
    <row r="1" spans="1:32" ht="20.25" hidden="1" customHeight="1">
      <c r="A1" s="37"/>
      <c r="B1" s="37"/>
      <c r="C1" s="37"/>
      <c r="D1" s="37"/>
      <c r="E1" s="37"/>
      <c r="F1" s="37"/>
    </row>
    <row r="2" spans="1:32" ht="19.5" customHeight="1">
      <c r="A2" s="37" t="s">
        <v>683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18" customHeight="1">
      <c r="A3" s="37" t="s">
        <v>460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21" customHeight="1">
      <c r="A4" s="37" t="s">
        <v>461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</row>
    <row r="5" spans="1:32" ht="17.25" customHeight="1">
      <c r="A5" s="37" t="s">
        <v>684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</row>
    <row r="6" spans="1:32" ht="17.2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 spans="1:32" ht="132.75" customHeight="1">
      <c r="A7" s="38" t="s">
        <v>541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</row>
    <row r="8" spans="1:32" ht="20.25" customHeight="1">
      <c r="A8" s="39" t="s">
        <v>420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</row>
    <row r="9" spans="1:32" ht="21.75" customHeight="1">
      <c r="A9" s="35" t="s">
        <v>2</v>
      </c>
      <c r="B9" s="35" t="s">
        <v>0</v>
      </c>
      <c r="C9" s="35" t="s">
        <v>1</v>
      </c>
      <c r="D9" s="33" t="s">
        <v>459</v>
      </c>
      <c r="E9" s="35" t="s">
        <v>542</v>
      </c>
      <c r="F9" s="33" t="s">
        <v>459</v>
      </c>
      <c r="G9" s="35" t="s">
        <v>567</v>
      </c>
      <c r="H9" s="33" t="s">
        <v>459</v>
      </c>
      <c r="I9" s="35" t="s">
        <v>568</v>
      </c>
      <c r="J9" s="33" t="s">
        <v>459</v>
      </c>
      <c r="K9" s="35" t="s">
        <v>571</v>
      </c>
      <c r="L9" s="33" t="s">
        <v>459</v>
      </c>
      <c r="M9" s="35" t="s">
        <v>582</v>
      </c>
      <c r="N9" s="33" t="s">
        <v>459</v>
      </c>
      <c r="O9" s="35" t="s">
        <v>620</v>
      </c>
      <c r="P9" s="33" t="s">
        <v>459</v>
      </c>
      <c r="Q9" s="35" t="s">
        <v>621</v>
      </c>
      <c r="R9" s="33" t="s">
        <v>459</v>
      </c>
      <c r="S9" s="35" t="s">
        <v>625</v>
      </c>
      <c r="T9" s="33" t="s">
        <v>459</v>
      </c>
      <c r="U9" s="35" t="s">
        <v>650</v>
      </c>
      <c r="V9" s="33" t="s">
        <v>459</v>
      </c>
      <c r="W9" s="35" t="s">
        <v>659</v>
      </c>
      <c r="X9" s="33" t="s">
        <v>459</v>
      </c>
      <c r="Y9" s="35" t="s">
        <v>661</v>
      </c>
      <c r="Z9" s="33" t="s">
        <v>459</v>
      </c>
      <c r="AA9" s="35" t="s">
        <v>668</v>
      </c>
      <c r="AB9" s="33" t="s">
        <v>459</v>
      </c>
      <c r="AC9" s="35" t="s">
        <v>675</v>
      </c>
      <c r="AD9" s="35" t="s">
        <v>680</v>
      </c>
      <c r="AE9" s="33" t="s">
        <v>681</v>
      </c>
      <c r="AF9" s="35" t="s">
        <v>682</v>
      </c>
    </row>
    <row r="10" spans="1:32" ht="42.75" customHeight="1">
      <c r="A10" s="36"/>
      <c r="B10" s="36"/>
      <c r="C10" s="36"/>
      <c r="D10" s="34"/>
      <c r="E10" s="36"/>
      <c r="F10" s="34"/>
      <c r="G10" s="36"/>
      <c r="H10" s="34"/>
      <c r="I10" s="36"/>
      <c r="J10" s="34"/>
      <c r="K10" s="36"/>
      <c r="L10" s="34"/>
      <c r="M10" s="36"/>
      <c r="N10" s="34"/>
      <c r="O10" s="36"/>
      <c r="P10" s="34"/>
      <c r="Q10" s="36"/>
      <c r="R10" s="34"/>
      <c r="S10" s="36"/>
      <c r="T10" s="34"/>
      <c r="U10" s="36"/>
      <c r="V10" s="34"/>
      <c r="W10" s="36"/>
      <c r="X10" s="34"/>
      <c r="Y10" s="36"/>
      <c r="Z10" s="34"/>
      <c r="AA10" s="36"/>
      <c r="AB10" s="34"/>
      <c r="AC10" s="36"/>
      <c r="AD10" s="36"/>
      <c r="AE10" s="34"/>
      <c r="AF10" s="36"/>
    </row>
    <row r="11" spans="1:32" ht="69" customHeight="1">
      <c r="A11" s="14" t="s">
        <v>3</v>
      </c>
      <c r="B11" s="15" t="s">
        <v>285</v>
      </c>
      <c r="C11" s="8"/>
      <c r="D11" s="5">
        <v>315579.13838999998</v>
      </c>
      <c r="E11" s="6">
        <f>E12+E33+E64+E91+E104+E124</f>
        <v>936.29199999999992</v>
      </c>
      <c r="F11" s="5">
        <f>D11+E11</f>
        <v>316515.43038999999</v>
      </c>
      <c r="G11" s="6">
        <f>G12+G33+G64+G91+G104+G124</f>
        <v>-64.763999999999996</v>
      </c>
      <c r="H11" s="5">
        <f>F11+G11</f>
        <v>316450.66638999997</v>
      </c>
      <c r="I11" s="6">
        <f>I12+I33+I64+I91+I104+I124</f>
        <v>0</v>
      </c>
      <c r="J11" s="5">
        <f>H11+I11</f>
        <v>316450.66638999997</v>
      </c>
      <c r="K11" s="6">
        <f>K12+K33+K64+K91+K104+K124</f>
        <v>0</v>
      </c>
      <c r="L11" s="5">
        <f>J11+K11</f>
        <v>316450.66638999997</v>
      </c>
      <c r="M11" s="6">
        <f>M12+M33+M64+M91+M104+M124</f>
        <v>0</v>
      </c>
      <c r="N11" s="5">
        <f>L11+M11</f>
        <v>316450.66638999997</v>
      </c>
      <c r="O11" s="6">
        <f>O12+O33+O64+O91+O104+O124</f>
        <v>320.64975000000004</v>
      </c>
      <c r="P11" s="5">
        <f>N11+O11</f>
        <v>316771.31613999995</v>
      </c>
      <c r="Q11" s="13">
        <f>Q12+Q33+Q64+Q91+Q104+Q124</f>
        <v>0</v>
      </c>
      <c r="R11" s="5">
        <f>P11+Q11</f>
        <v>316771.31613999995</v>
      </c>
      <c r="S11" s="6">
        <f>S12+S33+S64+S91+S104+S124+S130+S141</f>
        <v>350.38679999999999</v>
      </c>
      <c r="T11" s="5">
        <f>R11+S11</f>
        <v>317121.70293999993</v>
      </c>
      <c r="U11" s="6">
        <f>U12+U33+U64+U91+U104+U124+U130+U141</f>
        <v>155.04599999999999</v>
      </c>
      <c r="V11" s="5">
        <f>T11+U11</f>
        <v>317276.7489399999</v>
      </c>
      <c r="W11" s="6">
        <f>W12+W33+W64+W91+W104+W124+W130+W141</f>
        <v>4370.7070700000004</v>
      </c>
      <c r="X11" s="5">
        <f>V11+W11</f>
        <v>321647.45600999991</v>
      </c>
      <c r="Y11" s="6">
        <f>Y12+Y33+Y64+Y91+Y104+Y124+Y130+Y141</f>
        <v>-740.36841000000004</v>
      </c>
      <c r="Z11" s="5">
        <f>X11+Y11</f>
        <v>320907.08759999991</v>
      </c>
      <c r="AA11" s="13">
        <f>AA12+AA33+AA64+AA91+AA104+AA124+AA130+AA141</f>
        <v>0</v>
      </c>
      <c r="AB11" s="5">
        <f>Z11+AA11</f>
        <v>320907.08759999991</v>
      </c>
      <c r="AC11" s="6">
        <f>AC12+AC33+AC64+AC91+AC104+AC124+AC130+AC141</f>
        <v>-330.68286000000001</v>
      </c>
      <c r="AD11" s="5">
        <f>AB11+AC11</f>
        <v>320576.40473999991</v>
      </c>
      <c r="AE11" s="5">
        <f>AE12+AE33+AE64+AE91+AE104+AE124+AE130+AE141</f>
        <v>319472.76673999999</v>
      </c>
      <c r="AF11" s="32">
        <f>AE11/AD11*100</f>
        <v>99.655733240599844</v>
      </c>
    </row>
    <row r="12" spans="1:32" ht="43.5" customHeight="1">
      <c r="A12" s="16" t="s">
        <v>282</v>
      </c>
      <c r="B12" s="15" t="s">
        <v>286</v>
      </c>
      <c r="C12" s="8"/>
      <c r="D12" s="3">
        <v>157364.46252</v>
      </c>
      <c r="E12" s="4">
        <f>E13+E30</f>
        <v>1814.269</v>
      </c>
      <c r="F12" s="5">
        <f t="shared" ref="F12:F75" si="0">D12+E12</f>
        <v>159178.73152</v>
      </c>
      <c r="G12" s="6">
        <f>G13+G30</f>
        <v>0</v>
      </c>
      <c r="H12" s="5">
        <f t="shared" ref="H12:H73" si="1">F12+G12</f>
        <v>159178.73152</v>
      </c>
      <c r="I12" s="6">
        <f>I13+I30</f>
        <v>0</v>
      </c>
      <c r="J12" s="5">
        <f t="shared" ref="J12:J73" si="2">H12+I12</f>
        <v>159178.73152</v>
      </c>
      <c r="K12" s="6">
        <f>K13+K30</f>
        <v>0</v>
      </c>
      <c r="L12" s="5">
        <f t="shared" ref="L12:L73" si="3">J12+K12</f>
        <v>159178.73152</v>
      </c>
      <c r="M12" s="6">
        <f>M13+M30</f>
        <v>0</v>
      </c>
      <c r="N12" s="5">
        <f t="shared" ref="N12:N75" si="4">L12+M12</f>
        <v>159178.73152</v>
      </c>
      <c r="O12" s="6">
        <f>O13+O30</f>
        <v>209.13200000000001</v>
      </c>
      <c r="P12" s="5">
        <f t="shared" ref="P12:P75" si="5">N12+O12</f>
        <v>159387.86352000001</v>
      </c>
      <c r="Q12" s="13">
        <f>Q13+Q30</f>
        <v>0</v>
      </c>
      <c r="R12" s="5">
        <f t="shared" ref="R12:R75" si="6">P12+Q12</f>
        <v>159387.86352000001</v>
      </c>
      <c r="S12" s="6">
        <f>S13+S30</f>
        <v>0</v>
      </c>
      <c r="T12" s="5">
        <f t="shared" ref="T12:T75" si="7">R12+S12</f>
        <v>159387.86352000001</v>
      </c>
      <c r="U12" s="6">
        <f>U13+U30</f>
        <v>0</v>
      </c>
      <c r="V12" s="5">
        <f t="shared" ref="V12:V75" si="8">T12+U12</f>
        <v>159387.86352000001</v>
      </c>
      <c r="W12" s="6">
        <f>W13+W30</f>
        <v>2580.2739999999999</v>
      </c>
      <c r="X12" s="5">
        <f t="shared" ref="X12:X75" si="9">V12+W12</f>
        <v>161968.13752000002</v>
      </c>
      <c r="Y12" s="6">
        <f>Y13+Y30</f>
        <v>-414.29399999999998</v>
      </c>
      <c r="Z12" s="5">
        <f t="shared" ref="Z12:Z75" si="10">X12+Y12</f>
        <v>161553.84352000002</v>
      </c>
      <c r="AA12" s="13">
        <f>AA13+AA30</f>
        <v>0</v>
      </c>
      <c r="AB12" s="5">
        <f t="shared" ref="AB12:AB75" si="11">Z12+AA12</f>
        <v>161553.84352000002</v>
      </c>
      <c r="AC12" s="6">
        <f>AC13+AC30</f>
        <v>0</v>
      </c>
      <c r="AD12" s="5">
        <f t="shared" ref="AD12:AD75" si="12">AB12+AC12</f>
        <v>161553.84352000002</v>
      </c>
      <c r="AE12" s="5">
        <f>AE13+AE30</f>
        <v>160950.20551999999</v>
      </c>
      <c r="AF12" s="32">
        <f t="shared" ref="AF12:AF75" si="13">AE12/AD12*100</f>
        <v>99.626354912487542</v>
      </c>
    </row>
    <row r="13" spans="1:32" ht="45" customHeight="1">
      <c r="A13" s="9" t="s">
        <v>284</v>
      </c>
      <c r="B13" s="11" t="s">
        <v>287</v>
      </c>
      <c r="C13" s="8"/>
      <c r="D13" s="3">
        <v>157364.46252</v>
      </c>
      <c r="E13" s="6">
        <f>E14+E16+E18+E20+E22+E24+E26+E28</f>
        <v>1814.269</v>
      </c>
      <c r="F13" s="5">
        <f t="shared" si="0"/>
        <v>159178.73152</v>
      </c>
      <c r="G13" s="6">
        <f>G14+G16+G18+G20+G22+G24+G26+G28</f>
        <v>0</v>
      </c>
      <c r="H13" s="5">
        <f t="shared" si="1"/>
        <v>159178.73152</v>
      </c>
      <c r="I13" s="6">
        <f>I14+I16+I18+I20+I22+I24+I26+I28</f>
        <v>0</v>
      </c>
      <c r="J13" s="5">
        <f t="shared" si="2"/>
        <v>159178.73152</v>
      </c>
      <c r="K13" s="6">
        <f>K14+K16+K18+K20+K22+K24+K26+K28</f>
        <v>0</v>
      </c>
      <c r="L13" s="5">
        <f t="shared" si="3"/>
        <v>159178.73152</v>
      </c>
      <c r="M13" s="6">
        <f>M14+M16+M18+M20+M22+M24+M26+M28</f>
        <v>0</v>
      </c>
      <c r="N13" s="5">
        <f t="shared" si="4"/>
        <v>159178.73152</v>
      </c>
      <c r="O13" s="6">
        <f>O14+O16+O18+O20+O22+O24+O26+O28</f>
        <v>209.13200000000001</v>
      </c>
      <c r="P13" s="5">
        <f t="shared" si="5"/>
        <v>159387.86352000001</v>
      </c>
      <c r="Q13" s="13">
        <f>Q14+Q16+Q18+Q20+Q22+Q24+Q26+Q28</f>
        <v>0</v>
      </c>
      <c r="R13" s="5">
        <f t="shared" si="6"/>
        <v>159387.86352000001</v>
      </c>
      <c r="S13" s="6">
        <f>S14+S16+S18+S20+S22+S24+S26+S28</f>
        <v>0</v>
      </c>
      <c r="T13" s="5">
        <f t="shared" si="7"/>
        <v>159387.86352000001</v>
      </c>
      <c r="U13" s="6">
        <f>U14+U16+U18+U20+U22+U24+U26+U28</f>
        <v>0</v>
      </c>
      <c r="V13" s="5">
        <f t="shared" si="8"/>
        <v>159387.86352000001</v>
      </c>
      <c r="W13" s="6">
        <f>W14+W16+W18+W20+W22+W24+W26+W28</f>
        <v>2580.2739999999999</v>
      </c>
      <c r="X13" s="5">
        <f t="shared" si="9"/>
        <v>161968.13752000002</v>
      </c>
      <c r="Y13" s="6">
        <f>Y14+Y16+Y18+Y20+Y22+Y24+Y26+Y28</f>
        <v>-414.29399999999998</v>
      </c>
      <c r="Z13" s="5">
        <f t="shared" si="10"/>
        <v>161553.84352000002</v>
      </c>
      <c r="AA13" s="13">
        <f>AA14+AA16+AA18+AA20+AA22+AA24+AA26+AA28</f>
        <v>0</v>
      </c>
      <c r="AB13" s="5">
        <f t="shared" si="11"/>
        <v>161553.84352000002</v>
      </c>
      <c r="AC13" s="6">
        <f>AC14+AC16+AC18+AC20+AC22+AC24+AC26+AC28</f>
        <v>0</v>
      </c>
      <c r="AD13" s="5">
        <f t="shared" si="12"/>
        <v>161553.84352000002</v>
      </c>
      <c r="AE13" s="5">
        <f>AE14+AE16+AE18+AE20+AE22+AE24+AE26+AE28</f>
        <v>160950.20551999999</v>
      </c>
      <c r="AF13" s="32">
        <f t="shared" si="13"/>
        <v>99.626354912487542</v>
      </c>
    </row>
    <row r="14" spans="1:32" ht="33.75" customHeight="1">
      <c r="A14" s="9" t="s">
        <v>283</v>
      </c>
      <c r="B14" s="11" t="s">
        <v>288</v>
      </c>
      <c r="C14" s="8"/>
      <c r="D14" s="3">
        <v>59354.273520000002</v>
      </c>
      <c r="E14" s="4">
        <f>E15</f>
        <v>89.760999999999996</v>
      </c>
      <c r="F14" s="5">
        <f t="shared" si="0"/>
        <v>59444.034520000001</v>
      </c>
      <c r="G14" s="6">
        <f>G15</f>
        <v>0</v>
      </c>
      <c r="H14" s="5">
        <f t="shared" si="1"/>
        <v>59444.034520000001</v>
      </c>
      <c r="I14" s="6">
        <f>I15</f>
        <v>0</v>
      </c>
      <c r="J14" s="5">
        <f t="shared" si="2"/>
        <v>59444.034520000001</v>
      </c>
      <c r="K14" s="6">
        <f>K15</f>
        <v>0</v>
      </c>
      <c r="L14" s="5">
        <f t="shared" si="3"/>
        <v>59444.034520000001</v>
      </c>
      <c r="M14" s="6">
        <f>M15</f>
        <v>0</v>
      </c>
      <c r="N14" s="5">
        <f t="shared" si="4"/>
        <v>59444.034520000001</v>
      </c>
      <c r="O14" s="6">
        <f>O15</f>
        <v>0</v>
      </c>
      <c r="P14" s="5">
        <f t="shared" si="5"/>
        <v>59444.034520000001</v>
      </c>
      <c r="Q14" s="13">
        <f>Q15</f>
        <v>0</v>
      </c>
      <c r="R14" s="5">
        <f t="shared" si="6"/>
        <v>59444.034520000001</v>
      </c>
      <c r="S14" s="6">
        <f>S15</f>
        <v>0</v>
      </c>
      <c r="T14" s="5">
        <f t="shared" si="7"/>
        <v>59444.034520000001</v>
      </c>
      <c r="U14" s="6">
        <f>U15</f>
        <v>0</v>
      </c>
      <c r="V14" s="5">
        <f t="shared" si="8"/>
        <v>59444.034520000001</v>
      </c>
      <c r="W14" s="6">
        <f>W15</f>
        <v>1181.0719999999999</v>
      </c>
      <c r="X14" s="5">
        <f t="shared" si="9"/>
        <v>60625.106520000001</v>
      </c>
      <c r="Y14" s="6">
        <f>Y15</f>
        <v>95.025000000000006</v>
      </c>
      <c r="Z14" s="5">
        <f t="shared" si="10"/>
        <v>60720.131520000003</v>
      </c>
      <c r="AA14" s="13">
        <f>AA15</f>
        <v>0</v>
      </c>
      <c r="AB14" s="5">
        <f t="shared" si="11"/>
        <v>60720.131520000003</v>
      </c>
      <c r="AC14" s="6">
        <f>AC15</f>
        <v>0</v>
      </c>
      <c r="AD14" s="5">
        <f t="shared" si="12"/>
        <v>60720.131520000003</v>
      </c>
      <c r="AE14" s="5">
        <f>AE15</f>
        <v>60116.493520000004</v>
      </c>
      <c r="AF14" s="32">
        <f t="shared" si="13"/>
        <v>99.005868424706605</v>
      </c>
    </row>
    <row r="15" spans="1:32" ht="46.5" customHeight="1">
      <c r="A15" s="9" t="s">
        <v>89</v>
      </c>
      <c r="B15" s="11" t="s">
        <v>288</v>
      </c>
      <c r="C15" s="8">
        <v>600</v>
      </c>
      <c r="D15" s="3">
        <v>59354.273520000002</v>
      </c>
      <c r="E15" s="4">
        <v>89.760999999999996</v>
      </c>
      <c r="F15" s="5">
        <f t="shared" si="0"/>
        <v>59444.034520000001</v>
      </c>
      <c r="G15" s="6"/>
      <c r="H15" s="5">
        <f t="shared" si="1"/>
        <v>59444.034520000001</v>
      </c>
      <c r="I15" s="6"/>
      <c r="J15" s="5">
        <f t="shared" si="2"/>
        <v>59444.034520000001</v>
      </c>
      <c r="K15" s="6"/>
      <c r="L15" s="5">
        <f t="shared" si="3"/>
        <v>59444.034520000001</v>
      </c>
      <c r="M15" s="6"/>
      <c r="N15" s="5">
        <f t="shared" si="4"/>
        <v>59444.034520000001</v>
      </c>
      <c r="O15" s="6"/>
      <c r="P15" s="5">
        <f t="shared" si="5"/>
        <v>59444.034520000001</v>
      </c>
      <c r="Q15" s="13"/>
      <c r="R15" s="5">
        <f t="shared" si="6"/>
        <v>59444.034520000001</v>
      </c>
      <c r="S15" s="6"/>
      <c r="T15" s="5">
        <f t="shared" si="7"/>
        <v>59444.034520000001</v>
      </c>
      <c r="U15" s="6"/>
      <c r="V15" s="5">
        <f t="shared" si="8"/>
        <v>59444.034520000001</v>
      </c>
      <c r="W15" s="6">
        <v>1181.0719999999999</v>
      </c>
      <c r="X15" s="5">
        <f t="shared" si="9"/>
        <v>60625.106520000001</v>
      </c>
      <c r="Y15" s="6">
        <f>79.025+16</f>
        <v>95.025000000000006</v>
      </c>
      <c r="Z15" s="5">
        <f t="shared" si="10"/>
        <v>60720.131520000003</v>
      </c>
      <c r="AA15" s="13"/>
      <c r="AB15" s="5">
        <f t="shared" si="11"/>
        <v>60720.131520000003</v>
      </c>
      <c r="AC15" s="6"/>
      <c r="AD15" s="5">
        <f t="shared" si="12"/>
        <v>60720.131520000003</v>
      </c>
      <c r="AE15" s="5">
        <v>60116.493520000004</v>
      </c>
      <c r="AF15" s="32">
        <f t="shared" si="13"/>
        <v>99.005868424706605</v>
      </c>
    </row>
    <row r="16" spans="1:32" ht="59.25" customHeight="1">
      <c r="A16" s="9" t="s">
        <v>289</v>
      </c>
      <c r="B16" s="11" t="s">
        <v>290</v>
      </c>
      <c r="C16" s="8"/>
      <c r="D16" s="5">
        <v>631.5</v>
      </c>
      <c r="E16" s="6">
        <f>E17</f>
        <v>0</v>
      </c>
      <c r="F16" s="5">
        <f t="shared" si="0"/>
        <v>631.5</v>
      </c>
      <c r="G16" s="6">
        <f>G17</f>
        <v>0</v>
      </c>
      <c r="H16" s="5">
        <f t="shared" si="1"/>
        <v>631.5</v>
      </c>
      <c r="I16" s="6">
        <f>I17</f>
        <v>0</v>
      </c>
      <c r="J16" s="5">
        <f t="shared" si="2"/>
        <v>631.5</v>
      </c>
      <c r="K16" s="6">
        <f>K17</f>
        <v>0</v>
      </c>
      <c r="L16" s="5">
        <f t="shared" si="3"/>
        <v>631.5</v>
      </c>
      <c r="M16" s="6">
        <f>M17</f>
        <v>0</v>
      </c>
      <c r="N16" s="5">
        <f t="shared" si="4"/>
        <v>631.5</v>
      </c>
      <c r="O16" s="6">
        <f>O17</f>
        <v>0</v>
      </c>
      <c r="P16" s="5">
        <f t="shared" si="5"/>
        <v>631.5</v>
      </c>
      <c r="Q16" s="13">
        <f>Q17</f>
        <v>0</v>
      </c>
      <c r="R16" s="5">
        <f t="shared" si="6"/>
        <v>631.5</v>
      </c>
      <c r="S16" s="6">
        <f>S17</f>
        <v>0</v>
      </c>
      <c r="T16" s="5">
        <f t="shared" si="7"/>
        <v>631.5</v>
      </c>
      <c r="U16" s="6">
        <f>U17</f>
        <v>0</v>
      </c>
      <c r="V16" s="5">
        <f t="shared" si="8"/>
        <v>631.5</v>
      </c>
      <c r="W16" s="6">
        <f>W17</f>
        <v>0</v>
      </c>
      <c r="X16" s="5">
        <f t="shared" si="9"/>
        <v>631.5</v>
      </c>
      <c r="Y16" s="6">
        <f>Y17</f>
        <v>0</v>
      </c>
      <c r="Z16" s="5">
        <f t="shared" si="10"/>
        <v>631.5</v>
      </c>
      <c r="AA16" s="13">
        <f>AA17</f>
        <v>0</v>
      </c>
      <c r="AB16" s="5">
        <f t="shared" si="11"/>
        <v>631.5</v>
      </c>
      <c r="AC16" s="6">
        <f>AC17</f>
        <v>0</v>
      </c>
      <c r="AD16" s="5">
        <f t="shared" si="12"/>
        <v>631.5</v>
      </c>
      <c r="AE16" s="5">
        <f>AE17</f>
        <v>631.5</v>
      </c>
      <c r="AF16" s="32">
        <f t="shared" si="13"/>
        <v>100</v>
      </c>
    </row>
    <row r="17" spans="1:32" ht="49.5" customHeight="1">
      <c r="A17" s="9" t="s">
        <v>89</v>
      </c>
      <c r="B17" s="11" t="s">
        <v>290</v>
      </c>
      <c r="C17" s="8">
        <v>600</v>
      </c>
      <c r="D17" s="5">
        <v>631.5</v>
      </c>
      <c r="E17" s="6"/>
      <c r="F17" s="5">
        <f t="shared" si="0"/>
        <v>631.5</v>
      </c>
      <c r="G17" s="6"/>
      <c r="H17" s="5">
        <f t="shared" si="1"/>
        <v>631.5</v>
      </c>
      <c r="I17" s="6"/>
      <c r="J17" s="5">
        <f t="shared" si="2"/>
        <v>631.5</v>
      </c>
      <c r="K17" s="6"/>
      <c r="L17" s="5">
        <f t="shared" si="3"/>
        <v>631.5</v>
      </c>
      <c r="M17" s="6"/>
      <c r="N17" s="5">
        <f t="shared" si="4"/>
        <v>631.5</v>
      </c>
      <c r="O17" s="6"/>
      <c r="P17" s="5">
        <f t="shared" si="5"/>
        <v>631.5</v>
      </c>
      <c r="Q17" s="13"/>
      <c r="R17" s="5">
        <f t="shared" si="6"/>
        <v>631.5</v>
      </c>
      <c r="S17" s="6"/>
      <c r="T17" s="5">
        <f t="shared" si="7"/>
        <v>631.5</v>
      </c>
      <c r="U17" s="6"/>
      <c r="V17" s="5">
        <f t="shared" si="8"/>
        <v>631.5</v>
      </c>
      <c r="W17" s="6"/>
      <c r="X17" s="5">
        <f t="shared" si="9"/>
        <v>631.5</v>
      </c>
      <c r="Y17" s="6"/>
      <c r="Z17" s="5">
        <f t="shared" si="10"/>
        <v>631.5</v>
      </c>
      <c r="AA17" s="13"/>
      <c r="AB17" s="5">
        <f t="shared" si="11"/>
        <v>631.5</v>
      </c>
      <c r="AC17" s="6"/>
      <c r="AD17" s="5">
        <f t="shared" si="12"/>
        <v>631.5</v>
      </c>
      <c r="AE17" s="5">
        <v>631.5</v>
      </c>
      <c r="AF17" s="32">
        <f t="shared" si="13"/>
        <v>100</v>
      </c>
    </row>
    <row r="18" spans="1:32" ht="37.5" customHeight="1">
      <c r="A18" s="9" t="s">
        <v>291</v>
      </c>
      <c r="B18" s="11" t="s">
        <v>292</v>
      </c>
      <c r="C18" s="8"/>
      <c r="D18" s="5">
        <v>200</v>
      </c>
      <c r="E18" s="6">
        <f>E19</f>
        <v>293.25099999999998</v>
      </c>
      <c r="F18" s="5">
        <f t="shared" si="0"/>
        <v>493.25099999999998</v>
      </c>
      <c r="G18" s="6">
        <f>G19</f>
        <v>0</v>
      </c>
      <c r="H18" s="5">
        <f t="shared" si="1"/>
        <v>493.25099999999998</v>
      </c>
      <c r="I18" s="6">
        <f>I19</f>
        <v>0</v>
      </c>
      <c r="J18" s="5">
        <f t="shared" si="2"/>
        <v>493.25099999999998</v>
      </c>
      <c r="K18" s="6">
        <f>K19</f>
        <v>0</v>
      </c>
      <c r="L18" s="5">
        <f t="shared" si="3"/>
        <v>493.25099999999998</v>
      </c>
      <c r="M18" s="6">
        <f>M19</f>
        <v>0</v>
      </c>
      <c r="N18" s="5">
        <f t="shared" si="4"/>
        <v>493.25099999999998</v>
      </c>
      <c r="O18" s="6">
        <f>O19</f>
        <v>0</v>
      </c>
      <c r="P18" s="5">
        <f t="shared" si="5"/>
        <v>493.25099999999998</v>
      </c>
      <c r="Q18" s="13">
        <f>Q19</f>
        <v>0</v>
      </c>
      <c r="R18" s="5">
        <f t="shared" si="6"/>
        <v>493.25099999999998</v>
      </c>
      <c r="S18" s="6">
        <f>S19</f>
        <v>0</v>
      </c>
      <c r="T18" s="5">
        <f t="shared" si="7"/>
        <v>493.25099999999998</v>
      </c>
      <c r="U18" s="6">
        <f>U19</f>
        <v>0</v>
      </c>
      <c r="V18" s="5">
        <f t="shared" si="8"/>
        <v>493.25099999999998</v>
      </c>
      <c r="W18" s="6">
        <f>W19</f>
        <v>0</v>
      </c>
      <c r="X18" s="5">
        <f t="shared" si="9"/>
        <v>493.25099999999998</v>
      </c>
      <c r="Y18" s="6">
        <f>Y19</f>
        <v>0</v>
      </c>
      <c r="Z18" s="5">
        <f t="shared" si="10"/>
        <v>493.25099999999998</v>
      </c>
      <c r="AA18" s="13">
        <f>AA19</f>
        <v>0</v>
      </c>
      <c r="AB18" s="5">
        <f t="shared" si="11"/>
        <v>493.25099999999998</v>
      </c>
      <c r="AC18" s="6">
        <f>AC19</f>
        <v>0</v>
      </c>
      <c r="AD18" s="5">
        <f t="shared" si="12"/>
        <v>493.25099999999998</v>
      </c>
      <c r="AE18" s="5">
        <f>AE19</f>
        <v>493.25099999999998</v>
      </c>
      <c r="AF18" s="32">
        <f t="shared" si="13"/>
        <v>100</v>
      </c>
    </row>
    <row r="19" spans="1:32" ht="51.75" customHeight="1">
      <c r="A19" s="9" t="s">
        <v>89</v>
      </c>
      <c r="B19" s="11" t="s">
        <v>292</v>
      </c>
      <c r="C19" s="8">
        <v>600</v>
      </c>
      <c r="D19" s="5">
        <v>200</v>
      </c>
      <c r="E19" s="6">
        <v>293.25099999999998</v>
      </c>
      <c r="F19" s="5">
        <f t="shared" si="0"/>
        <v>493.25099999999998</v>
      </c>
      <c r="G19" s="6"/>
      <c r="H19" s="5">
        <f t="shared" si="1"/>
        <v>493.25099999999998</v>
      </c>
      <c r="I19" s="6"/>
      <c r="J19" s="5">
        <f t="shared" si="2"/>
        <v>493.25099999999998</v>
      </c>
      <c r="K19" s="6"/>
      <c r="L19" s="5">
        <f t="shared" si="3"/>
        <v>493.25099999999998</v>
      </c>
      <c r="M19" s="6"/>
      <c r="N19" s="5">
        <f t="shared" si="4"/>
        <v>493.25099999999998</v>
      </c>
      <c r="O19" s="6"/>
      <c r="P19" s="5">
        <f t="shared" si="5"/>
        <v>493.25099999999998</v>
      </c>
      <c r="Q19" s="13"/>
      <c r="R19" s="5">
        <f t="shared" si="6"/>
        <v>493.25099999999998</v>
      </c>
      <c r="S19" s="6"/>
      <c r="T19" s="5">
        <f t="shared" si="7"/>
        <v>493.25099999999998</v>
      </c>
      <c r="U19" s="6"/>
      <c r="V19" s="5">
        <f t="shared" si="8"/>
        <v>493.25099999999998</v>
      </c>
      <c r="W19" s="6"/>
      <c r="X19" s="5">
        <f t="shared" si="9"/>
        <v>493.25099999999998</v>
      </c>
      <c r="Y19" s="6"/>
      <c r="Z19" s="5">
        <f t="shared" si="10"/>
        <v>493.25099999999998</v>
      </c>
      <c r="AA19" s="13"/>
      <c r="AB19" s="5">
        <f t="shared" si="11"/>
        <v>493.25099999999998</v>
      </c>
      <c r="AC19" s="6"/>
      <c r="AD19" s="5">
        <f t="shared" si="12"/>
        <v>493.25099999999998</v>
      </c>
      <c r="AE19" s="5">
        <v>493.25099999999998</v>
      </c>
      <c r="AF19" s="32">
        <f t="shared" si="13"/>
        <v>100</v>
      </c>
    </row>
    <row r="20" spans="1:32" ht="117.75" customHeight="1">
      <c r="A20" s="17" t="s">
        <v>293</v>
      </c>
      <c r="B20" s="11" t="s">
        <v>294</v>
      </c>
      <c r="C20" s="8"/>
      <c r="D20" s="5">
        <v>700</v>
      </c>
      <c r="E20" s="6">
        <f>E21</f>
        <v>1431.2570000000001</v>
      </c>
      <c r="F20" s="5">
        <f t="shared" si="0"/>
        <v>2131.2570000000001</v>
      </c>
      <c r="G20" s="6">
        <f>G21</f>
        <v>0</v>
      </c>
      <c r="H20" s="5">
        <f t="shared" si="1"/>
        <v>2131.2570000000001</v>
      </c>
      <c r="I20" s="6">
        <f>I21</f>
        <v>0</v>
      </c>
      <c r="J20" s="5">
        <f t="shared" si="2"/>
        <v>2131.2570000000001</v>
      </c>
      <c r="K20" s="6">
        <f>K21</f>
        <v>0</v>
      </c>
      <c r="L20" s="5">
        <f t="shared" si="3"/>
        <v>2131.2570000000001</v>
      </c>
      <c r="M20" s="6">
        <f>M21</f>
        <v>0</v>
      </c>
      <c r="N20" s="5">
        <f t="shared" si="4"/>
        <v>2131.2570000000001</v>
      </c>
      <c r="O20" s="6">
        <f>O21</f>
        <v>0</v>
      </c>
      <c r="P20" s="5">
        <f t="shared" si="5"/>
        <v>2131.2570000000001</v>
      </c>
      <c r="Q20" s="13">
        <f>Q21</f>
        <v>0</v>
      </c>
      <c r="R20" s="5">
        <f t="shared" si="6"/>
        <v>2131.2570000000001</v>
      </c>
      <c r="S20" s="6">
        <f>S21</f>
        <v>0</v>
      </c>
      <c r="T20" s="5">
        <f t="shared" si="7"/>
        <v>2131.2570000000001</v>
      </c>
      <c r="U20" s="6">
        <f>U21</f>
        <v>0</v>
      </c>
      <c r="V20" s="5">
        <f t="shared" si="8"/>
        <v>2131.2570000000001</v>
      </c>
      <c r="W20" s="6">
        <f>W21</f>
        <v>0</v>
      </c>
      <c r="X20" s="5">
        <f t="shared" si="9"/>
        <v>2131.2570000000001</v>
      </c>
      <c r="Y20" s="6">
        <f>Y21</f>
        <v>0</v>
      </c>
      <c r="Z20" s="5">
        <f t="shared" si="10"/>
        <v>2131.2570000000001</v>
      </c>
      <c r="AA20" s="13">
        <f>AA21</f>
        <v>0</v>
      </c>
      <c r="AB20" s="5">
        <f t="shared" si="11"/>
        <v>2131.2570000000001</v>
      </c>
      <c r="AC20" s="6">
        <f>AC21</f>
        <v>0</v>
      </c>
      <c r="AD20" s="5">
        <f t="shared" si="12"/>
        <v>2131.2570000000001</v>
      </c>
      <c r="AE20" s="5">
        <f>AE21</f>
        <v>2131.2570000000001</v>
      </c>
      <c r="AF20" s="32">
        <f t="shared" si="13"/>
        <v>100</v>
      </c>
    </row>
    <row r="21" spans="1:32" ht="48" customHeight="1">
      <c r="A21" s="9" t="s">
        <v>89</v>
      </c>
      <c r="B21" s="11" t="s">
        <v>294</v>
      </c>
      <c r="C21" s="8">
        <v>600</v>
      </c>
      <c r="D21" s="5">
        <v>700</v>
      </c>
      <c r="E21" s="6">
        <v>1431.2570000000001</v>
      </c>
      <c r="F21" s="5">
        <f t="shared" si="0"/>
        <v>2131.2570000000001</v>
      </c>
      <c r="G21" s="6"/>
      <c r="H21" s="5">
        <f t="shared" si="1"/>
        <v>2131.2570000000001</v>
      </c>
      <c r="I21" s="6"/>
      <c r="J21" s="5">
        <f t="shared" si="2"/>
        <v>2131.2570000000001</v>
      </c>
      <c r="K21" s="6"/>
      <c r="L21" s="5">
        <f t="shared" si="3"/>
        <v>2131.2570000000001</v>
      </c>
      <c r="M21" s="6"/>
      <c r="N21" s="5">
        <f t="shared" si="4"/>
        <v>2131.2570000000001</v>
      </c>
      <c r="O21" s="6"/>
      <c r="P21" s="5">
        <f t="shared" si="5"/>
        <v>2131.2570000000001</v>
      </c>
      <c r="Q21" s="13"/>
      <c r="R21" s="5">
        <f t="shared" si="6"/>
        <v>2131.2570000000001</v>
      </c>
      <c r="S21" s="6"/>
      <c r="T21" s="5">
        <f t="shared" si="7"/>
        <v>2131.2570000000001</v>
      </c>
      <c r="U21" s="6"/>
      <c r="V21" s="5">
        <f t="shared" si="8"/>
        <v>2131.2570000000001</v>
      </c>
      <c r="W21" s="6"/>
      <c r="X21" s="5">
        <f t="shared" si="9"/>
        <v>2131.2570000000001</v>
      </c>
      <c r="Y21" s="6"/>
      <c r="Z21" s="5">
        <f t="shared" si="10"/>
        <v>2131.2570000000001</v>
      </c>
      <c r="AA21" s="13"/>
      <c r="AB21" s="5">
        <f t="shared" si="11"/>
        <v>2131.2570000000001</v>
      </c>
      <c r="AC21" s="6"/>
      <c r="AD21" s="5">
        <f t="shared" si="12"/>
        <v>2131.2570000000001</v>
      </c>
      <c r="AE21" s="5">
        <v>2131.2570000000001</v>
      </c>
      <c r="AF21" s="32">
        <f t="shared" si="13"/>
        <v>100</v>
      </c>
    </row>
    <row r="22" spans="1:32" ht="48" hidden="1" customHeight="1">
      <c r="A22" s="9" t="s">
        <v>295</v>
      </c>
      <c r="B22" s="11" t="s">
        <v>296</v>
      </c>
      <c r="C22" s="8"/>
      <c r="D22" s="5">
        <v>0</v>
      </c>
      <c r="E22" s="6">
        <f>E23</f>
        <v>0</v>
      </c>
      <c r="F22" s="5">
        <f t="shared" si="0"/>
        <v>0</v>
      </c>
      <c r="G22" s="6">
        <f>G23</f>
        <v>0</v>
      </c>
      <c r="H22" s="5">
        <f t="shared" si="1"/>
        <v>0</v>
      </c>
      <c r="I22" s="6">
        <f>I23</f>
        <v>0</v>
      </c>
      <c r="J22" s="5">
        <f t="shared" si="2"/>
        <v>0</v>
      </c>
      <c r="K22" s="6">
        <f>K23</f>
        <v>0</v>
      </c>
      <c r="L22" s="5">
        <f t="shared" si="3"/>
        <v>0</v>
      </c>
      <c r="M22" s="6">
        <f>M23</f>
        <v>0</v>
      </c>
      <c r="N22" s="5">
        <f t="shared" si="4"/>
        <v>0</v>
      </c>
      <c r="O22" s="6">
        <f>O23</f>
        <v>0</v>
      </c>
      <c r="P22" s="5">
        <f t="shared" si="5"/>
        <v>0</v>
      </c>
      <c r="Q22" s="13">
        <f>Q23</f>
        <v>0</v>
      </c>
      <c r="R22" s="5">
        <f t="shared" si="6"/>
        <v>0</v>
      </c>
      <c r="S22" s="6">
        <f>S23</f>
        <v>0</v>
      </c>
      <c r="T22" s="5">
        <f t="shared" si="7"/>
        <v>0</v>
      </c>
      <c r="U22" s="6">
        <f>U23</f>
        <v>0</v>
      </c>
      <c r="V22" s="5">
        <f t="shared" si="8"/>
        <v>0</v>
      </c>
      <c r="W22" s="6">
        <f>W23</f>
        <v>0</v>
      </c>
      <c r="X22" s="5">
        <f t="shared" si="9"/>
        <v>0</v>
      </c>
      <c r="Y22" s="6">
        <f>Y23</f>
        <v>0</v>
      </c>
      <c r="Z22" s="5">
        <f t="shared" si="10"/>
        <v>0</v>
      </c>
      <c r="AA22" s="13">
        <f>AA23</f>
        <v>0</v>
      </c>
      <c r="AB22" s="5">
        <f t="shared" si="11"/>
        <v>0</v>
      </c>
      <c r="AC22" s="6">
        <f>AC23</f>
        <v>0</v>
      </c>
      <c r="AD22" s="5">
        <f t="shared" si="12"/>
        <v>0</v>
      </c>
      <c r="AE22" s="5">
        <f>AE23</f>
        <v>0</v>
      </c>
      <c r="AF22" s="32">
        <v>0</v>
      </c>
    </row>
    <row r="23" spans="1:32" ht="47.25" hidden="1" customHeight="1">
      <c r="A23" s="9" t="s">
        <v>89</v>
      </c>
      <c r="B23" s="11" t="s">
        <v>296</v>
      </c>
      <c r="C23" s="8">
        <v>600</v>
      </c>
      <c r="D23" s="5">
        <v>0</v>
      </c>
      <c r="E23" s="6"/>
      <c r="F23" s="5">
        <f t="shared" si="0"/>
        <v>0</v>
      </c>
      <c r="G23" s="6"/>
      <c r="H23" s="5">
        <f t="shared" si="1"/>
        <v>0</v>
      </c>
      <c r="I23" s="6"/>
      <c r="J23" s="5">
        <f t="shared" si="2"/>
        <v>0</v>
      </c>
      <c r="K23" s="6"/>
      <c r="L23" s="5">
        <f t="shared" si="3"/>
        <v>0</v>
      </c>
      <c r="M23" s="6"/>
      <c r="N23" s="5">
        <f t="shared" si="4"/>
        <v>0</v>
      </c>
      <c r="O23" s="6"/>
      <c r="P23" s="5">
        <f t="shared" si="5"/>
        <v>0</v>
      </c>
      <c r="Q23" s="13"/>
      <c r="R23" s="5">
        <f t="shared" si="6"/>
        <v>0</v>
      </c>
      <c r="S23" s="6"/>
      <c r="T23" s="5">
        <f t="shared" si="7"/>
        <v>0</v>
      </c>
      <c r="U23" s="6"/>
      <c r="V23" s="5">
        <f t="shared" si="8"/>
        <v>0</v>
      </c>
      <c r="W23" s="6"/>
      <c r="X23" s="5">
        <f t="shared" si="9"/>
        <v>0</v>
      </c>
      <c r="Y23" s="6"/>
      <c r="Z23" s="5">
        <f t="shared" si="10"/>
        <v>0</v>
      </c>
      <c r="AA23" s="13"/>
      <c r="AB23" s="5">
        <f t="shared" si="11"/>
        <v>0</v>
      </c>
      <c r="AC23" s="6"/>
      <c r="AD23" s="5">
        <f t="shared" si="12"/>
        <v>0</v>
      </c>
      <c r="AE23" s="5">
        <v>0</v>
      </c>
      <c r="AF23" s="32">
        <v>0</v>
      </c>
    </row>
    <row r="24" spans="1:32" ht="192.75" customHeight="1">
      <c r="A24" s="17" t="s">
        <v>297</v>
      </c>
      <c r="B24" s="11" t="s">
        <v>298</v>
      </c>
      <c r="C24" s="8"/>
      <c r="D24" s="5">
        <v>96478.688999999998</v>
      </c>
      <c r="E24" s="4">
        <f>E25</f>
        <v>0</v>
      </c>
      <c r="F24" s="5">
        <f t="shared" si="0"/>
        <v>96478.688999999998</v>
      </c>
      <c r="G24" s="6">
        <f>G25</f>
        <v>0</v>
      </c>
      <c r="H24" s="5">
        <f t="shared" si="1"/>
        <v>96478.688999999998</v>
      </c>
      <c r="I24" s="6">
        <f>I25</f>
        <v>0</v>
      </c>
      <c r="J24" s="5">
        <f t="shared" si="2"/>
        <v>96478.688999999998</v>
      </c>
      <c r="K24" s="6">
        <f>K25</f>
        <v>0</v>
      </c>
      <c r="L24" s="5">
        <f t="shared" si="3"/>
        <v>96478.688999999998</v>
      </c>
      <c r="M24" s="6">
        <f>M25</f>
        <v>0</v>
      </c>
      <c r="N24" s="5">
        <f t="shared" si="4"/>
        <v>96478.688999999998</v>
      </c>
      <c r="O24" s="6">
        <f>O25</f>
        <v>209.13200000000001</v>
      </c>
      <c r="P24" s="5">
        <f t="shared" si="5"/>
        <v>96687.820999999996</v>
      </c>
      <c r="Q24" s="13">
        <f>Q25</f>
        <v>0</v>
      </c>
      <c r="R24" s="5">
        <f t="shared" si="6"/>
        <v>96687.820999999996</v>
      </c>
      <c r="S24" s="6">
        <f>S25</f>
        <v>0</v>
      </c>
      <c r="T24" s="5">
        <f t="shared" si="7"/>
        <v>96687.820999999996</v>
      </c>
      <c r="U24" s="6">
        <f>U25</f>
        <v>0</v>
      </c>
      <c r="V24" s="5">
        <f t="shared" si="8"/>
        <v>96687.820999999996</v>
      </c>
      <c r="W24" s="6">
        <f>W25</f>
        <v>1399.202</v>
      </c>
      <c r="X24" s="5">
        <f t="shared" si="9"/>
        <v>98087.023000000001</v>
      </c>
      <c r="Y24" s="6">
        <f>Y25</f>
        <v>-509.31900000000002</v>
      </c>
      <c r="Z24" s="5">
        <f t="shared" si="10"/>
        <v>97577.703999999998</v>
      </c>
      <c r="AA24" s="13">
        <f>AA25</f>
        <v>0</v>
      </c>
      <c r="AB24" s="5">
        <f t="shared" si="11"/>
        <v>97577.703999999998</v>
      </c>
      <c r="AC24" s="6">
        <f>AC25</f>
        <v>0</v>
      </c>
      <c r="AD24" s="5">
        <f t="shared" si="12"/>
        <v>97577.703999999998</v>
      </c>
      <c r="AE24" s="5">
        <v>97577.703999999998</v>
      </c>
      <c r="AF24" s="32">
        <f t="shared" si="13"/>
        <v>100</v>
      </c>
    </row>
    <row r="25" spans="1:32" ht="51.75" customHeight="1">
      <c r="A25" s="9" t="s">
        <v>89</v>
      </c>
      <c r="B25" s="11" t="s">
        <v>298</v>
      </c>
      <c r="C25" s="8">
        <v>600</v>
      </c>
      <c r="D25" s="5">
        <v>96478.688999999998</v>
      </c>
      <c r="E25" s="4"/>
      <c r="F25" s="5">
        <f t="shared" si="0"/>
        <v>96478.688999999998</v>
      </c>
      <c r="G25" s="6"/>
      <c r="H25" s="5">
        <f t="shared" si="1"/>
        <v>96478.688999999998</v>
      </c>
      <c r="I25" s="6"/>
      <c r="J25" s="5">
        <f t="shared" si="2"/>
        <v>96478.688999999998</v>
      </c>
      <c r="K25" s="6"/>
      <c r="L25" s="5">
        <f t="shared" si="3"/>
        <v>96478.688999999998</v>
      </c>
      <c r="M25" s="6"/>
      <c r="N25" s="5">
        <f t="shared" si="4"/>
        <v>96478.688999999998</v>
      </c>
      <c r="O25" s="6">
        <v>209.13200000000001</v>
      </c>
      <c r="P25" s="5">
        <f t="shared" si="5"/>
        <v>96687.820999999996</v>
      </c>
      <c r="Q25" s="13"/>
      <c r="R25" s="5">
        <f t="shared" si="6"/>
        <v>96687.820999999996</v>
      </c>
      <c r="S25" s="6"/>
      <c r="T25" s="5">
        <f t="shared" si="7"/>
        <v>96687.820999999996</v>
      </c>
      <c r="U25" s="6"/>
      <c r="V25" s="5">
        <f t="shared" si="8"/>
        <v>96687.820999999996</v>
      </c>
      <c r="W25" s="6">
        <v>1399.202</v>
      </c>
      <c r="X25" s="5">
        <f t="shared" si="9"/>
        <v>98087.023000000001</v>
      </c>
      <c r="Y25" s="6">
        <v>-509.31900000000002</v>
      </c>
      <c r="Z25" s="5">
        <f t="shared" si="10"/>
        <v>97577.703999999998</v>
      </c>
      <c r="AA25" s="13"/>
      <c r="AB25" s="5">
        <f t="shared" si="11"/>
        <v>97577.703999999998</v>
      </c>
      <c r="AC25" s="6"/>
      <c r="AD25" s="5">
        <f t="shared" si="12"/>
        <v>97577.703999999998</v>
      </c>
      <c r="AE25" s="5">
        <v>97577.703999999998</v>
      </c>
      <c r="AF25" s="32">
        <f t="shared" si="13"/>
        <v>100</v>
      </c>
    </row>
    <row r="26" spans="1:32" ht="47.25" hidden="1" customHeight="1">
      <c r="A26" s="9" t="s">
        <v>502</v>
      </c>
      <c r="B26" s="11" t="s">
        <v>472</v>
      </c>
      <c r="C26" s="8"/>
      <c r="D26" s="5">
        <v>0</v>
      </c>
      <c r="E26" s="6">
        <f>E27</f>
        <v>0</v>
      </c>
      <c r="F26" s="5">
        <f t="shared" si="0"/>
        <v>0</v>
      </c>
      <c r="G26" s="6">
        <f>G27</f>
        <v>0</v>
      </c>
      <c r="H26" s="5">
        <f t="shared" si="1"/>
        <v>0</v>
      </c>
      <c r="I26" s="6">
        <f>I27</f>
        <v>0</v>
      </c>
      <c r="J26" s="5">
        <f t="shared" si="2"/>
        <v>0</v>
      </c>
      <c r="K26" s="6">
        <f>K27</f>
        <v>0</v>
      </c>
      <c r="L26" s="5">
        <f t="shared" si="3"/>
        <v>0</v>
      </c>
      <c r="M26" s="6">
        <f>M27</f>
        <v>0</v>
      </c>
      <c r="N26" s="5">
        <f t="shared" si="4"/>
        <v>0</v>
      </c>
      <c r="O26" s="6">
        <f>O27</f>
        <v>0</v>
      </c>
      <c r="P26" s="5">
        <f t="shared" si="5"/>
        <v>0</v>
      </c>
      <c r="Q26" s="13">
        <f>Q27</f>
        <v>0</v>
      </c>
      <c r="R26" s="5">
        <f t="shared" si="6"/>
        <v>0</v>
      </c>
      <c r="S26" s="6">
        <f>S27</f>
        <v>0</v>
      </c>
      <c r="T26" s="5">
        <f t="shared" si="7"/>
        <v>0</v>
      </c>
      <c r="U26" s="6">
        <f>U27</f>
        <v>0</v>
      </c>
      <c r="V26" s="5">
        <f t="shared" si="8"/>
        <v>0</v>
      </c>
      <c r="W26" s="6">
        <f>W27</f>
        <v>0</v>
      </c>
      <c r="X26" s="5">
        <f t="shared" si="9"/>
        <v>0</v>
      </c>
      <c r="Y26" s="6">
        <f>Y27</f>
        <v>0</v>
      </c>
      <c r="Z26" s="5">
        <f t="shared" si="10"/>
        <v>0</v>
      </c>
      <c r="AA26" s="13">
        <f>AA27</f>
        <v>0</v>
      </c>
      <c r="AB26" s="5">
        <f t="shared" si="11"/>
        <v>0</v>
      </c>
      <c r="AC26" s="6">
        <f>AC27</f>
        <v>0</v>
      </c>
      <c r="AD26" s="5">
        <f t="shared" si="12"/>
        <v>0</v>
      </c>
      <c r="AE26" s="5">
        <f>AE27</f>
        <v>0</v>
      </c>
      <c r="AF26" s="32" t="e">
        <f t="shared" si="13"/>
        <v>#DIV/0!</v>
      </c>
    </row>
    <row r="27" spans="1:32" ht="48" hidden="1" customHeight="1">
      <c r="A27" s="9" t="s">
        <v>89</v>
      </c>
      <c r="B27" s="11" t="s">
        <v>472</v>
      </c>
      <c r="C27" s="8">
        <v>600</v>
      </c>
      <c r="D27" s="5">
        <v>0</v>
      </c>
      <c r="E27" s="6"/>
      <c r="F27" s="5">
        <f t="shared" si="0"/>
        <v>0</v>
      </c>
      <c r="G27" s="6"/>
      <c r="H27" s="5">
        <f t="shared" si="1"/>
        <v>0</v>
      </c>
      <c r="I27" s="6"/>
      <c r="J27" s="5">
        <f t="shared" si="2"/>
        <v>0</v>
      </c>
      <c r="K27" s="6"/>
      <c r="L27" s="5">
        <f t="shared" si="3"/>
        <v>0</v>
      </c>
      <c r="M27" s="6"/>
      <c r="N27" s="5">
        <f t="shared" si="4"/>
        <v>0</v>
      </c>
      <c r="O27" s="6"/>
      <c r="P27" s="5">
        <f t="shared" si="5"/>
        <v>0</v>
      </c>
      <c r="Q27" s="13"/>
      <c r="R27" s="5">
        <f t="shared" si="6"/>
        <v>0</v>
      </c>
      <c r="S27" s="6"/>
      <c r="T27" s="5">
        <f t="shared" si="7"/>
        <v>0</v>
      </c>
      <c r="U27" s="6"/>
      <c r="V27" s="5">
        <f t="shared" si="8"/>
        <v>0</v>
      </c>
      <c r="W27" s="6"/>
      <c r="X27" s="5">
        <f t="shared" si="9"/>
        <v>0</v>
      </c>
      <c r="Y27" s="6"/>
      <c r="Z27" s="5">
        <f t="shared" si="10"/>
        <v>0</v>
      </c>
      <c r="AA27" s="13"/>
      <c r="AB27" s="5">
        <f t="shared" si="11"/>
        <v>0</v>
      </c>
      <c r="AC27" s="6"/>
      <c r="AD27" s="5">
        <f t="shared" si="12"/>
        <v>0</v>
      </c>
      <c r="AE27" s="5">
        <v>0</v>
      </c>
      <c r="AF27" s="32" t="e">
        <f t="shared" si="13"/>
        <v>#DIV/0!</v>
      </c>
    </row>
    <row r="28" spans="1:32" ht="66.75" hidden="1" customHeight="1">
      <c r="A28" s="9" t="s">
        <v>478</v>
      </c>
      <c r="B28" s="18" t="s">
        <v>473</v>
      </c>
      <c r="C28" s="8"/>
      <c r="D28" s="5">
        <v>0</v>
      </c>
      <c r="E28" s="6">
        <f>E29</f>
        <v>0</v>
      </c>
      <c r="F28" s="5">
        <f t="shared" si="0"/>
        <v>0</v>
      </c>
      <c r="G28" s="6">
        <f>G29</f>
        <v>0</v>
      </c>
      <c r="H28" s="5">
        <f t="shared" si="1"/>
        <v>0</v>
      </c>
      <c r="I28" s="6">
        <f>I29</f>
        <v>0</v>
      </c>
      <c r="J28" s="5">
        <f t="shared" si="2"/>
        <v>0</v>
      </c>
      <c r="K28" s="6">
        <f>K29</f>
        <v>0</v>
      </c>
      <c r="L28" s="5">
        <f t="shared" si="3"/>
        <v>0</v>
      </c>
      <c r="M28" s="6">
        <f>M29</f>
        <v>0</v>
      </c>
      <c r="N28" s="5">
        <f t="shared" si="4"/>
        <v>0</v>
      </c>
      <c r="O28" s="6">
        <f>O29</f>
        <v>0</v>
      </c>
      <c r="P28" s="5">
        <f t="shared" si="5"/>
        <v>0</v>
      </c>
      <c r="Q28" s="13">
        <f>Q29</f>
        <v>0</v>
      </c>
      <c r="R28" s="5">
        <f t="shared" si="6"/>
        <v>0</v>
      </c>
      <c r="S28" s="6">
        <f>S29</f>
        <v>0</v>
      </c>
      <c r="T28" s="5">
        <f t="shared" si="7"/>
        <v>0</v>
      </c>
      <c r="U28" s="6">
        <f>U29</f>
        <v>0</v>
      </c>
      <c r="V28" s="5">
        <f t="shared" si="8"/>
        <v>0</v>
      </c>
      <c r="W28" s="6">
        <f>W29</f>
        <v>0</v>
      </c>
      <c r="X28" s="5">
        <f t="shared" si="9"/>
        <v>0</v>
      </c>
      <c r="Y28" s="6">
        <f>Y29</f>
        <v>0</v>
      </c>
      <c r="Z28" s="5">
        <f t="shared" si="10"/>
        <v>0</v>
      </c>
      <c r="AA28" s="13">
        <f>AA29</f>
        <v>0</v>
      </c>
      <c r="AB28" s="5">
        <f t="shared" si="11"/>
        <v>0</v>
      </c>
      <c r="AC28" s="6">
        <f>AC29</f>
        <v>0</v>
      </c>
      <c r="AD28" s="5">
        <f t="shared" si="12"/>
        <v>0</v>
      </c>
      <c r="AE28" s="5">
        <f>AE29</f>
        <v>0</v>
      </c>
      <c r="AF28" s="32" t="e">
        <f t="shared" si="13"/>
        <v>#DIV/0!</v>
      </c>
    </row>
    <row r="29" spans="1:32" ht="51" hidden="1" customHeight="1">
      <c r="A29" s="9" t="s">
        <v>89</v>
      </c>
      <c r="B29" s="18" t="s">
        <v>473</v>
      </c>
      <c r="C29" s="8">
        <v>600</v>
      </c>
      <c r="D29" s="5">
        <v>0</v>
      </c>
      <c r="E29" s="6"/>
      <c r="F29" s="5">
        <f t="shared" si="0"/>
        <v>0</v>
      </c>
      <c r="G29" s="6"/>
      <c r="H29" s="5">
        <f t="shared" si="1"/>
        <v>0</v>
      </c>
      <c r="I29" s="6"/>
      <c r="J29" s="5">
        <f t="shared" si="2"/>
        <v>0</v>
      </c>
      <c r="K29" s="6"/>
      <c r="L29" s="5">
        <f t="shared" si="3"/>
        <v>0</v>
      </c>
      <c r="M29" s="6"/>
      <c r="N29" s="5">
        <f t="shared" si="4"/>
        <v>0</v>
      </c>
      <c r="O29" s="6"/>
      <c r="P29" s="5">
        <f t="shared" si="5"/>
        <v>0</v>
      </c>
      <c r="Q29" s="13"/>
      <c r="R29" s="5">
        <f t="shared" si="6"/>
        <v>0</v>
      </c>
      <c r="S29" s="6"/>
      <c r="T29" s="5">
        <f t="shared" si="7"/>
        <v>0</v>
      </c>
      <c r="U29" s="6"/>
      <c r="V29" s="5">
        <f t="shared" si="8"/>
        <v>0</v>
      </c>
      <c r="W29" s="6"/>
      <c r="X29" s="5">
        <f t="shared" si="9"/>
        <v>0</v>
      </c>
      <c r="Y29" s="6"/>
      <c r="Z29" s="5">
        <f t="shared" si="10"/>
        <v>0</v>
      </c>
      <c r="AA29" s="13"/>
      <c r="AB29" s="5">
        <f t="shared" si="11"/>
        <v>0</v>
      </c>
      <c r="AC29" s="6"/>
      <c r="AD29" s="5">
        <f t="shared" si="12"/>
        <v>0</v>
      </c>
      <c r="AE29" s="5">
        <v>0</v>
      </c>
      <c r="AF29" s="32" t="e">
        <f t="shared" si="13"/>
        <v>#DIV/0!</v>
      </c>
    </row>
    <row r="30" spans="1:32" ht="61.5" hidden="1" customHeight="1">
      <c r="A30" s="9" t="s">
        <v>299</v>
      </c>
      <c r="B30" s="11" t="s">
        <v>300</v>
      </c>
      <c r="C30" s="8"/>
      <c r="D30" s="5">
        <v>0</v>
      </c>
      <c r="E30" s="6">
        <f>E31</f>
        <v>0</v>
      </c>
      <c r="F30" s="5">
        <f t="shared" si="0"/>
        <v>0</v>
      </c>
      <c r="G30" s="6">
        <f>G31</f>
        <v>0</v>
      </c>
      <c r="H30" s="5">
        <f t="shared" si="1"/>
        <v>0</v>
      </c>
      <c r="I30" s="6">
        <f>I31</f>
        <v>0</v>
      </c>
      <c r="J30" s="5">
        <f t="shared" si="2"/>
        <v>0</v>
      </c>
      <c r="K30" s="6">
        <f>K31</f>
        <v>0</v>
      </c>
      <c r="L30" s="5">
        <f t="shared" si="3"/>
        <v>0</v>
      </c>
      <c r="M30" s="6">
        <f>M31</f>
        <v>0</v>
      </c>
      <c r="N30" s="5">
        <f t="shared" si="4"/>
        <v>0</v>
      </c>
      <c r="O30" s="6">
        <f>O31</f>
        <v>0</v>
      </c>
      <c r="P30" s="5">
        <f t="shared" si="5"/>
        <v>0</v>
      </c>
      <c r="Q30" s="13">
        <f>Q31</f>
        <v>0</v>
      </c>
      <c r="R30" s="5">
        <f t="shared" si="6"/>
        <v>0</v>
      </c>
      <c r="S30" s="6">
        <f>S31</f>
        <v>0</v>
      </c>
      <c r="T30" s="5">
        <f t="shared" si="7"/>
        <v>0</v>
      </c>
      <c r="U30" s="6">
        <f>U31</f>
        <v>0</v>
      </c>
      <c r="V30" s="5">
        <f t="shared" si="8"/>
        <v>0</v>
      </c>
      <c r="W30" s="6">
        <f>W31</f>
        <v>0</v>
      </c>
      <c r="X30" s="5">
        <f t="shared" si="9"/>
        <v>0</v>
      </c>
      <c r="Y30" s="6">
        <f>Y31</f>
        <v>0</v>
      </c>
      <c r="Z30" s="5">
        <f t="shared" si="10"/>
        <v>0</v>
      </c>
      <c r="AA30" s="13">
        <f>AA31</f>
        <v>0</v>
      </c>
      <c r="AB30" s="5">
        <f t="shared" si="11"/>
        <v>0</v>
      </c>
      <c r="AC30" s="6">
        <f>AC31</f>
        <v>0</v>
      </c>
      <c r="AD30" s="5">
        <f t="shared" si="12"/>
        <v>0</v>
      </c>
      <c r="AE30" s="5">
        <f>AE31</f>
        <v>0</v>
      </c>
      <c r="AF30" s="32" t="e">
        <f t="shared" si="13"/>
        <v>#DIV/0!</v>
      </c>
    </row>
    <row r="31" spans="1:32" ht="51" hidden="1" customHeight="1">
      <c r="A31" s="9" t="s">
        <v>302</v>
      </c>
      <c r="B31" s="11" t="s">
        <v>301</v>
      </c>
      <c r="C31" s="8"/>
      <c r="D31" s="5">
        <v>0</v>
      </c>
      <c r="E31" s="6">
        <f>E32</f>
        <v>0</v>
      </c>
      <c r="F31" s="5">
        <f t="shared" si="0"/>
        <v>0</v>
      </c>
      <c r="G31" s="6">
        <f>G32</f>
        <v>0</v>
      </c>
      <c r="H31" s="5">
        <f t="shared" si="1"/>
        <v>0</v>
      </c>
      <c r="I31" s="6">
        <f>I32</f>
        <v>0</v>
      </c>
      <c r="J31" s="5">
        <f t="shared" si="2"/>
        <v>0</v>
      </c>
      <c r="K31" s="6">
        <f>K32</f>
        <v>0</v>
      </c>
      <c r="L31" s="5">
        <f t="shared" si="3"/>
        <v>0</v>
      </c>
      <c r="M31" s="6">
        <f>M32</f>
        <v>0</v>
      </c>
      <c r="N31" s="5">
        <f t="shared" si="4"/>
        <v>0</v>
      </c>
      <c r="O31" s="6">
        <f>O32</f>
        <v>0</v>
      </c>
      <c r="P31" s="5">
        <f t="shared" si="5"/>
        <v>0</v>
      </c>
      <c r="Q31" s="13">
        <f>Q32</f>
        <v>0</v>
      </c>
      <c r="R31" s="5">
        <f t="shared" si="6"/>
        <v>0</v>
      </c>
      <c r="S31" s="6">
        <f>S32</f>
        <v>0</v>
      </c>
      <c r="T31" s="5">
        <f t="shared" si="7"/>
        <v>0</v>
      </c>
      <c r="U31" s="6">
        <f>U32</f>
        <v>0</v>
      </c>
      <c r="V31" s="5">
        <f t="shared" si="8"/>
        <v>0</v>
      </c>
      <c r="W31" s="6">
        <f>W32</f>
        <v>0</v>
      </c>
      <c r="X31" s="5">
        <f t="shared" si="9"/>
        <v>0</v>
      </c>
      <c r="Y31" s="6">
        <f>Y32</f>
        <v>0</v>
      </c>
      <c r="Z31" s="5">
        <f t="shared" si="10"/>
        <v>0</v>
      </c>
      <c r="AA31" s="13">
        <f>AA32</f>
        <v>0</v>
      </c>
      <c r="AB31" s="5">
        <f t="shared" si="11"/>
        <v>0</v>
      </c>
      <c r="AC31" s="6">
        <f>AC32</f>
        <v>0</v>
      </c>
      <c r="AD31" s="5">
        <f t="shared" si="12"/>
        <v>0</v>
      </c>
      <c r="AE31" s="5">
        <f>AE32</f>
        <v>0</v>
      </c>
      <c r="AF31" s="32" t="e">
        <f t="shared" si="13"/>
        <v>#DIV/0!</v>
      </c>
    </row>
    <row r="32" spans="1:32" ht="47.25" hidden="1" customHeight="1">
      <c r="A32" s="9" t="s">
        <v>89</v>
      </c>
      <c r="B32" s="11" t="s">
        <v>301</v>
      </c>
      <c r="C32" s="8">
        <v>600</v>
      </c>
      <c r="D32" s="5">
        <v>0</v>
      </c>
      <c r="E32" s="6"/>
      <c r="F32" s="5">
        <f t="shared" si="0"/>
        <v>0</v>
      </c>
      <c r="G32" s="6"/>
      <c r="H32" s="5">
        <f t="shared" si="1"/>
        <v>0</v>
      </c>
      <c r="I32" s="6"/>
      <c r="J32" s="5">
        <f t="shared" si="2"/>
        <v>0</v>
      </c>
      <c r="K32" s="6"/>
      <c r="L32" s="5">
        <f t="shared" si="3"/>
        <v>0</v>
      </c>
      <c r="M32" s="6"/>
      <c r="N32" s="5">
        <f t="shared" si="4"/>
        <v>0</v>
      </c>
      <c r="O32" s="6"/>
      <c r="P32" s="5">
        <f t="shared" si="5"/>
        <v>0</v>
      </c>
      <c r="Q32" s="13"/>
      <c r="R32" s="5">
        <f t="shared" si="6"/>
        <v>0</v>
      </c>
      <c r="S32" s="6"/>
      <c r="T32" s="5">
        <f t="shared" si="7"/>
        <v>0</v>
      </c>
      <c r="U32" s="6"/>
      <c r="V32" s="5">
        <f t="shared" si="8"/>
        <v>0</v>
      </c>
      <c r="W32" s="6"/>
      <c r="X32" s="5">
        <f t="shared" si="9"/>
        <v>0</v>
      </c>
      <c r="Y32" s="6"/>
      <c r="Z32" s="5">
        <f t="shared" si="10"/>
        <v>0</v>
      </c>
      <c r="AA32" s="13"/>
      <c r="AB32" s="5">
        <f t="shared" si="11"/>
        <v>0</v>
      </c>
      <c r="AC32" s="6"/>
      <c r="AD32" s="5">
        <f t="shared" si="12"/>
        <v>0</v>
      </c>
      <c r="AE32" s="5"/>
      <c r="AF32" s="32" t="e">
        <f t="shared" si="13"/>
        <v>#DIV/0!</v>
      </c>
    </row>
    <row r="33" spans="1:32" ht="50.25" customHeight="1">
      <c r="A33" s="16" t="s">
        <v>303</v>
      </c>
      <c r="B33" s="15" t="s">
        <v>306</v>
      </c>
      <c r="C33" s="8"/>
      <c r="D33" s="5">
        <v>110699.41600000001</v>
      </c>
      <c r="E33" s="6">
        <f>E34+E61</f>
        <v>733.649</v>
      </c>
      <c r="F33" s="5">
        <f t="shared" si="0"/>
        <v>111433.06500000002</v>
      </c>
      <c r="G33" s="6">
        <f>G34+G61</f>
        <v>0</v>
      </c>
      <c r="H33" s="5">
        <f t="shared" si="1"/>
        <v>111433.06500000002</v>
      </c>
      <c r="I33" s="6">
        <f>I34+I61</f>
        <v>0</v>
      </c>
      <c r="J33" s="5">
        <f t="shared" si="2"/>
        <v>111433.06500000002</v>
      </c>
      <c r="K33" s="6">
        <f>K34+K61</f>
        <v>0</v>
      </c>
      <c r="L33" s="5">
        <f t="shared" si="3"/>
        <v>111433.06500000002</v>
      </c>
      <c r="M33" s="6">
        <f>M34+M61</f>
        <v>0</v>
      </c>
      <c r="N33" s="5">
        <f t="shared" si="4"/>
        <v>111433.06500000002</v>
      </c>
      <c r="O33" s="6">
        <f>O34+O61</f>
        <v>111.51775000000001</v>
      </c>
      <c r="P33" s="5">
        <f t="shared" si="5"/>
        <v>111544.58275000002</v>
      </c>
      <c r="Q33" s="13">
        <f>Q34+Q61</f>
        <v>0</v>
      </c>
      <c r="R33" s="5">
        <f t="shared" si="6"/>
        <v>111544.58275000002</v>
      </c>
      <c r="S33" s="6">
        <f>S34+S61</f>
        <v>0</v>
      </c>
      <c r="T33" s="5">
        <f t="shared" si="7"/>
        <v>111544.58275000002</v>
      </c>
      <c r="U33" s="6">
        <f>U34+U61</f>
        <v>0</v>
      </c>
      <c r="V33" s="5">
        <f t="shared" si="8"/>
        <v>111544.58275000002</v>
      </c>
      <c r="W33" s="6">
        <f>W34+W61</f>
        <v>1142.6769999999999</v>
      </c>
      <c r="X33" s="5">
        <f t="shared" si="9"/>
        <v>112687.25975000001</v>
      </c>
      <c r="Y33" s="6">
        <f>Y34+Y61</f>
        <v>-490.47708999999998</v>
      </c>
      <c r="Z33" s="5">
        <f t="shared" si="10"/>
        <v>112196.78266000001</v>
      </c>
      <c r="AA33" s="13">
        <f>AA34+AA61</f>
        <v>0</v>
      </c>
      <c r="AB33" s="5">
        <f t="shared" si="11"/>
        <v>112196.78266000001</v>
      </c>
      <c r="AC33" s="6">
        <f>AC34+AC61</f>
        <v>0</v>
      </c>
      <c r="AD33" s="5">
        <f t="shared" si="12"/>
        <v>112196.78266000001</v>
      </c>
      <c r="AE33" s="5">
        <f>AE34+AE61</f>
        <v>111696.78266</v>
      </c>
      <c r="AF33" s="32">
        <f t="shared" si="13"/>
        <v>99.554354422519225</v>
      </c>
    </row>
    <row r="34" spans="1:32" ht="51.75" customHeight="1">
      <c r="A34" s="9" t="s">
        <v>305</v>
      </c>
      <c r="B34" s="11" t="s">
        <v>307</v>
      </c>
      <c r="C34" s="8"/>
      <c r="D34" s="5">
        <v>110699.41600000001</v>
      </c>
      <c r="E34" s="6">
        <f>E35+E37+E37+E39+E41+E43+E45+E47+E49+E51+E53+E55+E57+E59</f>
        <v>733.649</v>
      </c>
      <c r="F34" s="5">
        <f t="shared" si="0"/>
        <v>111433.06500000002</v>
      </c>
      <c r="G34" s="6">
        <f>G35+G37+G37+G39+G41+G43+G45+G47+G49+G51+G53+G55+G57+G59</f>
        <v>0</v>
      </c>
      <c r="H34" s="5">
        <f t="shared" si="1"/>
        <v>111433.06500000002</v>
      </c>
      <c r="I34" s="6">
        <f>I35+I37+I37+I39+I41+I43+I45+I47+I49+I51+I53+I55+I57+I59</f>
        <v>0</v>
      </c>
      <c r="J34" s="5">
        <f t="shared" si="2"/>
        <v>111433.06500000002</v>
      </c>
      <c r="K34" s="6">
        <f>K35+K37+K37+K39+K41+K43+K45+K47+K49+K51+K53+K55+K57+K59</f>
        <v>0</v>
      </c>
      <c r="L34" s="5">
        <f t="shared" si="3"/>
        <v>111433.06500000002</v>
      </c>
      <c r="M34" s="6">
        <f>M35+M37+M37+M39+M41+M43+M45+M47+M49+M51+M53+M55+M57+M59</f>
        <v>0</v>
      </c>
      <c r="N34" s="5">
        <f t="shared" si="4"/>
        <v>111433.06500000002</v>
      </c>
      <c r="O34" s="6">
        <f>O35+O37+O37+O39+O41+O43+O45+O47+O49+O51+O53+O55+O57+O59</f>
        <v>111.51775000000001</v>
      </c>
      <c r="P34" s="5">
        <f t="shared" si="5"/>
        <v>111544.58275000002</v>
      </c>
      <c r="Q34" s="13">
        <f>Q35+Q37+Q37+Q39+Q41+Q43+Q45+Q47+Q49+Q51+Q53+Q55+Q57+Q59</f>
        <v>0</v>
      </c>
      <c r="R34" s="5">
        <f t="shared" si="6"/>
        <v>111544.58275000002</v>
      </c>
      <c r="S34" s="6">
        <f>S35+S37+S37+S39+S41+S43+S45+S47+S49+S51+S53+S55+S57+S59</f>
        <v>0</v>
      </c>
      <c r="T34" s="5">
        <f t="shared" si="7"/>
        <v>111544.58275000002</v>
      </c>
      <c r="U34" s="6">
        <f>U35+U37+U37+U39+U41+U43+U45+U47+U49+U51+U53+U55+U57+U59</f>
        <v>0</v>
      </c>
      <c r="V34" s="5">
        <f t="shared" si="8"/>
        <v>111544.58275000002</v>
      </c>
      <c r="W34" s="6">
        <f>W35+W37+W37+W39+W41+W43+W45+W47+W49+W51+W53+W55+W57+W59</f>
        <v>1142.6769999999999</v>
      </c>
      <c r="X34" s="5">
        <f t="shared" si="9"/>
        <v>112687.25975000001</v>
      </c>
      <c r="Y34" s="6">
        <f>Y35+Y37+Y37+Y39+Y41+Y43+Y45+Y47+Y49+Y51+Y53+Y55+Y57+Y59</f>
        <v>-490.47708999999998</v>
      </c>
      <c r="Z34" s="5">
        <f t="shared" si="10"/>
        <v>112196.78266000001</v>
      </c>
      <c r="AA34" s="13">
        <f>AA35+AA37+AA37+AA39+AA41+AA43+AA45+AA47+AA49+AA51+AA53+AA55+AA57+AA59</f>
        <v>0</v>
      </c>
      <c r="AB34" s="5">
        <f t="shared" si="11"/>
        <v>112196.78266000001</v>
      </c>
      <c r="AC34" s="6">
        <f>AC35+AC37+AC37+AC39+AC41+AC43+AC45+AC47+AC49+AC51+AC53+AC55+AC57+AC59</f>
        <v>0</v>
      </c>
      <c r="AD34" s="5">
        <f t="shared" si="12"/>
        <v>112196.78266000001</v>
      </c>
      <c r="AE34" s="5">
        <f>AE35+AE37+AE39+AE41+AE43+AE45+AE47+AE49+AE51+AE53+AE55+AE57+AE59</f>
        <v>111696.78266</v>
      </c>
      <c r="AF34" s="32">
        <f t="shared" si="13"/>
        <v>99.554354422519225</v>
      </c>
    </row>
    <row r="35" spans="1:32" ht="75.75" customHeight="1">
      <c r="A35" s="9" t="s">
        <v>304</v>
      </c>
      <c r="B35" s="11" t="s">
        <v>308</v>
      </c>
      <c r="C35" s="8"/>
      <c r="D35" s="5">
        <v>22585.337</v>
      </c>
      <c r="E35" s="6">
        <f>E36</f>
        <v>0</v>
      </c>
      <c r="F35" s="5">
        <f t="shared" si="0"/>
        <v>22585.337</v>
      </c>
      <c r="G35" s="6">
        <f>G36</f>
        <v>0</v>
      </c>
      <c r="H35" s="5">
        <f t="shared" si="1"/>
        <v>22585.337</v>
      </c>
      <c r="I35" s="6">
        <f>I36</f>
        <v>0</v>
      </c>
      <c r="J35" s="5">
        <f t="shared" si="2"/>
        <v>22585.337</v>
      </c>
      <c r="K35" s="6">
        <f>K36</f>
        <v>0</v>
      </c>
      <c r="L35" s="5">
        <f t="shared" si="3"/>
        <v>22585.337</v>
      </c>
      <c r="M35" s="6">
        <f>M36</f>
        <v>0</v>
      </c>
      <c r="N35" s="5">
        <f t="shared" si="4"/>
        <v>22585.337</v>
      </c>
      <c r="O35" s="6">
        <f>O36</f>
        <v>0</v>
      </c>
      <c r="P35" s="5">
        <f t="shared" si="5"/>
        <v>22585.337</v>
      </c>
      <c r="Q35" s="13">
        <f>Q36</f>
        <v>0</v>
      </c>
      <c r="R35" s="5">
        <f t="shared" si="6"/>
        <v>22585.337</v>
      </c>
      <c r="S35" s="6">
        <f>S36</f>
        <v>0</v>
      </c>
      <c r="T35" s="5">
        <f t="shared" si="7"/>
        <v>22585.337</v>
      </c>
      <c r="U35" s="6">
        <f>U36</f>
        <v>0</v>
      </c>
      <c r="V35" s="5">
        <f t="shared" si="8"/>
        <v>22585.337</v>
      </c>
      <c r="W35" s="6">
        <f>W36</f>
        <v>1142.6769999999999</v>
      </c>
      <c r="X35" s="5">
        <f t="shared" si="9"/>
        <v>23728.013999999999</v>
      </c>
      <c r="Y35" s="6">
        <f>Y36</f>
        <v>0</v>
      </c>
      <c r="Z35" s="5">
        <f t="shared" si="10"/>
        <v>23728.013999999999</v>
      </c>
      <c r="AA35" s="13">
        <f>AA36</f>
        <v>0</v>
      </c>
      <c r="AB35" s="5">
        <f t="shared" si="11"/>
        <v>23728.013999999999</v>
      </c>
      <c r="AC35" s="6">
        <f>AC36</f>
        <v>0</v>
      </c>
      <c r="AD35" s="5">
        <f t="shared" si="12"/>
        <v>23728.013999999999</v>
      </c>
      <c r="AE35" s="5">
        <f>AE36</f>
        <v>23228.013999999999</v>
      </c>
      <c r="AF35" s="32">
        <f t="shared" si="13"/>
        <v>97.892786138780934</v>
      </c>
    </row>
    <row r="36" spans="1:32" ht="51" customHeight="1">
      <c r="A36" s="9" t="s">
        <v>89</v>
      </c>
      <c r="B36" s="11" t="s">
        <v>308</v>
      </c>
      <c r="C36" s="8">
        <v>600</v>
      </c>
      <c r="D36" s="5">
        <v>22585.337</v>
      </c>
      <c r="E36" s="6"/>
      <c r="F36" s="5">
        <f t="shared" si="0"/>
        <v>22585.337</v>
      </c>
      <c r="G36" s="6"/>
      <c r="H36" s="5">
        <f t="shared" si="1"/>
        <v>22585.337</v>
      </c>
      <c r="I36" s="6"/>
      <c r="J36" s="5">
        <f t="shared" si="2"/>
        <v>22585.337</v>
      </c>
      <c r="K36" s="6"/>
      <c r="L36" s="5">
        <f t="shared" si="3"/>
        <v>22585.337</v>
      </c>
      <c r="M36" s="6"/>
      <c r="N36" s="5">
        <f t="shared" si="4"/>
        <v>22585.337</v>
      </c>
      <c r="O36" s="6"/>
      <c r="P36" s="5">
        <f t="shared" si="5"/>
        <v>22585.337</v>
      </c>
      <c r="Q36" s="13"/>
      <c r="R36" s="5">
        <f t="shared" si="6"/>
        <v>22585.337</v>
      </c>
      <c r="S36" s="6"/>
      <c r="T36" s="5">
        <f t="shared" si="7"/>
        <v>22585.337</v>
      </c>
      <c r="U36" s="6"/>
      <c r="V36" s="5">
        <f t="shared" si="8"/>
        <v>22585.337</v>
      </c>
      <c r="W36" s="6">
        <v>1142.6769999999999</v>
      </c>
      <c r="X36" s="5">
        <f t="shared" si="9"/>
        <v>23728.013999999999</v>
      </c>
      <c r="Y36" s="6"/>
      <c r="Z36" s="5">
        <f t="shared" si="10"/>
        <v>23728.013999999999</v>
      </c>
      <c r="AA36" s="13"/>
      <c r="AB36" s="5">
        <f t="shared" si="11"/>
        <v>23728.013999999999</v>
      </c>
      <c r="AC36" s="6"/>
      <c r="AD36" s="5">
        <f t="shared" si="12"/>
        <v>23728.013999999999</v>
      </c>
      <c r="AE36" s="5">
        <v>23228.013999999999</v>
      </c>
      <c r="AF36" s="32">
        <f t="shared" si="13"/>
        <v>97.892786138780934</v>
      </c>
    </row>
    <row r="37" spans="1:32" ht="49.5" customHeight="1">
      <c r="A37" s="9" t="s">
        <v>309</v>
      </c>
      <c r="B37" s="11" t="s">
        <v>310</v>
      </c>
      <c r="C37" s="8"/>
      <c r="D37" s="5">
        <v>150</v>
      </c>
      <c r="E37" s="6">
        <f>E38</f>
        <v>0</v>
      </c>
      <c r="F37" s="5">
        <f t="shared" si="0"/>
        <v>150</v>
      </c>
      <c r="G37" s="6">
        <f>G38</f>
        <v>0</v>
      </c>
      <c r="H37" s="5">
        <f t="shared" si="1"/>
        <v>150</v>
      </c>
      <c r="I37" s="6">
        <f>I38</f>
        <v>0</v>
      </c>
      <c r="J37" s="5">
        <f t="shared" si="2"/>
        <v>150</v>
      </c>
      <c r="K37" s="6">
        <f>K38</f>
        <v>0</v>
      </c>
      <c r="L37" s="5">
        <f t="shared" si="3"/>
        <v>150</v>
      </c>
      <c r="M37" s="6">
        <f>M38</f>
        <v>0</v>
      </c>
      <c r="N37" s="5">
        <f t="shared" si="4"/>
        <v>150</v>
      </c>
      <c r="O37" s="6">
        <f>O38</f>
        <v>0</v>
      </c>
      <c r="P37" s="5">
        <f t="shared" si="5"/>
        <v>150</v>
      </c>
      <c r="Q37" s="13">
        <f>Q38</f>
        <v>0</v>
      </c>
      <c r="R37" s="5">
        <f t="shared" si="6"/>
        <v>150</v>
      </c>
      <c r="S37" s="6">
        <f>S38</f>
        <v>0</v>
      </c>
      <c r="T37" s="5">
        <f t="shared" si="7"/>
        <v>150</v>
      </c>
      <c r="U37" s="6">
        <f>U38</f>
        <v>0</v>
      </c>
      <c r="V37" s="5">
        <f t="shared" si="8"/>
        <v>150</v>
      </c>
      <c r="W37" s="6">
        <f>W38</f>
        <v>0</v>
      </c>
      <c r="X37" s="5">
        <f t="shared" si="9"/>
        <v>150</v>
      </c>
      <c r="Y37" s="6">
        <f>Y38</f>
        <v>0</v>
      </c>
      <c r="Z37" s="5">
        <f t="shared" si="10"/>
        <v>150</v>
      </c>
      <c r="AA37" s="13">
        <f>AA38</f>
        <v>0</v>
      </c>
      <c r="AB37" s="5">
        <f t="shared" si="11"/>
        <v>150</v>
      </c>
      <c r="AC37" s="6">
        <f>AC38</f>
        <v>0</v>
      </c>
      <c r="AD37" s="5">
        <f t="shared" si="12"/>
        <v>150</v>
      </c>
      <c r="AE37" s="5">
        <f>AE38</f>
        <v>150</v>
      </c>
      <c r="AF37" s="32">
        <f t="shared" si="13"/>
        <v>100</v>
      </c>
    </row>
    <row r="38" spans="1:32" ht="50.25" customHeight="1">
      <c r="A38" s="9" t="s">
        <v>89</v>
      </c>
      <c r="B38" s="11" t="s">
        <v>310</v>
      </c>
      <c r="C38" s="8">
        <v>600</v>
      </c>
      <c r="D38" s="5">
        <v>150</v>
      </c>
      <c r="E38" s="6"/>
      <c r="F38" s="5">
        <f t="shared" si="0"/>
        <v>150</v>
      </c>
      <c r="G38" s="6"/>
      <c r="H38" s="5">
        <f t="shared" si="1"/>
        <v>150</v>
      </c>
      <c r="I38" s="6"/>
      <c r="J38" s="5">
        <f t="shared" si="2"/>
        <v>150</v>
      </c>
      <c r="K38" s="6"/>
      <c r="L38" s="5">
        <f t="shared" si="3"/>
        <v>150</v>
      </c>
      <c r="M38" s="6"/>
      <c r="N38" s="5">
        <f t="shared" si="4"/>
        <v>150</v>
      </c>
      <c r="O38" s="6"/>
      <c r="P38" s="5">
        <f t="shared" si="5"/>
        <v>150</v>
      </c>
      <c r="Q38" s="13"/>
      <c r="R38" s="5">
        <f t="shared" si="6"/>
        <v>150</v>
      </c>
      <c r="S38" s="6"/>
      <c r="T38" s="5">
        <f t="shared" si="7"/>
        <v>150</v>
      </c>
      <c r="U38" s="6"/>
      <c r="V38" s="5">
        <f t="shared" si="8"/>
        <v>150</v>
      </c>
      <c r="W38" s="6"/>
      <c r="X38" s="5">
        <f t="shared" si="9"/>
        <v>150</v>
      </c>
      <c r="Y38" s="6"/>
      <c r="Z38" s="5">
        <f t="shared" si="10"/>
        <v>150</v>
      </c>
      <c r="AA38" s="13"/>
      <c r="AB38" s="5">
        <f t="shared" si="11"/>
        <v>150</v>
      </c>
      <c r="AC38" s="6"/>
      <c r="AD38" s="5">
        <f t="shared" si="12"/>
        <v>150</v>
      </c>
      <c r="AE38" s="5">
        <v>150</v>
      </c>
      <c r="AF38" s="32">
        <f t="shared" si="13"/>
        <v>100</v>
      </c>
    </row>
    <row r="39" spans="1:32" ht="111" customHeight="1">
      <c r="A39" s="17" t="s">
        <v>311</v>
      </c>
      <c r="B39" s="11" t="s">
        <v>312</v>
      </c>
      <c r="C39" s="8"/>
      <c r="D39" s="5">
        <v>900</v>
      </c>
      <c r="E39" s="4">
        <f>E40</f>
        <v>733.649</v>
      </c>
      <c r="F39" s="5">
        <f t="shared" si="0"/>
        <v>1633.6489999999999</v>
      </c>
      <c r="G39" s="6">
        <f>G40</f>
        <v>0</v>
      </c>
      <c r="H39" s="5">
        <f t="shared" si="1"/>
        <v>1633.6489999999999</v>
      </c>
      <c r="I39" s="6">
        <f>I40</f>
        <v>0</v>
      </c>
      <c r="J39" s="5">
        <f t="shared" si="2"/>
        <v>1633.6489999999999</v>
      </c>
      <c r="K39" s="6">
        <f>K40</f>
        <v>0</v>
      </c>
      <c r="L39" s="5">
        <f t="shared" si="3"/>
        <v>1633.6489999999999</v>
      </c>
      <c r="M39" s="6">
        <f>M40</f>
        <v>0</v>
      </c>
      <c r="N39" s="5">
        <f t="shared" si="4"/>
        <v>1633.6489999999999</v>
      </c>
      <c r="O39" s="6">
        <f>O40</f>
        <v>0</v>
      </c>
      <c r="P39" s="5">
        <f t="shared" si="5"/>
        <v>1633.6489999999999</v>
      </c>
      <c r="Q39" s="13">
        <f>Q40</f>
        <v>0</v>
      </c>
      <c r="R39" s="5">
        <f t="shared" si="6"/>
        <v>1633.6489999999999</v>
      </c>
      <c r="S39" s="6">
        <f>S40</f>
        <v>0</v>
      </c>
      <c r="T39" s="5">
        <f t="shared" si="7"/>
        <v>1633.6489999999999</v>
      </c>
      <c r="U39" s="6">
        <f>U40</f>
        <v>0</v>
      </c>
      <c r="V39" s="5">
        <f t="shared" si="8"/>
        <v>1633.6489999999999</v>
      </c>
      <c r="W39" s="6">
        <f>W40</f>
        <v>0</v>
      </c>
      <c r="X39" s="5">
        <f t="shared" si="9"/>
        <v>1633.6489999999999</v>
      </c>
      <c r="Y39" s="6">
        <f>Y40</f>
        <v>0</v>
      </c>
      <c r="Z39" s="5">
        <f t="shared" si="10"/>
        <v>1633.6489999999999</v>
      </c>
      <c r="AA39" s="13">
        <f>AA40</f>
        <v>0</v>
      </c>
      <c r="AB39" s="5">
        <f t="shared" si="11"/>
        <v>1633.6489999999999</v>
      </c>
      <c r="AC39" s="6">
        <f>AC40</f>
        <v>0</v>
      </c>
      <c r="AD39" s="5">
        <f t="shared" si="12"/>
        <v>1633.6489999999999</v>
      </c>
      <c r="AE39" s="5">
        <f>AE40</f>
        <v>1633.6489999999999</v>
      </c>
      <c r="AF39" s="32">
        <f t="shared" si="13"/>
        <v>100</v>
      </c>
    </row>
    <row r="40" spans="1:32" ht="52.5" customHeight="1">
      <c r="A40" s="9" t="s">
        <v>89</v>
      </c>
      <c r="B40" s="11" t="s">
        <v>312</v>
      </c>
      <c r="C40" s="8">
        <v>600</v>
      </c>
      <c r="D40" s="5">
        <v>900</v>
      </c>
      <c r="E40" s="4">
        <v>733.649</v>
      </c>
      <c r="F40" s="5">
        <f t="shared" si="0"/>
        <v>1633.6489999999999</v>
      </c>
      <c r="G40" s="6"/>
      <c r="H40" s="5">
        <f t="shared" si="1"/>
        <v>1633.6489999999999</v>
      </c>
      <c r="I40" s="6"/>
      <c r="J40" s="5">
        <f t="shared" si="2"/>
        <v>1633.6489999999999</v>
      </c>
      <c r="K40" s="6"/>
      <c r="L40" s="5">
        <f t="shared" si="3"/>
        <v>1633.6489999999999</v>
      </c>
      <c r="M40" s="6"/>
      <c r="N40" s="5">
        <f t="shared" si="4"/>
        <v>1633.6489999999999</v>
      </c>
      <c r="O40" s="6"/>
      <c r="P40" s="5">
        <f t="shared" si="5"/>
        <v>1633.6489999999999</v>
      </c>
      <c r="Q40" s="13"/>
      <c r="R40" s="5">
        <f t="shared" si="6"/>
        <v>1633.6489999999999</v>
      </c>
      <c r="S40" s="6"/>
      <c r="T40" s="5">
        <f t="shared" si="7"/>
        <v>1633.6489999999999</v>
      </c>
      <c r="U40" s="6"/>
      <c r="V40" s="5">
        <f t="shared" si="8"/>
        <v>1633.6489999999999</v>
      </c>
      <c r="W40" s="6"/>
      <c r="X40" s="5">
        <f t="shared" si="9"/>
        <v>1633.6489999999999</v>
      </c>
      <c r="Y40" s="6"/>
      <c r="Z40" s="5">
        <f t="shared" si="10"/>
        <v>1633.6489999999999</v>
      </c>
      <c r="AA40" s="13"/>
      <c r="AB40" s="5">
        <f t="shared" si="11"/>
        <v>1633.6489999999999</v>
      </c>
      <c r="AC40" s="6"/>
      <c r="AD40" s="5">
        <f t="shared" si="12"/>
        <v>1633.6489999999999</v>
      </c>
      <c r="AE40" s="5">
        <v>1633.6489999999999</v>
      </c>
      <c r="AF40" s="32">
        <f t="shared" si="13"/>
        <v>100</v>
      </c>
    </row>
    <row r="41" spans="1:32" ht="46.5" customHeight="1">
      <c r="A41" s="9" t="s">
        <v>417</v>
      </c>
      <c r="B41" s="11" t="s">
        <v>313</v>
      </c>
      <c r="C41" s="8"/>
      <c r="D41" s="5">
        <v>478</v>
      </c>
      <c r="E41" s="6">
        <f>E42</f>
        <v>0</v>
      </c>
      <c r="F41" s="5">
        <f t="shared" si="0"/>
        <v>478</v>
      </c>
      <c r="G41" s="6">
        <f>G42</f>
        <v>0</v>
      </c>
      <c r="H41" s="5">
        <f t="shared" si="1"/>
        <v>478</v>
      </c>
      <c r="I41" s="6">
        <f>I42</f>
        <v>0</v>
      </c>
      <c r="J41" s="5">
        <f t="shared" si="2"/>
        <v>478</v>
      </c>
      <c r="K41" s="6">
        <f>K42</f>
        <v>0</v>
      </c>
      <c r="L41" s="5">
        <f t="shared" si="3"/>
        <v>478</v>
      </c>
      <c r="M41" s="6">
        <f>M42</f>
        <v>0</v>
      </c>
      <c r="N41" s="5">
        <f t="shared" si="4"/>
        <v>478</v>
      </c>
      <c r="O41" s="6">
        <f>O42</f>
        <v>0</v>
      </c>
      <c r="P41" s="5">
        <f t="shared" si="5"/>
        <v>478</v>
      </c>
      <c r="Q41" s="13">
        <f>Q42</f>
        <v>0</v>
      </c>
      <c r="R41" s="5">
        <f t="shared" si="6"/>
        <v>478</v>
      </c>
      <c r="S41" s="6">
        <f>S42</f>
        <v>0</v>
      </c>
      <c r="T41" s="5">
        <f t="shared" si="7"/>
        <v>478</v>
      </c>
      <c r="U41" s="6">
        <f>U42</f>
        <v>0</v>
      </c>
      <c r="V41" s="5">
        <f t="shared" si="8"/>
        <v>478</v>
      </c>
      <c r="W41" s="6">
        <f>W42</f>
        <v>0</v>
      </c>
      <c r="X41" s="5">
        <f t="shared" si="9"/>
        <v>478</v>
      </c>
      <c r="Y41" s="6">
        <f>Y42</f>
        <v>0</v>
      </c>
      <c r="Z41" s="5">
        <f t="shared" si="10"/>
        <v>478</v>
      </c>
      <c r="AA41" s="13">
        <f>AA42</f>
        <v>0</v>
      </c>
      <c r="AB41" s="5">
        <f t="shared" si="11"/>
        <v>478</v>
      </c>
      <c r="AC41" s="6">
        <f>AC42</f>
        <v>0</v>
      </c>
      <c r="AD41" s="5">
        <f t="shared" si="12"/>
        <v>478</v>
      </c>
      <c r="AE41" s="5">
        <f>AE42</f>
        <v>478</v>
      </c>
      <c r="AF41" s="32">
        <f t="shared" si="13"/>
        <v>100</v>
      </c>
    </row>
    <row r="42" spans="1:32" ht="47.25" customHeight="1">
      <c r="A42" s="9" t="s">
        <v>89</v>
      </c>
      <c r="B42" s="11" t="s">
        <v>313</v>
      </c>
      <c r="C42" s="8">
        <v>600</v>
      </c>
      <c r="D42" s="5">
        <v>478</v>
      </c>
      <c r="E42" s="6"/>
      <c r="F42" s="5">
        <f t="shared" si="0"/>
        <v>478</v>
      </c>
      <c r="G42" s="6"/>
      <c r="H42" s="5">
        <f t="shared" si="1"/>
        <v>478</v>
      </c>
      <c r="I42" s="6"/>
      <c r="J42" s="5">
        <f t="shared" si="2"/>
        <v>478</v>
      </c>
      <c r="K42" s="6"/>
      <c r="L42" s="5">
        <f t="shared" si="3"/>
        <v>478</v>
      </c>
      <c r="M42" s="6"/>
      <c r="N42" s="5">
        <f t="shared" si="4"/>
        <v>478</v>
      </c>
      <c r="O42" s="6"/>
      <c r="P42" s="5">
        <f t="shared" si="5"/>
        <v>478</v>
      </c>
      <c r="Q42" s="13"/>
      <c r="R42" s="5">
        <f t="shared" si="6"/>
        <v>478</v>
      </c>
      <c r="S42" s="6"/>
      <c r="T42" s="5">
        <f t="shared" si="7"/>
        <v>478</v>
      </c>
      <c r="U42" s="6"/>
      <c r="V42" s="5">
        <f t="shared" si="8"/>
        <v>478</v>
      </c>
      <c r="W42" s="6"/>
      <c r="X42" s="5">
        <f t="shared" si="9"/>
        <v>478</v>
      </c>
      <c r="Y42" s="6"/>
      <c r="Z42" s="5">
        <f t="shared" si="10"/>
        <v>478</v>
      </c>
      <c r="AA42" s="13"/>
      <c r="AB42" s="5">
        <f t="shared" si="11"/>
        <v>478</v>
      </c>
      <c r="AC42" s="6"/>
      <c r="AD42" s="5">
        <f t="shared" si="12"/>
        <v>478</v>
      </c>
      <c r="AE42" s="5">
        <v>478</v>
      </c>
      <c r="AF42" s="32">
        <f t="shared" si="13"/>
        <v>100</v>
      </c>
    </row>
    <row r="43" spans="1:32" ht="59.25" hidden="1" customHeight="1">
      <c r="A43" s="9" t="s">
        <v>314</v>
      </c>
      <c r="B43" s="18" t="s">
        <v>315</v>
      </c>
      <c r="C43" s="8"/>
      <c r="D43" s="5">
        <v>0</v>
      </c>
      <c r="E43" s="6">
        <f>E44</f>
        <v>0</v>
      </c>
      <c r="F43" s="5">
        <f t="shared" si="0"/>
        <v>0</v>
      </c>
      <c r="G43" s="6">
        <f>G44</f>
        <v>0</v>
      </c>
      <c r="H43" s="5">
        <f t="shared" si="1"/>
        <v>0</v>
      </c>
      <c r="I43" s="6">
        <f>I44</f>
        <v>0</v>
      </c>
      <c r="J43" s="5">
        <f t="shared" si="2"/>
        <v>0</v>
      </c>
      <c r="K43" s="6">
        <f>K44</f>
        <v>0</v>
      </c>
      <c r="L43" s="5">
        <f t="shared" si="3"/>
        <v>0</v>
      </c>
      <c r="M43" s="6">
        <f>M44</f>
        <v>0</v>
      </c>
      <c r="N43" s="5">
        <f t="shared" si="4"/>
        <v>0</v>
      </c>
      <c r="O43" s="6">
        <f>O44</f>
        <v>0</v>
      </c>
      <c r="P43" s="5">
        <f t="shared" si="5"/>
        <v>0</v>
      </c>
      <c r="Q43" s="13">
        <f>Q44</f>
        <v>0</v>
      </c>
      <c r="R43" s="5">
        <f t="shared" si="6"/>
        <v>0</v>
      </c>
      <c r="S43" s="6">
        <f>S44</f>
        <v>0</v>
      </c>
      <c r="T43" s="5">
        <f t="shared" si="7"/>
        <v>0</v>
      </c>
      <c r="U43" s="6">
        <f>U44</f>
        <v>0</v>
      </c>
      <c r="V43" s="5">
        <f t="shared" si="8"/>
        <v>0</v>
      </c>
      <c r="W43" s="6">
        <f>W44</f>
        <v>0</v>
      </c>
      <c r="X43" s="5">
        <f t="shared" si="9"/>
        <v>0</v>
      </c>
      <c r="Y43" s="6">
        <f>Y44</f>
        <v>0</v>
      </c>
      <c r="Z43" s="5">
        <f t="shared" si="10"/>
        <v>0</v>
      </c>
      <c r="AA43" s="13">
        <f>AA44</f>
        <v>0</v>
      </c>
      <c r="AB43" s="5">
        <f t="shared" si="11"/>
        <v>0</v>
      </c>
      <c r="AC43" s="6">
        <f>AC44</f>
        <v>0</v>
      </c>
      <c r="AD43" s="5">
        <f t="shared" si="12"/>
        <v>0</v>
      </c>
      <c r="AE43" s="5">
        <f>AE44</f>
        <v>0</v>
      </c>
      <c r="AF43" s="32" t="e">
        <f t="shared" si="13"/>
        <v>#DIV/0!</v>
      </c>
    </row>
    <row r="44" spans="1:32" ht="49.5" hidden="1" customHeight="1">
      <c r="A44" s="9" t="s">
        <v>89</v>
      </c>
      <c r="B44" s="18" t="s">
        <v>315</v>
      </c>
      <c r="C44" s="8">
        <v>600</v>
      </c>
      <c r="D44" s="5">
        <v>0</v>
      </c>
      <c r="E44" s="6"/>
      <c r="F44" s="5">
        <f t="shared" si="0"/>
        <v>0</v>
      </c>
      <c r="G44" s="6"/>
      <c r="H44" s="5">
        <f t="shared" si="1"/>
        <v>0</v>
      </c>
      <c r="I44" s="6"/>
      <c r="J44" s="5">
        <f t="shared" si="2"/>
        <v>0</v>
      </c>
      <c r="K44" s="6"/>
      <c r="L44" s="5">
        <f t="shared" si="3"/>
        <v>0</v>
      </c>
      <c r="M44" s="6"/>
      <c r="N44" s="5">
        <f t="shared" si="4"/>
        <v>0</v>
      </c>
      <c r="O44" s="6"/>
      <c r="P44" s="5">
        <f t="shared" si="5"/>
        <v>0</v>
      </c>
      <c r="Q44" s="13"/>
      <c r="R44" s="5">
        <f t="shared" si="6"/>
        <v>0</v>
      </c>
      <c r="S44" s="6"/>
      <c r="T44" s="5">
        <f t="shared" si="7"/>
        <v>0</v>
      </c>
      <c r="U44" s="6"/>
      <c r="V44" s="5">
        <f t="shared" si="8"/>
        <v>0</v>
      </c>
      <c r="W44" s="6"/>
      <c r="X44" s="5">
        <f t="shared" si="9"/>
        <v>0</v>
      </c>
      <c r="Y44" s="6"/>
      <c r="Z44" s="5">
        <f t="shared" si="10"/>
        <v>0</v>
      </c>
      <c r="AA44" s="13"/>
      <c r="AB44" s="5">
        <f t="shared" si="11"/>
        <v>0</v>
      </c>
      <c r="AC44" s="6"/>
      <c r="AD44" s="5">
        <f t="shared" si="12"/>
        <v>0</v>
      </c>
      <c r="AE44" s="5"/>
      <c r="AF44" s="32" t="e">
        <f t="shared" si="13"/>
        <v>#DIV/0!</v>
      </c>
    </row>
    <row r="45" spans="1:32" ht="60" customHeight="1">
      <c r="A45" s="9" t="s">
        <v>316</v>
      </c>
      <c r="B45" s="18" t="s">
        <v>317</v>
      </c>
      <c r="C45" s="8"/>
      <c r="D45" s="5">
        <v>770</v>
      </c>
      <c r="E45" s="6">
        <f>E46</f>
        <v>0</v>
      </c>
      <c r="F45" s="5">
        <f t="shared" si="0"/>
        <v>770</v>
      </c>
      <c r="G45" s="6">
        <f>G46</f>
        <v>0</v>
      </c>
      <c r="H45" s="5">
        <f t="shared" si="1"/>
        <v>770</v>
      </c>
      <c r="I45" s="6">
        <f>I46</f>
        <v>0</v>
      </c>
      <c r="J45" s="5">
        <f t="shared" si="2"/>
        <v>770</v>
      </c>
      <c r="K45" s="6">
        <f>K46</f>
        <v>0</v>
      </c>
      <c r="L45" s="5">
        <f t="shared" si="3"/>
        <v>770</v>
      </c>
      <c r="M45" s="6">
        <f>M46</f>
        <v>0</v>
      </c>
      <c r="N45" s="5">
        <f t="shared" si="4"/>
        <v>770</v>
      </c>
      <c r="O45" s="6">
        <f>O46</f>
        <v>0</v>
      </c>
      <c r="P45" s="5">
        <f t="shared" si="5"/>
        <v>770</v>
      </c>
      <c r="Q45" s="13">
        <f>Q46</f>
        <v>0</v>
      </c>
      <c r="R45" s="5">
        <f t="shared" si="6"/>
        <v>770</v>
      </c>
      <c r="S45" s="6">
        <f>S46</f>
        <v>0</v>
      </c>
      <c r="T45" s="5">
        <f t="shared" si="7"/>
        <v>770</v>
      </c>
      <c r="U45" s="6">
        <f>U46</f>
        <v>0</v>
      </c>
      <c r="V45" s="5">
        <f t="shared" si="8"/>
        <v>770</v>
      </c>
      <c r="W45" s="6">
        <f>W46</f>
        <v>0</v>
      </c>
      <c r="X45" s="5">
        <f t="shared" si="9"/>
        <v>770</v>
      </c>
      <c r="Y45" s="6">
        <f>Y46</f>
        <v>0</v>
      </c>
      <c r="Z45" s="5">
        <f t="shared" si="10"/>
        <v>770</v>
      </c>
      <c r="AA45" s="13">
        <f>AA46</f>
        <v>0</v>
      </c>
      <c r="AB45" s="5">
        <f t="shared" si="11"/>
        <v>770</v>
      </c>
      <c r="AC45" s="6">
        <f>AC46</f>
        <v>0</v>
      </c>
      <c r="AD45" s="5">
        <f t="shared" si="12"/>
        <v>770</v>
      </c>
      <c r="AE45" s="5">
        <f>AE46</f>
        <v>770</v>
      </c>
      <c r="AF45" s="32">
        <f t="shared" si="13"/>
        <v>100</v>
      </c>
    </row>
    <row r="46" spans="1:32" ht="49.5" customHeight="1">
      <c r="A46" s="9" t="s">
        <v>89</v>
      </c>
      <c r="B46" s="18" t="s">
        <v>317</v>
      </c>
      <c r="C46" s="8">
        <v>600</v>
      </c>
      <c r="D46" s="5">
        <v>770</v>
      </c>
      <c r="E46" s="6"/>
      <c r="F46" s="5">
        <f t="shared" si="0"/>
        <v>770</v>
      </c>
      <c r="G46" s="6"/>
      <c r="H46" s="5">
        <f t="shared" si="1"/>
        <v>770</v>
      </c>
      <c r="I46" s="6"/>
      <c r="J46" s="5">
        <f t="shared" si="2"/>
        <v>770</v>
      </c>
      <c r="K46" s="6"/>
      <c r="L46" s="5">
        <f t="shared" si="3"/>
        <v>770</v>
      </c>
      <c r="M46" s="6"/>
      <c r="N46" s="5">
        <f t="shared" si="4"/>
        <v>770</v>
      </c>
      <c r="O46" s="6"/>
      <c r="P46" s="5">
        <f t="shared" si="5"/>
        <v>770</v>
      </c>
      <c r="Q46" s="13"/>
      <c r="R46" s="5">
        <f t="shared" si="6"/>
        <v>770</v>
      </c>
      <c r="S46" s="6"/>
      <c r="T46" s="5">
        <f t="shared" si="7"/>
        <v>770</v>
      </c>
      <c r="U46" s="6"/>
      <c r="V46" s="5">
        <f t="shared" si="8"/>
        <v>770</v>
      </c>
      <c r="W46" s="6"/>
      <c r="X46" s="5">
        <f t="shared" si="9"/>
        <v>770</v>
      </c>
      <c r="Y46" s="6"/>
      <c r="Z46" s="5">
        <f t="shared" si="10"/>
        <v>770</v>
      </c>
      <c r="AA46" s="13"/>
      <c r="AB46" s="5">
        <f t="shared" si="11"/>
        <v>770</v>
      </c>
      <c r="AC46" s="6"/>
      <c r="AD46" s="5">
        <f t="shared" si="12"/>
        <v>770</v>
      </c>
      <c r="AE46" s="5">
        <v>770</v>
      </c>
      <c r="AF46" s="32">
        <f t="shared" si="13"/>
        <v>100</v>
      </c>
    </row>
    <row r="47" spans="1:32" ht="44.25" hidden="1" customHeight="1">
      <c r="A47" s="9" t="s">
        <v>318</v>
      </c>
      <c r="B47" s="18" t="s">
        <v>319</v>
      </c>
      <c r="C47" s="8"/>
      <c r="D47" s="5">
        <v>0</v>
      </c>
      <c r="E47" s="6">
        <f>E48</f>
        <v>0</v>
      </c>
      <c r="F47" s="5">
        <f t="shared" si="0"/>
        <v>0</v>
      </c>
      <c r="G47" s="6">
        <f>G48</f>
        <v>0</v>
      </c>
      <c r="H47" s="5">
        <f t="shared" si="1"/>
        <v>0</v>
      </c>
      <c r="I47" s="6">
        <f>I48</f>
        <v>0</v>
      </c>
      <c r="J47" s="5">
        <f t="shared" si="2"/>
        <v>0</v>
      </c>
      <c r="K47" s="6">
        <f>K48</f>
        <v>0</v>
      </c>
      <c r="L47" s="5">
        <f t="shared" si="3"/>
        <v>0</v>
      </c>
      <c r="M47" s="6">
        <f>M48</f>
        <v>0</v>
      </c>
      <c r="N47" s="5">
        <f t="shared" si="4"/>
        <v>0</v>
      </c>
      <c r="O47" s="6">
        <f>O48</f>
        <v>0</v>
      </c>
      <c r="P47" s="5">
        <f t="shared" si="5"/>
        <v>0</v>
      </c>
      <c r="Q47" s="13">
        <f>Q48</f>
        <v>0</v>
      </c>
      <c r="R47" s="5">
        <f t="shared" si="6"/>
        <v>0</v>
      </c>
      <c r="S47" s="6">
        <f>S48</f>
        <v>0</v>
      </c>
      <c r="T47" s="5">
        <f t="shared" si="7"/>
        <v>0</v>
      </c>
      <c r="U47" s="6">
        <f>U48</f>
        <v>0</v>
      </c>
      <c r="V47" s="5">
        <f t="shared" si="8"/>
        <v>0</v>
      </c>
      <c r="W47" s="6">
        <f>W48</f>
        <v>0</v>
      </c>
      <c r="X47" s="5">
        <f t="shared" si="9"/>
        <v>0</v>
      </c>
      <c r="Y47" s="6">
        <f>Y48</f>
        <v>0</v>
      </c>
      <c r="Z47" s="5">
        <f t="shared" si="10"/>
        <v>0</v>
      </c>
      <c r="AA47" s="13">
        <f>AA48</f>
        <v>0</v>
      </c>
      <c r="AB47" s="5">
        <f t="shared" si="11"/>
        <v>0</v>
      </c>
      <c r="AC47" s="6">
        <f>AC48</f>
        <v>0</v>
      </c>
      <c r="AD47" s="5">
        <f t="shared" si="12"/>
        <v>0</v>
      </c>
      <c r="AE47" s="5">
        <f>AE48</f>
        <v>0</v>
      </c>
      <c r="AF47" s="32" t="e">
        <f t="shared" si="13"/>
        <v>#DIV/0!</v>
      </c>
    </row>
    <row r="48" spans="1:32" ht="49.5" hidden="1" customHeight="1">
      <c r="A48" s="9" t="s">
        <v>89</v>
      </c>
      <c r="B48" s="18" t="s">
        <v>319</v>
      </c>
      <c r="C48" s="8">
        <v>600</v>
      </c>
      <c r="D48" s="5">
        <v>0</v>
      </c>
      <c r="E48" s="6"/>
      <c r="F48" s="5">
        <f t="shared" si="0"/>
        <v>0</v>
      </c>
      <c r="G48" s="6"/>
      <c r="H48" s="5">
        <f t="shared" si="1"/>
        <v>0</v>
      </c>
      <c r="I48" s="6"/>
      <c r="J48" s="5">
        <f t="shared" si="2"/>
        <v>0</v>
      </c>
      <c r="K48" s="6"/>
      <c r="L48" s="5">
        <f t="shared" si="3"/>
        <v>0</v>
      </c>
      <c r="M48" s="6"/>
      <c r="N48" s="5">
        <f t="shared" si="4"/>
        <v>0</v>
      </c>
      <c r="O48" s="6"/>
      <c r="P48" s="5">
        <f t="shared" si="5"/>
        <v>0</v>
      </c>
      <c r="Q48" s="13"/>
      <c r="R48" s="5">
        <f t="shared" si="6"/>
        <v>0</v>
      </c>
      <c r="S48" s="6"/>
      <c r="T48" s="5">
        <f t="shared" si="7"/>
        <v>0</v>
      </c>
      <c r="U48" s="6"/>
      <c r="V48" s="5">
        <f t="shared" si="8"/>
        <v>0</v>
      </c>
      <c r="W48" s="6"/>
      <c r="X48" s="5">
        <f t="shared" si="9"/>
        <v>0</v>
      </c>
      <c r="Y48" s="6"/>
      <c r="Z48" s="5">
        <f t="shared" si="10"/>
        <v>0</v>
      </c>
      <c r="AA48" s="13"/>
      <c r="AB48" s="5">
        <f t="shared" si="11"/>
        <v>0</v>
      </c>
      <c r="AC48" s="6"/>
      <c r="AD48" s="5">
        <f t="shared" si="12"/>
        <v>0</v>
      </c>
      <c r="AE48" s="5"/>
      <c r="AF48" s="32" t="e">
        <f t="shared" si="13"/>
        <v>#DIV/0!</v>
      </c>
    </row>
    <row r="49" spans="1:32" ht="44.25" hidden="1" customHeight="1">
      <c r="A49" s="9" t="s">
        <v>320</v>
      </c>
      <c r="B49" s="18" t="s">
        <v>321</v>
      </c>
      <c r="C49" s="8"/>
      <c r="D49" s="5">
        <v>0</v>
      </c>
      <c r="E49" s="6">
        <f>E50</f>
        <v>0</v>
      </c>
      <c r="F49" s="5">
        <f t="shared" si="0"/>
        <v>0</v>
      </c>
      <c r="G49" s="6">
        <f>G50</f>
        <v>0</v>
      </c>
      <c r="H49" s="5">
        <f t="shared" si="1"/>
        <v>0</v>
      </c>
      <c r="I49" s="6">
        <f>I50</f>
        <v>0</v>
      </c>
      <c r="J49" s="5">
        <f t="shared" si="2"/>
        <v>0</v>
      </c>
      <c r="K49" s="6">
        <f>K50</f>
        <v>0</v>
      </c>
      <c r="L49" s="5">
        <f t="shared" si="3"/>
        <v>0</v>
      </c>
      <c r="M49" s="6">
        <f>M50</f>
        <v>0</v>
      </c>
      <c r="N49" s="5">
        <f t="shared" si="4"/>
        <v>0</v>
      </c>
      <c r="O49" s="6">
        <f>O50</f>
        <v>0</v>
      </c>
      <c r="P49" s="5">
        <f t="shared" si="5"/>
        <v>0</v>
      </c>
      <c r="Q49" s="13">
        <f>Q50</f>
        <v>0</v>
      </c>
      <c r="R49" s="5">
        <f t="shared" si="6"/>
        <v>0</v>
      </c>
      <c r="S49" s="6">
        <f>S50</f>
        <v>0</v>
      </c>
      <c r="T49" s="5">
        <f t="shared" si="7"/>
        <v>0</v>
      </c>
      <c r="U49" s="6">
        <f>U50</f>
        <v>0</v>
      </c>
      <c r="V49" s="5">
        <f t="shared" si="8"/>
        <v>0</v>
      </c>
      <c r="W49" s="6">
        <f>W50</f>
        <v>0</v>
      </c>
      <c r="X49" s="5">
        <f t="shared" si="9"/>
        <v>0</v>
      </c>
      <c r="Y49" s="6">
        <f>Y50</f>
        <v>0</v>
      </c>
      <c r="Z49" s="5">
        <f t="shared" si="10"/>
        <v>0</v>
      </c>
      <c r="AA49" s="13">
        <f>AA50</f>
        <v>0</v>
      </c>
      <c r="AB49" s="5">
        <f t="shared" si="11"/>
        <v>0</v>
      </c>
      <c r="AC49" s="6">
        <f>AC50</f>
        <v>0</v>
      </c>
      <c r="AD49" s="5">
        <f t="shared" si="12"/>
        <v>0</v>
      </c>
      <c r="AE49" s="5">
        <f>AE50</f>
        <v>0</v>
      </c>
      <c r="AF49" s="32" t="e">
        <f t="shared" si="13"/>
        <v>#DIV/0!</v>
      </c>
    </row>
    <row r="50" spans="1:32" ht="49.5" hidden="1" customHeight="1">
      <c r="A50" s="9" t="s">
        <v>89</v>
      </c>
      <c r="B50" s="18" t="s">
        <v>321</v>
      </c>
      <c r="C50" s="8">
        <v>600</v>
      </c>
      <c r="D50" s="5">
        <v>0</v>
      </c>
      <c r="E50" s="6"/>
      <c r="F50" s="5">
        <f t="shared" si="0"/>
        <v>0</v>
      </c>
      <c r="G50" s="6"/>
      <c r="H50" s="5">
        <f t="shared" si="1"/>
        <v>0</v>
      </c>
      <c r="I50" s="6"/>
      <c r="J50" s="5">
        <f t="shared" si="2"/>
        <v>0</v>
      </c>
      <c r="K50" s="6"/>
      <c r="L50" s="5">
        <f t="shared" si="3"/>
        <v>0</v>
      </c>
      <c r="M50" s="6"/>
      <c r="N50" s="5">
        <f t="shared" si="4"/>
        <v>0</v>
      </c>
      <c r="O50" s="6"/>
      <c r="P50" s="5">
        <f t="shared" si="5"/>
        <v>0</v>
      </c>
      <c r="Q50" s="13"/>
      <c r="R50" s="5">
        <f t="shared" si="6"/>
        <v>0</v>
      </c>
      <c r="S50" s="6"/>
      <c r="T50" s="5">
        <f t="shared" si="7"/>
        <v>0</v>
      </c>
      <c r="U50" s="6"/>
      <c r="V50" s="5">
        <f t="shared" si="8"/>
        <v>0</v>
      </c>
      <c r="W50" s="6"/>
      <c r="X50" s="5">
        <f t="shared" si="9"/>
        <v>0</v>
      </c>
      <c r="Y50" s="6"/>
      <c r="Z50" s="5">
        <f t="shared" si="10"/>
        <v>0</v>
      </c>
      <c r="AA50" s="13"/>
      <c r="AB50" s="5">
        <f t="shared" si="11"/>
        <v>0</v>
      </c>
      <c r="AC50" s="6"/>
      <c r="AD50" s="5">
        <f t="shared" si="12"/>
        <v>0</v>
      </c>
      <c r="AE50" s="5"/>
      <c r="AF50" s="32" t="e">
        <f t="shared" si="13"/>
        <v>#DIV/0!</v>
      </c>
    </row>
    <row r="51" spans="1:32" ht="193.5" customHeight="1">
      <c r="A51" s="17" t="s">
        <v>322</v>
      </c>
      <c r="B51" s="18" t="s">
        <v>323</v>
      </c>
      <c r="C51" s="8"/>
      <c r="D51" s="5">
        <v>85816.078999999998</v>
      </c>
      <c r="E51" s="6">
        <f>E52</f>
        <v>0</v>
      </c>
      <c r="F51" s="5">
        <f t="shared" si="0"/>
        <v>85816.078999999998</v>
      </c>
      <c r="G51" s="6">
        <f>G52</f>
        <v>0</v>
      </c>
      <c r="H51" s="5">
        <f t="shared" si="1"/>
        <v>85816.078999999998</v>
      </c>
      <c r="I51" s="6">
        <f>I52</f>
        <v>0</v>
      </c>
      <c r="J51" s="5">
        <f t="shared" si="2"/>
        <v>85816.078999999998</v>
      </c>
      <c r="K51" s="6">
        <f>K52</f>
        <v>0</v>
      </c>
      <c r="L51" s="5">
        <f t="shared" si="3"/>
        <v>85816.078999999998</v>
      </c>
      <c r="M51" s="6">
        <f>M52</f>
        <v>0</v>
      </c>
      <c r="N51" s="5">
        <f t="shared" si="4"/>
        <v>85816.078999999998</v>
      </c>
      <c r="O51" s="6">
        <f>O52</f>
        <v>111.51775000000001</v>
      </c>
      <c r="P51" s="5">
        <f t="shared" si="5"/>
        <v>85927.596749999997</v>
      </c>
      <c r="Q51" s="13">
        <f>Q52</f>
        <v>0</v>
      </c>
      <c r="R51" s="5">
        <f t="shared" si="6"/>
        <v>85927.596749999997</v>
      </c>
      <c r="S51" s="6">
        <f>S52</f>
        <v>0</v>
      </c>
      <c r="T51" s="5">
        <f t="shared" si="7"/>
        <v>85927.596749999997</v>
      </c>
      <c r="U51" s="6">
        <f>U52</f>
        <v>0</v>
      </c>
      <c r="V51" s="5">
        <f t="shared" si="8"/>
        <v>85927.596749999997</v>
      </c>
      <c r="W51" s="6">
        <f>W52</f>
        <v>0</v>
      </c>
      <c r="X51" s="5">
        <f t="shared" si="9"/>
        <v>85927.596749999997</v>
      </c>
      <c r="Y51" s="6">
        <f>Y52</f>
        <v>-490.47708999999998</v>
      </c>
      <c r="Z51" s="5">
        <f t="shared" si="10"/>
        <v>85437.119659999997</v>
      </c>
      <c r="AA51" s="13">
        <f>AA52</f>
        <v>0</v>
      </c>
      <c r="AB51" s="5">
        <f t="shared" si="11"/>
        <v>85437.119659999997</v>
      </c>
      <c r="AC51" s="6">
        <f>AC52</f>
        <v>0</v>
      </c>
      <c r="AD51" s="5">
        <f t="shared" si="12"/>
        <v>85437.119659999997</v>
      </c>
      <c r="AE51" s="5">
        <v>85437.119659999997</v>
      </c>
      <c r="AF51" s="32">
        <f t="shared" si="13"/>
        <v>100</v>
      </c>
    </row>
    <row r="52" spans="1:32" ht="51.75" customHeight="1">
      <c r="A52" s="9" t="s">
        <v>89</v>
      </c>
      <c r="B52" s="18" t="s">
        <v>323</v>
      </c>
      <c r="C52" s="8">
        <v>600</v>
      </c>
      <c r="D52" s="5">
        <v>85816.078999999998</v>
      </c>
      <c r="E52" s="6"/>
      <c r="F52" s="5">
        <f t="shared" si="0"/>
        <v>85816.078999999998</v>
      </c>
      <c r="G52" s="6"/>
      <c r="H52" s="5">
        <f t="shared" si="1"/>
        <v>85816.078999999998</v>
      </c>
      <c r="I52" s="6"/>
      <c r="J52" s="5">
        <f t="shared" si="2"/>
        <v>85816.078999999998</v>
      </c>
      <c r="K52" s="6"/>
      <c r="L52" s="5">
        <f t="shared" si="3"/>
        <v>85816.078999999998</v>
      </c>
      <c r="M52" s="6"/>
      <c r="N52" s="5">
        <f t="shared" si="4"/>
        <v>85816.078999999998</v>
      </c>
      <c r="O52" s="6">
        <v>111.51775000000001</v>
      </c>
      <c r="P52" s="5">
        <f t="shared" si="5"/>
        <v>85927.596749999997</v>
      </c>
      <c r="Q52" s="13"/>
      <c r="R52" s="5">
        <f t="shared" si="6"/>
        <v>85927.596749999997</v>
      </c>
      <c r="S52" s="6"/>
      <c r="T52" s="5">
        <f t="shared" si="7"/>
        <v>85927.596749999997</v>
      </c>
      <c r="U52" s="6"/>
      <c r="V52" s="5">
        <f t="shared" si="8"/>
        <v>85927.596749999997</v>
      </c>
      <c r="W52" s="6"/>
      <c r="X52" s="5">
        <f t="shared" si="9"/>
        <v>85927.596749999997</v>
      </c>
      <c r="Y52" s="6">
        <v>-490.47708999999998</v>
      </c>
      <c r="Z52" s="5">
        <f t="shared" si="10"/>
        <v>85437.119659999997</v>
      </c>
      <c r="AA52" s="13"/>
      <c r="AB52" s="5">
        <f t="shared" si="11"/>
        <v>85437.119659999997</v>
      </c>
      <c r="AC52" s="6"/>
      <c r="AD52" s="5">
        <f t="shared" si="12"/>
        <v>85437.119659999997</v>
      </c>
      <c r="AE52" s="5">
        <v>85437.119659999997</v>
      </c>
      <c r="AF52" s="32">
        <f t="shared" si="13"/>
        <v>100</v>
      </c>
    </row>
    <row r="53" spans="1:32" ht="89.25" hidden="1" customHeight="1">
      <c r="A53" s="9" t="s">
        <v>477</v>
      </c>
      <c r="B53" s="18" t="s">
        <v>474</v>
      </c>
      <c r="C53" s="8"/>
      <c r="D53" s="5">
        <v>0</v>
      </c>
      <c r="E53" s="6">
        <f>E54</f>
        <v>0</v>
      </c>
      <c r="F53" s="5">
        <f t="shared" si="0"/>
        <v>0</v>
      </c>
      <c r="G53" s="6">
        <f>G54</f>
        <v>0</v>
      </c>
      <c r="H53" s="5">
        <f t="shared" si="1"/>
        <v>0</v>
      </c>
      <c r="I53" s="6">
        <f>I54</f>
        <v>0</v>
      </c>
      <c r="J53" s="5">
        <f t="shared" si="2"/>
        <v>0</v>
      </c>
      <c r="K53" s="6">
        <f>K54</f>
        <v>0</v>
      </c>
      <c r="L53" s="5">
        <f t="shared" si="3"/>
        <v>0</v>
      </c>
      <c r="M53" s="6">
        <f>M54</f>
        <v>0</v>
      </c>
      <c r="N53" s="5">
        <f t="shared" si="4"/>
        <v>0</v>
      </c>
      <c r="O53" s="6">
        <f>O54</f>
        <v>0</v>
      </c>
      <c r="P53" s="5">
        <f t="shared" si="5"/>
        <v>0</v>
      </c>
      <c r="Q53" s="13">
        <f>Q54</f>
        <v>0</v>
      </c>
      <c r="R53" s="5">
        <f t="shared" si="6"/>
        <v>0</v>
      </c>
      <c r="S53" s="6">
        <f>S54</f>
        <v>0</v>
      </c>
      <c r="T53" s="5">
        <f t="shared" si="7"/>
        <v>0</v>
      </c>
      <c r="U53" s="6">
        <f>U54</f>
        <v>0</v>
      </c>
      <c r="V53" s="5">
        <f t="shared" si="8"/>
        <v>0</v>
      </c>
      <c r="W53" s="6">
        <f>W54</f>
        <v>0</v>
      </c>
      <c r="X53" s="5">
        <f t="shared" si="9"/>
        <v>0</v>
      </c>
      <c r="Y53" s="6">
        <f>Y54</f>
        <v>0</v>
      </c>
      <c r="Z53" s="5">
        <f t="shared" si="10"/>
        <v>0</v>
      </c>
      <c r="AA53" s="13">
        <f>AA54</f>
        <v>0</v>
      </c>
      <c r="AB53" s="5">
        <f t="shared" si="11"/>
        <v>0</v>
      </c>
      <c r="AC53" s="6">
        <f>AC54</f>
        <v>0</v>
      </c>
      <c r="AD53" s="5">
        <f t="shared" si="12"/>
        <v>0</v>
      </c>
      <c r="AE53" s="5">
        <f>AE54</f>
        <v>0</v>
      </c>
      <c r="AF53" s="32" t="e">
        <f t="shared" si="13"/>
        <v>#DIV/0!</v>
      </c>
    </row>
    <row r="54" spans="1:32" ht="51" hidden="1" customHeight="1">
      <c r="A54" s="9" t="s">
        <v>89</v>
      </c>
      <c r="B54" s="18" t="s">
        <v>474</v>
      </c>
      <c r="C54" s="8">
        <v>600</v>
      </c>
      <c r="D54" s="5">
        <v>0</v>
      </c>
      <c r="E54" s="6"/>
      <c r="F54" s="5">
        <f t="shared" si="0"/>
        <v>0</v>
      </c>
      <c r="G54" s="6"/>
      <c r="H54" s="5">
        <f t="shared" si="1"/>
        <v>0</v>
      </c>
      <c r="I54" s="6"/>
      <c r="J54" s="5">
        <f t="shared" si="2"/>
        <v>0</v>
      </c>
      <c r="K54" s="6"/>
      <c r="L54" s="5">
        <f t="shared" si="3"/>
        <v>0</v>
      </c>
      <c r="M54" s="6"/>
      <c r="N54" s="5">
        <f t="shared" si="4"/>
        <v>0</v>
      </c>
      <c r="O54" s="6"/>
      <c r="P54" s="5">
        <f t="shared" si="5"/>
        <v>0</v>
      </c>
      <c r="Q54" s="13"/>
      <c r="R54" s="5">
        <f t="shared" si="6"/>
        <v>0</v>
      </c>
      <c r="S54" s="6"/>
      <c r="T54" s="5">
        <f t="shared" si="7"/>
        <v>0</v>
      </c>
      <c r="U54" s="6"/>
      <c r="V54" s="5">
        <f t="shared" si="8"/>
        <v>0</v>
      </c>
      <c r="W54" s="6"/>
      <c r="X54" s="5">
        <f t="shared" si="9"/>
        <v>0</v>
      </c>
      <c r="Y54" s="6"/>
      <c r="Z54" s="5">
        <f t="shared" si="10"/>
        <v>0</v>
      </c>
      <c r="AA54" s="13"/>
      <c r="AB54" s="5">
        <f t="shared" si="11"/>
        <v>0</v>
      </c>
      <c r="AC54" s="6"/>
      <c r="AD54" s="5">
        <f t="shared" si="12"/>
        <v>0</v>
      </c>
      <c r="AE54" s="5"/>
      <c r="AF54" s="32" t="e">
        <f t="shared" si="13"/>
        <v>#DIV/0!</v>
      </c>
    </row>
    <row r="55" spans="1:32" ht="66.75" hidden="1" customHeight="1">
      <c r="A55" s="9" t="s">
        <v>478</v>
      </c>
      <c r="B55" s="11" t="s">
        <v>475</v>
      </c>
      <c r="C55" s="8"/>
      <c r="D55" s="5">
        <v>0</v>
      </c>
      <c r="E55" s="6">
        <f>E56</f>
        <v>0</v>
      </c>
      <c r="F55" s="5">
        <f t="shared" si="0"/>
        <v>0</v>
      </c>
      <c r="G55" s="6">
        <f>G56</f>
        <v>0</v>
      </c>
      <c r="H55" s="5">
        <f t="shared" si="1"/>
        <v>0</v>
      </c>
      <c r="I55" s="6">
        <f>I56</f>
        <v>0</v>
      </c>
      <c r="J55" s="5">
        <f t="shared" si="2"/>
        <v>0</v>
      </c>
      <c r="K55" s="6">
        <f>K56</f>
        <v>0</v>
      </c>
      <c r="L55" s="5">
        <f t="shared" si="3"/>
        <v>0</v>
      </c>
      <c r="M55" s="6">
        <f>M56</f>
        <v>0</v>
      </c>
      <c r="N55" s="5">
        <f t="shared" si="4"/>
        <v>0</v>
      </c>
      <c r="O55" s="6">
        <f>O56</f>
        <v>0</v>
      </c>
      <c r="P55" s="5">
        <f t="shared" si="5"/>
        <v>0</v>
      </c>
      <c r="Q55" s="13">
        <f>Q56</f>
        <v>0</v>
      </c>
      <c r="R55" s="5">
        <f t="shared" si="6"/>
        <v>0</v>
      </c>
      <c r="S55" s="6">
        <f>S56</f>
        <v>0</v>
      </c>
      <c r="T55" s="5">
        <f t="shared" si="7"/>
        <v>0</v>
      </c>
      <c r="U55" s="6">
        <f>U56</f>
        <v>0</v>
      </c>
      <c r="V55" s="5">
        <f t="shared" si="8"/>
        <v>0</v>
      </c>
      <c r="W55" s="6">
        <f>W56</f>
        <v>0</v>
      </c>
      <c r="X55" s="5">
        <f t="shared" si="9"/>
        <v>0</v>
      </c>
      <c r="Y55" s="6">
        <f>Y56</f>
        <v>0</v>
      </c>
      <c r="Z55" s="5">
        <f t="shared" si="10"/>
        <v>0</v>
      </c>
      <c r="AA55" s="13">
        <f>AA56</f>
        <v>0</v>
      </c>
      <c r="AB55" s="5">
        <f t="shared" si="11"/>
        <v>0</v>
      </c>
      <c r="AC55" s="6">
        <f>AC56</f>
        <v>0</v>
      </c>
      <c r="AD55" s="5">
        <f t="shared" si="12"/>
        <v>0</v>
      </c>
      <c r="AE55" s="5">
        <f>AE56</f>
        <v>0</v>
      </c>
      <c r="AF55" s="32" t="e">
        <f t="shared" si="13"/>
        <v>#DIV/0!</v>
      </c>
    </row>
    <row r="56" spans="1:32" ht="47.25" hidden="1" customHeight="1">
      <c r="A56" s="9" t="s">
        <v>89</v>
      </c>
      <c r="B56" s="11" t="s">
        <v>475</v>
      </c>
      <c r="C56" s="8">
        <v>600</v>
      </c>
      <c r="D56" s="5">
        <v>0</v>
      </c>
      <c r="E56" s="6"/>
      <c r="F56" s="5">
        <f t="shared" si="0"/>
        <v>0</v>
      </c>
      <c r="G56" s="6"/>
      <c r="H56" s="5">
        <f t="shared" si="1"/>
        <v>0</v>
      </c>
      <c r="I56" s="6"/>
      <c r="J56" s="5">
        <f t="shared" si="2"/>
        <v>0</v>
      </c>
      <c r="K56" s="6"/>
      <c r="L56" s="5">
        <f t="shared" si="3"/>
        <v>0</v>
      </c>
      <c r="M56" s="6"/>
      <c r="N56" s="5">
        <f t="shared" si="4"/>
        <v>0</v>
      </c>
      <c r="O56" s="6"/>
      <c r="P56" s="5">
        <f t="shared" si="5"/>
        <v>0</v>
      </c>
      <c r="Q56" s="13"/>
      <c r="R56" s="5">
        <f t="shared" si="6"/>
        <v>0</v>
      </c>
      <c r="S56" s="6"/>
      <c r="T56" s="5">
        <f t="shared" si="7"/>
        <v>0</v>
      </c>
      <c r="U56" s="6"/>
      <c r="V56" s="5">
        <f t="shared" si="8"/>
        <v>0</v>
      </c>
      <c r="W56" s="6"/>
      <c r="X56" s="5">
        <f t="shared" si="9"/>
        <v>0</v>
      </c>
      <c r="Y56" s="6"/>
      <c r="Z56" s="5">
        <f t="shared" si="10"/>
        <v>0</v>
      </c>
      <c r="AA56" s="13"/>
      <c r="AB56" s="5">
        <f t="shared" si="11"/>
        <v>0</v>
      </c>
      <c r="AC56" s="6"/>
      <c r="AD56" s="5">
        <f t="shared" si="12"/>
        <v>0</v>
      </c>
      <c r="AE56" s="5"/>
      <c r="AF56" s="32" t="e">
        <f t="shared" si="13"/>
        <v>#DIV/0!</v>
      </c>
    </row>
    <row r="57" spans="1:32" ht="60.75" hidden="1" customHeight="1">
      <c r="A57" s="9" t="s">
        <v>324</v>
      </c>
      <c r="B57" s="18" t="s">
        <v>325</v>
      </c>
      <c r="C57" s="8"/>
      <c r="D57" s="5">
        <v>0</v>
      </c>
      <c r="E57" s="6">
        <f>E58</f>
        <v>0</v>
      </c>
      <c r="F57" s="5">
        <f t="shared" si="0"/>
        <v>0</v>
      </c>
      <c r="G57" s="6">
        <f>G58</f>
        <v>0</v>
      </c>
      <c r="H57" s="5">
        <f t="shared" si="1"/>
        <v>0</v>
      </c>
      <c r="I57" s="6">
        <f>I58</f>
        <v>0</v>
      </c>
      <c r="J57" s="5">
        <f t="shared" si="2"/>
        <v>0</v>
      </c>
      <c r="K57" s="6">
        <f>K58</f>
        <v>0</v>
      </c>
      <c r="L57" s="5">
        <f t="shared" si="3"/>
        <v>0</v>
      </c>
      <c r="M57" s="6">
        <f>M58</f>
        <v>0</v>
      </c>
      <c r="N57" s="5">
        <f t="shared" si="4"/>
        <v>0</v>
      </c>
      <c r="O57" s="6">
        <f>O58</f>
        <v>0</v>
      </c>
      <c r="P57" s="5">
        <f t="shared" si="5"/>
        <v>0</v>
      </c>
      <c r="Q57" s="13">
        <f>Q58</f>
        <v>0</v>
      </c>
      <c r="R57" s="5">
        <f t="shared" si="6"/>
        <v>0</v>
      </c>
      <c r="S57" s="6">
        <f>S58</f>
        <v>0</v>
      </c>
      <c r="T57" s="5">
        <f t="shared" si="7"/>
        <v>0</v>
      </c>
      <c r="U57" s="6">
        <f>U58</f>
        <v>0</v>
      </c>
      <c r="V57" s="5">
        <f t="shared" si="8"/>
        <v>0</v>
      </c>
      <c r="W57" s="6">
        <f>W58</f>
        <v>0</v>
      </c>
      <c r="X57" s="5">
        <f t="shared" si="9"/>
        <v>0</v>
      </c>
      <c r="Y57" s="6">
        <f>Y58</f>
        <v>0</v>
      </c>
      <c r="Z57" s="5">
        <f t="shared" si="10"/>
        <v>0</v>
      </c>
      <c r="AA57" s="13">
        <f>AA58</f>
        <v>0</v>
      </c>
      <c r="AB57" s="5">
        <f t="shared" si="11"/>
        <v>0</v>
      </c>
      <c r="AC57" s="6">
        <f>AC58</f>
        <v>0</v>
      </c>
      <c r="AD57" s="5">
        <f t="shared" si="12"/>
        <v>0</v>
      </c>
      <c r="AE57" s="5">
        <f>AE58</f>
        <v>0</v>
      </c>
      <c r="AF57" s="32" t="e">
        <f t="shared" si="13"/>
        <v>#DIV/0!</v>
      </c>
    </row>
    <row r="58" spans="1:32" ht="47.25" hidden="1" customHeight="1">
      <c r="A58" s="9" t="s">
        <v>89</v>
      </c>
      <c r="B58" s="18" t="s">
        <v>325</v>
      </c>
      <c r="C58" s="8">
        <v>600</v>
      </c>
      <c r="D58" s="5">
        <v>0</v>
      </c>
      <c r="E58" s="6"/>
      <c r="F58" s="5">
        <f t="shared" si="0"/>
        <v>0</v>
      </c>
      <c r="G58" s="6"/>
      <c r="H58" s="5">
        <f t="shared" si="1"/>
        <v>0</v>
      </c>
      <c r="I58" s="6"/>
      <c r="J58" s="5">
        <f t="shared" si="2"/>
        <v>0</v>
      </c>
      <c r="K58" s="6"/>
      <c r="L58" s="5">
        <f t="shared" si="3"/>
        <v>0</v>
      </c>
      <c r="M58" s="6"/>
      <c r="N58" s="5">
        <f t="shared" si="4"/>
        <v>0</v>
      </c>
      <c r="O58" s="6"/>
      <c r="P58" s="5">
        <f t="shared" si="5"/>
        <v>0</v>
      </c>
      <c r="Q58" s="13"/>
      <c r="R58" s="5">
        <f t="shared" si="6"/>
        <v>0</v>
      </c>
      <c r="S58" s="6"/>
      <c r="T58" s="5">
        <f t="shared" si="7"/>
        <v>0</v>
      </c>
      <c r="U58" s="6"/>
      <c r="V58" s="5">
        <f t="shared" si="8"/>
        <v>0</v>
      </c>
      <c r="W58" s="6"/>
      <c r="X58" s="5">
        <f t="shared" si="9"/>
        <v>0</v>
      </c>
      <c r="Y58" s="6"/>
      <c r="Z58" s="5">
        <f t="shared" si="10"/>
        <v>0</v>
      </c>
      <c r="AA58" s="13"/>
      <c r="AB58" s="5">
        <f t="shared" si="11"/>
        <v>0</v>
      </c>
      <c r="AC58" s="6"/>
      <c r="AD58" s="5">
        <f t="shared" si="12"/>
        <v>0</v>
      </c>
      <c r="AE58" s="5"/>
      <c r="AF58" s="32" t="e">
        <f t="shared" si="13"/>
        <v>#DIV/0!</v>
      </c>
    </row>
    <row r="59" spans="1:32" ht="142.5" hidden="1" customHeight="1">
      <c r="A59" s="17" t="s">
        <v>326</v>
      </c>
      <c r="B59" s="18" t="s">
        <v>327</v>
      </c>
      <c r="C59" s="8"/>
      <c r="D59" s="5">
        <v>0</v>
      </c>
      <c r="E59" s="6">
        <f>E60</f>
        <v>0</v>
      </c>
      <c r="F59" s="5">
        <f t="shared" si="0"/>
        <v>0</v>
      </c>
      <c r="G59" s="6">
        <f>G60</f>
        <v>0</v>
      </c>
      <c r="H59" s="5">
        <f t="shared" si="1"/>
        <v>0</v>
      </c>
      <c r="I59" s="6">
        <f>I60</f>
        <v>0</v>
      </c>
      <c r="J59" s="5">
        <f t="shared" si="2"/>
        <v>0</v>
      </c>
      <c r="K59" s="6">
        <f>K60</f>
        <v>0</v>
      </c>
      <c r="L59" s="5">
        <f t="shared" si="3"/>
        <v>0</v>
      </c>
      <c r="M59" s="6">
        <f>M60</f>
        <v>0</v>
      </c>
      <c r="N59" s="5">
        <f t="shared" si="4"/>
        <v>0</v>
      </c>
      <c r="O59" s="6">
        <f>O60</f>
        <v>0</v>
      </c>
      <c r="P59" s="5">
        <f t="shared" si="5"/>
        <v>0</v>
      </c>
      <c r="Q59" s="13">
        <f>Q60</f>
        <v>0</v>
      </c>
      <c r="R59" s="5">
        <f t="shared" si="6"/>
        <v>0</v>
      </c>
      <c r="S59" s="6">
        <f>S60</f>
        <v>0</v>
      </c>
      <c r="T59" s="5">
        <f t="shared" si="7"/>
        <v>0</v>
      </c>
      <c r="U59" s="6">
        <f>U60</f>
        <v>0</v>
      </c>
      <c r="V59" s="5">
        <f t="shared" si="8"/>
        <v>0</v>
      </c>
      <c r="W59" s="6">
        <f>W60</f>
        <v>0</v>
      </c>
      <c r="X59" s="5">
        <f t="shared" si="9"/>
        <v>0</v>
      </c>
      <c r="Y59" s="6">
        <f>Y60</f>
        <v>0</v>
      </c>
      <c r="Z59" s="5">
        <f t="shared" si="10"/>
        <v>0</v>
      </c>
      <c r="AA59" s="13">
        <f>AA60</f>
        <v>0</v>
      </c>
      <c r="AB59" s="5">
        <f t="shared" si="11"/>
        <v>0</v>
      </c>
      <c r="AC59" s="6">
        <f>AC60</f>
        <v>0</v>
      </c>
      <c r="AD59" s="5">
        <f t="shared" si="12"/>
        <v>0</v>
      </c>
      <c r="AE59" s="5">
        <f>AE60</f>
        <v>0</v>
      </c>
      <c r="AF59" s="32" t="e">
        <f t="shared" si="13"/>
        <v>#DIV/0!</v>
      </c>
    </row>
    <row r="60" spans="1:32" ht="45.75" hidden="1" customHeight="1">
      <c r="A60" s="9" t="s">
        <v>89</v>
      </c>
      <c r="B60" s="18" t="s">
        <v>327</v>
      </c>
      <c r="C60" s="8">
        <v>600</v>
      </c>
      <c r="D60" s="5">
        <v>0</v>
      </c>
      <c r="E60" s="6"/>
      <c r="F60" s="5">
        <f t="shared" si="0"/>
        <v>0</v>
      </c>
      <c r="G60" s="6"/>
      <c r="H60" s="5">
        <f t="shared" si="1"/>
        <v>0</v>
      </c>
      <c r="I60" s="6"/>
      <c r="J60" s="5">
        <f t="shared" si="2"/>
        <v>0</v>
      </c>
      <c r="K60" s="6"/>
      <c r="L60" s="5">
        <f t="shared" si="3"/>
        <v>0</v>
      </c>
      <c r="M60" s="6"/>
      <c r="N60" s="5">
        <f t="shared" si="4"/>
        <v>0</v>
      </c>
      <c r="O60" s="6"/>
      <c r="P60" s="5">
        <f t="shared" si="5"/>
        <v>0</v>
      </c>
      <c r="Q60" s="13"/>
      <c r="R60" s="5">
        <f t="shared" si="6"/>
        <v>0</v>
      </c>
      <c r="S60" s="6"/>
      <c r="T60" s="5">
        <f t="shared" si="7"/>
        <v>0</v>
      </c>
      <c r="U60" s="6"/>
      <c r="V60" s="5">
        <f t="shared" si="8"/>
        <v>0</v>
      </c>
      <c r="W60" s="6"/>
      <c r="X60" s="5">
        <f t="shared" si="9"/>
        <v>0</v>
      </c>
      <c r="Y60" s="6"/>
      <c r="Z60" s="5">
        <f t="shared" si="10"/>
        <v>0</v>
      </c>
      <c r="AA60" s="13"/>
      <c r="AB60" s="5">
        <f t="shared" si="11"/>
        <v>0</v>
      </c>
      <c r="AC60" s="6"/>
      <c r="AD60" s="5">
        <f t="shared" si="12"/>
        <v>0</v>
      </c>
      <c r="AE60" s="5"/>
      <c r="AF60" s="32" t="e">
        <f t="shared" si="13"/>
        <v>#DIV/0!</v>
      </c>
    </row>
    <row r="61" spans="1:32" ht="45" hidden="1" customHeight="1">
      <c r="A61" s="9" t="s">
        <v>328</v>
      </c>
      <c r="B61" s="11" t="s">
        <v>330</v>
      </c>
      <c r="C61" s="8"/>
      <c r="D61" s="5">
        <v>0</v>
      </c>
      <c r="E61" s="6">
        <f>E62</f>
        <v>0</v>
      </c>
      <c r="F61" s="5">
        <f t="shared" si="0"/>
        <v>0</v>
      </c>
      <c r="G61" s="6">
        <f>G62</f>
        <v>0</v>
      </c>
      <c r="H61" s="5">
        <f t="shared" si="1"/>
        <v>0</v>
      </c>
      <c r="I61" s="6">
        <f>I62</f>
        <v>0</v>
      </c>
      <c r="J61" s="5">
        <f t="shared" si="2"/>
        <v>0</v>
      </c>
      <c r="K61" s="6">
        <f>K62</f>
        <v>0</v>
      </c>
      <c r="L61" s="5">
        <f t="shared" si="3"/>
        <v>0</v>
      </c>
      <c r="M61" s="6">
        <f>M62</f>
        <v>0</v>
      </c>
      <c r="N61" s="5">
        <f t="shared" si="4"/>
        <v>0</v>
      </c>
      <c r="O61" s="6">
        <f>O62</f>
        <v>0</v>
      </c>
      <c r="P61" s="5">
        <f t="shared" si="5"/>
        <v>0</v>
      </c>
      <c r="Q61" s="13">
        <f>Q62</f>
        <v>0</v>
      </c>
      <c r="R61" s="5">
        <f t="shared" si="6"/>
        <v>0</v>
      </c>
      <c r="S61" s="6">
        <f>S62</f>
        <v>0</v>
      </c>
      <c r="T61" s="5">
        <f t="shared" si="7"/>
        <v>0</v>
      </c>
      <c r="U61" s="6">
        <f>U62</f>
        <v>0</v>
      </c>
      <c r="V61" s="5">
        <f t="shared" si="8"/>
        <v>0</v>
      </c>
      <c r="W61" s="6">
        <f>W62</f>
        <v>0</v>
      </c>
      <c r="X61" s="5">
        <f t="shared" si="9"/>
        <v>0</v>
      </c>
      <c r="Y61" s="6">
        <f>Y62</f>
        <v>0</v>
      </c>
      <c r="Z61" s="5">
        <f t="shared" si="10"/>
        <v>0</v>
      </c>
      <c r="AA61" s="13">
        <f>AA62</f>
        <v>0</v>
      </c>
      <c r="AB61" s="5">
        <f t="shared" si="11"/>
        <v>0</v>
      </c>
      <c r="AC61" s="6">
        <f>AC62</f>
        <v>0</v>
      </c>
      <c r="AD61" s="5">
        <f t="shared" si="12"/>
        <v>0</v>
      </c>
      <c r="AE61" s="5">
        <f>AE62</f>
        <v>0</v>
      </c>
      <c r="AF61" s="32" t="e">
        <f t="shared" si="13"/>
        <v>#DIV/0!</v>
      </c>
    </row>
    <row r="62" spans="1:32" ht="45" hidden="1" customHeight="1">
      <c r="A62" s="9" t="s">
        <v>329</v>
      </c>
      <c r="B62" s="11" t="s">
        <v>331</v>
      </c>
      <c r="C62" s="8"/>
      <c r="D62" s="5">
        <v>0</v>
      </c>
      <c r="E62" s="6">
        <f>E63</f>
        <v>0</v>
      </c>
      <c r="F62" s="5">
        <f t="shared" si="0"/>
        <v>0</v>
      </c>
      <c r="G62" s="6">
        <f>G63</f>
        <v>0</v>
      </c>
      <c r="H62" s="5">
        <f t="shared" si="1"/>
        <v>0</v>
      </c>
      <c r="I62" s="6">
        <f>I63</f>
        <v>0</v>
      </c>
      <c r="J62" s="5">
        <f t="shared" si="2"/>
        <v>0</v>
      </c>
      <c r="K62" s="6">
        <f>K63</f>
        <v>0</v>
      </c>
      <c r="L62" s="5">
        <f t="shared" si="3"/>
        <v>0</v>
      </c>
      <c r="M62" s="6">
        <f>M63</f>
        <v>0</v>
      </c>
      <c r="N62" s="5">
        <f t="shared" si="4"/>
        <v>0</v>
      </c>
      <c r="O62" s="6">
        <f>O63</f>
        <v>0</v>
      </c>
      <c r="P62" s="5">
        <f t="shared" si="5"/>
        <v>0</v>
      </c>
      <c r="Q62" s="13">
        <f>Q63</f>
        <v>0</v>
      </c>
      <c r="R62" s="5">
        <f t="shared" si="6"/>
        <v>0</v>
      </c>
      <c r="S62" s="6">
        <f>S63</f>
        <v>0</v>
      </c>
      <c r="T62" s="5">
        <f t="shared" si="7"/>
        <v>0</v>
      </c>
      <c r="U62" s="6">
        <f>U63</f>
        <v>0</v>
      </c>
      <c r="V62" s="5">
        <f t="shared" si="8"/>
        <v>0</v>
      </c>
      <c r="W62" s="6">
        <f>W63</f>
        <v>0</v>
      </c>
      <c r="X62" s="5">
        <f t="shared" si="9"/>
        <v>0</v>
      </c>
      <c r="Y62" s="6">
        <f>Y63</f>
        <v>0</v>
      </c>
      <c r="Z62" s="5">
        <f t="shared" si="10"/>
        <v>0</v>
      </c>
      <c r="AA62" s="13">
        <f>AA63</f>
        <v>0</v>
      </c>
      <c r="AB62" s="5">
        <f t="shared" si="11"/>
        <v>0</v>
      </c>
      <c r="AC62" s="6">
        <f>AC63</f>
        <v>0</v>
      </c>
      <c r="AD62" s="5">
        <f t="shared" si="12"/>
        <v>0</v>
      </c>
      <c r="AE62" s="5">
        <f>AE63</f>
        <v>0</v>
      </c>
      <c r="AF62" s="32" t="e">
        <f t="shared" si="13"/>
        <v>#DIV/0!</v>
      </c>
    </row>
    <row r="63" spans="1:32" ht="50.25" hidden="1" customHeight="1">
      <c r="A63" s="9" t="s">
        <v>89</v>
      </c>
      <c r="B63" s="11" t="s">
        <v>331</v>
      </c>
      <c r="C63" s="8">
        <v>600</v>
      </c>
      <c r="D63" s="5">
        <v>0</v>
      </c>
      <c r="E63" s="6"/>
      <c r="F63" s="5">
        <f t="shared" si="0"/>
        <v>0</v>
      </c>
      <c r="G63" s="6"/>
      <c r="H63" s="5">
        <f t="shared" si="1"/>
        <v>0</v>
      </c>
      <c r="I63" s="6"/>
      <c r="J63" s="5">
        <f t="shared" si="2"/>
        <v>0</v>
      </c>
      <c r="K63" s="6"/>
      <c r="L63" s="5">
        <f t="shared" si="3"/>
        <v>0</v>
      </c>
      <c r="M63" s="6"/>
      <c r="N63" s="5">
        <f t="shared" si="4"/>
        <v>0</v>
      </c>
      <c r="O63" s="6"/>
      <c r="P63" s="5">
        <f t="shared" si="5"/>
        <v>0</v>
      </c>
      <c r="Q63" s="13"/>
      <c r="R63" s="5">
        <f t="shared" si="6"/>
        <v>0</v>
      </c>
      <c r="S63" s="6"/>
      <c r="T63" s="5">
        <f t="shared" si="7"/>
        <v>0</v>
      </c>
      <c r="U63" s="6"/>
      <c r="V63" s="5">
        <f t="shared" si="8"/>
        <v>0</v>
      </c>
      <c r="W63" s="6"/>
      <c r="X63" s="5">
        <f t="shared" si="9"/>
        <v>0</v>
      </c>
      <c r="Y63" s="6"/>
      <c r="Z63" s="5">
        <f t="shared" si="10"/>
        <v>0</v>
      </c>
      <c r="AA63" s="13"/>
      <c r="AB63" s="5">
        <f t="shared" si="11"/>
        <v>0</v>
      </c>
      <c r="AC63" s="6"/>
      <c r="AD63" s="5">
        <f t="shared" si="12"/>
        <v>0</v>
      </c>
      <c r="AE63" s="5"/>
      <c r="AF63" s="32" t="e">
        <f t="shared" si="13"/>
        <v>#DIV/0!</v>
      </c>
    </row>
    <row r="64" spans="1:32" ht="46.5" customHeight="1">
      <c r="A64" s="16" t="s">
        <v>332</v>
      </c>
      <c r="B64" s="15" t="s">
        <v>335</v>
      </c>
      <c r="C64" s="8"/>
      <c r="D64" s="3">
        <v>32059.301380000001</v>
      </c>
      <c r="E64" s="6">
        <f>E65+E86</f>
        <v>-1611.6260000000002</v>
      </c>
      <c r="F64" s="5">
        <f t="shared" si="0"/>
        <v>30447.675380000001</v>
      </c>
      <c r="G64" s="6">
        <f>G65+G86</f>
        <v>-64.763999999999996</v>
      </c>
      <c r="H64" s="5">
        <f t="shared" si="1"/>
        <v>30382.911380000001</v>
      </c>
      <c r="I64" s="6">
        <f>I65+I86</f>
        <v>0</v>
      </c>
      <c r="J64" s="5">
        <f t="shared" si="2"/>
        <v>30382.911380000001</v>
      </c>
      <c r="K64" s="6">
        <f>K65+K86</f>
        <v>0</v>
      </c>
      <c r="L64" s="5">
        <f t="shared" si="3"/>
        <v>30382.911380000001</v>
      </c>
      <c r="M64" s="6">
        <f>M65+M86</f>
        <v>0</v>
      </c>
      <c r="N64" s="5">
        <f t="shared" si="4"/>
        <v>30382.911380000001</v>
      </c>
      <c r="O64" s="6">
        <f>O65+O86</f>
        <v>0</v>
      </c>
      <c r="P64" s="5">
        <f t="shared" si="5"/>
        <v>30382.911380000001</v>
      </c>
      <c r="Q64" s="13">
        <f>Q65+Q86</f>
        <v>0</v>
      </c>
      <c r="R64" s="5">
        <f t="shared" si="6"/>
        <v>30382.911380000001</v>
      </c>
      <c r="S64" s="6">
        <f>S65+S86</f>
        <v>0</v>
      </c>
      <c r="T64" s="5">
        <f t="shared" si="7"/>
        <v>30382.911380000001</v>
      </c>
      <c r="U64" s="6">
        <f>U65+U86</f>
        <v>0</v>
      </c>
      <c r="V64" s="5">
        <f t="shared" si="8"/>
        <v>30382.911380000001</v>
      </c>
      <c r="W64" s="6">
        <f>W65+W86</f>
        <v>851.21006999999997</v>
      </c>
      <c r="X64" s="5">
        <f t="shared" si="9"/>
        <v>31234.121450000002</v>
      </c>
      <c r="Y64" s="6">
        <f>Y65+Y86</f>
        <v>14.658519999999999</v>
      </c>
      <c r="Z64" s="5">
        <f t="shared" si="10"/>
        <v>31248.779970000003</v>
      </c>
      <c r="AA64" s="13">
        <f>AA65+AA86</f>
        <v>0</v>
      </c>
      <c r="AB64" s="5">
        <f t="shared" si="11"/>
        <v>31248.779970000003</v>
      </c>
      <c r="AC64" s="6">
        <f>AC65+AC86</f>
        <v>11.76604</v>
      </c>
      <c r="AD64" s="5">
        <f t="shared" si="12"/>
        <v>31260.546010000002</v>
      </c>
      <c r="AE64" s="5">
        <f>AE65+AE86</f>
        <v>31260.546010000002</v>
      </c>
      <c r="AF64" s="32">
        <f t="shared" si="13"/>
        <v>100</v>
      </c>
    </row>
    <row r="65" spans="1:32" ht="47.25" customHeight="1">
      <c r="A65" s="9" t="s">
        <v>334</v>
      </c>
      <c r="B65" s="11" t="s">
        <v>336</v>
      </c>
      <c r="C65" s="8"/>
      <c r="D65" s="3">
        <v>32059.301380000001</v>
      </c>
      <c r="E65" s="6">
        <f>E66+E68+E72+E74+E76+E78+E80+E82+E70</f>
        <v>-1611.6260000000002</v>
      </c>
      <c r="F65" s="5">
        <f t="shared" si="0"/>
        <v>30447.675380000001</v>
      </c>
      <c r="G65" s="6">
        <f>G66+G68+G72+G74+G76+G78+G80+G82+G70</f>
        <v>-64.763999999999996</v>
      </c>
      <c r="H65" s="5">
        <f t="shared" si="1"/>
        <v>30382.911380000001</v>
      </c>
      <c r="I65" s="6">
        <f>I66+I68+I72+I74+I76+I78+I80+I82+I70</f>
        <v>0</v>
      </c>
      <c r="J65" s="5">
        <f t="shared" si="2"/>
        <v>30382.911380000001</v>
      </c>
      <c r="K65" s="6">
        <f>K66+K68+K72+K74+K76+K78+K80+K82+K70</f>
        <v>0</v>
      </c>
      <c r="L65" s="5">
        <f t="shared" si="3"/>
        <v>30382.911380000001</v>
      </c>
      <c r="M65" s="6">
        <f>M66+M68+M72+M74+M76+M78+M80+M82+M70</f>
        <v>0</v>
      </c>
      <c r="N65" s="5">
        <f t="shared" si="4"/>
        <v>30382.911380000001</v>
      </c>
      <c r="O65" s="6">
        <f>O66+O68+O72+O74+O76+O78+O80+O82+O70</f>
        <v>0</v>
      </c>
      <c r="P65" s="5">
        <f t="shared" si="5"/>
        <v>30382.911380000001</v>
      </c>
      <c r="Q65" s="13">
        <f>Q66+Q68+Q72+Q74+Q76+Q78+Q80+Q82+Q70</f>
        <v>0</v>
      </c>
      <c r="R65" s="5">
        <f t="shared" si="6"/>
        <v>30382.911380000001</v>
      </c>
      <c r="S65" s="6">
        <f>S66+S68+S72+S74+S76+S78+S80+S82+S70</f>
        <v>0</v>
      </c>
      <c r="T65" s="5">
        <f t="shared" si="7"/>
        <v>30382.911380000001</v>
      </c>
      <c r="U65" s="6">
        <f>U66+U68+U72+U74+U76+U78+U80+U82+U70+U84</f>
        <v>0</v>
      </c>
      <c r="V65" s="5">
        <f t="shared" si="8"/>
        <v>30382.911380000001</v>
      </c>
      <c r="W65" s="6">
        <f>W66+W68+W72+W74+W76+W78+W80+W82+W70+W84</f>
        <v>851.21006999999997</v>
      </c>
      <c r="X65" s="5">
        <f t="shared" si="9"/>
        <v>31234.121450000002</v>
      </c>
      <c r="Y65" s="6">
        <f>Y66+Y68+Y72+Y74+Y76+Y78+Y80+Y82+Y70+Y84</f>
        <v>14.658519999999999</v>
      </c>
      <c r="Z65" s="5">
        <f t="shared" si="10"/>
        <v>31248.779970000003</v>
      </c>
      <c r="AA65" s="13">
        <f>AA66+AA68+AA72+AA74+AA76+AA78+AA80+AA82+AA70+AA84</f>
        <v>0</v>
      </c>
      <c r="AB65" s="5">
        <f t="shared" si="11"/>
        <v>31248.779970000003</v>
      </c>
      <c r="AC65" s="6">
        <f>AC66+AC68+AC72+AC74+AC76+AC78+AC80+AC82+AC70+AC84</f>
        <v>11.76604</v>
      </c>
      <c r="AD65" s="5">
        <f t="shared" si="12"/>
        <v>31260.546010000002</v>
      </c>
      <c r="AE65" s="5">
        <f>AE66+AE68+AE72+AE74+AE76+AE78+AE80+AE82+AE70+AE84</f>
        <v>31260.546010000002</v>
      </c>
      <c r="AF65" s="32">
        <f t="shared" si="13"/>
        <v>100</v>
      </c>
    </row>
    <row r="66" spans="1:32" ht="32.25" customHeight="1">
      <c r="A66" s="9" t="s">
        <v>333</v>
      </c>
      <c r="B66" s="11" t="s">
        <v>337</v>
      </c>
      <c r="C66" s="8"/>
      <c r="D66" s="3">
        <v>27901.27032</v>
      </c>
      <c r="E66" s="6">
        <f>E67</f>
        <v>0</v>
      </c>
      <c r="F66" s="5">
        <f t="shared" si="0"/>
        <v>27901.27032</v>
      </c>
      <c r="G66" s="6">
        <f>G67</f>
        <v>0</v>
      </c>
      <c r="H66" s="5">
        <f t="shared" si="1"/>
        <v>27901.27032</v>
      </c>
      <c r="I66" s="6">
        <f>I67</f>
        <v>0</v>
      </c>
      <c r="J66" s="5">
        <f t="shared" si="2"/>
        <v>27901.27032</v>
      </c>
      <c r="K66" s="6">
        <f>K67</f>
        <v>0</v>
      </c>
      <c r="L66" s="5">
        <f t="shared" si="3"/>
        <v>27901.27032</v>
      </c>
      <c r="M66" s="6">
        <f>M67</f>
        <v>0</v>
      </c>
      <c r="N66" s="5">
        <f t="shared" si="4"/>
        <v>27901.27032</v>
      </c>
      <c r="O66" s="6">
        <f>O67</f>
        <v>0</v>
      </c>
      <c r="P66" s="5">
        <f t="shared" si="5"/>
        <v>27901.27032</v>
      </c>
      <c r="Q66" s="13">
        <f>Q67</f>
        <v>0</v>
      </c>
      <c r="R66" s="5">
        <f t="shared" si="6"/>
        <v>27901.27032</v>
      </c>
      <c r="S66" s="6">
        <f>S67</f>
        <v>0</v>
      </c>
      <c r="T66" s="5">
        <f t="shared" si="7"/>
        <v>27901.27032</v>
      </c>
      <c r="U66" s="6">
        <f>U67</f>
        <v>-243.11600000000001</v>
      </c>
      <c r="V66" s="5">
        <f t="shared" si="8"/>
        <v>27658.154319999998</v>
      </c>
      <c r="W66" s="6">
        <f>W67</f>
        <v>844.572</v>
      </c>
      <c r="X66" s="5">
        <f t="shared" si="9"/>
        <v>28502.726319999998</v>
      </c>
      <c r="Y66" s="6">
        <f>Y67</f>
        <v>0.79</v>
      </c>
      <c r="Z66" s="5">
        <f t="shared" si="10"/>
        <v>28503.516319999999</v>
      </c>
      <c r="AA66" s="13">
        <f>AA67</f>
        <v>0</v>
      </c>
      <c r="AB66" s="5">
        <f t="shared" si="11"/>
        <v>28503.516319999999</v>
      </c>
      <c r="AC66" s="6">
        <f>AC67</f>
        <v>0</v>
      </c>
      <c r="AD66" s="5">
        <f t="shared" si="12"/>
        <v>28503.516319999999</v>
      </c>
      <c r="AE66" s="5">
        <f>AE67</f>
        <v>28503.516319999999</v>
      </c>
      <c r="AF66" s="32">
        <f t="shared" si="13"/>
        <v>100</v>
      </c>
    </row>
    <row r="67" spans="1:32" ht="47.25" customHeight="1">
      <c r="A67" s="9" t="s">
        <v>89</v>
      </c>
      <c r="B67" s="11" t="s">
        <v>337</v>
      </c>
      <c r="C67" s="8">
        <v>600</v>
      </c>
      <c r="D67" s="3">
        <v>27901.27032</v>
      </c>
      <c r="E67" s="6"/>
      <c r="F67" s="5">
        <f t="shared" si="0"/>
        <v>27901.27032</v>
      </c>
      <c r="G67" s="6"/>
      <c r="H67" s="5">
        <f t="shared" si="1"/>
        <v>27901.27032</v>
      </c>
      <c r="I67" s="6"/>
      <c r="J67" s="5">
        <f t="shared" si="2"/>
        <v>27901.27032</v>
      </c>
      <c r="K67" s="6"/>
      <c r="L67" s="5">
        <f t="shared" si="3"/>
        <v>27901.27032</v>
      </c>
      <c r="M67" s="6"/>
      <c r="N67" s="5">
        <f t="shared" si="4"/>
        <v>27901.27032</v>
      </c>
      <c r="O67" s="6"/>
      <c r="P67" s="5">
        <f t="shared" si="5"/>
        <v>27901.27032</v>
      </c>
      <c r="Q67" s="13"/>
      <c r="R67" s="5">
        <f t="shared" si="6"/>
        <v>27901.27032</v>
      </c>
      <c r="S67" s="6"/>
      <c r="T67" s="5">
        <f t="shared" si="7"/>
        <v>27901.27032</v>
      </c>
      <c r="U67" s="6">
        <v>-243.11600000000001</v>
      </c>
      <c r="V67" s="5">
        <f t="shared" si="8"/>
        <v>27658.154319999998</v>
      </c>
      <c r="W67" s="6">
        <f>244.572+600</f>
        <v>844.572</v>
      </c>
      <c r="X67" s="5">
        <f t="shared" si="9"/>
        <v>28502.726319999998</v>
      </c>
      <c r="Y67" s="6">
        <v>0.79</v>
      </c>
      <c r="Z67" s="5">
        <f t="shared" si="10"/>
        <v>28503.516319999999</v>
      </c>
      <c r="AA67" s="13"/>
      <c r="AB67" s="5">
        <f t="shared" si="11"/>
        <v>28503.516319999999</v>
      </c>
      <c r="AC67" s="6"/>
      <c r="AD67" s="5">
        <f t="shared" si="12"/>
        <v>28503.516319999999</v>
      </c>
      <c r="AE67" s="5">
        <v>28503.516319999999</v>
      </c>
      <c r="AF67" s="32">
        <f t="shared" si="13"/>
        <v>100</v>
      </c>
    </row>
    <row r="68" spans="1:32" ht="48" customHeight="1">
      <c r="A68" s="9" t="s">
        <v>339</v>
      </c>
      <c r="B68" s="11" t="s">
        <v>340</v>
      </c>
      <c r="C68" s="8"/>
      <c r="D68" s="5">
        <v>35</v>
      </c>
      <c r="E68" s="6">
        <f>E69</f>
        <v>0</v>
      </c>
      <c r="F68" s="5">
        <f t="shared" si="0"/>
        <v>35</v>
      </c>
      <c r="G68" s="6">
        <f>G69</f>
        <v>0</v>
      </c>
      <c r="H68" s="5">
        <f t="shared" si="1"/>
        <v>35</v>
      </c>
      <c r="I68" s="6">
        <f>I69</f>
        <v>0</v>
      </c>
      <c r="J68" s="5">
        <f t="shared" si="2"/>
        <v>35</v>
      </c>
      <c r="K68" s="6">
        <f>K69</f>
        <v>0</v>
      </c>
      <c r="L68" s="5">
        <f t="shared" si="3"/>
        <v>35</v>
      </c>
      <c r="M68" s="6">
        <f>M69</f>
        <v>0</v>
      </c>
      <c r="N68" s="5">
        <f t="shared" si="4"/>
        <v>35</v>
      </c>
      <c r="O68" s="6">
        <f>O69</f>
        <v>0</v>
      </c>
      <c r="P68" s="5">
        <f t="shared" si="5"/>
        <v>35</v>
      </c>
      <c r="Q68" s="13">
        <f>Q69</f>
        <v>0</v>
      </c>
      <c r="R68" s="5">
        <f t="shared" si="6"/>
        <v>35</v>
      </c>
      <c r="S68" s="6">
        <f>S69</f>
        <v>0</v>
      </c>
      <c r="T68" s="5">
        <f t="shared" si="7"/>
        <v>35</v>
      </c>
      <c r="U68" s="6">
        <f>U69</f>
        <v>0</v>
      </c>
      <c r="V68" s="5">
        <f t="shared" si="8"/>
        <v>35</v>
      </c>
      <c r="W68" s="6">
        <f>W69</f>
        <v>0</v>
      </c>
      <c r="X68" s="5">
        <f t="shared" si="9"/>
        <v>35</v>
      </c>
      <c r="Y68" s="6">
        <f>Y69</f>
        <v>0</v>
      </c>
      <c r="Z68" s="5">
        <f t="shared" si="10"/>
        <v>35</v>
      </c>
      <c r="AA68" s="13">
        <f>AA69</f>
        <v>0</v>
      </c>
      <c r="AB68" s="5">
        <f t="shared" si="11"/>
        <v>35</v>
      </c>
      <c r="AC68" s="6">
        <f>AC69</f>
        <v>0</v>
      </c>
      <c r="AD68" s="5">
        <f t="shared" si="12"/>
        <v>35</v>
      </c>
      <c r="AE68" s="5">
        <f>AE69</f>
        <v>35</v>
      </c>
      <c r="AF68" s="32">
        <f t="shared" si="13"/>
        <v>100</v>
      </c>
    </row>
    <row r="69" spans="1:32" ht="45" customHeight="1">
      <c r="A69" s="9" t="s">
        <v>89</v>
      </c>
      <c r="B69" s="11" t="s">
        <v>340</v>
      </c>
      <c r="C69" s="8">
        <v>600</v>
      </c>
      <c r="D69" s="5">
        <v>35</v>
      </c>
      <c r="E69" s="6"/>
      <c r="F69" s="5">
        <f t="shared" si="0"/>
        <v>35</v>
      </c>
      <c r="G69" s="6"/>
      <c r="H69" s="5">
        <f t="shared" si="1"/>
        <v>35</v>
      </c>
      <c r="I69" s="6"/>
      <c r="J69" s="5">
        <f t="shared" si="2"/>
        <v>35</v>
      </c>
      <c r="K69" s="6"/>
      <c r="L69" s="5">
        <f t="shared" si="3"/>
        <v>35</v>
      </c>
      <c r="M69" s="6"/>
      <c r="N69" s="5">
        <f t="shared" si="4"/>
        <v>35</v>
      </c>
      <c r="O69" s="6"/>
      <c r="P69" s="5">
        <f t="shared" si="5"/>
        <v>35</v>
      </c>
      <c r="Q69" s="13"/>
      <c r="R69" s="5">
        <f t="shared" si="6"/>
        <v>35</v>
      </c>
      <c r="S69" s="6"/>
      <c r="T69" s="5">
        <f t="shared" si="7"/>
        <v>35</v>
      </c>
      <c r="U69" s="6"/>
      <c r="V69" s="5">
        <f t="shared" si="8"/>
        <v>35</v>
      </c>
      <c r="W69" s="6"/>
      <c r="X69" s="5">
        <f t="shared" si="9"/>
        <v>35</v>
      </c>
      <c r="Y69" s="6"/>
      <c r="Z69" s="5">
        <f t="shared" si="10"/>
        <v>35</v>
      </c>
      <c r="AA69" s="13"/>
      <c r="AB69" s="5">
        <f t="shared" si="11"/>
        <v>35</v>
      </c>
      <c r="AC69" s="6"/>
      <c r="AD69" s="5">
        <f t="shared" si="12"/>
        <v>35</v>
      </c>
      <c r="AE69" s="5">
        <v>35</v>
      </c>
      <c r="AF69" s="32">
        <f t="shared" si="13"/>
        <v>100</v>
      </c>
    </row>
    <row r="70" spans="1:32" ht="51.75" hidden="1" customHeight="1">
      <c r="A70" s="9" t="s">
        <v>549</v>
      </c>
      <c r="B70" s="2" t="s">
        <v>550</v>
      </c>
      <c r="C70" s="19"/>
      <c r="D70" s="5">
        <f>D71</f>
        <v>0</v>
      </c>
      <c r="E70" s="6">
        <f>E71</f>
        <v>64.763999999999996</v>
      </c>
      <c r="F70" s="5">
        <f t="shared" si="0"/>
        <v>64.763999999999996</v>
      </c>
      <c r="G70" s="6">
        <f>G71</f>
        <v>-64.763999999999996</v>
      </c>
      <c r="H70" s="5">
        <f t="shared" si="1"/>
        <v>0</v>
      </c>
      <c r="I70" s="6">
        <f>I71</f>
        <v>0</v>
      </c>
      <c r="J70" s="5">
        <f t="shared" si="2"/>
        <v>0</v>
      </c>
      <c r="K70" s="6">
        <f>K71</f>
        <v>0</v>
      </c>
      <c r="L70" s="5">
        <f t="shared" si="3"/>
        <v>0</v>
      </c>
      <c r="M70" s="6">
        <f>M71</f>
        <v>0</v>
      </c>
      <c r="N70" s="5">
        <f t="shared" si="4"/>
        <v>0</v>
      </c>
      <c r="O70" s="6">
        <f>O71</f>
        <v>0</v>
      </c>
      <c r="P70" s="5">
        <f t="shared" si="5"/>
        <v>0</v>
      </c>
      <c r="Q70" s="13">
        <f>Q71</f>
        <v>0</v>
      </c>
      <c r="R70" s="5">
        <f t="shared" si="6"/>
        <v>0</v>
      </c>
      <c r="S70" s="6">
        <f>S71</f>
        <v>0</v>
      </c>
      <c r="T70" s="5">
        <f t="shared" si="7"/>
        <v>0</v>
      </c>
      <c r="U70" s="6">
        <f>U71</f>
        <v>0</v>
      </c>
      <c r="V70" s="5">
        <f t="shared" si="8"/>
        <v>0</v>
      </c>
      <c r="W70" s="6">
        <f>W71</f>
        <v>0</v>
      </c>
      <c r="X70" s="5">
        <f t="shared" si="9"/>
        <v>0</v>
      </c>
      <c r="Y70" s="6">
        <f>Y71</f>
        <v>0</v>
      </c>
      <c r="Z70" s="5">
        <f t="shared" si="10"/>
        <v>0</v>
      </c>
      <c r="AA70" s="13">
        <f>AA71</f>
        <v>0</v>
      </c>
      <c r="AB70" s="5">
        <f t="shared" si="11"/>
        <v>0</v>
      </c>
      <c r="AC70" s="6">
        <f>AC71</f>
        <v>0</v>
      </c>
      <c r="AD70" s="5">
        <f t="shared" si="12"/>
        <v>0</v>
      </c>
      <c r="AE70" s="5">
        <f>AE71</f>
        <v>0</v>
      </c>
      <c r="AF70" s="32" t="e">
        <f t="shared" si="13"/>
        <v>#DIV/0!</v>
      </c>
    </row>
    <row r="71" spans="1:32" ht="45" hidden="1" customHeight="1">
      <c r="A71" s="9" t="s">
        <v>89</v>
      </c>
      <c r="B71" s="2" t="s">
        <v>550</v>
      </c>
      <c r="C71" s="19">
        <v>600</v>
      </c>
      <c r="D71" s="5"/>
      <c r="E71" s="6">
        <v>64.763999999999996</v>
      </c>
      <c r="F71" s="5">
        <f t="shared" si="0"/>
        <v>64.763999999999996</v>
      </c>
      <c r="G71" s="6">
        <v>-64.763999999999996</v>
      </c>
      <c r="H71" s="5">
        <f t="shared" si="1"/>
        <v>0</v>
      </c>
      <c r="I71" s="6"/>
      <c r="J71" s="5">
        <f t="shared" si="2"/>
        <v>0</v>
      </c>
      <c r="K71" s="6"/>
      <c r="L71" s="5">
        <f t="shared" si="3"/>
        <v>0</v>
      </c>
      <c r="M71" s="6"/>
      <c r="N71" s="5">
        <f t="shared" si="4"/>
        <v>0</v>
      </c>
      <c r="O71" s="6"/>
      <c r="P71" s="5">
        <f t="shared" si="5"/>
        <v>0</v>
      </c>
      <c r="Q71" s="13"/>
      <c r="R71" s="5">
        <f t="shared" si="6"/>
        <v>0</v>
      </c>
      <c r="S71" s="6"/>
      <c r="T71" s="5">
        <f t="shared" si="7"/>
        <v>0</v>
      </c>
      <c r="U71" s="6"/>
      <c r="V71" s="5">
        <f t="shared" si="8"/>
        <v>0</v>
      </c>
      <c r="W71" s="6"/>
      <c r="X71" s="5">
        <f t="shared" si="9"/>
        <v>0</v>
      </c>
      <c r="Y71" s="6"/>
      <c r="Z71" s="5">
        <f t="shared" si="10"/>
        <v>0</v>
      </c>
      <c r="AA71" s="13"/>
      <c r="AB71" s="5">
        <f t="shared" si="11"/>
        <v>0</v>
      </c>
      <c r="AC71" s="6"/>
      <c r="AD71" s="5">
        <f t="shared" si="12"/>
        <v>0</v>
      </c>
      <c r="AE71" s="5"/>
      <c r="AF71" s="32" t="e">
        <f t="shared" si="13"/>
        <v>#DIV/0!</v>
      </c>
    </row>
    <row r="72" spans="1:32" ht="45" customHeight="1">
      <c r="A72" s="9" t="s">
        <v>418</v>
      </c>
      <c r="B72" s="11" t="s">
        <v>341</v>
      </c>
      <c r="C72" s="8"/>
      <c r="D72" s="5">
        <v>92</v>
      </c>
      <c r="E72" s="6">
        <f>E73</f>
        <v>0</v>
      </c>
      <c r="F72" s="5">
        <f t="shared" si="0"/>
        <v>92</v>
      </c>
      <c r="G72" s="6">
        <f>G73</f>
        <v>0</v>
      </c>
      <c r="H72" s="5">
        <f t="shared" si="1"/>
        <v>92</v>
      </c>
      <c r="I72" s="6">
        <f>I73</f>
        <v>0</v>
      </c>
      <c r="J72" s="5">
        <f t="shared" si="2"/>
        <v>92</v>
      </c>
      <c r="K72" s="6">
        <f>K73</f>
        <v>0</v>
      </c>
      <c r="L72" s="5">
        <f t="shared" si="3"/>
        <v>92</v>
      </c>
      <c r="M72" s="6">
        <f>M73</f>
        <v>0</v>
      </c>
      <c r="N72" s="5">
        <f t="shared" si="4"/>
        <v>92</v>
      </c>
      <c r="O72" s="6">
        <f>O73</f>
        <v>0</v>
      </c>
      <c r="P72" s="5">
        <f t="shared" si="5"/>
        <v>92</v>
      </c>
      <c r="Q72" s="13">
        <f>Q73</f>
        <v>0</v>
      </c>
      <c r="R72" s="5">
        <f t="shared" si="6"/>
        <v>92</v>
      </c>
      <c r="S72" s="6">
        <f>S73</f>
        <v>0</v>
      </c>
      <c r="T72" s="5">
        <f t="shared" si="7"/>
        <v>92</v>
      </c>
      <c r="U72" s="6">
        <f>U73</f>
        <v>0</v>
      </c>
      <c r="V72" s="5">
        <f t="shared" si="8"/>
        <v>92</v>
      </c>
      <c r="W72" s="6">
        <f>W73</f>
        <v>0</v>
      </c>
      <c r="X72" s="5">
        <f t="shared" si="9"/>
        <v>92</v>
      </c>
      <c r="Y72" s="6">
        <f>Y73</f>
        <v>0</v>
      </c>
      <c r="Z72" s="5">
        <f t="shared" si="10"/>
        <v>92</v>
      </c>
      <c r="AA72" s="13">
        <f>AA73</f>
        <v>0</v>
      </c>
      <c r="AB72" s="5">
        <f t="shared" si="11"/>
        <v>92</v>
      </c>
      <c r="AC72" s="6">
        <f>AC73</f>
        <v>0</v>
      </c>
      <c r="AD72" s="5">
        <f t="shared" si="12"/>
        <v>92</v>
      </c>
      <c r="AE72" s="5">
        <f>AE73</f>
        <v>92</v>
      </c>
      <c r="AF72" s="32">
        <f t="shared" si="13"/>
        <v>100</v>
      </c>
    </row>
    <row r="73" spans="1:32" ht="45.75" customHeight="1">
      <c r="A73" s="9" t="s">
        <v>89</v>
      </c>
      <c r="B73" s="11" t="s">
        <v>341</v>
      </c>
      <c r="C73" s="8">
        <v>600</v>
      </c>
      <c r="D73" s="5">
        <v>92</v>
      </c>
      <c r="E73" s="6"/>
      <c r="F73" s="5">
        <f t="shared" si="0"/>
        <v>92</v>
      </c>
      <c r="G73" s="6"/>
      <c r="H73" s="5">
        <f t="shared" si="1"/>
        <v>92</v>
      </c>
      <c r="I73" s="6"/>
      <c r="J73" s="5">
        <f t="shared" si="2"/>
        <v>92</v>
      </c>
      <c r="K73" s="6"/>
      <c r="L73" s="5">
        <f t="shared" si="3"/>
        <v>92</v>
      </c>
      <c r="M73" s="6"/>
      <c r="N73" s="5">
        <f t="shared" si="4"/>
        <v>92</v>
      </c>
      <c r="O73" s="6"/>
      <c r="P73" s="5">
        <f t="shared" si="5"/>
        <v>92</v>
      </c>
      <c r="Q73" s="13"/>
      <c r="R73" s="5">
        <f t="shared" si="6"/>
        <v>92</v>
      </c>
      <c r="S73" s="6"/>
      <c r="T73" s="5">
        <f t="shared" si="7"/>
        <v>92</v>
      </c>
      <c r="U73" s="6"/>
      <c r="V73" s="5">
        <f t="shared" si="8"/>
        <v>92</v>
      </c>
      <c r="W73" s="6"/>
      <c r="X73" s="5">
        <f t="shared" si="9"/>
        <v>92</v>
      </c>
      <c r="Y73" s="6"/>
      <c r="Z73" s="5">
        <f t="shared" si="10"/>
        <v>92</v>
      </c>
      <c r="AA73" s="13"/>
      <c r="AB73" s="5">
        <f t="shared" si="11"/>
        <v>92</v>
      </c>
      <c r="AC73" s="6"/>
      <c r="AD73" s="5">
        <f t="shared" si="12"/>
        <v>92</v>
      </c>
      <c r="AE73" s="5">
        <v>92</v>
      </c>
      <c r="AF73" s="32">
        <f t="shared" si="13"/>
        <v>100</v>
      </c>
    </row>
    <row r="74" spans="1:32" ht="84.75" customHeight="1">
      <c r="A74" s="9" t="s">
        <v>342</v>
      </c>
      <c r="B74" s="18" t="s">
        <v>343</v>
      </c>
      <c r="C74" s="8"/>
      <c r="D74" s="5">
        <v>649.86706000000004</v>
      </c>
      <c r="E74" s="6">
        <f>E75</f>
        <v>0</v>
      </c>
      <c r="F74" s="5">
        <f t="shared" si="0"/>
        <v>649.86706000000004</v>
      </c>
      <c r="G74" s="6">
        <f>G75</f>
        <v>0</v>
      </c>
      <c r="H74" s="5">
        <f t="shared" ref="H74:H150" si="14">F74+G74</f>
        <v>649.86706000000004</v>
      </c>
      <c r="I74" s="6">
        <f>I75</f>
        <v>0</v>
      </c>
      <c r="J74" s="5">
        <f t="shared" ref="J74:J150" si="15">H74+I74</f>
        <v>649.86706000000004</v>
      </c>
      <c r="K74" s="6">
        <f>K75</f>
        <v>0</v>
      </c>
      <c r="L74" s="5">
        <f t="shared" ref="L74:L150" si="16">J74+K74</f>
        <v>649.86706000000004</v>
      </c>
      <c r="M74" s="6">
        <f>M75</f>
        <v>0</v>
      </c>
      <c r="N74" s="5">
        <f t="shared" si="4"/>
        <v>649.86706000000004</v>
      </c>
      <c r="O74" s="6">
        <f>O75</f>
        <v>0</v>
      </c>
      <c r="P74" s="5">
        <f t="shared" si="5"/>
        <v>649.86706000000004</v>
      </c>
      <c r="Q74" s="13">
        <f>Q75</f>
        <v>0</v>
      </c>
      <c r="R74" s="5">
        <f t="shared" si="6"/>
        <v>649.86706000000004</v>
      </c>
      <c r="S74" s="6">
        <f>S75</f>
        <v>0</v>
      </c>
      <c r="T74" s="5">
        <f t="shared" si="7"/>
        <v>649.86706000000004</v>
      </c>
      <c r="U74" s="6">
        <f>U75</f>
        <v>0</v>
      </c>
      <c r="V74" s="5">
        <f t="shared" si="8"/>
        <v>649.86706000000004</v>
      </c>
      <c r="W74" s="6">
        <f>W75</f>
        <v>0</v>
      </c>
      <c r="X74" s="5">
        <f t="shared" si="9"/>
        <v>649.86706000000004</v>
      </c>
      <c r="Y74" s="6">
        <f>Y75</f>
        <v>13.86852</v>
      </c>
      <c r="Z74" s="5">
        <f t="shared" si="10"/>
        <v>663.73558000000003</v>
      </c>
      <c r="AA74" s="13">
        <f>AA75</f>
        <v>0</v>
      </c>
      <c r="AB74" s="5">
        <f t="shared" si="11"/>
        <v>663.73558000000003</v>
      </c>
      <c r="AC74" s="6">
        <f>AC75</f>
        <v>0</v>
      </c>
      <c r="AD74" s="5">
        <f t="shared" si="12"/>
        <v>663.73558000000003</v>
      </c>
      <c r="AE74" s="5">
        <f>AE75</f>
        <v>663.73558000000003</v>
      </c>
      <c r="AF74" s="32">
        <f t="shared" si="13"/>
        <v>100</v>
      </c>
    </row>
    <row r="75" spans="1:32" ht="45.75" customHeight="1">
      <c r="A75" s="9" t="s">
        <v>89</v>
      </c>
      <c r="B75" s="18" t="s">
        <v>343</v>
      </c>
      <c r="C75" s="8">
        <v>600</v>
      </c>
      <c r="D75" s="5">
        <v>649.86706000000004</v>
      </c>
      <c r="E75" s="6"/>
      <c r="F75" s="5">
        <f t="shared" si="0"/>
        <v>649.86706000000004</v>
      </c>
      <c r="G75" s="6"/>
      <c r="H75" s="5">
        <f t="shared" si="14"/>
        <v>649.86706000000004</v>
      </c>
      <c r="I75" s="6"/>
      <c r="J75" s="5">
        <f t="shared" si="15"/>
        <v>649.86706000000004</v>
      </c>
      <c r="K75" s="6"/>
      <c r="L75" s="5">
        <f t="shared" si="16"/>
        <v>649.86706000000004</v>
      </c>
      <c r="M75" s="6"/>
      <c r="N75" s="5">
        <f t="shared" si="4"/>
        <v>649.86706000000004</v>
      </c>
      <c r="O75" s="6"/>
      <c r="P75" s="5">
        <f t="shared" si="5"/>
        <v>649.86706000000004</v>
      </c>
      <c r="Q75" s="13"/>
      <c r="R75" s="5">
        <f t="shared" si="6"/>
        <v>649.86706000000004</v>
      </c>
      <c r="S75" s="6"/>
      <c r="T75" s="5">
        <f t="shared" si="7"/>
        <v>649.86706000000004</v>
      </c>
      <c r="U75" s="6"/>
      <c r="V75" s="5">
        <f t="shared" si="8"/>
        <v>649.86706000000004</v>
      </c>
      <c r="W75" s="6"/>
      <c r="X75" s="5">
        <f t="shared" si="9"/>
        <v>649.86706000000004</v>
      </c>
      <c r="Y75" s="6">
        <v>13.86852</v>
      </c>
      <c r="Z75" s="5">
        <f t="shared" si="10"/>
        <v>663.73558000000003</v>
      </c>
      <c r="AA75" s="13"/>
      <c r="AB75" s="5">
        <f t="shared" si="11"/>
        <v>663.73558000000003</v>
      </c>
      <c r="AC75" s="6"/>
      <c r="AD75" s="5">
        <f t="shared" si="12"/>
        <v>663.73558000000003</v>
      </c>
      <c r="AE75" s="5">
        <v>663.73558000000003</v>
      </c>
      <c r="AF75" s="32">
        <f t="shared" si="13"/>
        <v>100</v>
      </c>
    </row>
    <row r="76" spans="1:32" ht="84.75" customHeight="1">
      <c r="A76" s="9" t="s">
        <v>344</v>
      </c>
      <c r="B76" s="18" t="s">
        <v>345</v>
      </c>
      <c r="C76" s="8"/>
      <c r="D76" s="5">
        <v>300</v>
      </c>
      <c r="E76" s="6">
        <f>E77</f>
        <v>0</v>
      </c>
      <c r="F76" s="5">
        <f t="shared" ref="F76:F152" si="17">D76+E76</f>
        <v>300</v>
      </c>
      <c r="G76" s="6">
        <f>G77</f>
        <v>0</v>
      </c>
      <c r="H76" s="5">
        <f t="shared" si="14"/>
        <v>300</v>
      </c>
      <c r="I76" s="6">
        <f>I77</f>
        <v>0</v>
      </c>
      <c r="J76" s="5">
        <f t="shared" si="15"/>
        <v>300</v>
      </c>
      <c r="K76" s="6">
        <f>K77</f>
        <v>0</v>
      </c>
      <c r="L76" s="5">
        <f t="shared" si="16"/>
        <v>300</v>
      </c>
      <c r="M76" s="6">
        <f>M77</f>
        <v>0</v>
      </c>
      <c r="N76" s="5">
        <f t="shared" ref="N76:N154" si="18">L76+M76</f>
        <v>300</v>
      </c>
      <c r="O76" s="6">
        <f>O77</f>
        <v>0</v>
      </c>
      <c r="P76" s="5">
        <f t="shared" ref="P76:P160" si="19">N76+O76</f>
        <v>300</v>
      </c>
      <c r="Q76" s="13">
        <f>Q77</f>
        <v>0</v>
      </c>
      <c r="R76" s="5">
        <f t="shared" ref="R76:R160" si="20">P76+Q76</f>
        <v>300</v>
      </c>
      <c r="S76" s="6">
        <f>S77</f>
        <v>0</v>
      </c>
      <c r="T76" s="5">
        <f t="shared" ref="T76:T160" si="21">R76+S76</f>
        <v>300</v>
      </c>
      <c r="U76" s="6">
        <f>U77</f>
        <v>0</v>
      </c>
      <c r="V76" s="5">
        <f t="shared" ref="V76:V141" si="22">T76+U76</f>
        <v>300</v>
      </c>
      <c r="W76" s="6">
        <f>W77</f>
        <v>6.6380699999999999</v>
      </c>
      <c r="X76" s="5">
        <f t="shared" ref="X76:X139" si="23">V76+W76</f>
        <v>306.63807000000003</v>
      </c>
      <c r="Y76" s="6">
        <f>Y77</f>
        <v>0</v>
      </c>
      <c r="Z76" s="5">
        <f t="shared" ref="Z76:Z139" si="24">X76+Y76</f>
        <v>306.63807000000003</v>
      </c>
      <c r="AA76" s="13">
        <f>AA77</f>
        <v>0</v>
      </c>
      <c r="AB76" s="5">
        <f t="shared" ref="AB76:AB139" si="25">Z76+AA76</f>
        <v>306.63807000000003</v>
      </c>
      <c r="AC76" s="6">
        <f>AC77</f>
        <v>0</v>
      </c>
      <c r="AD76" s="5">
        <f t="shared" ref="AD76:AD139" si="26">AB76+AC76</f>
        <v>306.63807000000003</v>
      </c>
      <c r="AE76" s="5">
        <f>AE77</f>
        <v>306.63807000000003</v>
      </c>
      <c r="AF76" s="32">
        <f t="shared" ref="AF76:AF139" si="27">AE76/AD76*100</f>
        <v>100</v>
      </c>
    </row>
    <row r="77" spans="1:32" ht="45.75" customHeight="1">
      <c r="A77" s="9" t="s">
        <v>89</v>
      </c>
      <c r="B77" s="18" t="s">
        <v>345</v>
      </c>
      <c r="C77" s="8">
        <v>600</v>
      </c>
      <c r="D77" s="5">
        <v>300</v>
      </c>
      <c r="E77" s="6"/>
      <c r="F77" s="5">
        <f t="shared" si="17"/>
        <v>300</v>
      </c>
      <c r="G77" s="6"/>
      <c r="H77" s="5">
        <f t="shared" si="14"/>
        <v>300</v>
      </c>
      <c r="I77" s="6"/>
      <c r="J77" s="5">
        <f t="shared" si="15"/>
        <v>300</v>
      </c>
      <c r="K77" s="6"/>
      <c r="L77" s="5">
        <f t="shared" si="16"/>
        <v>300</v>
      </c>
      <c r="M77" s="6"/>
      <c r="N77" s="5">
        <f t="shared" si="18"/>
        <v>300</v>
      </c>
      <c r="O77" s="6"/>
      <c r="P77" s="5">
        <f t="shared" si="19"/>
        <v>300</v>
      </c>
      <c r="Q77" s="13"/>
      <c r="R77" s="5">
        <f t="shared" si="20"/>
        <v>300</v>
      </c>
      <c r="S77" s="6"/>
      <c r="T77" s="5">
        <f t="shared" si="21"/>
        <v>300</v>
      </c>
      <c r="U77" s="6"/>
      <c r="V77" s="5">
        <f t="shared" si="22"/>
        <v>300</v>
      </c>
      <c r="W77" s="6">
        <v>6.6380699999999999</v>
      </c>
      <c r="X77" s="5">
        <f t="shared" si="23"/>
        <v>306.63807000000003</v>
      </c>
      <c r="Y77" s="6"/>
      <c r="Z77" s="5">
        <f t="shared" si="24"/>
        <v>306.63807000000003</v>
      </c>
      <c r="AA77" s="13"/>
      <c r="AB77" s="5">
        <f t="shared" si="25"/>
        <v>306.63807000000003</v>
      </c>
      <c r="AC77" s="6"/>
      <c r="AD77" s="5">
        <f t="shared" si="26"/>
        <v>306.63807000000003</v>
      </c>
      <c r="AE77" s="5">
        <v>306.63807000000003</v>
      </c>
      <c r="AF77" s="32">
        <f t="shared" si="27"/>
        <v>100</v>
      </c>
    </row>
    <row r="78" spans="1:32" ht="82.5" hidden="1" customHeight="1">
      <c r="A78" s="9" t="s">
        <v>346</v>
      </c>
      <c r="B78" s="18" t="s">
        <v>347</v>
      </c>
      <c r="C78" s="8"/>
      <c r="D78" s="5">
        <v>1676.39</v>
      </c>
      <c r="E78" s="6">
        <f>E79</f>
        <v>-1676.39</v>
      </c>
      <c r="F78" s="5">
        <f t="shared" si="17"/>
        <v>0</v>
      </c>
      <c r="G78" s="6">
        <f>G79</f>
        <v>0</v>
      </c>
      <c r="H78" s="5">
        <f t="shared" si="14"/>
        <v>0</v>
      </c>
      <c r="I78" s="6">
        <f>I79</f>
        <v>0</v>
      </c>
      <c r="J78" s="5">
        <f t="shared" si="15"/>
        <v>0</v>
      </c>
      <c r="K78" s="6">
        <f>K79</f>
        <v>0</v>
      </c>
      <c r="L78" s="5">
        <f t="shared" si="16"/>
        <v>0</v>
      </c>
      <c r="M78" s="6">
        <f>M79</f>
        <v>0</v>
      </c>
      <c r="N78" s="5">
        <f t="shared" si="18"/>
        <v>0</v>
      </c>
      <c r="O78" s="6">
        <f>O79</f>
        <v>0</v>
      </c>
      <c r="P78" s="5">
        <f t="shared" si="19"/>
        <v>0</v>
      </c>
      <c r="Q78" s="13">
        <f>Q79</f>
        <v>0</v>
      </c>
      <c r="R78" s="5">
        <f t="shared" si="20"/>
        <v>0</v>
      </c>
      <c r="S78" s="6">
        <f>S79</f>
        <v>0</v>
      </c>
      <c r="T78" s="5">
        <f t="shared" si="21"/>
        <v>0</v>
      </c>
      <c r="U78" s="6">
        <f>U79</f>
        <v>0</v>
      </c>
      <c r="V78" s="5">
        <f t="shared" si="22"/>
        <v>0</v>
      </c>
      <c r="W78" s="6">
        <f>W79</f>
        <v>0</v>
      </c>
      <c r="X78" s="5">
        <f t="shared" si="23"/>
        <v>0</v>
      </c>
      <c r="Y78" s="6">
        <f>Y79</f>
        <v>0</v>
      </c>
      <c r="Z78" s="5">
        <f t="shared" si="24"/>
        <v>0</v>
      </c>
      <c r="AA78" s="13">
        <f>AA79</f>
        <v>0</v>
      </c>
      <c r="AB78" s="5">
        <f t="shared" si="25"/>
        <v>0</v>
      </c>
      <c r="AC78" s="6">
        <f>AC79</f>
        <v>0</v>
      </c>
      <c r="AD78" s="5">
        <f t="shared" si="26"/>
        <v>0</v>
      </c>
      <c r="AE78" s="5">
        <f>AE79</f>
        <v>0</v>
      </c>
      <c r="AF78" s="32" t="e">
        <f t="shared" si="27"/>
        <v>#DIV/0!</v>
      </c>
    </row>
    <row r="79" spans="1:32" ht="45.75" hidden="1" customHeight="1">
      <c r="A79" s="9" t="s">
        <v>89</v>
      </c>
      <c r="B79" s="18" t="s">
        <v>347</v>
      </c>
      <c r="C79" s="8">
        <v>600</v>
      </c>
      <c r="D79" s="5">
        <v>1676.39</v>
      </c>
      <c r="E79" s="6">
        <v>-1676.39</v>
      </c>
      <c r="F79" s="5">
        <f t="shared" si="17"/>
        <v>0</v>
      </c>
      <c r="G79" s="6"/>
      <c r="H79" s="5">
        <f t="shared" si="14"/>
        <v>0</v>
      </c>
      <c r="I79" s="6"/>
      <c r="J79" s="5">
        <f t="shared" si="15"/>
        <v>0</v>
      </c>
      <c r="K79" s="6"/>
      <c r="L79" s="5">
        <f t="shared" si="16"/>
        <v>0</v>
      </c>
      <c r="M79" s="6"/>
      <c r="N79" s="5">
        <f t="shared" si="18"/>
        <v>0</v>
      </c>
      <c r="O79" s="6"/>
      <c r="P79" s="5">
        <f t="shared" si="19"/>
        <v>0</v>
      </c>
      <c r="Q79" s="13"/>
      <c r="R79" s="5">
        <f t="shared" si="20"/>
        <v>0</v>
      </c>
      <c r="S79" s="6"/>
      <c r="T79" s="5">
        <f t="shared" si="21"/>
        <v>0</v>
      </c>
      <c r="U79" s="6"/>
      <c r="V79" s="5">
        <f t="shared" si="22"/>
        <v>0</v>
      </c>
      <c r="W79" s="6"/>
      <c r="X79" s="5">
        <f t="shared" si="23"/>
        <v>0</v>
      </c>
      <c r="Y79" s="6"/>
      <c r="Z79" s="5">
        <f t="shared" si="24"/>
        <v>0</v>
      </c>
      <c r="AA79" s="13"/>
      <c r="AB79" s="5">
        <f t="shared" si="25"/>
        <v>0</v>
      </c>
      <c r="AC79" s="6"/>
      <c r="AD79" s="5">
        <f t="shared" si="26"/>
        <v>0</v>
      </c>
      <c r="AE79" s="5"/>
      <c r="AF79" s="32" t="e">
        <f t="shared" si="27"/>
        <v>#DIV/0!</v>
      </c>
    </row>
    <row r="80" spans="1:32" ht="96" customHeight="1">
      <c r="A80" s="9" t="s">
        <v>349</v>
      </c>
      <c r="B80" s="18" t="s">
        <v>350</v>
      </c>
      <c r="C80" s="8"/>
      <c r="D80" s="5">
        <v>1204.7739999999999</v>
      </c>
      <c r="E80" s="6">
        <f>E81</f>
        <v>0</v>
      </c>
      <c r="F80" s="5">
        <f t="shared" si="17"/>
        <v>1204.7739999999999</v>
      </c>
      <c r="G80" s="6">
        <f>G81</f>
        <v>0</v>
      </c>
      <c r="H80" s="5">
        <f t="shared" si="14"/>
        <v>1204.7739999999999</v>
      </c>
      <c r="I80" s="6">
        <f>I81</f>
        <v>0</v>
      </c>
      <c r="J80" s="5">
        <f t="shared" si="15"/>
        <v>1204.7739999999999</v>
      </c>
      <c r="K80" s="6">
        <f>K81</f>
        <v>0</v>
      </c>
      <c r="L80" s="5">
        <f t="shared" si="16"/>
        <v>1204.7739999999999</v>
      </c>
      <c r="M80" s="6">
        <f>M81</f>
        <v>0</v>
      </c>
      <c r="N80" s="5">
        <f t="shared" si="18"/>
        <v>1204.7739999999999</v>
      </c>
      <c r="O80" s="6">
        <f>O81</f>
        <v>0</v>
      </c>
      <c r="P80" s="5">
        <f t="shared" si="19"/>
        <v>1204.7739999999999</v>
      </c>
      <c r="Q80" s="13">
        <f>Q81</f>
        <v>0</v>
      </c>
      <c r="R80" s="5">
        <f t="shared" si="20"/>
        <v>1204.7739999999999</v>
      </c>
      <c r="S80" s="6">
        <f>S81</f>
        <v>0</v>
      </c>
      <c r="T80" s="5">
        <f t="shared" si="21"/>
        <v>1204.7739999999999</v>
      </c>
      <c r="U80" s="6">
        <f>U81</f>
        <v>0</v>
      </c>
      <c r="V80" s="5">
        <f t="shared" si="22"/>
        <v>1204.7739999999999</v>
      </c>
      <c r="W80" s="6">
        <f>W81</f>
        <v>0</v>
      </c>
      <c r="X80" s="5">
        <f t="shared" si="23"/>
        <v>1204.7739999999999</v>
      </c>
      <c r="Y80" s="6">
        <f>Y81</f>
        <v>0</v>
      </c>
      <c r="Z80" s="5">
        <f t="shared" si="24"/>
        <v>1204.7739999999999</v>
      </c>
      <c r="AA80" s="13">
        <f>AA81</f>
        <v>0</v>
      </c>
      <c r="AB80" s="5">
        <f t="shared" si="25"/>
        <v>1204.7739999999999</v>
      </c>
      <c r="AC80" s="6">
        <f>AC81</f>
        <v>11.76604</v>
      </c>
      <c r="AD80" s="5">
        <f t="shared" si="26"/>
        <v>1216.5400399999999</v>
      </c>
      <c r="AE80" s="5">
        <f>AE81</f>
        <v>1216.5400400000001</v>
      </c>
      <c r="AF80" s="32">
        <f t="shared" si="27"/>
        <v>100.00000000000003</v>
      </c>
    </row>
    <row r="81" spans="1:32" ht="46.5" customHeight="1">
      <c r="A81" s="9" t="s">
        <v>89</v>
      </c>
      <c r="B81" s="18" t="s">
        <v>350</v>
      </c>
      <c r="C81" s="8">
        <v>600</v>
      </c>
      <c r="D81" s="5">
        <v>1204.7739999999999</v>
      </c>
      <c r="E81" s="6"/>
      <c r="F81" s="5">
        <f t="shared" si="17"/>
        <v>1204.7739999999999</v>
      </c>
      <c r="G81" s="6"/>
      <c r="H81" s="5">
        <f t="shared" si="14"/>
        <v>1204.7739999999999</v>
      </c>
      <c r="I81" s="6"/>
      <c r="J81" s="5">
        <f t="shared" si="15"/>
        <v>1204.7739999999999</v>
      </c>
      <c r="K81" s="6"/>
      <c r="L81" s="5">
        <f t="shared" si="16"/>
        <v>1204.7739999999999</v>
      </c>
      <c r="M81" s="6"/>
      <c r="N81" s="5">
        <f t="shared" si="18"/>
        <v>1204.7739999999999</v>
      </c>
      <c r="O81" s="6"/>
      <c r="P81" s="5">
        <f t="shared" si="19"/>
        <v>1204.7739999999999</v>
      </c>
      <c r="Q81" s="13"/>
      <c r="R81" s="5">
        <f t="shared" si="20"/>
        <v>1204.7739999999999</v>
      </c>
      <c r="S81" s="6"/>
      <c r="T81" s="5">
        <f t="shared" si="21"/>
        <v>1204.7739999999999</v>
      </c>
      <c r="U81" s="6"/>
      <c r="V81" s="5">
        <f t="shared" si="22"/>
        <v>1204.7739999999999</v>
      </c>
      <c r="W81" s="6"/>
      <c r="X81" s="5">
        <f t="shared" si="23"/>
        <v>1204.7739999999999</v>
      </c>
      <c r="Y81" s="6"/>
      <c r="Z81" s="5">
        <f t="shared" si="24"/>
        <v>1204.7739999999999</v>
      </c>
      <c r="AA81" s="13"/>
      <c r="AB81" s="5">
        <f t="shared" si="25"/>
        <v>1204.7739999999999</v>
      </c>
      <c r="AC81" s="6">
        <v>11.76604</v>
      </c>
      <c r="AD81" s="5">
        <f t="shared" si="26"/>
        <v>1216.5400399999999</v>
      </c>
      <c r="AE81" s="5">
        <v>1216.5400400000001</v>
      </c>
      <c r="AF81" s="32">
        <f t="shared" si="27"/>
        <v>100.00000000000003</v>
      </c>
    </row>
    <row r="82" spans="1:32" ht="96" customHeight="1">
      <c r="A82" s="9" t="s">
        <v>351</v>
      </c>
      <c r="B82" s="11" t="s">
        <v>352</v>
      </c>
      <c r="C82" s="8"/>
      <c r="D82" s="5">
        <v>200</v>
      </c>
      <c r="E82" s="6">
        <f>E83</f>
        <v>0</v>
      </c>
      <c r="F82" s="5">
        <f t="shared" si="17"/>
        <v>200</v>
      </c>
      <c r="G82" s="6">
        <f>G83</f>
        <v>0</v>
      </c>
      <c r="H82" s="5">
        <f t="shared" si="14"/>
        <v>200</v>
      </c>
      <c r="I82" s="6">
        <f>I83</f>
        <v>0</v>
      </c>
      <c r="J82" s="5">
        <f t="shared" si="15"/>
        <v>200</v>
      </c>
      <c r="K82" s="6">
        <f>K83</f>
        <v>0</v>
      </c>
      <c r="L82" s="5">
        <f t="shared" si="16"/>
        <v>200</v>
      </c>
      <c r="M82" s="6">
        <f>M83</f>
        <v>0</v>
      </c>
      <c r="N82" s="5">
        <f t="shared" si="18"/>
        <v>200</v>
      </c>
      <c r="O82" s="6">
        <f>O83</f>
        <v>0</v>
      </c>
      <c r="P82" s="5">
        <f t="shared" si="19"/>
        <v>200</v>
      </c>
      <c r="Q82" s="13">
        <f>Q83</f>
        <v>0</v>
      </c>
      <c r="R82" s="5">
        <f t="shared" si="20"/>
        <v>200</v>
      </c>
      <c r="S82" s="6">
        <f>S83</f>
        <v>0</v>
      </c>
      <c r="T82" s="5">
        <f t="shared" si="21"/>
        <v>200</v>
      </c>
      <c r="U82" s="6">
        <f>U83</f>
        <v>0</v>
      </c>
      <c r="V82" s="5">
        <f t="shared" si="22"/>
        <v>200</v>
      </c>
      <c r="W82" s="6">
        <f>W83</f>
        <v>0</v>
      </c>
      <c r="X82" s="5">
        <f t="shared" si="23"/>
        <v>200</v>
      </c>
      <c r="Y82" s="6">
        <f>Y83</f>
        <v>0</v>
      </c>
      <c r="Z82" s="5">
        <f t="shared" si="24"/>
        <v>200</v>
      </c>
      <c r="AA82" s="13">
        <f>AA83</f>
        <v>0</v>
      </c>
      <c r="AB82" s="5">
        <f t="shared" si="25"/>
        <v>200</v>
      </c>
      <c r="AC82" s="6">
        <f>AC83</f>
        <v>0</v>
      </c>
      <c r="AD82" s="5">
        <f t="shared" si="26"/>
        <v>200</v>
      </c>
      <c r="AE82" s="5">
        <f>AE83</f>
        <v>200</v>
      </c>
      <c r="AF82" s="32">
        <f t="shared" si="27"/>
        <v>100</v>
      </c>
    </row>
    <row r="83" spans="1:32" ht="47.25" customHeight="1">
      <c r="A83" s="9" t="s">
        <v>89</v>
      </c>
      <c r="B83" s="11" t="s">
        <v>352</v>
      </c>
      <c r="C83" s="8">
        <v>600</v>
      </c>
      <c r="D83" s="5">
        <v>200</v>
      </c>
      <c r="E83" s="6"/>
      <c r="F83" s="5">
        <f t="shared" si="17"/>
        <v>200</v>
      </c>
      <c r="G83" s="6"/>
      <c r="H83" s="5">
        <f t="shared" si="14"/>
        <v>200</v>
      </c>
      <c r="I83" s="6"/>
      <c r="J83" s="5">
        <f t="shared" si="15"/>
        <v>200</v>
      </c>
      <c r="K83" s="6"/>
      <c r="L83" s="5">
        <f t="shared" si="16"/>
        <v>200</v>
      </c>
      <c r="M83" s="6"/>
      <c r="N83" s="5">
        <f t="shared" si="18"/>
        <v>200</v>
      </c>
      <c r="O83" s="6"/>
      <c r="P83" s="5">
        <f t="shared" si="19"/>
        <v>200</v>
      </c>
      <c r="Q83" s="13"/>
      <c r="R83" s="5">
        <f t="shared" si="20"/>
        <v>200</v>
      </c>
      <c r="S83" s="6"/>
      <c r="T83" s="5">
        <f t="shared" si="21"/>
        <v>200</v>
      </c>
      <c r="U83" s="6"/>
      <c r="V83" s="5">
        <f t="shared" si="22"/>
        <v>200</v>
      </c>
      <c r="W83" s="6"/>
      <c r="X83" s="5">
        <f t="shared" si="23"/>
        <v>200</v>
      </c>
      <c r="Y83" s="6"/>
      <c r="Z83" s="5">
        <f t="shared" si="24"/>
        <v>200</v>
      </c>
      <c r="AA83" s="13"/>
      <c r="AB83" s="5">
        <f t="shared" si="25"/>
        <v>200</v>
      </c>
      <c r="AC83" s="6"/>
      <c r="AD83" s="5">
        <f t="shared" si="26"/>
        <v>200</v>
      </c>
      <c r="AE83" s="5">
        <v>200</v>
      </c>
      <c r="AF83" s="32">
        <f t="shared" si="27"/>
        <v>100</v>
      </c>
    </row>
    <row r="84" spans="1:32" ht="39.75" customHeight="1">
      <c r="A84" s="9" t="s">
        <v>654</v>
      </c>
      <c r="B84" s="11" t="s">
        <v>655</v>
      </c>
      <c r="C84" s="8"/>
      <c r="D84" s="5"/>
      <c r="E84" s="6"/>
      <c r="F84" s="5">
        <f t="shared" si="17"/>
        <v>0</v>
      </c>
      <c r="G84" s="6"/>
      <c r="H84" s="5">
        <f t="shared" si="14"/>
        <v>0</v>
      </c>
      <c r="I84" s="6"/>
      <c r="J84" s="5">
        <f t="shared" si="15"/>
        <v>0</v>
      </c>
      <c r="K84" s="6"/>
      <c r="L84" s="5">
        <f t="shared" si="16"/>
        <v>0</v>
      </c>
      <c r="M84" s="6"/>
      <c r="N84" s="5">
        <f t="shared" si="18"/>
        <v>0</v>
      </c>
      <c r="O84" s="6"/>
      <c r="P84" s="5">
        <f t="shared" si="19"/>
        <v>0</v>
      </c>
      <c r="Q84" s="13"/>
      <c r="R84" s="5">
        <f t="shared" si="20"/>
        <v>0</v>
      </c>
      <c r="S84" s="6"/>
      <c r="T84" s="5">
        <f t="shared" si="21"/>
        <v>0</v>
      </c>
      <c r="U84" s="6">
        <f>U85</f>
        <v>243.11600000000001</v>
      </c>
      <c r="V84" s="5">
        <f t="shared" si="22"/>
        <v>243.11600000000001</v>
      </c>
      <c r="W84" s="6">
        <f>W85</f>
        <v>0</v>
      </c>
      <c r="X84" s="5">
        <f t="shared" si="23"/>
        <v>243.11600000000001</v>
      </c>
      <c r="Y84" s="6">
        <f>Y85</f>
        <v>0</v>
      </c>
      <c r="Z84" s="5">
        <f t="shared" si="24"/>
        <v>243.11600000000001</v>
      </c>
      <c r="AA84" s="13">
        <f>AA85</f>
        <v>0</v>
      </c>
      <c r="AB84" s="5">
        <f t="shared" si="25"/>
        <v>243.11600000000001</v>
      </c>
      <c r="AC84" s="6">
        <f>AC85</f>
        <v>0</v>
      </c>
      <c r="AD84" s="5">
        <f t="shared" si="26"/>
        <v>243.11600000000001</v>
      </c>
      <c r="AE84" s="5">
        <f>AE85</f>
        <v>243.11600000000001</v>
      </c>
      <c r="AF84" s="32">
        <f t="shared" si="27"/>
        <v>100</v>
      </c>
    </row>
    <row r="85" spans="1:32" ht="47.25" customHeight="1">
      <c r="A85" s="9" t="s">
        <v>89</v>
      </c>
      <c r="B85" s="11" t="s">
        <v>655</v>
      </c>
      <c r="C85" s="8">
        <v>600</v>
      </c>
      <c r="D85" s="5"/>
      <c r="E85" s="6"/>
      <c r="F85" s="5">
        <f t="shared" si="17"/>
        <v>0</v>
      </c>
      <c r="G85" s="6"/>
      <c r="H85" s="5">
        <f t="shared" si="14"/>
        <v>0</v>
      </c>
      <c r="I85" s="6"/>
      <c r="J85" s="5">
        <f t="shared" si="15"/>
        <v>0</v>
      </c>
      <c r="K85" s="6"/>
      <c r="L85" s="5">
        <f t="shared" si="16"/>
        <v>0</v>
      </c>
      <c r="M85" s="6"/>
      <c r="N85" s="5">
        <f t="shared" si="18"/>
        <v>0</v>
      </c>
      <c r="O85" s="6"/>
      <c r="P85" s="5">
        <f t="shared" si="19"/>
        <v>0</v>
      </c>
      <c r="Q85" s="13"/>
      <c r="R85" s="5">
        <f t="shared" si="20"/>
        <v>0</v>
      </c>
      <c r="S85" s="6"/>
      <c r="T85" s="5">
        <f t="shared" si="21"/>
        <v>0</v>
      </c>
      <c r="U85" s="6">
        <v>243.11600000000001</v>
      </c>
      <c r="V85" s="5">
        <f t="shared" si="22"/>
        <v>243.11600000000001</v>
      </c>
      <c r="W85" s="6"/>
      <c r="X85" s="5">
        <f t="shared" si="23"/>
        <v>243.11600000000001</v>
      </c>
      <c r="Y85" s="6"/>
      <c r="Z85" s="5">
        <f t="shared" si="24"/>
        <v>243.11600000000001</v>
      </c>
      <c r="AA85" s="13"/>
      <c r="AB85" s="5">
        <f t="shared" si="25"/>
        <v>243.11600000000001</v>
      </c>
      <c r="AC85" s="6"/>
      <c r="AD85" s="5">
        <f t="shared" si="26"/>
        <v>243.11600000000001</v>
      </c>
      <c r="AE85" s="5">
        <v>243.11600000000001</v>
      </c>
      <c r="AF85" s="32">
        <f t="shared" si="27"/>
        <v>100</v>
      </c>
    </row>
    <row r="86" spans="1:32" ht="57.75" hidden="1" customHeight="1">
      <c r="A86" s="9" t="s">
        <v>353</v>
      </c>
      <c r="B86" s="11" t="s">
        <v>354</v>
      </c>
      <c r="C86" s="8"/>
      <c r="D86" s="5">
        <v>0</v>
      </c>
      <c r="E86" s="6">
        <f>E87+E89</f>
        <v>0</v>
      </c>
      <c r="F86" s="5">
        <f t="shared" si="17"/>
        <v>0</v>
      </c>
      <c r="G86" s="6">
        <f>G87+G89</f>
        <v>0</v>
      </c>
      <c r="H86" s="5">
        <f t="shared" si="14"/>
        <v>0</v>
      </c>
      <c r="I86" s="6">
        <f>I87+I89</f>
        <v>0</v>
      </c>
      <c r="J86" s="5">
        <f t="shared" si="15"/>
        <v>0</v>
      </c>
      <c r="K86" s="6">
        <f>K87+K89</f>
        <v>0</v>
      </c>
      <c r="L86" s="5">
        <f t="shared" si="16"/>
        <v>0</v>
      </c>
      <c r="M86" s="6">
        <f>M87+M89</f>
        <v>0</v>
      </c>
      <c r="N86" s="5">
        <f t="shared" si="18"/>
        <v>0</v>
      </c>
      <c r="O86" s="6">
        <f>O87+O89</f>
        <v>0</v>
      </c>
      <c r="P86" s="5">
        <f t="shared" si="19"/>
        <v>0</v>
      </c>
      <c r="Q86" s="13">
        <f>Q87+Q89</f>
        <v>0</v>
      </c>
      <c r="R86" s="5">
        <f t="shared" si="20"/>
        <v>0</v>
      </c>
      <c r="S86" s="6">
        <f>S87+S89</f>
        <v>0</v>
      </c>
      <c r="T86" s="5">
        <f t="shared" si="21"/>
        <v>0</v>
      </c>
      <c r="U86" s="6">
        <f>U87+U89</f>
        <v>0</v>
      </c>
      <c r="V86" s="5">
        <f t="shared" si="22"/>
        <v>0</v>
      </c>
      <c r="W86" s="6">
        <f>W87+W89</f>
        <v>0</v>
      </c>
      <c r="X86" s="5">
        <f t="shared" si="23"/>
        <v>0</v>
      </c>
      <c r="Y86" s="6">
        <f>Y87+Y89</f>
        <v>0</v>
      </c>
      <c r="Z86" s="5">
        <f t="shared" si="24"/>
        <v>0</v>
      </c>
      <c r="AA86" s="13">
        <f>AA87+AA89</f>
        <v>0</v>
      </c>
      <c r="AB86" s="5">
        <f t="shared" si="25"/>
        <v>0</v>
      </c>
      <c r="AC86" s="6">
        <f>AC87+AC89</f>
        <v>0</v>
      </c>
      <c r="AD86" s="5">
        <f t="shared" si="26"/>
        <v>0</v>
      </c>
      <c r="AE86" s="5">
        <f>AE87+AE89</f>
        <v>0</v>
      </c>
      <c r="AF86" s="32" t="e">
        <f t="shared" si="27"/>
        <v>#DIV/0!</v>
      </c>
    </row>
    <row r="87" spans="1:32" ht="47.25" hidden="1" customHeight="1">
      <c r="A87" s="9" t="s">
        <v>356</v>
      </c>
      <c r="B87" s="11" t="s">
        <v>355</v>
      </c>
      <c r="C87" s="8"/>
      <c r="D87" s="5">
        <v>0</v>
      </c>
      <c r="E87" s="6">
        <f>E88</f>
        <v>0</v>
      </c>
      <c r="F87" s="5">
        <f t="shared" si="17"/>
        <v>0</v>
      </c>
      <c r="G87" s="6">
        <f>G88</f>
        <v>0</v>
      </c>
      <c r="H87" s="5">
        <f t="shared" si="14"/>
        <v>0</v>
      </c>
      <c r="I87" s="6">
        <f>I88</f>
        <v>0</v>
      </c>
      <c r="J87" s="5">
        <f t="shared" si="15"/>
        <v>0</v>
      </c>
      <c r="K87" s="6">
        <f>K88</f>
        <v>0</v>
      </c>
      <c r="L87" s="5">
        <f t="shared" si="16"/>
        <v>0</v>
      </c>
      <c r="M87" s="6">
        <f>M88</f>
        <v>0</v>
      </c>
      <c r="N87" s="5">
        <f t="shared" si="18"/>
        <v>0</v>
      </c>
      <c r="O87" s="6">
        <f>O88</f>
        <v>0</v>
      </c>
      <c r="P87" s="5">
        <f t="shared" si="19"/>
        <v>0</v>
      </c>
      <c r="Q87" s="13">
        <f>Q88</f>
        <v>0</v>
      </c>
      <c r="R87" s="5">
        <f t="shared" si="20"/>
        <v>0</v>
      </c>
      <c r="S87" s="6">
        <f>S88</f>
        <v>0</v>
      </c>
      <c r="T87" s="5">
        <f t="shared" si="21"/>
        <v>0</v>
      </c>
      <c r="U87" s="6">
        <f>U88</f>
        <v>0</v>
      </c>
      <c r="V87" s="5">
        <f t="shared" si="22"/>
        <v>0</v>
      </c>
      <c r="W87" s="6">
        <f>W88</f>
        <v>0</v>
      </c>
      <c r="X87" s="5">
        <f t="shared" si="23"/>
        <v>0</v>
      </c>
      <c r="Y87" s="6">
        <f>Y88</f>
        <v>0</v>
      </c>
      <c r="Z87" s="5">
        <f t="shared" si="24"/>
        <v>0</v>
      </c>
      <c r="AA87" s="13">
        <f>AA88</f>
        <v>0</v>
      </c>
      <c r="AB87" s="5">
        <f t="shared" si="25"/>
        <v>0</v>
      </c>
      <c r="AC87" s="6">
        <f>AC88</f>
        <v>0</v>
      </c>
      <c r="AD87" s="5">
        <f t="shared" si="26"/>
        <v>0</v>
      </c>
      <c r="AE87" s="5">
        <f>AE88</f>
        <v>0</v>
      </c>
      <c r="AF87" s="32" t="e">
        <f t="shared" si="27"/>
        <v>#DIV/0!</v>
      </c>
    </row>
    <row r="88" spans="1:32" ht="51.75" hidden="1" customHeight="1">
      <c r="A88" s="9" t="s">
        <v>89</v>
      </c>
      <c r="B88" s="11" t="s">
        <v>355</v>
      </c>
      <c r="C88" s="8">
        <v>600</v>
      </c>
      <c r="D88" s="5">
        <v>0</v>
      </c>
      <c r="E88" s="6"/>
      <c r="F88" s="5">
        <f t="shared" si="17"/>
        <v>0</v>
      </c>
      <c r="G88" s="6"/>
      <c r="H88" s="5">
        <f t="shared" si="14"/>
        <v>0</v>
      </c>
      <c r="I88" s="6"/>
      <c r="J88" s="5">
        <f t="shared" si="15"/>
        <v>0</v>
      </c>
      <c r="K88" s="6"/>
      <c r="L88" s="5">
        <f t="shared" si="16"/>
        <v>0</v>
      </c>
      <c r="M88" s="6"/>
      <c r="N88" s="5">
        <f t="shared" si="18"/>
        <v>0</v>
      </c>
      <c r="O88" s="6"/>
      <c r="P88" s="5">
        <f t="shared" si="19"/>
        <v>0</v>
      </c>
      <c r="Q88" s="13"/>
      <c r="R88" s="5">
        <f t="shared" si="20"/>
        <v>0</v>
      </c>
      <c r="S88" s="6"/>
      <c r="T88" s="5">
        <f t="shared" si="21"/>
        <v>0</v>
      </c>
      <c r="U88" s="6"/>
      <c r="V88" s="5">
        <f t="shared" si="22"/>
        <v>0</v>
      </c>
      <c r="W88" s="6"/>
      <c r="X88" s="5">
        <f t="shared" si="23"/>
        <v>0</v>
      </c>
      <c r="Y88" s="6"/>
      <c r="Z88" s="5">
        <f t="shared" si="24"/>
        <v>0</v>
      </c>
      <c r="AA88" s="13"/>
      <c r="AB88" s="5">
        <f t="shared" si="25"/>
        <v>0</v>
      </c>
      <c r="AC88" s="6"/>
      <c r="AD88" s="5">
        <f t="shared" si="26"/>
        <v>0</v>
      </c>
      <c r="AE88" s="5"/>
      <c r="AF88" s="32" t="e">
        <f t="shared" si="27"/>
        <v>#DIV/0!</v>
      </c>
    </row>
    <row r="89" spans="1:32" ht="62.25" hidden="1" customHeight="1">
      <c r="A89" s="9" t="s">
        <v>357</v>
      </c>
      <c r="B89" s="11" t="s">
        <v>358</v>
      </c>
      <c r="C89" s="8"/>
      <c r="D89" s="5">
        <v>0</v>
      </c>
      <c r="E89" s="6">
        <f>E90</f>
        <v>0</v>
      </c>
      <c r="F89" s="5">
        <f t="shared" si="17"/>
        <v>0</v>
      </c>
      <c r="G89" s="6">
        <f>G90</f>
        <v>0</v>
      </c>
      <c r="H89" s="5">
        <f t="shared" si="14"/>
        <v>0</v>
      </c>
      <c r="I89" s="6">
        <f>I90</f>
        <v>0</v>
      </c>
      <c r="J89" s="5">
        <f t="shared" si="15"/>
        <v>0</v>
      </c>
      <c r="K89" s="6">
        <f>K90</f>
        <v>0</v>
      </c>
      <c r="L89" s="5">
        <f t="shared" si="16"/>
        <v>0</v>
      </c>
      <c r="M89" s="6">
        <f>M90</f>
        <v>0</v>
      </c>
      <c r="N89" s="5">
        <f t="shared" si="18"/>
        <v>0</v>
      </c>
      <c r="O89" s="6">
        <f>O90</f>
        <v>0</v>
      </c>
      <c r="P89" s="5">
        <f t="shared" si="19"/>
        <v>0</v>
      </c>
      <c r="Q89" s="13">
        <f>Q90</f>
        <v>0</v>
      </c>
      <c r="R89" s="5">
        <f t="shared" si="20"/>
        <v>0</v>
      </c>
      <c r="S89" s="6">
        <f>S90</f>
        <v>0</v>
      </c>
      <c r="T89" s="5">
        <f t="shared" si="21"/>
        <v>0</v>
      </c>
      <c r="U89" s="6">
        <f>U90</f>
        <v>0</v>
      </c>
      <c r="V89" s="5">
        <f t="shared" si="22"/>
        <v>0</v>
      </c>
      <c r="W89" s="6">
        <f>W90</f>
        <v>0</v>
      </c>
      <c r="X89" s="5">
        <f t="shared" si="23"/>
        <v>0</v>
      </c>
      <c r="Y89" s="6">
        <f>Y90</f>
        <v>0</v>
      </c>
      <c r="Z89" s="5">
        <f t="shared" si="24"/>
        <v>0</v>
      </c>
      <c r="AA89" s="13">
        <f>AA90</f>
        <v>0</v>
      </c>
      <c r="AB89" s="5">
        <f t="shared" si="25"/>
        <v>0</v>
      </c>
      <c r="AC89" s="6">
        <f>AC90</f>
        <v>0</v>
      </c>
      <c r="AD89" s="5">
        <f t="shared" si="26"/>
        <v>0</v>
      </c>
      <c r="AE89" s="5">
        <f>AE90</f>
        <v>0</v>
      </c>
      <c r="AF89" s="32" t="e">
        <f t="shared" si="27"/>
        <v>#DIV/0!</v>
      </c>
    </row>
    <row r="90" spans="1:32" ht="48.75" hidden="1" customHeight="1">
      <c r="A90" s="9" t="s">
        <v>89</v>
      </c>
      <c r="B90" s="11" t="s">
        <v>358</v>
      </c>
      <c r="C90" s="8">
        <v>600</v>
      </c>
      <c r="D90" s="5">
        <v>0</v>
      </c>
      <c r="E90" s="6"/>
      <c r="F90" s="5">
        <f t="shared" si="17"/>
        <v>0</v>
      </c>
      <c r="G90" s="6"/>
      <c r="H90" s="5">
        <f t="shared" si="14"/>
        <v>0</v>
      </c>
      <c r="I90" s="6"/>
      <c r="J90" s="5">
        <f t="shared" si="15"/>
        <v>0</v>
      </c>
      <c r="K90" s="6"/>
      <c r="L90" s="5">
        <f t="shared" si="16"/>
        <v>0</v>
      </c>
      <c r="M90" s="6"/>
      <c r="N90" s="5">
        <f t="shared" si="18"/>
        <v>0</v>
      </c>
      <c r="O90" s="6"/>
      <c r="P90" s="5">
        <f t="shared" si="19"/>
        <v>0</v>
      </c>
      <c r="Q90" s="13"/>
      <c r="R90" s="5">
        <f t="shared" si="20"/>
        <v>0</v>
      </c>
      <c r="S90" s="6"/>
      <c r="T90" s="5">
        <f t="shared" si="21"/>
        <v>0</v>
      </c>
      <c r="U90" s="6"/>
      <c r="V90" s="5">
        <f t="shared" si="22"/>
        <v>0</v>
      </c>
      <c r="W90" s="6"/>
      <c r="X90" s="5">
        <f t="shared" si="23"/>
        <v>0</v>
      </c>
      <c r="Y90" s="6"/>
      <c r="Z90" s="5">
        <f t="shared" si="24"/>
        <v>0</v>
      </c>
      <c r="AA90" s="13"/>
      <c r="AB90" s="5">
        <f t="shared" si="25"/>
        <v>0</v>
      </c>
      <c r="AC90" s="6"/>
      <c r="AD90" s="5">
        <f t="shared" si="26"/>
        <v>0</v>
      </c>
      <c r="AE90" s="5"/>
      <c r="AF90" s="32" t="e">
        <f t="shared" si="27"/>
        <v>#DIV/0!</v>
      </c>
    </row>
    <row r="91" spans="1:32" ht="47.25" customHeight="1">
      <c r="A91" s="16" t="s">
        <v>29</v>
      </c>
      <c r="B91" s="15" t="s">
        <v>28</v>
      </c>
      <c r="C91" s="8"/>
      <c r="D91" s="5">
        <v>6078.6134899999997</v>
      </c>
      <c r="E91" s="6">
        <f>E92</f>
        <v>0</v>
      </c>
      <c r="F91" s="5">
        <f t="shared" si="17"/>
        <v>6078.6134899999997</v>
      </c>
      <c r="G91" s="6">
        <f>G92</f>
        <v>0</v>
      </c>
      <c r="H91" s="5">
        <f t="shared" si="14"/>
        <v>6078.6134899999997</v>
      </c>
      <c r="I91" s="6">
        <f>I92</f>
        <v>0</v>
      </c>
      <c r="J91" s="5">
        <f t="shared" si="15"/>
        <v>6078.6134899999997</v>
      </c>
      <c r="K91" s="6">
        <f>K92</f>
        <v>0</v>
      </c>
      <c r="L91" s="5">
        <f t="shared" si="16"/>
        <v>6078.6134899999997</v>
      </c>
      <c r="M91" s="6">
        <f>M92</f>
        <v>0</v>
      </c>
      <c r="N91" s="5">
        <f t="shared" si="18"/>
        <v>6078.6134899999997</v>
      </c>
      <c r="O91" s="6">
        <f>O92</f>
        <v>0</v>
      </c>
      <c r="P91" s="5">
        <f t="shared" si="19"/>
        <v>6078.6134899999997</v>
      </c>
      <c r="Q91" s="13">
        <f>Q92</f>
        <v>0</v>
      </c>
      <c r="R91" s="5">
        <f t="shared" si="20"/>
        <v>6078.6134899999997</v>
      </c>
      <c r="S91" s="6">
        <f>S92</f>
        <v>0</v>
      </c>
      <c r="T91" s="5">
        <f t="shared" si="21"/>
        <v>6078.6134899999997</v>
      </c>
      <c r="U91" s="6">
        <f>U92</f>
        <v>0</v>
      </c>
      <c r="V91" s="5">
        <f t="shared" si="22"/>
        <v>6078.6134899999997</v>
      </c>
      <c r="W91" s="6">
        <f>W92</f>
        <v>-285.44200000000001</v>
      </c>
      <c r="X91" s="5">
        <f t="shared" si="23"/>
        <v>5793.1714899999997</v>
      </c>
      <c r="Y91" s="6">
        <f>Y92</f>
        <v>163.83416</v>
      </c>
      <c r="Z91" s="5">
        <f t="shared" si="24"/>
        <v>5957.0056500000001</v>
      </c>
      <c r="AA91" s="13">
        <f>AA92</f>
        <v>0</v>
      </c>
      <c r="AB91" s="5">
        <f t="shared" si="25"/>
        <v>5957.0056500000001</v>
      </c>
      <c r="AC91" s="6">
        <f>AC92</f>
        <v>-322.44889999999998</v>
      </c>
      <c r="AD91" s="5">
        <f t="shared" si="26"/>
        <v>5634.5567499999997</v>
      </c>
      <c r="AE91" s="5">
        <f>AE92</f>
        <v>5634.5567499999997</v>
      </c>
      <c r="AF91" s="32">
        <f t="shared" si="27"/>
        <v>100</v>
      </c>
    </row>
    <row r="92" spans="1:32" ht="63" customHeight="1">
      <c r="A92" s="9" t="s">
        <v>360</v>
      </c>
      <c r="B92" s="11" t="s">
        <v>359</v>
      </c>
      <c r="C92" s="8"/>
      <c r="D92" s="5">
        <v>6078.6134899999997</v>
      </c>
      <c r="E92" s="6">
        <f>E93+E95+E97+E100+E102</f>
        <v>0</v>
      </c>
      <c r="F92" s="5">
        <f t="shared" si="17"/>
        <v>6078.6134899999997</v>
      </c>
      <c r="G92" s="6">
        <f>G93+G95+G97+G100+G102</f>
        <v>0</v>
      </c>
      <c r="H92" s="5">
        <f t="shared" si="14"/>
        <v>6078.6134899999997</v>
      </c>
      <c r="I92" s="6">
        <f>I93+I95+I97+I100+I102</f>
        <v>0</v>
      </c>
      <c r="J92" s="5">
        <f t="shared" si="15"/>
        <v>6078.6134899999997</v>
      </c>
      <c r="K92" s="6">
        <f>K93+K95+K97+K100+K102</f>
        <v>0</v>
      </c>
      <c r="L92" s="5">
        <f t="shared" si="16"/>
        <v>6078.6134899999997</v>
      </c>
      <c r="M92" s="6">
        <f>M93+M95+M97+M100+M102</f>
        <v>0</v>
      </c>
      <c r="N92" s="5">
        <f t="shared" si="18"/>
        <v>6078.6134899999997</v>
      </c>
      <c r="O92" s="6">
        <f>O93+O95+O97+O100+O102</f>
        <v>0</v>
      </c>
      <c r="P92" s="5">
        <f t="shared" si="19"/>
        <v>6078.6134899999997</v>
      </c>
      <c r="Q92" s="13">
        <f>Q93+Q95+Q97+Q100+Q102</f>
        <v>0</v>
      </c>
      <c r="R92" s="5">
        <f t="shared" si="20"/>
        <v>6078.6134899999997</v>
      </c>
      <c r="S92" s="6">
        <f>S93+S95+S97+S100+S102</f>
        <v>0</v>
      </c>
      <c r="T92" s="5">
        <f t="shared" si="21"/>
        <v>6078.6134899999997</v>
      </c>
      <c r="U92" s="6">
        <f>U93+U95+U97+U100+U102</f>
        <v>0</v>
      </c>
      <c r="V92" s="5">
        <f t="shared" si="22"/>
        <v>6078.6134899999997</v>
      </c>
      <c r="W92" s="6">
        <f>W93+W95+W97+W100+W102</f>
        <v>-285.44200000000001</v>
      </c>
      <c r="X92" s="5">
        <f t="shared" si="23"/>
        <v>5793.1714899999997</v>
      </c>
      <c r="Y92" s="6">
        <f>Y93+Y95+Y97+Y100+Y102</f>
        <v>163.83416</v>
      </c>
      <c r="Z92" s="5">
        <f t="shared" si="24"/>
        <v>5957.0056500000001</v>
      </c>
      <c r="AA92" s="13">
        <f>AA93+AA95+AA97+AA100+AA102</f>
        <v>0</v>
      </c>
      <c r="AB92" s="5">
        <f t="shared" si="25"/>
        <v>5957.0056500000001</v>
      </c>
      <c r="AC92" s="6">
        <f>AC93+AC95+AC97+AC100+AC102</f>
        <v>-322.44889999999998</v>
      </c>
      <c r="AD92" s="5">
        <f t="shared" si="26"/>
        <v>5634.5567499999997</v>
      </c>
      <c r="AE92" s="5">
        <f>AE93+AE95+AE97+AE100+AE102</f>
        <v>5634.5567499999997</v>
      </c>
      <c r="AF92" s="32">
        <f t="shared" si="27"/>
        <v>100</v>
      </c>
    </row>
    <row r="93" spans="1:32" ht="74.25" customHeight="1">
      <c r="A93" s="9" t="s">
        <v>462</v>
      </c>
      <c r="B93" s="18" t="s">
        <v>463</v>
      </c>
      <c r="C93" s="8"/>
      <c r="D93" s="5">
        <v>2788.0000000000005</v>
      </c>
      <c r="E93" s="4">
        <f>E94</f>
        <v>0</v>
      </c>
      <c r="F93" s="5">
        <f t="shared" si="17"/>
        <v>2788.0000000000005</v>
      </c>
      <c r="G93" s="6">
        <f>G94</f>
        <v>0</v>
      </c>
      <c r="H93" s="5">
        <f t="shared" si="14"/>
        <v>2788.0000000000005</v>
      </c>
      <c r="I93" s="6">
        <f>I94</f>
        <v>0</v>
      </c>
      <c r="J93" s="5">
        <f t="shared" si="15"/>
        <v>2788.0000000000005</v>
      </c>
      <c r="K93" s="6">
        <f>K94</f>
        <v>0</v>
      </c>
      <c r="L93" s="5">
        <f t="shared" si="16"/>
        <v>2788.0000000000005</v>
      </c>
      <c r="M93" s="6">
        <f>M94</f>
        <v>0</v>
      </c>
      <c r="N93" s="5">
        <f t="shared" si="18"/>
        <v>2788.0000000000005</v>
      </c>
      <c r="O93" s="6">
        <f>O94</f>
        <v>0</v>
      </c>
      <c r="P93" s="5">
        <f t="shared" si="19"/>
        <v>2788.0000000000005</v>
      </c>
      <c r="Q93" s="13">
        <f>Q94</f>
        <v>0</v>
      </c>
      <c r="R93" s="5">
        <f t="shared" si="20"/>
        <v>2788.0000000000005</v>
      </c>
      <c r="S93" s="6">
        <f>S94</f>
        <v>0</v>
      </c>
      <c r="T93" s="5">
        <f t="shared" si="21"/>
        <v>2788.0000000000005</v>
      </c>
      <c r="U93" s="6">
        <f>U94</f>
        <v>0</v>
      </c>
      <c r="V93" s="5">
        <f t="shared" si="22"/>
        <v>2788.0000000000005</v>
      </c>
      <c r="W93" s="6">
        <f>W94</f>
        <v>-285.44200000000001</v>
      </c>
      <c r="X93" s="5">
        <f t="shared" si="23"/>
        <v>2502.5580000000004</v>
      </c>
      <c r="Y93" s="6">
        <f>Y94</f>
        <v>-78.924999999999997</v>
      </c>
      <c r="Z93" s="5">
        <f t="shared" si="24"/>
        <v>2423.6330000000003</v>
      </c>
      <c r="AA93" s="13">
        <f>AA94</f>
        <v>0</v>
      </c>
      <c r="AB93" s="5">
        <f t="shared" si="25"/>
        <v>2423.6330000000003</v>
      </c>
      <c r="AC93" s="6">
        <f>AC94</f>
        <v>-25.050999999999998</v>
      </c>
      <c r="AD93" s="5">
        <f t="shared" si="26"/>
        <v>2398.5820000000003</v>
      </c>
      <c r="AE93" s="5">
        <f>AE94</f>
        <v>2398.5819999999999</v>
      </c>
      <c r="AF93" s="32">
        <f t="shared" si="27"/>
        <v>99.999999999999972</v>
      </c>
    </row>
    <row r="94" spans="1:32" ht="48.75" customHeight="1">
      <c r="A94" s="9" t="s">
        <v>89</v>
      </c>
      <c r="B94" s="18" t="s">
        <v>463</v>
      </c>
      <c r="C94" s="8">
        <v>600</v>
      </c>
      <c r="D94" s="5">
        <v>2788.0000000000005</v>
      </c>
      <c r="E94" s="4"/>
      <c r="F94" s="5">
        <f t="shared" si="17"/>
        <v>2788.0000000000005</v>
      </c>
      <c r="G94" s="6"/>
      <c r="H94" s="5">
        <f t="shared" si="14"/>
        <v>2788.0000000000005</v>
      </c>
      <c r="I94" s="6"/>
      <c r="J94" s="5">
        <f t="shared" si="15"/>
        <v>2788.0000000000005</v>
      </c>
      <c r="K94" s="6"/>
      <c r="L94" s="5">
        <f t="shared" si="16"/>
        <v>2788.0000000000005</v>
      </c>
      <c r="M94" s="6"/>
      <c r="N94" s="5">
        <f t="shared" si="18"/>
        <v>2788.0000000000005</v>
      </c>
      <c r="O94" s="6"/>
      <c r="P94" s="5">
        <f t="shared" si="19"/>
        <v>2788.0000000000005</v>
      </c>
      <c r="Q94" s="13"/>
      <c r="R94" s="5">
        <f t="shared" si="20"/>
        <v>2788.0000000000005</v>
      </c>
      <c r="S94" s="6"/>
      <c r="T94" s="5">
        <f t="shared" si="21"/>
        <v>2788.0000000000005</v>
      </c>
      <c r="U94" s="6"/>
      <c r="V94" s="5">
        <f t="shared" si="22"/>
        <v>2788.0000000000005</v>
      </c>
      <c r="W94" s="6">
        <v>-285.44200000000001</v>
      </c>
      <c r="X94" s="5">
        <f t="shared" si="23"/>
        <v>2502.5580000000004</v>
      </c>
      <c r="Y94" s="6">
        <v>-78.924999999999997</v>
      </c>
      <c r="Z94" s="5">
        <f t="shared" si="24"/>
        <v>2423.6330000000003</v>
      </c>
      <c r="AA94" s="13"/>
      <c r="AB94" s="5">
        <f t="shared" si="25"/>
        <v>2423.6330000000003</v>
      </c>
      <c r="AC94" s="6">
        <v>-25.050999999999998</v>
      </c>
      <c r="AD94" s="5">
        <f t="shared" si="26"/>
        <v>2398.5820000000003</v>
      </c>
      <c r="AE94" s="5">
        <v>2398.5819999999999</v>
      </c>
      <c r="AF94" s="32">
        <f t="shared" si="27"/>
        <v>99.999999999999972</v>
      </c>
    </row>
    <row r="95" spans="1:32" ht="165" customHeight="1">
      <c r="A95" s="17" t="s">
        <v>361</v>
      </c>
      <c r="B95" s="18" t="s">
        <v>362</v>
      </c>
      <c r="C95" s="8"/>
      <c r="D95" s="5">
        <v>589.15499999999997</v>
      </c>
      <c r="E95" s="4">
        <f>E96</f>
        <v>0</v>
      </c>
      <c r="F95" s="5">
        <f t="shared" si="17"/>
        <v>589.15499999999997</v>
      </c>
      <c r="G95" s="6">
        <f>G96</f>
        <v>0</v>
      </c>
      <c r="H95" s="5">
        <f t="shared" si="14"/>
        <v>589.15499999999997</v>
      </c>
      <c r="I95" s="6">
        <f>I96</f>
        <v>0</v>
      </c>
      <c r="J95" s="5">
        <f t="shared" si="15"/>
        <v>589.15499999999997</v>
      </c>
      <c r="K95" s="6">
        <f>K96</f>
        <v>0</v>
      </c>
      <c r="L95" s="5">
        <f t="shared" si="16"/>
        <v>589.15499999999997</v>
      </c>
      <c r="M95" s="6">
        <f>M96</f>
        <v>0</v>
      </c>
      <c r="N95" s="5">
        <f t="shared" si="18"/>
        <v>589.15499999999997</v>
      </c>
      <c r="O95" s="6">
        <f>O96</f>
        <v>0</v>
      </c>
      <c r="P95" s="5">
        <f t="shared" si="19"/>
        <v>589.15499999999997</v>
      </c>
      <c r="Q95" s="13">
        <f>Q96</f>
        <v>0</v>
      </c>
      <c r="R95" s="5">
        <f t="shared" si="20"/>
        <v>589.15499999999997</v>
      </c>
      <c r="S95" s="6">
        <f>S96</f>
        <v>0</v>
      </c>
      <c r="T95" s="5">
        <f t="shared" si="21"/>
        <v>589.15499999999997</v>
      </c>
      <c r="U95" s="6">
        <f>U96</f>
        <v>0</v>
      </c>
      <c r="V95" s="5">
        <f t="shared" si="22"/>
        <v>589.15499999999997</v>
      </c>
      <c r="W95" s="6">
        <f>W96</f>
        <v>0</v>
      </c>
      <c r="X95" s="5">
        <f t="shared" si="23"/>
        <v>589.15499999999997</v>
      </c>
      <c r="Y95" s="6">
        <f>Y96</f>
        <v>56.11</v>
      </c>
      <c r="Z95" s="5">
        <f t="shared" si="24"/>
        <v>645.26499999999999</v>
      </c>
      <c r="AA95" s="13">
        <f>AA96</f>
        <v>0</v>
      </c>
      <c r="AB95" s="5">
        <f t="shared" si="25"/>
        <v>645.26499999999999</v>
      </c>
      <c r="AC95" s="6">
        <f>AC96</f>
        <v>0</v>
      </c>
      <c r="AD95" s="5">
        <f t="shared" si="26"/>
        <v>645.26499999999999</v>
      </c>
      <c r="AE95" s="5">
        <f>AE96</f>
        <v>645.26499999999999</v>
      </c>
      <c r="AF95" s="32">
        <f t="shared" si="27"/>
        <v>100</v>
      </c>
    </row>
    <row r="96" spans="1:32" ht="51.75" customHeight="1">
      <c r="A96" s="9" t="s">
        <v>89</v>
      </c>
      <c r="B96" s="18" t="s">
        <v>362</v>
      </c>
      <c r="C96" s="8">
        <v>600</v>
      </c>
      <c r="D96" s="5">
        <v>589.15499999999997</v>
      </c>
      <c r="E96" s="4"/>
      <c r="F96" s="5">
        <f t="shared" si="17"/>
        <v>589.15499999999997</v>
      </c>
      <c r="G96" s="6"/>
      <c r="H96" s="5">
        <f t="shared" si="14"/>
        <v>589.15499999999997</v>
      </c>
      <c r="I96" s="6"/>
      <c r="J96" s="5">
        <f t="shared" si="15"/>
        <v>589.15499999999997</v>
      </c>
      <c r="K96" s="6"/>
      <c r="L96" s="5">
        <f t="shared" si="16"/>
        <v>589.15499999999997</v>
      </c>
      <c r="M96" s="6"/>
      <c r="N96" s="5">
        <f t="shared" si="18"/>
        <v>589.15499999999997</v>
      </c>
      <c r="O96" s="6"/>
      <c r="P96" s="5">
        <f t="shared" si="19"/>
        <v>589.15499999999997</v>
      </c>
      <c r="Q96" s="13"/>
      <c r="R96" s="5">
        <f t="shared" si="20"/>
        <v>589.15499999999997</v>
      </c>
      <c r="S96" s="6"/>
      <c r="T96" s="5">
        <f t="shared" si="21"/>
        <v>589.15499999999997</v>
      </c>
      <c r="U96" s="6"/>
      <c r="V96" s="5">
        <f t="shared" si="22"/>
        <v>589.15499999999997</v>
      </c>
      <c r="W96" s="6"/>
      <c r="X96" s="5">
        <f t="shared" si="23"/>
        <v>589.15499999999997</v>
      </c>
      <c r="Y96" s="6">
        <v>56.11</v>
      </c>
      <c r="Z96" s="5">
        <f t="shared" si="24"/>
        <v>645.26499999999999</v>
      </c>
      <c r="AA96" s="13"/>
      <c r="AB96" s="5">
        <f t="shared" si="25"/>
        <v>645.26499999999999</v>
      </c>
      <c r="AC96" s="6"/>
      <c r="AD96" s="5">
        <f t="shared" si="26"/>
        <v>645.26499999999999</v>
      </c>
      <c r="AE96" s="5">
        <v>645.26499999999999</v>
      </c>
      <c r="AF96" s="32">
        <f t="shared" si="27"/>
        <v>100</v>
      </c>
    </row>
    <row r="97" spans="1:32" ht="115.5" customHeight="1">
      <c r="A97" s="17" t="s">
        <v>363</v>
      </c>
      <c r="B97" s="18" t="s">
        <v>364</v>
      </c>
      <c r="C97" s="8"/>
      <c r="D97" s="5">
        <v>1514.1184899999998</v>
      </c>
      <c r="E97" s="4">
        <f>E98+E99</f>
        <v>0</v>
      </c>
      <c r="F97" s="5">
        <f t="shared" si="17"/>
        <v>1514.1184899999998</v>
      </c>
      <c r="G97" s="6">
        <f>G98+G99</f>
        <v>0</v>
      </c>
      <c r="H97" s="5">
        <f t="shared" si="14"/>
        <v>1514.1184899999998</v>
      </c>
      <c r="I97" s="6">
        <f>I98+I99</f>
        <v>0</v>
      </c>
      <c r="J97" s="5">
        <f t="shared" si="15"/>
        <v>1514.1184899999998</v>
      </c>
      <c r="K97" s="6">
        <f>K98+K99</f>
        <v>0</v>
      </c>
      <c r="L97" s="5">
        <f t="shared" si="16"/>
        <v>1514.1184899999998</v>
      </c>
      <c r="M97" s="6">
        <f>M98+M99</f>
        <v>0</v>
      </c>
      <c r="N97" s="5">
        <f t="shared" si="18"/>
        <v>1514.1184899999998</v>
      </c>
      <c r="O97" s="6">
        <f>O98+O99</f>
        <v>0</v>
      </c>
      <c r="P97" s="5">
        <f t="shared" si="19"/>
        <v>1514.1184899999998</v>
      </c>
      <c r="Q97" s="13">
        <f>Q98+Q99</f>
        <v>0</v>
      </c>
      <c r="R97" s="5">
        <f t="shared" si="20"/>
        <v>1514.1184899999998</v>
      </c>
      <c r="S97" s="6">
        <f>S98+S99</f>
        <v>0</v>
      </c>
      <c r="T97" s="5">
        <f t="shared" si="21"/>
        <v>1514.1184899999998</v>
      </c>
      <c r="U97" s="6">
        <f>U98+U99</f>
        <v>0</v>
      </c>
      <c r="V97" s="5">
        <f t="shared" si="22"/>
        <v>1514.1184899999998</v>
      </c>
      <c r="W97" s="6">
        <f>W98+W99</f>
        <v>0</v>
      </c>
      <c r="X97" s="5">
        <f t="shared" si="23"/>
        <v>1514.1184899999998</v>
      </c>
      <c r="Y97" s="6">
        <f>Y98+Y99</f>
        <v>186.64915999999999</v>
      </c>
      <c r="Z97" s="5">
        <f t="shared" si="24"/>
        <v>1700.7676499999998</v>
      </c>
      <c r="AA97" s="13">
        <f>AA98+AA99</f>
        <v>0</v>
      </c>
      <c r="AB97" s="5">
        <f t="shared" si="25"/>
        <v>1700.7676499999998</v>
      </c>
      <c r="AC97" s="6">
        <f>AC98+AC99</f>
        <v>-297.39789999999999</v>
      </c>
      <c r="AD97" s="5">
        <f t="shared" si="26"/>
        <v>1403.3697499999998</v>
      </c>
      <c r="AE97" s="5">
        <f>AE98+AE99</f>
        <v>1403.3697499999998</v>
      </c>
      <c r="AF97" s="32">
        <f t="shared" si="27"/>
        <v>100</v>
      </c>
    </row>
    <row r="98" spans="1:32" ht="36" customHeight="1">
      <c r="A98" s="9" t="s">
        <v>400</v>
      </c>
      <c r="B98" s="18" t="s">
        <v>364</v>
      </c>
      <c r="C98" s="8">
        <v>300</v>
      </c>
      <c r="D98" s="5">
        <v>1468.1184899999998</v>
      </c>
      <c r="E98" s="4"/>
      <c r="F98" s="5">
        <f t="shared" si="17"/>
        <v>1468.1184899999998</v>
      </c>
      <c r="G98" s="6"/>
      <c r="H98" s="5">
        <f t="shared" si="14"/>
        <v>1468.1184899999998</v>
      </c>
      <c r="I98" s="6"/>
      <c r="J98" s="5">
        <f t="shared" si="15"/>
        <v>1468.1184899999998</v>
      </c>
      <c r="K98" s="6"/>
      <c r="L98" s="5">
        <f t="shared" si="16"/>
        <v>1468.1184899999998</v>
      </c>
      <c r="M98" s="6"/>
      <c r="N98" s="5">
        <f t="shared" si="18"/>
        <v>1468.1184899999998</v>
      </c>
      <c r="O98" s="6"/>
      <c r="P98" s="5">
        <f t="shared" si="19"/>
        <v>1468.1184899999998</v>
      </c>
      <c r="Q98" s="13"/>
      <c r="R98" s="5">
        <f t="shared" si="20"/>
        <v>1468.1184899999998</v>
      </c>
      <c r="S98" s="6"/>
      <c r="T98" s="5">
        <f t="shared" si="21"/>
        <v>1468.1184899999998</v>
      </c>
      <c r="U98" s="6"/>
      <c r="V98" s="5">
        <f t="shared" si="22"/>
        <v>1468.1184899999998</v>
      </c>
      <c r="W98" s="6"/>
      <c r="X98" s="5">
        <f t="shared" si="23"/>
        <v>1468.1184899999998</v>
      </c>
      <c r="Y98" s="6">
        <v>186.64915999999999</v>
      </c>
      <c r="Z98" s="5">
        <f t="shared" si="24"/>
        <v>1654.7676499999998</v>
      </c>
      <c r="AA98" s="13"/>
      <c r="AB98" s="5">
        <f t="shared" si="25"/>
        <v>1654.7676499999998</v>
      </c>
      <c r="AC98" s="6">
        <v>-272.05311</v>
      </c>
      <c r="AD98" s="5">
        <f t="shared" si="26"/>
        <v>1382.7145399999997</v>
      </c>
      <c r="AE98" s="5">
        <v>1382.7145399999999</v>
      </c>
      <c r="AF98" s="32">
        <f t="shared" si="27"/>
        <v>100.00000000000003</v>
      </c>
    </row>
    <row r="99" spans="1:32" ht="48.75" customHeight="1">
      <c r="A99" s="9" t="s">
        <v>89</v>
      </c>
      <c r="B99" s="18" t="s">
        <v>364</v>
      </c>
      <c r="C99" s="8">
        <v>600</v>
      </c>
      <c r="D99" s="5">
        <v>46</v>
      </c>
      <c r="E99" s="6"/>
      <c r="F99" s="5">
        <f t="shared" si="17"/>
        <v>46</v>
      </c>
      <c r="G99" s="6"/>
      <c r="H99" s="5">
        <f t="shared" si="14"/>
        <v>46</v>
      </c>
      <c r="I99" s="6"/>
      <c r="J99" s="5">
        <f t="shared" si="15"/>
        <v>46</v>
      </c>
      <c r="K99" s="6"/>
      <c r="L99" s="5">
        <f t="shared" si="16"/>
        <v>46</v>
      </c>
      <c r="M99" s="6"/>
      <c r="N99" s="5">
        <f t="shared" si="18"/>
        <v>46</v>
      </c>
      <c r="O99" s="6"/>
      <c r="P99" s="5">
        <f t="shared" si="19"/>
        <v>46</v>
      </c>
      <c r="Q99" s="13"/>
      <c r="R99" s="5">
        <f t="shared" si="20"/>
        <v>46</v>
      </c>
      <c r="S99" s="6"/>
      <c r="T99" s="5">
        <f t="shared" si="21"/>
        <v>46</v>
      </c>
      <c r="U99" s="6"/>
      <c r="V99" s="5">
        <f t="shared" si="22"/>
        <v>46</v>
      </c>
      <c r="W99" s="6"/>
      <c r="X99" s="5">
        <f t="shared" si="23"/>
        <v>46</v>
      </c>
      <c r="Y99" s="6"/>
      <c r="Z99" s="5">
        <f t="shared" si="24"/>
        <v>46</v>
      </c>
      <c r="AA99" s="13"/>
      <c r="AB99" s="5">
        <f t="shared" si="25"/>
        <v>46</v>
      </c>
      <c r="AC99" s="6">
        <v>-25.34479</v>
      </c>
      <c r="AD99" s="5">
        <f t="shared" si="26"/>
        <v>20.65521</v>
      </c>
      <c r="AE99" s="5">
        <v>20.65521</v>
      </c>
      <c r="AF99" s="32">
        <f t="shared" si="27"/>
        <v>100</v>
      </c>
    </row>
    <row r="100" spans="1:32" ht="49.5" customHeight="1">
      <c r="A100" s="17" t="s">
        <v>365</v>
      </c>
      <c r="B100" s="11" t="s">
        <v>366</v>
      </c>
      <c r="C100" s="8"/>
      <c r="D100" s="5">
        <v>1141.1400000000001</v>
      </c>
      <c r="E100" s="6">
        <f>E101</f>
        <v>0</v>
      </c>
      <c r="F100" s="5">
        <f t="shared" si="17"/>
        <v>1141.1400000000001</v>
      </c>
      <c r="G100" s="6">
        <f>G101</f>
        <v>0</v>
      </c>
      <c r="H100" s="5">
        <f t="shared" si="14"/>
        <v>1141.1400000000001</v>
      </c>
      <c r="I100" s="6">
        <f>I101</f>
        <v>0</v>
      </c>
      <c r="J100" s="5">
        <f t="shared" si="15"/>
        <v>1141.1400000000001</v>
      </c>
      <c r="K100" s="6">
        <f>K101</f>
        <v>0</v>
      </c>
      <c r="L100" s="5">
        <f t="shared" si="16"/>
        <v>1141.1400000000001</v>
      </c>
      <c r="M100" s="6">
        <f>M101</f>
        <v>0</v>
      </c>
      <c r="N100" s="5">
        <f t="shared" si="18"/>
        <v>1141.1400000000001</v>
      </c>
      <c r="O100" s="6">
        <f>O101</f>
        <v>0</v>
      </c>
      <c r="P100" s="5">
        <f t="shared" si="19"/>
        <v>1141.1400000000001</v>
      </c>
      <c r="Q100" s="13">
        <f>Q101</f>
        <v>0</v>
      </c>
      <c r="R100" s="5">
        <f t="shared" si="20"/>
        <v>1141.1400000000001</v>
      </c>
      <c r="S100" s="6">
        <f>S101</f>
        <v>0</v>
      </c>
      <c r="T100" s="5">
        <f t="shared" si="21"/>
        <v>1141.1400000000001</v>
      </c>
      <c r="U100" s="6">
        <f>U101</f>
        <v>0</v>
      </c>
      <c r="V100" s="5">
        <f t="shared" si="22"/>
        <v>1141.1400000000001</v>
      </c>
      <c r="W100" s="6">
        <f>W101</f>
        <v>0</v>
      </c>
      <c r="X100" s="5">
        <f t="shared" si="23"/>
        <v>1141.1400000000001</v>
      </c>
      <c r="Y100" s="6">
        <f>Y101</f>
        <v>0</v>
      </c>
      <c r="Z100" s="5">
        <f t="shared" si="24"/>
        <v>1141.1400000000001</v>
      </c>
      <c r="AA100" s="13">
        <f>AA101</f>
        <v>0</v>
      </c>
      <c r="AB100" s="5">
        <f t="shared" si="25"/>
        <v>1141.1400000000001</v>
      </c>
      <c r="AC100" s="6">
        <f>AC101</f>
        <v>0</v>
      </c>
      <c r="AD100" s="5">
        <f t="shared" si="26"/>
        <v>1141.1400000000001</v>
      </c>
      <c r="AE100" s="5">
        <f>AE101</f>
        <v>1141.1400000000001</v>
      </c>
      <c r="AF100" s="32">
        <f t="shared" si="27"/>
        <v>100</v>
      </c>
    </row>
    <row r="101" spans="1:32" ht="48" customHeight="1">
      <c r="A101" s="9" t="s">
        <v>89</v>
      </c>
      <c r="B101" s="11" t="s">
        <v>366</v>
      </c>
      <c r="C101" s="8">
        <v>600</v>
      </c>
      <c r="D101" s="5">
        <v>1141.1400000000001</v>
      </c>
      <c r="E101" s="6"/>
      <c r="F101" s="5">
        <f t="shared" si="17"/>
        <v>1141.1400000000001</v>
      </c>
      <c r="G101" s="6"/>
      <c r="H101" s="5">
        <f t="shared" si="14"/>
        <v>1141.1400000000001</v>
      </c>
      <c r="I101" s="6"/>
      <c r="J101" s="5">
        <f t="shared" si="15"/>
        <v>1141.1400000000001</v>
      </c>
      <c r="K101" s="6"/>
      <c r="L101" s="5">
        <f t="shared" si="16"/>
        <v>1141.1400000000001</v>
      </c>
      <c r="M101" s="6"/>
      <c r="N101" s="5">
        <f t="shared" si="18"/>
        <v>1141.1400000000001</v>
      </c>
      <c r="O101" s="6"/>
      <c r="P101" s="5">
        <f t="shared" si="19"/>
        <v>1141.1400000000001</v>
      </c>
      <c r="Q101" s="13"/>
      <c r="R101" s="5">
        <f t="shared" si="20"/>
        <v>1141.1400000000001</v>
      </c>
      <c r="S101" s="6"/>
      <c r="T101" s="5">
        <f t="shared" si="21"/>
        <v>1141.1400000000001</v>
      </c>
      <c r="U101" s="6"/>
      <c r="V101" s="5">
        <f t="shared" si="22"/>
        <v>1141.1400000000001</v>
      </c>
      <c r="W101" s="6"/>
      <c r="X101" s="5">
        <f t="shared" si="23"/>
        <v>1141.1400000000001</v>
      </c>
      <c r="Y101" s="6"/>
      <c r="Z101" s="5">
        <f t="shared" si="24"/>
        <v>1141.1400000000001</v>
      </c>
      <c r="AA101" s="13"/>
      <c r="AB101" s="5">
        <f t="shared" si="25"/>
        <v>1141.1400000000001</v>
      </c>
      <c r="AC101" s="6"/>
      <c r="AD101" s="5">
        <f t="shared" si="26"/>
        <v>1141.1400000000001</v>
      </c>
      <c r="AE101" s="5">
        <v>1141.1400000000001</v>
      </c>
      <c r="AF101" s="32">
        <f t="shared" si="27"/>
        <v>100</v>
      </c>
    </row>
    <row r="102" spans="1:32" ht="84" customHeight="1">
      <c r="A102" s="20" t="s">
        <v>368</v>
      </c>
      <c r="B102" s="11" t="s">
        <v>367</v>
      </c>
      <c r="C102" s="8"/>
      <c r="D102" s="5">
        <v>46.2</v>
      </c>
      <c r="E102" s="6">
        <f>E103</f>
        <v>0</v>
      </c>
      <c r="F102" s="5">
        <f t="shared" si="17"/>
        <v>46.2</v>
      </c>
      <c r="G102" s="6">
        <f>G103</f>
        <v>0</v>
      </c>
      <c r="H102" s="5">
        <f t="shared" si="14"/>
        <v>46.2</v>
      </c>
      <c r="I102" s="6">
        <f>I103</f>
        <v>0</v>
      </c>
      <c r="J102" s="5">
        <f t="shared" si="15"/>
        <v>46.2</v>
      </c>
      <c r="K102" s="6">
        <f>K103</f>
        <v>0</v>
      </c>
      <c r="L102" s="5">
        <f t="shared" si="16"/>
        <v>46.2</v>
      </c>
      <c r="M102" s="6">
        <f>M103</f>
        <v>0</v>
      </c>
      <c r="N102" s="5">
        <f t="shared" si="18"/>
        <v>46.2</v>
      </c>
      <c r="O102" s="6">
        <f>O103</f>
        <v>0</v>
      </c>
      <c r="P102" s="5">
        <f t="shared" si="19"/>
        <v>46.2</v>
      </c>
      <c r="Q102" s="13">
        <f>Q103</f>
        <v>0</v>
      </c>
      <c r="R102" s="5">
        <f t="shared" si="20"/>
        <v>46.2</v>
      </c>
      <c r="S102" s="6">
        <f>S103</f>
        <v>0</v>
      </c>
      <c r="T102" s="5">
        <f t="shared" si="21"/>
        <v>46.2</v>
      </c>
      <c r="U102" s="6">
        <f>U103</f>
        <v>0</v>
      </c>
      <c r="V102" s="5">
        <f t="shared" si="22"/>
        <v>46.2</v>
      </c>
      <c r="W102" s="6">
        <f>W103</f>
        <v>0</v>
      </c>
      <c r="X102" s="5">
        <f t="shared" si="23"/>
        <v>46.2</v>
      </c>
      <c r="Y102" s="6">
        <f>Y103</f>
        <v>0</v>
      </c>
      <c r="Z102" s="5">
        <f t="shared" si="24"/>
        <v>46.2</v>
      </c>
      <c r="AA102" s="13">
        <f>AA103</f>
        <v>0</v>
      </c>
      <c r="AB102" s="5">
        <f t="shared" si="25"/>
        <v>46.2</v>
      </c>
      <c r="AC102" s="6">
        <f>AC103</f>
        <v>0</v>
      </c>
      <c r="AD102" s="5">
        <f t="shared" si="26"/>
        <v>46.2</v>
      </c>
      <c r="AE102" s="5">
        <f>AE103</f>
        <v>46.2</v>
      </c>
      <c r="AF102" s="32">
        <f t="shared" si="27"/>
        <v>100</v>
      </c>
    </row>
    <row r="103" spans="1:32" ht="46.5" customHeight="1">
      <c r="A103" s="9" t="s">
        <v>89</v>
      </c>
      <c r="B103" s="11" t="s">
        <v>367</v>
      </c>
      <c r="C103" s="8">
        <v>600</v>
      </c>
      <c r="D103" s="5">
        <v>46.2</v>
      </c>
      <c r="E103" s="6"/>
      <c r="F103" s="5">
        <f t="shared" si="17"/>
        <v>46.2</v>
      </c>
      <c r="G103" s="6"/>
      <c r="H103" s="5">
        <f t="shared" si="14"/>
        <v>46.2</v>
      </c>
      <c r="I103" s="6"/>
      <c r="J103" s="5">
        <f t="shared" si="15"/>
        <v>46.2</v>
      </c>
      <c r="K103" s="6"/>
      <c r="L103" s="5">
        <f t="shared" si="16"/>
        <v>46.2</v>
      </c>
      <c r="M103" s="6"/>
      <c r="N103" s="5">
        <f t="shared" si="18"/>
        <v>46.2</v>
      </c>
      <c r="O103" s="6"/>
      <c r="P103" s="5">
        <f t="shared" si="19"/>
        <v>46.2</v>
      </c>
      <c r="Q103" s="13"/>
      <c r="R103" s="5">
        <f t="shared" si="20"/>
        <v>46.2</v>
      </c>
      <c r="S103" s="6"/>
      <c r="T103" s="5">
        <f t="shared" si="21"/>
        <v>46.2</v>
      </c>
      <c r="U103" s="6"/>
      <c r="V103" s="5">
        <f t="shared" si="22"/>
        <v>46.2</v>
      </c>
      <c r="W103" s="6"/>
      <c r="X103" s="5">
        <f t="shared" si="23"/>
        <v>46.2</v>
      </c>
      <c r="Y103" s="6"/>
      <c r="Z103" s="5">
        <f t="shared" si="24"/>
        <v>46.2</v>
      </c>
      <c r="AA103" s="13"/>
      <c r="AB103" s="5">
        <f t="shared" si="25"/>
        <v>46.2</v>
      </c>
      <c r="AC103" s="6"/>
      <c r="AD103" s="5">
        <f t="shared" si="26"/>
        <v>46.2</v>
      </c>
      <c r="AE103" s="5">
        <v>46.2</v>
      </c>
      <c r="AF103" s="32">
        <f t="shared" si="27"/>
        <v>100</v>
      </c>
    </row>
    <row r="104" spans="1:32" ht="48" customHeight="1">
      <c r="A104" s="16" t="s">
        <v>16</v>
      </c>
      <c r="B104" s="15" t="s">
        <v>18</v>
      </c>
      <c r="C104" s="8"/>
      <c r="D104" s="5">
        <v>1055.375</v>
      </c>
      <c r="E104" s="6">
        <f>E105+E109+E113+E117</f>
        <v>0</v>
      </c>
      <c r="F104" s="5">
        <f t="shared" si="17"/>
        <v>1055.375</v>
      </c>
      <c r="G104" s="6">
        <f>G105+G109+G113+G117</f>
        <v>0</v>
      </c>
      <c r="H104" s="5">
        <f t="shared" si="14"/>
        <v>1055.375</v>
      </c>
      <c r="I104" s="6">
        <f>I105+I109+I113+I117</f>
        <v>0</v>
      </c>
      <c r="J104" s="5">
        <f t="shared" si="15"/>
        <v>1055.375</v>
      </c>
      <c r="K104" s="6">
        <f>K105+K109+K113+K117</f>
        <v>0</v>
      </c>
      <c r="L104" s="5">
        <f t="shared" si="16"/>
        <v>1055.375</v>
      </c>
      <c r="M104" s="6">
        <f>M105+M109+M113+M117</f>
        <v>0</v>
      </c>
      <c r="N104" s="5">
        <f t="shared" si="18"/>
        <v>1055.375</v>
      </c>
      <c r="O104" s="6">
        <f>O105+O109+O113+O117</f>
        <v>0</v>
      </c>
      <c r="P104" s="5">
        <f t="shared" si="19"/>
        <v>1055.375</v>
      </c>
      <c r="Q104" s="13">
        <f>Q105+Q109+Q113+Q117</f>
        <v>0</v>
      </c>
      <c r="R104" s="5">
        <f t="shared" si="20"/>
        <v>1055.375</v>
      </c>
      <c r="S104" s="6">
        <f>S105+S109+S113+S117</f>
        <v>0</v>
      </c>
      <c r="T104" s="5">
        <f t="shared" si="21"/>
        <v>1055.375</v>
      </c>
      <c r="U104" s="6">
        <f>U105+U109+U113+U117</f>
        <v>0</v>
      </c>
      <c r="V104" s="5">
        <f t="shared" si="22"/>
        <v>1055.375</v>
      </c>
      <c r="W104" s="6">
        <f>W105+W109+W113+W117</f>
        <v>0</v>
      </c>
      <c r="X104" s="5">
        <f t="shared" si="23"/>
        <v>1055.375</v>
      </c>
      <c r="Y104" s="6">
        <f>Y105+Y109+Y113+Y117</f>
        <v>0</v>
      </c>
      <c r="Z104" s="5">
        <f t="shared" si="24"/>
        <v>1055.375</v>
      </c>
      <c r="AA104" s="13">
        <f>AA105+AA109+AA113+AA117</f>
        <v>0</v>
      </c>
      <c r="AB104" s="5">
        <f t="shared" si="25"/>
        <v>1055.375</v>
      </c>
      <c r="AC104" s="6">
        <f>AC105+AC109+AC113+AC117</f>
        <v>0</v>
      </c>
      <c r="AD104" s="5">
        <f t="shared" si="26"/>
        <v>1055.375</v>
      </c>
      <c r="AE104" s="5">
        <f>AE105+AE109+AE113+AE117</f>
        <v>1055.375</v>
      </c>
      <c r="AF104" s="32">
        <f t="shared" si="27"/>
        <v>100</v>
      </c>
    </row>
    <row r="105" spans="1:32" ht="58.5" customHeight="1">
      <c r="A105" s="9" t="s">
        <v>17</v>
      </c>
      <c r="B105" s="11" t="s">
        <v>19</v>
      </c>
      <c r="C105" s="8"/>
      <c r="D105" s="5">
        <v>845.375</v>
      </c>
      <c r="E105" s="6">
        <f>E106</f>
        <v>0</v>
      </c>
      <c r="F105" s="5">
        <f t="shared" si="17"/>
        <v>845.375</v>
      </c>
      <c r="G105" s="6">
        <f>G106</f>
        <v>0</v>
      </c>
      <c r="H105" s="5">
        <f t="shared" si="14"/>
        <v>845.375</v>
      </c>
      <c r="I105" s="6">
        <f>I106</f>
        <v>0</v>
      </c>
      <c r="J105" s="5">
        <f t="shared" si="15"/>
        <v>845.375</v>
      </c>
      <c r="K105" s="6">
        <f>K106</f>
        <v>0</v>
      </c>
      <c r="L105" s="5">
        <f t="shared" si="16"/>
        <v>845.375</v>
      </c>
      <c r="M105" s="6">
        <f>M106</f>
        <v>0</v>
      </c>
      <c r="N105" s="5">
        <f t="shared" si="18"/>
        <v>845.375</v>
      </c>
      <c r="O105" s="6">
        <f>O106</f>
        <v>0</v>
      </c>
      <c r="P105" s="5">
        <f t="shared" si="19"/>
        <v>845.375</v>
      </c>
      <c r="Q105" s="13">
        <f>Q106</f>
        <v>0</v>
      </c>
      <c r="R105" s="5">
        <f t="shared" si="20"/>
        <v>845.375</v>
      </c>
      <c r="S105" s="6">
        <f>S106</f>
        <v>0</v>
      </c>
      <c r="T105" s="5">
        <f t="shared" si="21"/>
        <v>845.375</v>
      </c>
      <c r="U105" s="6">
        <f>U106</f>
        <v>71.3</v>
      </c>
      <c r="V105" s="5">
        <f t="shared" si="22"/>
        <v>916.67499999999995</v>
      </c>
      <c r="W105" s="6">
        <f>W106</f>
        <v>0</v>
      </c>
      <c r="X105" s="5">
        <f t="shared" si="23"/>
        <v>916.67499999999995</v>
      </c>
      <c r="Y105" s="6">
        <f>Y106</f>
        <v>0</v>
      </c>
      <c r="Z105" s="5">
        <f t="shared" si="24"/>
        <v>916.67499999999995</v>
      </c>
      <c r="AA105" s="13">
        <f>AA106</f>
        <v>0</v>
      </c>
      <c r="AB105" s="5">
        <f t="shared" si="25"/>
        <v>916.67499999999995</v>
      </c>
      <c r="AC105" s="6">
        <f>AC106</f>
        <v>0</v>
      </c>
      <c r="AD105" s="5">
        <f t="shared" si="26"/>
        <v>916.67499999999995</v>
      </c>
      <c r="AE105" s="5">
        <f>AE106</f>
        <v>916.67499999999995</v>
      </c>
      <c r="AF105" s="32">
        <f t="shared" si="27"/>
        <v>100</v>
      </c>
    </row>
    <row r="106" spans="1:32" ht="46.5" customHeight="1">
      <c r="A106" s="9" t="s">
        <v>21</v>
      </c>
      <c r="B106" s="11" t="s">
        <v>20</v>
      </c>
      <c r="C106" s="8"/>
      <c r="D106" s="5">
        <v>845.375</v>
      </c>
      <c r="E106" s="6">
        <f>E107+E108</f>
        <v>0</v>
      </c>
      <c r="F106" s="5">
        <f t="shared" si="17"/>
        <v>845.375</v>
      </c>
      <c r="G106" s="6">
        <f>G107+G108</f>
        <v>0</v>
      </c>
      <c r="H106" s="5">
        <f t="shared" si="14"/>
        <v>845.375</v>
      </c>
      <c r="I106" s="6">
        <f>I107+I108</f>
        <v>0</v>
      </c>
      <c r="J106" s="5">
        <f t="shared" si="15"/>
        <v>845.375</v>
      </c>
      <c r="K106" s="6">
        <f>K107+K108</f>
        <v>0</v>
      </c>
      <c r="L106" s="5">
        <f t="shared" si="16"/>
        <v>845.375</v>
      </c>
      <c r="M106" s="6">
        <f>M107+M108</f>
        <v>0</v>
      </c>
      <c r="N106" s="5">
        <f t="shared" si="18"/>
        <v>845.375</v>
      </c>
      <c r="O106" s="6">
        <f>O107+O108</f>
        <v>0</v>
      </c>
      <c r="P106" s="5">
        <f t="shared" si="19"/>
        <v>845.375</v>
      </c>
      <c r="Q106" s="13">
        <f>Q107+Q108</f>
        <v>0</v>
      </c>
      <c r="R106" s="5">
        <f t="shared" si="20"/>
        <v>845.375</v>
      </c>
      <c r="S106" s="6">
        <f>S107+S108</f>
        <v>0</v>
      </c>
      <c r="T106" s="5">
        <f t="shared" si="21"/>
        <v>845.375</v>
      </c>
      <c r="U106" s="6">
        <f>U107+U108</f>
        <v>71.3</v>
      </c>
      <c r="V106" s="5">
        <f t="shared" si="22"/>
        <v>916.67499999999995</v>
      </c>
      <c r="W106" s="6">
        <f>W107+W108</f>
        <v>0</v>
      </c>
      <c r="X106" s="5">
        <f t="shared" si="23"/>
        <v>916.67499999999995</v>
      </c>
      <c r="Y106" s="6">
        <f>Y107+Y108</f>
        <v>0</v>
      </c>
      <c r="Z106" s="5">
        <f t="shared" si="24"/>
        <v>916.67499999999995</v>
      </c>
      <c r="AA106" s="13">
        <f>AA107+AA108</f>
        <v>0</v>
      </c>
      <c r="AB106" s="5">
        <f t="shared" si="25"/>
        <v>916.67499999999995</v>
      </c>
      <c r="AC106" s="6">
        <f>AC107+AC108</f>
        <v>0</v>
      </c>
      <c r="AD106" s="5">
        <f t="shared" si="26"/>
        <v>916.67499999999995</v>
      </c>
      <c r="AE106" s="5">
        <f>AE107+AE108</f>
        <v>916.67499999999995</v>
      </c>
      <c r="AF106" s="32">
        <f t="shared" si="27"/>
        <v>100</v>
      </c>
    </row>
    <row r="107" spans="1:32" ht="45.75" customHeight="1">
      <c r="A107" s="9" t="s">
        <v>34</v>
      </c>
      <c r="B107" s="11" t="s">
        <v>20</v>
      </c>
      <c r="C107" s="8">
        <v>200</v>
      </c>
      <c r="D107" s="5">
        <v>479.875</v>
      </c>
      <c r="E107" s="6"/>
      <c r="F107" s="5">
        <f t="shared" si="17"/>
        <v>479.875</v>
      </c>
      <c r="G107" s="6"/>
      <c r="H107" s="5">
        <f t="shared" si="14"/>
        <v>479.875</v>
      </c>
      <c r="I107" s="6"/>
      <c r="J107" s="5">
        <f t="shared" si="15"/>
        <v>479.875</v>
      </c>
      <c r="K107" s="6"/>
      <c r="L107" s="5">
        <f t="shared" si="16"/>
        <v>479.875</v>
      </c>
      <c r="M107" s="6"/>
      <c r="N107" s="5">
        <f t="shared" si="18"/>
        <v>479.875</v>
      </c>
      <c r="O107" s="6"/>
      <c r="P107" s="5">
        <f t="shared" si="19"/>
        <v>479.875</v>
      </c>
      <c r="Q107" s="13"/>
      <c r="R107" s="5">
        <f t="shared" si="20"/>
        <v>479.875</v>
      </c>
      <c r="S107" s="6"/>
      <c r="T107" s="5">
        <f t="shared" si="21"/>
        <v>479.875</v>
      </c>
      <c r="U107" s="6"/>
      <c r="V107" s="5">
        <f t="shared" si="22"/>
        <v>479.875</v>
      </c>
      <c r="W107" s="6"/>
      <c r="X107" s="5">
        <f t="shared" si="23"/>
        <v>479.875</v>
      </c>
      <c r="Y107" s="6"/>
      <c r="Z107" s="5">
        <f t="shared" si="24"/>
        <v>479.875</v>
      </c>
      <c r="AA107" s="13"/>
      <c r="AB107" s="5">
        <f t="shared" si="25"/>
        <v>479.875</v>
      </c>
      <c r="AC107" s="6"/>
      <c r="AD107" s="5">
        <f t="shared" si="26"/>
        <v>479.875</v>
      </c>
      <c r="AE107" s="5">
        <v>479.875</v>
      </c>
      <c r="AF107" s="32">
        <f t="shared" si="27"/>
        <v>100</v>
      </c>
    </row>
    <row r="108" spans="1:32" ht="48" customHeight="1">
      <c r="A108" s="9" t="s">
        <v>89</v>
      </c>
      <c r="B108" s="11" t="s">
        <v>20</v>
      </c>
      <c r="C108" s="8">
        <v>600</v>
      </c>
      <c r="D108" s="5">
        <v>365.5</v>
      </c>
      <c r="E108" s="6"/>
      <c r="F108" s="5">
        <f t="shared" si="17"/>
        <v>365.5</v>
      </c>
      <c r="G108" s="6"/>
      <c r="H108" s="5">
        <f t="shared" si="14"/>
        <v>365.5</v>
      </c>
      <c r="I108" s="6"/>
      <c r="J108" s="5">
        <f t="shared" si="15"/>
        <v>365.5</v>
      </c>
      <c r="K108" s="6"/>
      <c r="L108" s="5">
        <f t="shared" si="16"/>
        <v>365.5</v>
      </c>
      <c r="M108" s="6"/>
      <c r="N108" s="5">
        <f t="shared" si="18"/>
        <v>365.5</v>
      </c>
      <c r="O108" s="6"/>
      <c r="P108" s="5">
        <f t="shared" si="19"/>
        <v>365.5</v>
      </c>
      <c r="Q108" s="13"/>
      <c r="R108" s="5">
        <f t="shared" si="20"/>
        <v>365.5</v>
      </c>
      <c r="S108" s="6"/>
      <c r="T108" s="5">
        <f t="shared" si="21"/>
        <v>365.5</v>
      </c>
      <c r="U108" s="6">
        <v>71.3</v>
      </c>
      <c r="V108" s="5">
        <f t="shared" si="22"/>
        <v>436.8</v>
      </c>
      <c r="W108" s="6"/>
      <c r="X108" s="5">
        <f t="shared" si="23"/>
        <v>436.8</v>
      </c>
      <c r="Y108" s="6"/>
      <c r="Z108" s="5">
        <f t="shared" si="24"/>
        <v>436.8</v>
      </c>
      <c r="AA108" s="13"/>
      <c r="AB108" s="5">
        <f t="shared" si="25"/>
        <v>436.8</v>
      </c>
      <c r="AC108" s="6"/>
      <c r="AD108" s="5">
        <f t="shared" si="26"/>
        <v>436.8</v>
      </c>
      <c r="AE108" s="5">
        <v>436.8</v>
      </c>
      <c r="AF108" s="32">
        <f t="shared" si="27"/>
        <v>100</v>
      </c>
    </row>
    <row r="109" spans="1:32" ht="65.25" customHeight="1">
      <c r="A109" s="9" t="s">
        <v>653</v>
      </c>
      <c r="B109" s="11" t="s">
        <v>22</v>
      </c>
      <c r="C109" s="8"/>
      <c r="D109" s="5">
        <v>100</v>
      </c>
      <c r="E109" s="6">
        <f>E110</f>
        <v>0</v>
      </c>
      <c r="F109" s="5">
        <f t="shared" si="17"/>
        <v>100</v>
      </c>
      <c r="G109" s="6">
        <f>G110</f>
        <v>0</v>
      </c>
      <c r="H109" s="5">
        <f t="shared" si="14"/>
        <v>100</v>
      </c>
      <c r="I109" s="6">
        <f>I110</f>
        <v>0</v>
      </c>
      <c r="J109" s="5">
        <f t="shared" si="15"/>
        <v>100</v>
      </c>
      <c r="K109" s="6">
        <f>K110</f>
        <v>0</v>
      </c>
      <c r="L109" s="5">
        <f t="shared" si="16"/>
        <v>100</v>
      </c>
      <c r="M109" s="6">
        <f>M110</f>
        <v>0</v>
      </c>
      <c r="N109" s="5">
        <f t="shared" si="18"/>
        <v>100</v>
      </c>
      <c r="O109" s="6">
        <f>O110</f>
        <v>0</v>
      </c>
      <c r="P109" s="5">
        <f t="shared" si="19"/>
        <v>100</v>
      </c>
      <c r="Q109" s="13">
        <f>Q110</f>
        <v>0</v>
      </c>
      <c r="R109" s="5">
        <f t="shared" si="20"/>
        <v>100</v>
      </c>
      <c r="S109" s="6">
        <f>S110</f>
        <v>0</v>
      </c>
      <c r="T109" s="5">
        <f t="shared" si="21"/>
        <v>100</v>
      </c>
      <c r="U109" s="6">
        <f>U110</f>
        <v>-71.3</v>
      </c>
      <c r="V109" s="5">
        <f t="shared" si="22"/>
        <v>28.700000000000003</v>
      </c>
      <c r="W109" s="6">
        <f>W110</f>
        <v>0</v>
      </c>
      <c r="X109" s="5">
        <f t="shared" si="23"/>
        <v>28.700000000000003</v>
      </c>
      <c r="Y109" s="6">
        <f>Y110</f>
        <v>0</v>
      </c>
      <c r="Z109" s="5">
        <f t="shared" si="24"/>
        <v>28.700000000000003</v>
      </c>
      <c r="AA109" s="13">
        <f>AA110</f>
        <v>0</v>
      </c>
      <c r="AB109" s="5">
        <f t="shared" si="25"/>
        <v>28.700000000000003</v>
      </c>
      <c r="AC109" s="6">
        <f>AC110</f>
        <v>0</v>
      </c>
      <c r="AD109" s="5">
        <f t="shared" si="26"/>
        <v>28.700000000000003</v>
      </c>
      <c r="AE109" s="5">
        <f>AE110</f>
        <v>28.7</v>
      </c>
      <c r="AF109" s="32">
        <f t="shared" si="27"/>
        <v>99.999999999999986</v>
      </c>
    </row>
    <row r="110" spans="1:32" ht="60" customHeight="1">
      <c r="A110" s="9" t="s">
        <v>24</v>
      </c>
      <c r="B110" s="11" t="s">
        <v>23</v>
      </c>
      <c r="C110" s="8"/>
      <c r="D110" s="5">
        <v>100</v>
      </c>
      <c r="E110" s="6">
        <f>E111+E112</f>
        <v>0</v>
      </c>
      <c r="F110" s="5">
        <f t="shared" si="17"/>
        <v>100</v>
      </c>
      <c r="G110" s="6">
        <f>G111+G112</f>
        <v>0</v>
      </c>
      <c r="H110" s="5">
        <f t="shared" si="14"/>
        <v>100</v>
      </c>
      <c r="I110" s="6">
        <f>I111+I112</f>
        <v>0</v>
      </c>
      <c r="J110" s="5">
        <f t="shared" si="15"/>
        <v>100</v>
      </c>
      <c r="K110" s="6">
        <f>K111+K112</f>
        <v>0</v>
      </c>
      <c r="L110" s="5">
        <f t="shared" si="16"/>
        <v>100</v>
      </c>
      <c r="M110" s="6">
        <f>M111+M112</f>
        <v>0</v>
      </c>
      <c r="N110" s="5">
        <f t="shared" si="18"/>
        <v>100</v>
      </c>
      <c r="O110" s="6">
        <f>O111+O112</f>
        <v>0</v>
      </c>
      <c r="P110" s="5">
        <f t="shared" si="19"/>
        <v>100</v>
      </c>
      <c r="Q110" s="13">
        <f>Q111+Q112</f>
        <v>0</v>
      </c>
      <c r="R110" s="5">
        <f t="shared" si="20"/>
        <v>100</v>
      </c>
      <c r="S110" s="6">
        <f>S111+S112</f>
        <v>0</v>
      </c>
      <c r="T110" s="5">
        <f t="shared" si="21"/>
        <v>100</v>
      </c>
      <c r="U110" s="6">
        <f>U111+U112</f>
        <v>-71.3</v>
      </c>
      <c r="V110" s="5">
        <f t="shared" si="22"/>
        <v>28.700000000000003</v>
      </c>
      <c r="W110" s="6">
        <f>W111+W112</f>
        <v>0</v>
      </c>
      <c r="X110" s="5">
        <f t="shared" si="23"/>
        <v>28.700000000000003</v>
      </c>
      <c r="Y110" s="6">
        <f>Y111+Y112</f>
        <v>0</v>
      </c>
      <c r="Z110" s="5">
        <f t="shared" si="24"/>
        <v>28.700000000000003</v>
      </c>
      <c r="AA110" s="13">
        <f>AA111+AA112</f>
        <v>0</v>
      </c>
      <c r="AB110" s="5">
        <f t="shared" si="25"/>
        <v>28.700000000000003</v>
      </c>
      <c r="AC110" s="6">
        <f>AC111+AC112</f>
        <v>0</v>
      </c>
      <c r="AD110" s="5">
        <f t="shared" si="26"/>
        <v>28.700000000000003</v>
      </c>
      <c r="AE110" s="5">
        <f>AE111+AE112</f>
        <v>28.7</v>
      </c>
      <c r="AF110" s="32">
        <f t="shared" si="27"/>
        <v>99.999999999999986</v>
      </c>
    </row>
    <row r="111" spans="1:32" ht="44.25" hidden="1" customHeight="1">
      <c r="A111" s="9" t="s">
        <v>34</v>
      </c>
      <c r="B111" s="11" t="s">
        <v>23</v>
      </c>
      <c r="C111" s="8">
        <v>200</v>
      </c>
      <c r="D111" s="5">
        <v>0</v>
      </c>
      <c r="E111" s="6"/>
      <c r="F111" s="5">
        <f t="shared" si="17"/>
        <v>0</v>
      </c>
      <c r="G111" s="6"/>
      <c r="H111" s="5">
        <f t="shared" si="14"/>
        <v>0</v>
      </c>
      <c r="I111" s="6"/>
      <c r="J111" s="5">
        <f t="shared" si="15"/>
        <v>0</v>
      </c>
      <c r="K111" s="6"/>
      <c r="L111" s="5">
        <f t="shared" si="16"/>
        <v>0</v>
      </c>
      <c r="M111" s="6"/>
      <c r="N111" s="5">
        <f t="shared" si="18"/>
        <v>0</v>
      </c>
      <c r="O111" s="6"/>
      <c r="P111" s="5">
        <f t="shared" si="19"/>
        <v>0</v>
      </c>
      <c r="Q111" s="13"/>
      <c r="R111" s="5">
        <f t="shared" si="20"/>
        <v>0</v>
      </c>
      <c r="S111" s="6"/>
      <c r="T111" s="5">
        <f t="shared" si="21"/>
        <v>0</v>
      </c>
      <c r="U111" s="6"/>
      <c r="V111" s="5">
        <f t="shared" si="22"/>
        <v>0</v>
      </c>
      <c r="W111" s="6"/>
      <c r="X111" s="5">
        <f t="shared" si="23"/>
        <v>0</v>
      </c>
      <c r="Y111" s="6"/>
      <c r="Z111" s="5">
        <f t="shared" si="24"/>
        <v>0</v>
      </c>
      <c r="AA111" s="13"/>
      <c r="AB111" s="5">
        <f t="shared" si="25"/>
        <v>0</v>
      </c>
      <c r="AC111" s="6"/>
      <c r="AD111" s="5">
        <f t="shared" si="26"/>
        <v>0</v>
      </c>
      <c r="AE111" s="5"/>
      <c r="AF111" s="32" t="e">
        <f t="shared" si="27"/>
        <v>#DIV/0!</v>
      </c>
    </row>
    <row r="112" spans="1:32" ht="46.5" customHeight="1">
      <c r="A112" s="9" t="s">
        <v>89</v>
      </c>
      <c r="B112" s="11" t="s">
        <v>23</v>
      </c>
      <c r="C112" s="8">
        <v>600</v>
      </c>
      <c r="D112" s="5">
        <v>100</v>
      </c>
      <c r="E112" s="6"/>
      <c r="F112" s="5">
        <f t="shared" si="17"/>
        <v>100</v>
      </c>
      <c r="G112" s="6"/>
      <c r="H112" s="5">
        <f t="shared" si="14"/>
        <v>100</v>
      </c>
      <c r="I112" s="6"/>
      <c r="J112" s="5">
        <f t="shared" si="15"/>
        <v>100</v>
      </c>
      <c r="K112" s="6"/>
      <c r="L112" s="5">
        <f t="shared" si="16"/>
        <v>100</v>
      </c>
      <c r="M112" s="6"/>
      <c r="N112" s="5">
        <f t="shared" si="18"/>
        <v>100</v>
      </c>
      <c r="O112" s="6"/>
      <c r="P112" s="5">
        <f t="shared" si="19"/>
        <v>100</v>
      </c>
      <c r="Q112" s="13"/>
      <c r="R112" s="5">
        <f t="shared" si="20"/>
        <v>100</v>
      </c>
      <c r="S112" s="6"/>
      <c r="T112" s="5">
        <f t="shared" si="21"/>
        <v>100</v>
      </c>
      <c r="U112" s="6">
        <v>-71.3</v>
      </c>
      <c r="V112" s="5">
        <f t="shared" si="22"/>
        <v>28.700000000000003</v>
      </c>
      <c r="W112" s="6"/>
      <c r="X112" s="5">
        <f t="shared" si="23"/>
        <v>28.700000000000003</v>
      </c>
      <c r="Y112" s="6"/>
      <c r="Z112" s="5">
        <f t="shared" si="24"/>
        <v>28.700000000000003</v>
      </c>
      <c r="AA112" s="13"/>
      <c r="AB112" s="5">
        <f t="shared" si="25"/>
        <v>28.700000000000003</v>
      </c>
      <c r="AC112" s="6"/>
      <c r="AD112" s="5">
        <f t="shared" si="26"/>
        <v>28.700000000000003</v>
      </c>
      <c r="AE112" s="5">
        <v>28.7</v>
      </c>
      <c r="AF112" s="32">
        <f t="shared" si="27"/>
        <v>99.999999999999986</v>
      </c>
    </row>
    <row r="113" spans="1:32" ht="58.5" customHeight="1">
      <c r="A113" s="9" t="s">
        <v>437</v>
      </c>
      <c r="B113" s="11" t="s">
        <v>25</v>
      </c>
      <c r="C113" s="8"/>
      <c r="D113" s="5">
        <v>100</v>
      </c>
      <c r="E113" s="6">
        <f>E114</f>
        <v>0</v>
      </c>
      <c r="F113" s="5">
        <f t="shared" si="17"/>
        <v>100</v>
      </c>
      <c r="G113" s="6">
        <f>G114</f>
        <v>0</v>
      </c>
      <c r="H113" s="5">
        <f t="shared" si="14"/>
        <v>100</v>
      </c>
      <c r="I113" s="6">
        <f>I114</f>
        <v>0</v>
      </c>
      <c r="J113" s="5">
        <f t="shared" si="15"/>
        <v>100</v>
      </c>
      <c r="K113" s="6">
        <f>K114</f>
        <v>0</v>
      </c>
      <c r="L113" s="5">
        <f t="shared" si="16"/>
        <v>100</v>
      </c>
      <c r="M113" s="6">
        <f>M114</f>
        <v>0</v>
      </c>
      <c r="N113" s="5">
        <f t="shared" si="18"/>
        <v>100</v>
      </c>
      <c r="O113" s="6">
        <f>O114</f>
        <v>0</v>
      </c>
      <c r="P113" s="5">
        <f t="shared" si="19"/>
        <v>100</v>
      </c>
      <c r="Q113" s="13">
        <f>Q114</f>
        <v>0</v>
      </c>
      <c r="R113" s="5">
        <f t="shared" si="20"/>
        <v>100</v>
      </c>
      <c r="S113" s="6">
        <f>S114</f>
        <v>0</v>
      </c>
      <c r="T113" s="5">
        <f t="shared" si="21"/>
        <v>100</v>
      </c>
      <c r="U113" s="6">
        <f>U114</f>
        <v>0</v>
      </c>
      <c r="V113" s="5">
        <f t="shared" si="22"/>
        <v>100</v>
      </c>
      <c r="W113" s="6">
        <f>W114</f>
        <v>0</v>
      </c>
      <c r="X113" s="5">
        <f t="shared" si="23"/>
        <v>100</v>
      </c>
      <c r="Y113" s="6">
        <f>Y114</f>
        <v>0</v>
      </c>
      <c r="Z113" s="5">
        <f t="shared" si="24"/>
        <v>100</v>
      </c>
      <c r="AA113" s="13">
        <f>AA114</f>
        <v>0</v>
      </c>
      <c r="AB113" s="5">
        <f t="shared" si="25"/>
        <v>100</v>
      </c>
      <c r="AC113" s="6">
        <f>AC114</f>
        <v>0</v>
      </c>
      <c r="AD113" s="5">
        <f t="shared" si="26"/>
        <v>100</v>
      </c>
      <c r="AE113" s="5">
        <f>AE114</f>
        <v>100</v>
      </c>
      <c r="AF113" s="32">
        <f t="shared" si="27"/>
        <v>100</v>
      </c>
    </row>
    <row r="114" spans="1:32" ht="45" customHeight="1">
      <c r="A114" s="9" t="s">
        <v>436</v>
      </c>
      <c r="B114" s="11" t="s">
        <v>26</v>
      </c>
      <c r="C114" s="8"/>
      <c r="D114" s="5">
        <v>100</v>
      </c>
      <c r="E114" s="6">
        <f>E115+E116</f>
        <v>0</v>
      </c>
      <c r="F114" s="5">
        <f t="shared" si="17"/>
        <v>100</v>
      </c>
      <c r="G114" s="6">
        <f>G115+G116</f>
        <v>0</v>
      </c>
      <c r="H114" s="5">
        <f t="shared" si="14"/>
        <v>100</v>
      </c>
      <c r="I114" s="6">
        <f>I115+I116</f>
        <v>0</v>
      </c>
      <c r="J114" s="5">
        <f t="shared" si="15"/>
        <v>100</v>
      </c>
      <c r="K114" s="6">
        <f>K115+K116</f>
        <v>0</v>
      </c>
      <c r="L114" s="5">
        <f t="shared" si="16"/>
        <v>100</v>
      </c>
      <c r="M114" s="6">
        <f>M115+M116</f>
        <v>0</v>
      </c>
      <c r="N114" s="5">
        <f t="shared" si="18"/>
        <v>100</v>
      </c>
      <c r="O114" s="6">
        <f>O115+O116</f>
        <v>0</v>
      </c>
      <c r="P114" s="5">
        <f t="shared" si="19"/>
        <v>100</v>
      </c>
      <c r="Q114" s="13">
        <f>Q115+Q116</f>
        <v>0</v>
      </c>
      <c r="R114" s="5">
        <f t="shared" si="20"/>
        <v>100</v>
      </c>
      <c r="S114" s="6">
        <f>S115+S116</f>
        <v>0</v>
      </c>
      <c r="T114" s="5">
        <f t="shared" si="21"/>
        <v>100</v>
      </c>
      <c r="U114" s="6">
        <f>U115+U116</f>
        <v>0</v>
      </c>
      <c r="V114" s="5">
        <f t="shared" si="22"/>
        <v>100</v>
      </c>
      <c r="W114" s="6">
        <f>W115+W116</f>
        <v>0</v>
      </c>
      <c r="X114" s="5">
        <f t="shared" si="23"/>
        <v>100</v>
      </c>
      <c r="Y114" s="6">
        <f>Y115+Y116</f>
        <v>0</v>
      </c>
      <c r="Z114" s="5">
        <f t="shared" si="24"/>
        <v>100</v>
      </c>
      <c r="AA114" s="13">
        <f>AA115+AA116</f>
        <v>0</v>
      </c>
      <c r="AB114" s="5">
        <f t="shared" si="25"/>
        <v>100</v>
      </c>
      <c r="AC114" s="6">
        <f>AC115+AC116</f>
        <v>0</v>
      </c>
      <c r="AD114" s="5">
        <f t="shared" si="26"/>
        <v>100</v>
      </c>
      <c r="AE114" s="5">
        <f>AE115+AE116</f>
        <v>100</v>
      </c>
      <c r="AF114" s="32">
        <f t="shared" si="27"/>
        <v>100</v>
      </c>
    </row>
    <row r="115" spans="1:32" ht="47.25" customHeight="1">
      <c r="A115" s="9" t="s">
        <v>34</v>
      </c>
      <c r="B115" s="11" t="s">
        <v>26</v>
      </c>
      <c r="C115" s="8">
        <v>200</v>
      </c>
      <c r="D115" s="5">
        <v>100</v>
      </c>
      <c r="E115" s="6"/>
      <c r="F115" s="5">
        <f t="shared" si="17"/>
        <v>100</v>
      </c>
      <c r="G115" s="6"/>
      <c r="H115" s="5">
        <f t="shared" si="14"/>
        <v>100</v>
      </c>
      <c r="I115" s="6"/>
      <c r="J115" s="5">
        <f t="shared" si="15"/>
        <v>100</v>
      </c>
      <c r="K115" s="6"/>
      <c r="L115" s="5">
        <f t="shared" si="16"/>
        <v>100</v>
      </c>
      <c r="M115" s="6"/>
      <c r="N115" s="5">
        <f t="shared" si="18"/>
        <v>100</v>
      </c>
      <c r="O115" s="6"/>
      <c r="P115" s="5">
        <f t="shared" si="19"/>
        <v>100</v>
      </c>
      <c r="Q115" s="13"/>
      <c r="R115" s="5">
        <f t="shared" si="20"/>
        <v>100</v>
      </c>
      <c r="S115" s="6"/>
      <c r="T115" s="5">
        <f t="shared" si="21"/>
        <v>100</v>
      </c>
      <c r="U115" s="6"/>
      <c r="V115" s="5">
        <f t="shared" si="22"/>
        <v>100</v>
      </c>
      <c r="W115" s="6"/>
      <c r="X115" s="5">
        <f t="shared" si="23"/>
        <v>100</v>
      </c>
      <c r="Y115" s="6"/>
      <c r="Z115" s="5">
        <f t="shared" si="24"/>
        <v>100</v>
      </c>
      <c r="AA115" s="13"/>
      <c r="AB115" s="5">
        <f t="shared" si="25"/>
        <v>100</v>
      </c>
      <c r="AC115" s="6"/>
      <c r="AD115" s="5">
        <f t="shared" si="26"/>
        <v>100</v>
      </c>
      <c r="AE115" s="5">
        <v>100</v>
      </c>
      <c r="AF115" s="32">
        <f t="shared" si="27"/>
        <v>100</v>
      </c>
    </row>
    <row r="116" spans="1:32" ht="44.25" hidden="1" customHeight="1">
      <c r="A116" s="9" t="s">
        <v>89</v>
      </c>
      <c r="B116" s="11" t="s">
        <v>26</v>
      </c>
      <c r="C116" s="8">
        <v>600</v>
      </c>
      <c r="D116" s="5">
        <v>0</v>
      </c>
      <c r="E116" s="6"/>
      <c r="F116" s="5">
        <f t="shared" si="17"/>
        <v>0</v>
      </c>
      <c r="G116" s="6"/>
      <c r="H116" s="5">
        <f t="shared" si="14"/>
        <v>0</v>
      </c>
      <c r="I116" s="6"/>
      <c r="J116" s="5">
        <f t="shared" si="15"/>
        <v>0</v>
      </c>
      <c r="K116" s="6"/>
      <c r="L116" s="5">
        <f t="shared" si="16"/>
        <v>0</v>
      </c>
      <c r="M116" s="6"/>
      <c r="N116" s="5">
        <f t="shared" si="18"/>
        <v>0</v>
      </c>
      <c r="O116" s="6"/>
      <c r="P116" s="5">
        <f t="shared" si="19"/>
        <v>0</v>
      </c>
      <c r="Q116" s="13"/>
      <c r="R116" s="5">
        <f t="shared" si="20"/>
        <v>0</v>
      </c>
      <c r="S116" s="6"/>
      <c r="T116" s="5">
        <f t="shared" si="21"/>
        <v>0</v>
      </c>
      <c r="U116" s="6"/>
      <c r="V116" s="5">
        <f t="shared" si="22"/>
        <v>0</v>
      </c>
      <c r="W116" s="6"/>
      <c r="X116" s="5">
        <f t="shared" si="23"/>
        <v>0</v>
      </c>
      <c r="Y116" s="6"/>
      <c r="Z116" s="5">
        <f t="shared" si="24"/>
        <v>0</v>
      </c>
      <c r="AA116" s="13"/>
      <c r="AB116" s="5">
        <f t="shared" si="25"/>
        <v>0</v>
      </c>
      <c r="AC116" s="6"/>
      <c r="AD116" s="5">
        <f t="shared" si="26"/>
        <v>0</v>
      </c>
      <c r="AE116" s="5"/>
      <c r="AF116" s="32" t="e">
        <f t="shared" si="27"/>
        <v>#DIV/0!</v>
      </c>
    </row>
    <row r="117" spans="1:32" ht="60.75" customHeight="1">
      <c r="A117" s="9" t="s">
        <v>421</v>
      </c>
      <c r="B117" s="11" t="s">
        <v>424</v>
      </c>
      <c r="C117" s="8"/>
      <c r="D117" s="5">
        <v>10</v>
      </c>
      <c r="E117" s="6">
        <f>E118+E120+E122</f>
        <v>0</v>
      </c>
      <c r="F117" s="5">
        <f t="shared" si="17"/>
        <v>10</v>
      </c>
      <c r="G117" s="6">
        <f>G118+G120+G122</f>
        <v>0</v>
      </c>
      <c r="H117" s="5">
        <f t="shared" si="14"/>
        <v>10</v>
      </c>
      <c r="I117" s="6">
        <f>I118+I120+I122</f>
        <v>0</v>
      </c>
      <c r="J117" s="5">
        <f t="shared" si="15"/>
        <v>10</v>
      </c>
      <c r="K117" s="6">
        <f>K118+K120+K122</f>
        <v>0</v>
      </c>
      <c r="L117" s="5">
        <f t="shared" si="16"/>
        <v>10</v>
      </c>
      <c r="M117" s="6">
        <f>M118+M120+M122</f>
        <v>0</v>
      </c>
      <c r="N117" s="5">
        <f t="shared" si="18"/>
        <v>10</v>
      </c>
      <c r="O117" s="6">
        <f>O118+O120+O122</f>
        <v>0</v>
      </c>
      <c r="P117" s="5">
        <f t="shared" si="19"/>
        <v>10</v>
      </c>
      <c r="Q117" s="13">
        <f>Q118+Q120+Q122</f>
        <v>0</v>
      </c>
      <c r="R117" s="5">
        <f t="shared" si="20"/>
        <v>10</v>
      </c>
      <c r="S117" s="6">
        <f>S118+S120+S122</f>
        <v>0</v>
      </c>
      <c r="T117" s="5">
        <f t="shared" si="21"/>
        <v>10</v>
      </c>
      <c r="U117" s="6">
        <f>U118+U120+U122</f>
        <v>0</v>
      </c>
      <c r="V117" s="5">
        <f t="shared" si="22"/>
        <v>10</v>
      </c>
      <c r="W117" s="6">
        <f>W118+W120+W122</f>
        <v>0</v>
      </c>
      <c r="X117" s="5">
        <f t="shared" si="23"/>
        <v>10</v>
      </c>
      <c r="Y117" s="6">
        <f>Y118+Y120+Y122</f>
        <v>0</v>
      </c>
      <c r="Z117" s="5">
        <f t="shared" si="24"/>
        <v>10</v>
      </c>
      <c r="AA117" s="13">
        <f>AA118+AA120+AA122</f>
        <v>0</v>
      </c>
      <c r="AB117" s="5">
        <f t="shared" si="25"/>
        <v>10</v>
      </c>
      <c r="AC117" s="6">
        <f>AC118+AC120+AC122</f>
        <v>0</v>
      </c>
      <c r="AD117" s="5">
        <f t="shared" si="26"/>
        <v>10</v>
      </c>
      <c r="AE117" s="5">
        <f>AE118+AE120+AE122</f>
        <v>10</v>
      </c>
      <c r="AF117" s="32">
        <f t="shared" si="27"/>
        <v>100</v>
      </c>
    </row>
    <row r="118" spans="1:32" ht="47.25" hidden="1" customHeight="1">
      <c r="A118" s="9" t="s">
        <v>422</v>
      </c>
      <c r="B118" s="11" t="s">
        <v>425</v>
      </c>
      <c r="C118" s="8"/>
      <c r="D118" s="5">
        <v>0</v>
      </c>
      <c r="E118" s="6">
        <f>E119</f>
        <v>0</v>
      </c>
      <c r="F118" s="5">
        <f t="shared" si="17"/>
        <v>0</v>
      </c>
      <c r="G118" s="6">
        <f>G119</f>
        <v>0</v>
      </c>
      <c r="H118" s="5">
        <f t="shared" si="14"/>
        <v>0</v>
      </c>
      <c r="I118" s="6">
        <f>I119</f>
        <v>0</v>
      </c>
      <c r="J118" s="5">
        <f t="shared" si="15"/>
        <v>0</v>
      </c>
      <c r="K118" s="6">
        <f>K119</f>
        <v>0</v>
      </c>
      <c r="L118" s="5">
        <f t="shared" si="16"/>
        <v>0</v>
      </c>
      <c r="M118" s="6">
        <f>M119</f>
        <v>0</v>
      </c>
      <c r="N118" s="5">
        <f t="shared" si="18"/>
        <v>0</v>
      </c>
      <c r="O118" s="6">
        <f>O119</f>
        <v>0</v>
      </c>
      <c r="P118" s="5">
        <f t="shared" si="19"/>
        <v>0</v>
      </c>
      <c r="Q118" s="13">
        <f>Q119</f>
        <v>0</v>
      </c>
      <c r="R118" s="5">
        <f t="shared" si="20"/>
        <v>0</v>
      </c>
      <c r="S118" s="6">
        <f>S119</f>
        <v>0</v>
      </c>
      <c r="T118" s="5">
        <f t="shared" si="21"/>
        <v>0</v>
      </c>
      <c r="U118" s="6">
        <f>U119</f>
        <v>0</v>
      </c>
      <c r="V118" s="5">
        <f t="shared" si="22"/>
        <v>0</v>
      </c>
      <c r="W118" s="6">
        <f>W119</f>
        <v>0</v>
      </c>
      <c r="X118" s="5">
        <f t="shared" si="23"/>
        <v>0</v>
      </c>
      <c r="Y118" s="6">
        <f>Y119</f>
        <v>0</v>
      </c>
      <c r="Z118" s="5">
        <f t="shared" si="24"/>
        <v>0</v>
      </c>
      <c r="AA118" s="13">
        <f>AA119</f>
        <v>0</v>
      </c>
      <c r="AB118" s="5">
        <f t="shared" si="25"/>
        <v>0</v>
      </c>
      <c r="AC118" s="6">
        <f>AC119</f>
        <v>0</v>
      </c>
      <c r="AD118" s="5">
        <f t="shared" si="26"/>
        <v>0</v>
      </c>
      <c r="AE118" s="5">
        <f>AE119</f>
        <v>0</v>
      </c>
      <c r="AF118" s="32" t="e">
        <f t="shared" si="27"/>
        <v>#DIV/0!</v>
      </c>
    </row>
    <row r="119" spans="1:32" ht="49.5" hidden="1" customHeight="1">
      <c r="A119" s="9" t="s">
        <v>89</v>
      </c>
      <c r="B119" s="11" t="s">
        <v>425</v>
      </c>
      <c r="C119" s="8">
        <v>600</v>
      </c>
      <c r="D119" s="5">
        <v>0</v>
      </c>
      <c r="E119" s="6"/>
      <c r="F119" s="5">
        <f t="shared" si="17"/>
        <v>0</v>
      </c>
      <c r="G119" s="6"/>
      <c r="H119" s="5">
        <f t="shared" si="14"/>
        <v>0</v>
      </c>
      <c r="I119" s="6"/>
      <c r="J119" s="5">
        <f t="shared" si="15"/>
        <v>0</v>
      </c>
      <c r="K119" s="6"/>
      <c r="L119" s="5">
        <f t="shared" si="16"/>
        <v>0</v>
      </c>
      <c r="M119" s="6"/>
      <c r="N119" s="5">
        <f t="shared" si="18"/>
        <v>0</v>
      </c>
      <c r="O119" s="6"/>
      <c r="P119" s="5">
        <f t="shared" si="19"/>
        <v>0</v>
      </c>
      <c r="Q119" s="13"/>
      <c r="R119" s="5">
        <f t="shared" si="20"/>
        <v>0</v>
      </c>
      <c r="S119" s="6"/>
      <c r="T119" s="5">
        <f t="shared" si="21"/>
        <v>0</v>
      </c>
      <c r="U119" s="6"/>
      <c r="V119" s="5">
        <f t="shared" si="22"/>
        <v>0</v>
      </c>
      <c r="W119" s="6"/>
      <c r="X119" s="5">
        <f t="shared" si="23"/>
        <v>0</v>
      </c>
      <c r="Y119" s="6"/>
      <c r="Z119" s="5">
        <f t="shared" si="24"/>
        <v>0</v>
      </c>
      <c r="AA119" s="13"/>
      <c r="AB119" s="5">
        <f t="shared" si="25"/>
        <v>0</v>
      </c>
      <c r="AC119" s="6"/>
      <c r="AD119" s="5">
        <f t="shared" si="26"/>
        <v>0</v>
      </c>
      <c r="AE119" s="5"/>
      <c r="AF119" s="32" t="e">
        <f t="shared" si="27"/>
        <v>#DIV/0!</v>
      </c>
    </row>
    <row r="120" spans="1:32" ht="66.75" hidden="1" customHeight="1">
      <c r="A120" s="9" t="s">
        <v>423</v>
      </c>
      <c r="B120" s="11" t="s">
        <v>426</v>
      </c>
      <c r="C120" s="8"/>
      <c r="D120" s="5">
        <v>0</v>
      </c>
      <c r="E120" s="6">
        <f>E121</f>
        <v>0</v>
      </c>
      <c r="F120" s="5">
        <f t="shared" si="17"/>
        <v>0</v>
      </c>
      <c r="G120" s="6">
        <f>G121</f>
        <v>0</v>
      </c>
      <c r="H120" s="5">
        <f t="shared" si="14"/>
        <v>0</v>
      </c>
      <c r="I120" s="6">
        <f>I121</f>
        <v>0</v>
      </c>
      <c r="J120" s="5">
        <f t="shared" si="15"/>
        <v>0</v>
      </c>
      <c r="K120" s="6">
        <f>K121</f>
        <v>0</v>
      </c>
      <c r="L120" s="5">
        <f t="shared" si="16"/>
        <v>0</v>
      </c>
      <c r="M120" s="6">
        <f>M121</f>
        <v>0</v>
      </c>
      <c r="N120" s="5">
        <f t="shared" si="18"/>
        <v>0</v>
      </c>
      <c r="O120" s="6">
        <f>O121</f>
        <v>0</v>
      </c>
      <c r="P120" s="5">
        <f t="shared" si="19"/>
        <v>0</v>
      </c>
      <c r="Q120" s="13">
        <f>Q121</f>
        <v>0</v>
      </c>
      <c r="R120" s="5">
        <f t="shared" si="20"/>
        <v>0</v>
      </c>
      <c r="S120" s="6">
        <f>S121</f>
        <v>0</v>
      </c>
      <c r="T120" s="5">
        <f t="shared" si="21"/>
        <v>0</v>
      </c>
      <c r="U120" s="6">
        <f>U121</f>
        <v>0</v>
      </c>
      <c r="V120" s="5">
        <f t="shared" si="22"/>
        <v>0</v>
      </c>
      <c r="W120" s="6">
        <f>W121</f>
        <v>0</v>
      </c>
      <c r="X120" s="5">
        <f t="shared" si="23"/>
        <v>0</v>
      </c>
      <c r="Y120" s="6">
        <f>Y121</f>
        <v>0</v>
      </c>
      <c r="Z120" s="5">
        <f t="shared" si="24"/>
        <v>0</v>
      </c>
      <c r="AA120" s="13">
        <f>AA121</f>
        <v>0</v>
      </c>
      <c r="AB120" s="5">
        <f t="shared" si="25"/>
        <v>0</v>
      </c>
      <c r="AC120" s="6">
        <f>AC121</f>
        <v>0</v>
      </c>
      <c r="AD120" s="5">
        <f t="shared" si="26"/>
        <v>0</v>
      </c>
      <c r="AE120" s="5">
        <f>AE121</f>
        <v>0</v>
      </c>
      <c r="AF120" s="32" t="e">
        <f t="shared" si="27"/>
        <v>#DIV/0!</v>
      </c>
    </row>
    <row r="121" spans="1:32" ht="48.75" hidden="1" customHeight="1">
      <c r="A121" s="9" t="s">
        <v>89</v>
      </c>
      <c r="B121" s="11" t="s">
        <v>426</v>
      </c>
      <c r="C121" s="8">
        <v>600</v>
      </c>
      <c r="D121" s="5">
        <v>0</v>
      </c>
      <c r="E121" s="6"/>
      <c r="F121" s="5">
        <f t="shared" si="17"/>
        <v>0</v>
      </c>
      <c r="G121" s="6"/>
      <c r="H121" s="5">
        <f t="shared" si="14"/>
        <v>0</v>
      </c>
      <c r="I121" s="6"/>
      <c r="J121" s="5">
        <f t="shared" si="15"/>
        <v>0</v>
      </c>
      <c r="K121" s="6"/>
      <c r="L121" s="5">
        <f t="shared" si="16"/>
        <v>0</v>
      </c>
      <c r="M121" s="6"/>
      <c r="N121" s="5">
        <f t="shared" si="18"/>
        <v>0</v>
      </c>
      <c r="O121" s="6"/>
      <c r="P121" s="5">
        <f t="shared" si="19"/>
        <v>0</v>
      </c>
      <c r="Q121" s="13"/>
      <c r="R121" s="5">
        <f t="shared" si="20"/>
        <v>0</v>
      </c>
      <c r="S121" s="6"/>
      <c r="T121" s="5">
        <f t="shared" si="21"/>
        <v>0</v>
      </c>
      <c r="U121" s="6"/>
      <c r="V121" s="5">
        <f t="shared" si="22"/>
        <v>0</v>
      </c>
      <c r="W121" s="6"/>
      <c r="X121" s="5">
        <f t="shared" si="23"/>
        <v>0</v>
      </c>
      <c r="Y121" s="6"/>
      <c r="Z121" s="5">
        <f t="shared" si="24"/>
        <v>0</v>
      </c>
      <c r="AA121" s="13"/>
      <c r="AB121" s="5">
        <f t="shared" si="25"/>
        <v>0</v>
      </c>
      <c r="AC121" s="6"/>
      <c r="AD121" s="5">
        <f t="shared" si="26"/>
        <v>0</v>
      </c>
      <c r="AE121" s="5"/>
      <c r="AF121" s="32" t="e">
        <f t="shared" si="27"/>
        <v>#DIV/0!</v>
      </c>
    </row>
    <row r="122" spans="1:32" ht="43.5" customHeight="1">
      <c r="A122" s="9" t="s">
        <v>479</v>
      </c>
      <c r="B122" s="11" t="s">
        <v>480</v>
      </c>
      <c r="C122" s="8"/>
      <c r="D122" s="5">
        <v>10</v>
      </c>
      <c r="E122" s="6">
        <f>E123</f>
        <v>0</v>
      </c>
      <c r="F122" s="5">
        <f t="shared" si="17"/>
        <v>10</v>
      </c>
      <c r="G122" s="6">
        <f>G123</f>
        <v>0</v>
      </c>
      <c r="H122" s="5">
        <f t="shared" si="14"/>
        <v>10</v>
      </c>
      <c r="I122" s="6">
        <f>I123</f>
        <v>0</v>
      </c>
      <c r="J122" s="5">
        <f t="shared" si="15"/>
        <v>10</v>
      </c>
      <c r="K122" s="6">
        <f>K123</f>
        <v>0</v>
      </c>
      <c r="L122" s="5">
        <f t="shared" si="16"/>
        <v>10</v>
      </c>
      <c r="M122" s="6">
        <f>M123</f>
        <v>0</v>
      </c>
      <c r="N122" s="5">
        <f t="shared" si="18"/>
        <v>10</v>
      </c>
      <c r="O122" s="6">
        <f>O123</f>
        <v>0</v>
      </c>
      <c r="P122" s="5">
        <f t="shared" si="19"/>
        <v>10</v>
      </c>
      <c r="Q122" s="13">
        <f>Q123</f>
        <v>0</v>
      </c>
      <c r="R122" s="5">
        <f t="shared" si="20"/>
        <v>10</v>
      </c>
      <c r="S122" s="6">
        <f>S123</f>
        <v>0</v>
      </c>
      <c r="T122" s="5">
        <f t="shared" si="21"/>
        <v>10</v>
      </c>
      <c r="U122" s="6">
        <f>U123</f>
        <v>0</v>
      </c>
      <c r="V122" s="5">
        <f t="shared" si="22"/>
        <v>10</v>
      </c>
      <c r="W122" s="6">
        <f>W123</f>
        <v>0</v>
      </c>
      <c r="X122" s="5">
        <f t="shared" si="23"/>
        <v>10</v>
      </c>
      <c r="Y122" s="6">
        <f>Y123</f>
        <v>0</v>
      </c>
      <c r="Z122" s="5">
        <f t="shared" si="24"/>
        <v>10</v>
      </c>
      <c r="AA122" s="13">
        <f>AA123</f>
        <v>0</v>
      </c>
      <c r="AB122" s="5">
        <f t="shared" si="25"/>
        <v>10</v>
      </c>
      <c r="AC122" s="6">
        <f>AC123</f>
        <v>0</v>
      </c>
      <c r="AD122" s="5">
        <f t="shared" si="26"/>
        <v>10</v>
      </c>
      <c r="AE122" s="5">
        <f>AE123</f>
        <v>10</v>
      </c>
      <c r="AF122" s="32">
        <f t="shared" si="27"/>
        <v>100</v>
      </c>
    </row>
    <row r="123" spans="1:32" ht="48.75" customHeight="1">
      <c r="A123" s="9" t="s">
        <v>89</v>
      </c>
      <c r="B123" s="11" t="s">
        <v>480</v>
      </c>
      <c r="C123" s="8">
        <v>600</v>
      </c>
      <c r="D123" s="5">
        <v>10</v>
      </c>
      <c r="E123" s="6"/>
      <c r="F123" s="5">
        <f t="shared" si="17"/>
        <v>10</v>
      </c>
      <c r="G123" s="6"/>
      <c r="H123" s="5">
        <f t="shared" si="14"/>
        <v>10</v>
      </c>
      <c r="I123" s="6"/>
      <c r="J123" s="5">
        <f t="shared" si="15"/>
        <v>10</v>
      </c>
      <c r="K123" s="6"/>
      <c r="L123" s="5">
        <f t="shared" si="16"/>
        <v>10</v>
      </c>
      <c r="M123" s="6"/>
      <c r="N123" s="5">
        <f t="shared" si="18"/>
        <v>10</v>
      </c>
      <c r="O123" s="6"/>
      <c r="P123" s="5">
        <f t="shared" si="19"/>
        <v>10</v>
      </c>
      <c r="Q123" s="13"/>
      <c r="R123" s="5">
        <f t="shared" si="20"/>
        <v>10</v>
      </c>
      <c r="S123" s="6"/>
      <c r="T123" s="5">
        <f t="shared" si="21"/>
        <v>10</v>
      </c>
      <c r="U123" s="6"/>
      <c r="V123" s="5">
        <f t="shared" si="22"/>
        <v>10</v>
      </c>
      <c r="W123" s="6"/>
      <c r="X123" s="5">
        <f t="shared" si="23"/>
        <v>10</v>
      </c>
      <c r="Y123" s="6"/>
      <c r="Z123" s="5">
        <f t="shared" si="24"/>
        <v>10</v>
      </c>
      <c r="AA123" s="13"/>
      <c r="AB123" s="5">
        <f t="shared" si="25"/>
        <v>10</v>
      </c>
      <c r="AC123" s="6"/>
      <c r="AD123" s="5">
        <f t="shared" si="26"/>
        <v>10</v>
      </c>
      <c r="AE123" s="5">
        <v>10</v>
      </c>
      <c r="AF123" s="32">
        <f t="shared" si="27"/>
        <v>100</v>
      </c>
    </row>
    <row r="124" spans="1:32" ht="87.75" customHeight="1">
      <c r="A124" s="16" t="s">
        <v>441</v>
      </c>
      <c r="B124" s="21" t="s">
        <v>12</v>
      </c>
      <c r="C124" s="8"/>
      <c r="D124" s="5">
        <v>8321.9700000000012</v>
      </c>
      <c r="E124" s="6">
        <f>E125</f>
        <v>0</v>
      </c>
      <c r="F124" s="5">
        <f t="shared" si="17"/>
        <v>8321.9700000000012</v>
      </c>
      <c r="G124" s="6">
        <f>G125</f>
        <v>0</v>
      </c>
      <c r="H124" s="5">
        <f t="shared" si="14"/>
        <v>8321.9700000000012</v>
      </c>
      <c r="I124" s="6">
        <f>I125</f>
        <v>0</v>
      </c>
      <c r="J124" s="5">
        <f t="shared" si="15"/>
        <v>8321.9700000000012</v>
      </c>
      <c r="K124" s="6">
        <f>K125</f>
        <v>0</v>
      </c>
      <c r="L124" s="5">
        <f t="shared" si="16"/>
        <v>8321.9700000000012</v>
      </c>
      <c r="M124" s="6">
        <f>M125</f>
        <v>0</v>
      </c>
      <c r="N124" s="5">
        <f t="shared" si="18"/>
        <v>8321.9700000000012</v>
      </c>
      <c r="O124" s="6">
        <f>O125</f>
        <v>0</v>
      </c>
      <c r="P124" s="5">
        <f t="shared" si="19"/>
        <v>8321.9700000000012</v>
      </c>
      <c r="Q124" s="13">
        <f>Q125</f>
        <v>0</v>
      </c>
      <c r="R124" s="5">
        <f t="shared" si="20"/>
        <v>8321.9700000000012</v>
      </c>
      <c r="S124" s="6">
        <f>S125</f>
        <v>0</v>
      </c>
      <c r="T124" s="5">
        <f t="shared" si="21"/>
        <v>8321.9700000000012</v>
      </c>
      <c r="U124" s="6">
        <f>U125</f>
        <v>0</v>
      </c>
      <c r="V124" s="5">
        <f t="shared" si="22"/>
        <v>8321.9700000000012</v>
      </c>
      <c r="W124" s="6">
        <f>W125</f>
        <v>81.988</v>
      </c>
      <c r="X124" s="5">
        <f t="shared" si="23"/>
        <v>8403.9580000000005</v>
      </c>
      <c r="Y124" s="6">
        <f>Y125</f>
        <v>-14.09</v>
      </c>
      <c r="Z124" s="5">
        <f t="shared" si="24"/>
        <v>8389.8680000000004</v>
      </c>
      <c r="AA124" s="13">
        <f>AA125</f>
        <v>0</v>
      </c>
      <c r="AB124" s="5">
        <f t="shared" si="25"/>
        <v>8389.8680000000004</v>
      </c>
      <c r="AC124" s="6">
        <f>AC125</f>
        <v>0</v>
      </c>
      <c r="AD124" s="5">
        <f t="shared" si="26"/>
        <v>8389.8680000000004</v>
      </c>
      <c r="AE124" s="5">
        <f>AE125</f>
        <v>8389.8680000000004</v>
      </c>
      <c r="AF124" s="32">
        <f t="shared" si="27"/>
        <v>100</v>
      </c>
    </row>
    <row r="125" spans="1:32" ht="47.25" customHeight="1">
      <c r="A125" s="9" t="s">
        <v>27</v>
      </c>
      <c r="B125" s="18" t="s">
        <v>15</v>
      </c>
      <c r="C125" s="8"/>
      <c r="D125" s="5">
        <v>8321.9700000000012</v>
      </c>
      <c r="E125" s="6">
        <f>E126</f>
        <v>0</v>
      </c>
      <c r="F125" s="5">
        <f t="shared" si="17"/>
        <v>8321.9700000000012</v>
      </c>
      <c r="G125" s="6">
        <f>G126</f>
        <v>0</v>
      </c>
      <c r="H125" s="5">
        <f t="shared" si="14"/>
        <v>8321.9700000000012</v>
      </c>
      <c r="I125" s="6">
        <f>I126</f>
        <v>0</v>
      </c>
      <c r="J125" s="5">
        <f t="shared" si="15"/>
        <v>8321.9700000000012</v>
      </c>
      <c r="K125" s="6">
        <f>K126</f>
        <v>0</v>
      </c>
      <c r="L125" s="5">
        <f t="shared" si="16"/>
        <v>8321.9700000000012</v>
      </c>
      <c r="M125" s="6">
        <f>M126</f>
        <v>0</v>
      </c>
      <c r="N125" s="5">
        <f t="shared" si="18"/>
        <v>8321.9700000000012</v>
      </c>
      <c r="O125" s="6">
        <f>O126</f>
        <v>0</v>
      </c>
      <c r="P125" s="5">
        <f t="shared" si="19"/>
        <v>8321.9700000000012</v>
      </c>
      <c r="Q125" s="13">
        <f>Q126</f>
        <v>0</v>
      </c>
      <c r="R125" s="5">
        <f t="shared" si="20"/>
        <v>8321.9700000000012</v>
      </c>
      <c r="S125" s="6">
        <f>S126</f>
        <v>0</v>
      </c>
      <c r="T125" s="5">
        <f t="shared" si="21"/>
        <v>8321.9700000000012</v>
      </c>
      <c r="U125" s="6">
        <f>U126</f>
        <v>0</v>
      </c>
      <c r="V125" s="5">
        <f t="shared" si="22"/>
        <v>8321.9700000000012</v>
      </c>
      <c r="W125" s="6">
        <f>W126</f>
        <v>81.988</v>
      </c>
      <c r="X125" s="5">
        <f t="shared" si="23"/>
        <v>8403.9580000000005</v>
      </c>
      <c r="Y125" s="6">
        <f>Y126</f>
        <v>-14.09</v>
      </c>
      <c r="Z125" s="5">
        <f t="shared" si="24"/>
        <v>8389.8680000000004</v>
      </c>
      <c r="AA125" s="13">
        <f>AA126</f>
        <v>0</v>
      </c>
      <c r="AB125" s="5">
        <f t="shared" si="25"/>
        <v>8389.8680000000004</v>
      </c>
      <c r="AC125" s="6">
        <f>AC126</f>
        <v>0</v>
      </c>
      <c r="AD125" s="5">
        <f t="shared" si="26"/>
        <v>8389.8680000000004</v>
      </c>
      <c r="AE125" s="5">
        <f>AE126</f>
        <v>8389.8680000000004</v>
      </c>
      <c r="AF125" s="32">
        <f t="shared" si="27"/>
        <v>100</v>
      </c>
    </row>
    <row r="126" spans="1:32" ht="70.5" customHeight="1">
      <c r="A126" s="9" t="s">
        <v>442</v>
      </c>
      <c r="B126" s="18" t="s">
        <v>13</v>
      </c>
      <c r="C126" s="8"/>
      <c r="D126" s="3">
        <v>8321.9700000000012</v>
      </c>
      <c r="E126" s="6">
        <f>E127+E128+E129</f>
        <v>0</v>
      </c>
      <c r="F126" s="5">
        <f t="shared" si="17"/>
        <v>8321.9700000000012</v>
      </c>
      <c r="G126" s="6">
        <f>G127+G128+G129</f>
        <v>0</v>
      </c>
      <c r="H126" s="5">
        <f t="shared" si="14"/>
        <v>8321.9700000000012</v>
      </c>
      <c r="I126" s="6">
        <f>I127+I128+I129</f>
        <v>0</v>
      </c>
      <c r="J126" s="5">
        <f t="shared" si="15"/>
        <v>8321.9700000000012</v>
      </c>
      <c r="K126" s="6">
        <f>K127+K128+K129</f>
        <v>0</v>
      </c>
      <c r="L126" s="5">
        <f t="shared" si="16"/>
        <v>8321.9700000000012</v>
      </c>
      <c r="M126" s="6">
        <f>M127+M128+M129</f>
        <v>0</v>
      </c>
      <c r="N126" s="5">
        <f t="shared" si="18"/>
        <v>8321.9700000000012</v>
      </c>
      <c r="O126" s="6">
        <f>O127+O128+O129</f>
        <v>0</v>
      </c>
      <c r="P126" s="5">
        <f t="shared" si="19"/>
        <v>8321.9700000000012</v>
      </c>
      <c r="Q126" s="13">
        <f>Q127+Q128+Q129</f>
        <v>0</v>
      </c>
      <c r="R126" s="5">
        <f t="shared" si="20"/>
        <v>8321.9700000000012</v>
      </c>
      <c r="S126" s="6">
        <f>S127+S128+S129</f>
        <v>0</v>
      </c>
      <c r="T126" s="5">
        <f t="shared" si="21"/>
        <v>8321.9700000000012</v>
      </c>
      <c r="U126" s="6">
        <f>U127+U128+U129</f>
        <v>0</v>
      </c>
      <c r="V126" s="5">
        <f t="shared" si="22"/>
        <v>8321.9700000000012</v>
      </c>
      <c r="W126" s="6">
        <f>W127+W128+W129</f>
        <v>81.988</v>
      </c>
      <c r="X126" s="5">
        <f t="shared" si="23"/>
        <v>8403.9580000000005</v>
      </c>
      <c r="Y126" s="6">
        <f>Y127+Y128+Y129</f>
        <v>-14.09</v>
      </c>
      <c r="Z126" s="5">
        <f t="shared" si="24"/>
        <v>8389.8680000000004</v>
      </c>
      <c r="AA126" s="13">
        <f>AA127+AA128+AA129</f>
        <v>0</v>
      </c>
      <c r="AB126" s="5">
        <f t="shared" si="25"/>
        <v>8389.8680000000004</v>
      </c>
      <c r="AC126" s="6">
        <f>AC127+AC128+AC129</f>
        <v>0</v>
      </c>
      <c r="AD126" s="5">
        <f t="shared" si="26"/>
        <v>8389.8680000000004</v>
      </c>
      <c r="AE126" s="5">
        <f>AE127+AE128+AE129</f>
        <v>8389.8680000000004</v>
      </c>
      <c r="AF126" s="32">
        <f t="shared" si="27"/>
        <v>100</v>
      </c>
    </row>
    <row r="127" spans="1:32" ht="87" customHeight="1">
      <c r="A127" s="9" t="s">
        <v>143</v>
      </c>
      <c r="B127" s="18" t="s">
        <v>13</v>
      </c>
      <c r="C127" s="8">
        <v>100</v>
      </c>
      <c r="D127" s="3">
        <v>7496.1009999999997</v>
      </c>
      <c r="E127" s="6"/>
      <c r="F127" s="5">
        <f t="shared" si="17"/>
        <v>7496.1009999999997</v>
      </c>
      <c r="G127" s="6"/>
      <c r="H127" s="5">
        <f t="shared" si="14"/>
        <v>7496.1009999999997</v>
      </c>
      <c r="I127" s="6"/>
      <c r="J127" s="5">
        <f t="shared" si="15"/>
        <v>7496.1009999999997</v>
      </c>
      <c r="K127" s="6"/>
      <c r="L127" s="5">
        <f t="shared" si="16"/>
        <v>7496.1009999999997</v>
      </c>
      <c r="M127" s="6"/>
      <c r="N127" s="5">
        <f t="shared" si="18"/>
        <v>7496.1009999999997</v>
      </c>
      <c r="O127" s="6"/>
      <c r="P127" s="5">
        <f t="shared" si="19"/>
        <v>7496.1009999999997</v>
      </c>
      <c r="Q127" s="13"/>
      <c r="R127" s="5">
        <f t="shared" si="20"/>
        <v>7496.1009999999997</v>
      </c>
      <c r="S127" s="6"/>
      <c r="T127" s="5">
        <f t="shared" si="21"/>
        <v>7496.1009999999997</v>
      </c>
      <c r="U127" s="6">
        <v>-0.25</v>
      </c>
      <c r="V127" s="5">
        <f t="shared" si="22"/>
        <v>7495.8509999999997</v>
      </c>
      <c r="W127" s="6">
        <v>81.988</v>
      </c>
      <c r="X127" s="5">
        <f t="shared" si="23"/>
        <v>7577.8389999999999</v>
      </c>
      <c r="Y127" s="6">
        <f>1.91-16</f>
        <v>-14.09</v>
      </c>
      <c r="Z127" s="5">
        <f t="shared" si="24"/>
        <v>7563.7489999999998</v>
      </c>
      <c r="AA127" s="13"/>
      <c r="AB127" s="5">
        <f t="shared" si="25"/>
        <v>7563.7489999999998</v>
      </c>
      <c r="AC127" s="6"/>
      <c r="AD127" s="5">
        <f t="shared" si="26"/>
        <v>7563.7489999999998</v>
      </c>
      <c r="AE127" s="5">
        <v>7563.7489999999998</v>
      </c>
      <c r="AF127" s="32">
        <f t="shared" si="27"/>
        <v>100</v>
      </c>
    </row>
    <row r="128" spans="1:32" ht="45.75" customHeight="1">
      <c r="A128" s="9" t="s">
        <v>34</v>
      </c>
      <c r="B128" s="18" t="s">
        <v>13</v>
      </c>
      <c r="C128" s="8">
        <v>200</v>
      </c>
      <c r="D128" s="3">
        <v>825.76900000000001</v>
      </c>
      <c r="E128" s="6"/>
      <c r="F128" s="5">
        <f t="shared" si="17"/>
        <v>825.76900000000001</v>
      </c>
      <c r="G128" s="6"/>
      <c r="H128" s="5">
        <f t="shared" si="14"/>
        <v>825.76900000000001</v>
      </c>
      <c r="I128" s="6"/>
      <c r="J128" s="5">
        <f t="shared" si="15"/>
        <v>825.76900000000001</v>
      </c>
      <c r="K128" s="6"/>
      <c r="L128" s="5">
        <f t="shared" si="16"/>
        <v>825.76900000000001</v>
      </c>
      <c r="M128" s="6"/>
      <c r="N128" s="5">
        <f t="shared" si="18"/>
        <v>825.76900000000001</v>
      </c>
      <c r="O128" s="6"/>
      <c r="P128" s="5">
        <f t="shared" si="19"/>
        <v>825.76900000000001</v>
      </c>
      <c r="Q128" s="13"/>
      <c r="R128" s="5">
        <f t="shared" si="20"/>
        <v>825.76900000000001</v>
      </c>
      <c r="S128" s="6"/>
      <c r="T128" s="5">
        <f t="shared" si="21"/>
        <v>825.76900000000001</v>
      </c>
      <c r="U128" s="6">
        <v>0.35</v>
      </c>
      <c r="V128" s="5">
        <f t="shared" si="22"/>
        <v>826.11900000000003</v>
      </c>
      <c r="W128" s="6"/>
      <c r="X128" s="5">
        <f t="shared" si="23"/>
        <v>826.11900000000003</v>
      </c>
      <c r="Y128" s="6"/>
      <c r="Z128" s="5">
        <f t="shared" si="24"/>
        <v>826.11900000000003</v>
      </c>
      <c r="AA128" s="13"/>
      <c r="AB128" s="5">
        <f t="shared" si="25"/>
        <v>826.11900000000003</v>
      </c>
      <c r="AC128" s="6"/>
      <c r="AD128" s="5">
        <f t="shared" si="26"/>
        <v>826.11900000000003</v>
      </c>
      <c r="AE128" s="5">
        <v>826.11900000000003</v>
      </c>
      <c r="AF128" s="32">
        <f t="shared" si="27"/>
        <v>100</v>
      </c>
    </row>
    <row r="129" spans="1:32" ht="33.75" hidden="1" customHeight="1">
      <c r="A129" s="9" t="s">
        <v>14</v>
      </c>
      <c r="B129" s="18" t="s">
        <v>13</v>
      </c>
      <c r="C129" s="8">
        <v>800</v>
      </c>
      <c r="D129" s="3">
        <v>9.9999999999999992E-2</v>
      </c>
      <c r="E129" s="6"/>
      <c r="F129" s="5">
        <f t="shared" si="17"/>
        <v>9.9999999999999992E-2</v>
      </c>
      <c r="G129" s="6"/>
      <c r="H129" s="5">
        <f t="shared" si="14"/>
        <v>9.9999999999999992E-2</v>
      </c>
      <c r="I129" s="6"/>
      <c r="J129" s="5">
        <f t="shared" si="15"/>
        <v>9.9999999999999992E-2</v>
      </c>
      <c r="K129" s="6"/>
      <c r="L129" s="5">
        <f t="shared" si="16"/>
        <v>9.9999999999999992E-2</v>
      </c>
      <c r="M129" s="6"/>
      <c r="N129" s="5">
        <f t="shared" si="18"/>
        <v>9.9999999999999992E-2</v>
      </c>
      <c r="O129" s="6"/>
      <c r="P129" s="5">
        <f t="shared" si="19"/>
        <v>9.9999999999999992E-2</v>
      </c>
      <c r="Q129" s="13"/>
      <c r="R129" s="5">
        <f t="shared" si="20"/>
        <v>9.9999999999999992E-2</v>
      </c>
      <c r="S129" s="6"/>
      <c r="T129" s="5">
        <f t="shared" si="21"/>
        <v>9.9999999999999992E-2</v>
      </c>
      <c r="U129" s="6">
        <v>-0.1</v>
      </c>
      <c r="V129" s="5">
        <f t="shared" si="22"/>
        <v>0</v>
      </c>
      <c r="W129" s="6"/>
      <c r="X129" s="5">
        <f t="shared" si="23"/>
        <v>0</v>
      </c>
      <c r="Y129" s="6"/>
      <c r="Z129" s="5">
        <f t="shared" si="24"/>
        <v>0</v>
      </c>
      <c r="AA129" s="13"/>
      <c r="AB129" s="5">
        <f t="shared" si="25"/>
        <v>0</v>
      </c>
      <c r="AC129" s="6"/>
      <c r="AD129" s="5">
        <f t="shared" si="26"/>
        <v>0</v>
      </c>
      <c r="AE129" s="5"/>
      <c r="AF129" s="32" t="e">
        <f t="shared" si="27"/>
        <v>#DIV/0!</v>
      </c>
    </row>
    <row r="130" spans="1:32" ht="38.25" customHeight="1">
      <c r="A130" s="16" t="s">
        <v>641</v>
      </c>
      <c r="B130" s="15" t="s">
        <v>627</v>
      </c>
      <c r="C130" s="8"/>
      <c r="D130" s="3"/>
      <c r="E130" s="6"/>
      <c r="F130" s="5">
        <f t="shared" si="17"/>
        <v>0</v>
      </c>
      <c r="G130" s="6"/>
      <c r="H130" s="5">
        <f t="shared" si="14"/>
        <v>0</v>
      </c>
      <c r="I130" s="6"/>
      <c r="J130" s="5">
        <f t="shared" si="15"/>
        <v>0</v>
      </c>
      <c r="K130" s="6"/>
      <c r="L130" s="5">
        <f t="shared" si="16"/>
        <v>0</v>
      </c>
      <c r="M130" s="6"/>
      <c r="N130" s="5">
        <f t="shared" si="18"/>
        <v>0</v>
      </c>
      <c r="O130" s="6"/>
      <c r="P130" s="5">
        <f t="shared" si="19"/>
        <v>0</v>
      </c>
      <c r="Q130" s="13"/>
      <c r="R130" s="5">
        <f t="shared" si="20"/>
        <v>0</v>
      </c>
      <c r="S130" s="6">
        <f>S131+S134+S137</f>
        <v>33.386800000000001</v>
      </c>
      <c r="T130" s="5">
        <f t="shared" si="21"/>
        <v>33.386800000000001</v>
      </c>
      <c r="U130" s="6">
        <f>U131+U134+U137</f>
        <v>472.04599999999999</v>
      </c>
      <c r="V130" s="5">
        <f t="shared" si="22"/>
        <v>505.43279999999999</v>
      </c>
      <c r="W130" s="6">
        <f>W131+W134+W137</f>
        <v>0</v>
      </c>
      <c r="X130" s="5">
        <f t="shared" si="23"/>
        <v>505.43279999999999</v>
      </c>
      <c r="Y130" s="6">
        <f>Y131+Y134+Y137</f>
        <v>0</v>
      </c>
      <c r="Z130" s="5">
        <f t="shared" si="24"/>
        <v>505.43279999999999</v>
      </c>
      <c r="AA130" s="13">
        <f>AA131+AA134+AA137</f>
        <v>0</v>
      </c>
      <c r="AB130" s="5">
        <f t="shared" si="25"/>
        <v>505.43279999999999</v>
      </c>
      <c r="AC130" s="6">
        <f>AC131+AC134+AC137</f>
        <v>-20</v>
      </c>
      <c r="AD130" s="5">
        <f t="shared" si="26"/>
        <v>485.43279999999999</v>
      </c>
      <c r="AE130" s="5">
        <f>AE131+AE134+AE137</f>
        <v>485.43279999999999</v>
      </c>
      <c r="AF130" s="32">
        <f t="shared" si="27"/>
        <v>100</v>
      </c>
    </row>
    <row r="131" spans="1:32" ht="45.75" customHeight="1">
      <c r="A131" s="9" t="s">
        <v>642</v>
      </c>
      <c r="B131" s="11" t="s">
        <v>628</v>
      </c>
      <c r="C131" s="8"/>
      <c r="D131" s="3"/>
      <c r="E131" s="6"/>
      <c r="F131" s="5">
        <f t="shared" si="17"/>
        <v>0</v>
      </c>
      <c r="G131" s="6"/>
      <c r="H131" s="5">
        <f t="shared" si="14"/>
        <v>0</v>
      </c>
      <c r="I131" s="6"/>
      <c r="J131" s="5">
        <f t="shared" si="15"/>
        <v>0</v>
      </c>
      <c r="K131" s="6"/>
      <c r="L131" s="5">
        <f t="shared" si="16"/>
        <v>0</v>
      </c>
      <c r="M131" s="6"/>
      <c r="N131" s="5">
        <f t="shared" si="18"/>
        <v>0</v>
      </c>
      <c r="O131" s="6"/>
      <c r="P131" s="5">
        <f t="shared" si="19"/>
        <v>0</v>
      </c>
      <c r="Q131" s="13"/>
      <c r="R131" s="5">
        <f t="shared" si="20"/>
        <v>0</v>
      </c>
      <c r="S131" s="6">
        <f>S132</f>
        <v>33.386800000000001</v>
      </c>
      <c r="T131" s="5">
        <f t="shared" si="21"/>
        <v>33.386800000000001</v>
      </c>
      <c r="U131" s="6">
        <f>U132</f>
        <v>0</v>
      </c>
      <c r="V131" s="5">
        <f t="shared" si="22"/>
        <v>33.386800000000001</v>
      </c>
      <c r="W131" s="6">
        <f>W132</f>
        <v>0</v>
      </c>
      <c r="X131" s="5">
        <f t="shared" si="23"/>
        <v>33.386800000000001</v>
      </c>
      <c r="Y131" s="6">
        <f>Y132</f>
        <v>0</v>
      </c>
      <c r="Z131" s="5">
        <f t="shared" si="24"/>
        <v>33.386800000000001</v>
      </c>
      <c r="AA131" s="13">
        <f>AA132</f>
        <v>0</v>
      </c>
      <c r="AB131" s="5">
        <f t="shared" si="25"/>
        <v>33.386800000000001</v>
      </c>
      <c r="AC131" s="6">
        <f>AC132</f>
        <v>0</v>
      </c>
      <c r="AD131" s="5">
        <f t="shared" si="26"/>
        <v>33.386800000000001</v>
      </c>
      <c r="AE131" s="5">
        <f>AE132</f>
        <v>33.386800000000001</v>
      </c>
      <c r="AF131" s="32">
        <f t="shared" si="27"/>
        <v>100</v>
      </c>
    </row>
    <row r="132" spans="1:32" ht="36" customHeight="1">
      <c r="A132" s="9" t="s">
        <v>643</v>
      </c>
      <c r="B132" s="11" t="s">
        <v>629</v>
      </c>
      <c r="C132" s="8"/>
      <c r="D132" s="3"/>
      <c r="E132" s="6"/>
      <c r="F132" s="5">
        <f t="shared" si="17"/>
        <v>0</v>
      </c>
      <c r="G132" s="6"/>
      <c r="H132" s="5">
        <f t="shared" si="14"/>
        <v>0</v>
      </c>
      <c r="I132" s="6"/>
      <c r="J132" s="5">
        <f t="shared" si="15"/>
        <v>0</v>
      </c>
      <c r="K132" s="6"/>
      <c r="L132" s="5">
        <f t="shared" si="16"/>
        <v>0</v>
      </c>
      <c r="M132" s="6"/>
      <c r="N132" s="5">
        <f t="shared" si="18"/>
        <v>0</v>
      </c>
      <c r="O132" s="6"/>
      <c r="P132" s="5">
        <f t="shared" si="19"/>
        <v>0</v>
      </c>
      <c r="Q132" s="13"/>
      <c r="R132" s="5">
        <f t="shared" si="20"/>
        <v>0</v>
      </c>
      <c r="S132" s="6">
        <f>S133</f>
        <v>33.386800000000001</v>
      </c>
      <c r="T132" s="5">
        <f t="shared" si="21"/>
        <v>33.386800000000001</v>
      </c>
      <c r="U132" s="6">
        <f>U133</f>
        <v>0</v>
      </c>
      <c r="V132" s="5">
        <f t="shared" si="22"/>
        <v>33.386800000000001</v>
      </c>
      <c r="W132" s="6">
        <f>W133</f>
        <v>0</v>
      </c>
      <c r="X132" s="5">
        <f t="shared" si="23"/>
        <v>33.386800000000001</v>
      </c>
      <c r="Y132" s="6">
        <f>Y133</f>
        <v>0</v>
      </c>
      <c r="Z132" s="5">
        <f t="shared" si="24"/>
        <v>33.386800000000001</v>
      </c>
      <c r="AA132" s="13">
        <f>AA133</f>
        <v>0</v>
      </c>
      <c r="AB132" s="5">
        <f t="shared" si="25"/>
        <v>33.386800000000001</v>
      </c>
      <c r="AC132" s="6">
        <f>AC133</f>
        <v>0</v>
      </c>
      <c r="AD132" s="5">
        <f t="shared" si="26"/>
        <v>33.386800000000001</v>
      </c>
      <c r="AE132" s="5">
        <f>AE133</f>
        <v>33.386800000000001</v>
      </c>
      <c r="AF132" s="32">
        <f t="shared" si="27"/>
        <v>100</v>
      </c>
    </row>
    <row r="133" spans="1:32" ht="45" customHeight="1">
      <c r="A133" s="9" t="s">
        <v>34</v>
      </c>
      <c r="B133" s="11" t="s">
        <v>629</v>
      </c>
      <c r="C133" s="8">
        <v>200</v>
      </c>
      <c r="D133" s="3"/>
      <c r="E133" s="6"/>
      <c r="F133" s="5">
        <f t="shared" si="17"/>
        <v>0</v>
      </c>
      <c r="G133" s="6"/>
      <c r="H133" s="5">
        <f t="shared" si="14"/>
        <v>0</v>
      </c>
      <c r="I133" s="6"/>
      <c r="J133" s="5">
        <f t="shared" si="15"/>
        <v>0</v>
      </c>
      <c r="K133" s="6"/>
      <c r="L133" s="5">
        <f t="shared" si="16"/>
        <v>0</v>
      </c>
      <c r="M133" s="6"/>
      <c r="N133" s="5">
        <f t="shared" si="18"/>
        <v>0</v>
      </c>
      <c r="O133" s="6"/>
      <c r="P133" s="5">
        <f t="shared" si="19"/>
        <v>0</v>
      </c>
      <c r="Q133" s="13"/>
      <c r="R133" s="5">
        <f t="shared" si="20"/>
        <v>0</v>
      </c>
      <c r="S133" s="6">
        <v>33.386800000000001</v>
      </c>
      <c r="T133" s="5">
        <f t="shared" si="21"/>
        <v>33.386800000000001</v>
      </c>
      <c r="U133" s="6"/>
      <c r="V133" s="5">
        <f t="shared" si="22"/>
        <v>33.386800000000001</v>
      </c>
      <c r="W133" s="6"/>
      <c r="X133" s="5">
        <f t="shared" si="23"/>
        <v>33.386800000000001</v>
      </c>
      <c r="Y133" s="6"/>
      <c r="Z133" s="5">
        <f t="shared" si="24"/>
        <v>33.386800000000001</v>
      </c>
      <c r="AA133" s="13"/>
      <c r="AB133" s="5">
        <f t="shared" si="25"/>
        <v>33.386800000000001</v>
      </c>
      <c r="AC133" s="6"/>
      <c r="AD133" s="5">
        <f t="shared" si="26"/>
        <v>33.386800000000001</v>
      </c>
      <c r="AE133" s="5">
        <v>33.386800000000001</v>
      </c>
      <c r="AF133" s="32">
        <f t="shared" si="27"/>
        <v>100</v>
      </c>
    </row>
    <row r="134" spans="1:32" ht="66.75" customHeight="1">
      <c r="A134" s="9" t="s">
        <v>646</v>
      </c>
      <c r="B134" s="11" t="s">
        <v>644</v>
      </c>
      <c r="C134" s="8"/>
      <c r="D134" s="3"/>
      <c r="E134" s="6"/>
      <c r="F134" s="5">
        <f t="shared" si="17"/>
        <v>0</v>
      </c>
      <c r="G134" s="6"/>
      <c r="H134" s="5">
        <f t="shared" si="14"/>
        <v>0</v>
      </c>
      <c r="I134" s="6"/>
      <c r="J134" s="5">
        <f t="shared" si="15"/>
        <v>0</v>
      </c>
      <c r="K134" s="6"/>
      <c r="L134" s="5">
        <f t="shared" si="16"/>
        <v>0</v>
      </c>
      <c r="M134" s="6"/>
      <c r="N134" s="5">
        <f t="shared" si="18"/>
        <v>0</v>
      </c>
      <c r="O134" s="6"/>
      <c r="P134" s="5">
        <f t="shared" si="19"/>
        <v>0</v>
      </c>
      <c r="Q134" s="13"/>
      <c r="R134" s="5">
        <f t="shared" si="20"/>
        <v>0</v>
      </c>
      <c r="S134" s="6">
        <f>S135</f>
        <v>0</v>
      </c>
      <c r="T134" s="5">
        <f t="shared" si="21"/>
        <v>0</v>
      </c>
      <c r="U134" s="6">
        <f>U135</f>
        <v>280</v>
      </c>
      <c r="V134" s="5">
        <f t="shared" si="22"/>
        <v>280</v>
      </c>
      <c r="W134" s="6">
        <f>W135</f>
        <v>0</v>
      </c>
      <c r="X134" s="5">
        <f t="shared" si="23"/>
        <v>280</v>
      </c>
      <c r="Y134" s="6">
        <f>Y135</f>
        <v>0</v>
      </c>
      <c r="Z134" s="5">
        <f t="shared" si="24"/>
        <v>280</v>
      </c>
      <c r="AA134" s="13">
        <f>AA135</f>
        <v>0</v>
      </c>
      <c r="AB134" s="5">
        <f t="shared" si="25"/>
        <v>280</v>
      </c>
      <c r="AC134" s="6">
        <f>AC135</f>
        <v>-20</v>
      </c>
      <c r="AD134" s="5">
        <f t="shared" si="26"/>
        <v>260</v>
      </c>
      <c r="AE134" s="5">
        <f>AE135</f>
        <v>260</v>
      </c>
      <c r="AF134" s="32">
        <f t="shared" si="27"/>
        <v>100</v>
      </c>
    </row>
    <row r="135" spans="1:32" ht="60" customHeight="1">
      <c r="A135" s="9" t="s">
        <v>648</v>
      </c>
      <c r="B135" s="18" t="s">
        <v>647</v>
      </c>
      <c r="C135" s="8"/>
      <c r="D135" s="3"/>
      <c r="E135" s="6"/>
      <c r="F135" s="5">
        <f t="shared" si="17"/>
        <v>0</v>
      </c>
      <c r="G135" s="6"/>
      <c r="H135" s="5">
        <f t="shared" si="14"/>
        <v>0</v>
      </c>
      <c r="I135" s="6"/>
      <c r="J135" s="5">
        <f t="shared" si="15"/>
        <v>0</v>
      </c>
      <c r="K135" s="6"/>
      <c r="L135" s="5">
        <f t="shared" si="16"/>
        <v>0</v>
      </c>
      <c r="M135" s="6"/>
      <c r="N135" s="5">
        <f t="shared" si="18"/>
        <v>0</v>
      </c>
      <c r="O135" s="6"/>
      <c r="P135" s="5">
        <f t="shared" si="19"/>
        <v>0</v>
      </c>
      <c r="Q135" s="13"/>
      <c r="R135" s="5">
        <f t="shared" si="20"/>
        <v>0</v>
      </c>
      <c r="S135" s="6">
        <f>S136</f>
        <v>0</v>
      </c>
      <c r="T135" s="5">
        <f t="shared" si="21"/>
        <v>0</v>
      </c>
      <c r="U135" s="6">
        <f>U136</f>
        <v>280</v>
      </c>
      <c r="V135" s="5">
        <f t="shared" si="22"/>
        <v>280</v>
      </c>
      <c r="W135" s="6">
        <f>W136</f>
        <v>0</v>
      </c>
      <c r="X135" s="5">
        <f t="shared" si="23"/>
        <v>280</v>
      </c>
      <c r="Y135" s="6">
        <f>Y136</f>
        <v>0</v>
      </c>
      <c r="Z135" s="5">
        <f t="shared" si="24"/>
        <v>280</v>
      </c>
      <c r="AA135" s="13">
        <f>AA136</f>
        <v>0</v>
      </c>
      <c r="AB135" s="5">
        <f t="shared" si="25"/>
        <v>280</v>
      </c>
      <c r="AC135" s="6">
        <f>AC136</f>
        <v>-20</v>
      </c>
      <c r="AD135" s="5">
        <f t="shared" si="26"/>
        <v>260</v>
      </c>
      <c r="AE135" s="5">
        <f>AE136</f>
        <v>260</v>
      </c>
      <c r="AF135" s="32">
        <f t="shared" si="27"/>
        <v>100</v>
      </c>
    </row>
    <row r="136" spans="1:32" ht="31.5" customHeight="1">
      <c r="A136" s="9" t="s">
        <v>400</v>
      </c>
      <c r="B136" s="18" t="s">
        <v>647</v>
      </c>
      <c r="C136" s="8">
        <v>300</v>
      </c>
      <c r="D136" s="3"/>
      <c r="E136" s="6"/>
      <c r="F136" s="5">
        <f t="shared" si="17"/>
        <v>0</v>
      </c>
      <c r="G136" s="6"/>
      <c r="H136" s="5">
        <f t="shared" si="14"/>
        <v>0</v>
      </c>
      <c r="I136" s="6"/>
      <c r="J136" s="5">
        <f t="shared" si="15"/>
        <v>0</v>
      </c>
      <c r="K136" s="6"/>
      <c r="L136" s="5">
        <f t="shared" si="16"/>
        <v>0</v>
      </c>
      <c r="M136" s="6"/>
      <c r="N136" s="5">
        <f t="shared" si="18"/>
        <v>0</v>
      </c>
      <c r="O136" s="6"/>
      <c r="P136" s="5">
        <f t="shared" si="19"/>
        <v>0</v>
      </c>
      <c r="Q136" s="13"/>
      <c r="R136" s="5">
        <f t="shared" si="20"/>
        <v>0</v>
      </c>
      <c r="S136" s="6"/>
      <c r="T136" s="5">
        <f t="shared" si="21"/>
        <v>0</v>
      </c>
      <c r="U136" s="6">
        <f>305-25</f>
        <v>280</v>
      </c>
      <c r="V136" s="5">
        <f t="shared" si="22"/>
        <v>280</v>
      </c>
      <c r="W136" s="6"/>
      <c r="X136" s="5">
        <f t="shared" si="23"/>
        <v>280</v>
      </c>
      <c r="Y136" s="6"/>
      <c r="Z136" s="5">
        <f t="shared" si="24"/>
        <v>280</v>
      </c>
      <c r="AA136" s="13"/>
      <c r="AB136" s="5">
        <f t="shared" si="25"/>
        <v>280</v>
      </c>
      <c r="AC136" s="6">
        <v>-20</v>
      </c>
      <c r="AD136" s="5">
        <f t="shared" si="26"/>
        <v>260</v>
      </c>
      <c r="AE136" s="5">
        <v>260</v>
      </c>
      <c r="AF136" s="32">
        <f t="shared" si="27"/>
        <v>100</v>
      </c>
    </row>
    <row r="137" spans="1:32" ht="59.25" customHeight="1">
      <c r="A137" s="9" t="s">
        <v>487</v>
      </c>
      <c r="B137" s="11" t="s">
        <v>645</v>
      </c>
      <c r="C137" s="8"/>
      <c r="D137" s="3"/>
      <c r="E137" s="6"/>
      <c r="F137" s="5">
        <f t="shared" si="17"/>
        <v>0</v>
      </c>
      <c r="G137" s="6"/>
      <c r="H137" s="5">
        <f t="shared" si="14"/>
        <v>0</v>
      </c>
      <c r="I137" s="6"/>
      <c r="J137" s="5">
        <f t="shared" si="15"/>
        <v>0</v>
      </c>
      <c r="K137" s="6"/>
      <c r="L137" s="5">
        <f t="shared" si="16"/>
        <v>0</v>
      </c>
      <c r="M137" s="6"/>
      <c r="N137" s="5">
        <f t="shared" si="18"/>
        <v>0</v>
      </c>
      <c r="O137" s="6"/>
      <c r="P137" s="5">
        <f t="shared" si="19"/>
        <v>0</v>
      </c>
      <c r="Q137" s="13"/>
      <c r="R137" s="5">
        <f t="shared" si="20"/>
        <v>0</v>
      </c>
      <c r="S137" s="6">
        <f>S138</f>
        <v>0</v>
      </c>
      <c r="T137" s="5">
        <f t="shared" si="21"/>
        <v>0</v>
      </c>
      <c r="U137" s="6">
        <f>U138</f>
        <v>192.04599999999999</v>
      </c>
      <c r="V137" s="5">
        <f t="shared" si="22"/>
        <v>192.04599999999999</v>
      </c>
      <c r="W137" s="6">
        <f>W138</f>
        <v>0</v>
      </c>
      <c r="X137" s="5">
        <f t="shared" si="23"/>
        <v>192.04599999999999</v>
      </c>
      <c r="Y137" s="6">
        <f>Y138</f>
        <v>0</v>
      </c>
      <c r="Z137" s="5">
        <f t="shared" si="24"/>
        <v>192.04599999999999</v>
      </c>
      <c r="AA137" s="13">
        <f>AA138</f>
        <v>0</v>
      </c>
      <c r="AB137" s="5">
        <f t="shared" si="25"/>
        <v>192.04599999999999</v>
      </c>
      <c r="AC137" s="6">
        <f>AC138</f>
        <v>0</v>
      </c>
      <c r="AD137" s="5">
        <f t="shared" si="26"/>
        <v>192.04599999999999</v>
      </c>
      <c r="AE137" s="5">
        <f>AE138</f>
        <v>192.04599999999999</v>
      </c>
      <c r="AF137" s="32">
        <f t="shared" si="27"/>
        <v>100</v>
      </c>
    </row>
    <row r="138" spans="1:32" ht="47.25" customHeight="1">
      <c r="A138" s="9" t="s">
        <v>488</v>
      </c>
      <c r="B138" s="11" t="s">
        <v>649</v>
      </c>
      <c r="C138" s="8"/>
      <c r="D138" s="3"/>
      <c r="E138" s="6"/>
      <c r="F138" s="5">
        <f t="shared" si="17"/>
        <v>0</v>
      </c>
      <c r="G138" s="6"/>
      <c r="H138" s="5">
        <f t="shared" si="14"/>
        <v>0</v>
      </c>
      <c r="I138" s="6"/>
      <c r="J138" s="5">
        <f t="shared" si="15"/>
        <v>0</v>
      </c>
      <c r="K138" s="6"/>
      <c r="L138" s="5">
        <f t="shared" si="16"/>
        <v>0</v>
      </c>
      <c r="M138" s="6"/>
      <c r="N138" s="5">
        <f t="shared" si="18"/>
        <v>0</v>
      </c>
      <c r="O138" s="6"/>
      <c r="P138" s="5">
        <f t="shared" si="19"/>
        <v>0</v>
      </c>
      <c r="Q138" s="13"/>
      <c r="R138" s="5">
        <f t="shared" si="20"/>
        <v>0</v>
      </c>
      <c r="S138" s="6">
        <f>S139+S140</f>
        <v>0</v>
      </c>
      <c r="T138" s="5">
        <f t="shared" si="21"/>
        <v>0</v>
      </c>
      <c r="U138" s="6">
        <f>U139+U140</f>
        <v>192.04599999999999</v>
      </c>
      <c r="V138" s="5">
        <f t="shared" si="22"/>
        <v>192.04599999999999</v>
      </c>
      <c r="W138" s="6">
        <f>W139+W140</f>
        <v>0</v>
      </c>
      <c r="X138" s="5">
        <f t="shared" si="23"/>
        <v>192.04599999999999</v>
      </c>
      <c r="Y138" s="6">
        <f>Y139+Y140</f>
        <v>0</v>
      </c>
      <c r="Z138" s="5">
        <f t="shared" si="24"/>
        <v>192.04599999999999</v>
      </c>
      <c r="AA138" s="13">
        <f>AA139+AA140</f>
        <v>0</v>
      </c>
      <c r="AB138" s="5">
        <f t="shared" si="25"/>
        <v>192.04599999999999</v>
      </c>
      <c r="AC138" s="6">
        <f>AC139+AC140</f>
        <v>0</v>
      </c>
      <c r="AD138" s="5">
        <f t="shared" si="26"/>
        <v>192.04599999999999</v>
      </c>
      <c r="AE138" s="5">
        <f>AE139+AE140</f>
        <v>192.04599999999999</v>
      </c>
      <c r="AF138" s="32">
        <f t="shared" si="27"/>
        <v>100</v>
      </c>
    </row>
    <row r="139" spans="1:32" ht="39.6">
      <c r="A139" s="9" t="s">
        <v>34</v>
      </c>
      <c r="B139" s="11" t="s">
        <v>649</v>
      </c>
      <c r="C139" s="8">
        <v>200</v>
      </c>
      <c r="D139" s="3"/>
      <c r="E139" s="6"/>
      <c r="F139" s="5">
        <f t="shared" si="17"/>
        <v>0</v>
      </c>
      <c r="G139" s="6"/>
      <c r="H139" s="5">
        <f t="shared" si="14"/>
        <v>0</v>
      </c>
      <c r="I139" s="6"/>
      <c r="J139" s="5">
        <f t="shared" si="15"/>
        <v>0</v>
      </c>
      <c r="K139" s="6"/>
      <c r="L139" s="5">
        <f t="shared" si="16"/>
        <v>0</v>
      </c>
      <c r="M139" s="6"/>
      <c r="N139" s="5">
        <f t="shared" si="18"/>
        <v>0</v>
      </c>
      <c r="O139" s="6"/>
      <c r="P139" s="5">
        <f t="shared" si="19"/>
        <v>0</v>
      </c>
      <c r="Q139" s="13"/>
      <c r="R139" s="5">
        <f t="shared" si="20"/>
        <v>0</v>
      </c>
      <c r="S139" s="6"/>
      <c r="T139" s="5">
        <f t="shared" si="21"/>
        <v>0</v>
      </c>
      <c r="U139" s="6">
        <f>64.311+115.735</f>
        <v>180.04599999999999</v>
      </c>
      <c r="V139" s="5">
        <f t="shared" si="22"/>
        <v>180.04599999999999</v>
      </c>
      <c r="W139" s="6"/>
      <c r="X139" s="5">
        <f t="shared" si="23"/>
        <v>180.04599999999999</v>
      </c>
      <c r="Y139" s="6"/>
      <c r="Z139" s="5">
        <f t="shared" si="24"/>
        <v>180.04599999999999</v>
      </c>
      <c r="AA139" s="13"/>
      <c r="AB139" s="5">
        <f t="shared" si="25"/>
        <v>180.04599999999999</v>
      </c>
      <c r="AC139" s="6"/>
      <c r="AD139" s="5">
        <f t="shared" si="26"/>
        <v>180.04599999999999</v>
      </c>
      <c r="AE139" s="5">
        <v>180.04599999999999</v>
      </c>
      <c r="AF139" s="32">
        <f t="shared" si="27"/>
        <v>100</v>
      </c>
    </row>
    <row r="140" spans="1:32" ht="26.4">
      <c r="A140" s="9" t="s">
        <v>400</v>
      </c>
      <c r="B140" s="11" t="s">
        <v>649</v>
      </c>
      <c r="C140" s="8">
        <v>300</v>
      </c>
      <c r="D140" s="3"/>
      <c r="E140" s="6"/>
      <c r="F140" s="5">
        <f t="shared" si="17"/>
        <v>0</v>
      </c>
      <c r="G140" s="6"/>
      <c r="H140" s="5">
        <f t="shared" si="14"/>
        <v>0</v>
      </c>
      <c r="I140" s="6"/>
      <c r="J140" s="5">
        <f t="shared" si="15"/>
        <v>0</v>
      </c>
      <c r="K140" s="6"/>
      <c r="L140" s="5">
        <f t="shared" si="16"/>
        <v>0</v>
      </c>
      <c r="M140" s="6"/>
      <c r="N140" s="5">
        <f t="shared" si="18"/>
        <v>0</v>
      </c>
      <c r="O140" s="6"/>
      <c r="P140" s="5">
        <f t="shared" si="19"/>
        <v>0</v>
      </c>
      <c r="Q140" s="13"/>
      <c r="R140" s="5">
        <f t="shared" si="20"/>
        <v>0</v>
      </c>
      <c r="S140" s="6"/>
      <c r="T140" s="5">
        <f t="shared" si="21"/>
        <v>0</v>
      </c>
      <c r="U140" s="6">
        <v>12</v>
      </c>
      <c r="V140" s="5">
        <f t="shared" si="22"/>
        <v>12</v>
      </c>
      <c r="W140" s="6"/>
      <c r="X140" s="5">
        <f t="shared" ref="X140:X203" si="28">V140+W140</f>
        <v>12</v>
      </c>
      <c r="Y140" s="6"/>
      <c r="Z140" s="5">
        <f t="shared" ref="Z140:Z203" si="29">X140+Y140</f>
        <v>12</v>
      </c>
      <c r="AA140" s="13"/>
      <c r="AB140" s="5">
        <f t="shared" ref="AB140:AB203" si="30">Z140+AA140</f>
        <v>12</v>
      </c>
      <c r="AC140" s="6"/>
      <c r="AD140" s="5">
        <f t="shared" ref="AD140:AD203" si="31">AB140+AC140</f>
        <v>12</v>
      </c>
      <c r="AE140" s="5">
        <v>12</v>
      </c>
      <c r="AF140" s="32">
        <f t="shared" ref="AF140:AF203" si="32">AE140/AD140*100</f>
        <v>100</v>
      </c>
    </row>
    <row r="141" spans="1:32" ht="57.75" hidden="1" customHeight="1">
      <c r="A141" s="16" t="s">
        <v>626</v>
      </c>
      <c r="B141" s="15" t="s">
        <v>630</v>
      </c>
      <c r="C141" s="8"/>
      <c r="D141" s="3"/>
      <c r="E141" s="6"/>
      <c r="F141" s="5">
        <f t="shared" si="17"/>
        <v>0</v>
      </c>
      <c r="G141" s="6"/>
      <c r="H141" s="5">
        <f t="shared" si="14"/>
        <v>0</v>
      </c>
      <c r="I141" s="6"/>
      <c r="J141" s="5">
        <f t="shared" si="15"/>
        <v>0</v>
      </c>
      <c r="K141" s="6"/>
      <c r="L141" s="5">
        <f t="shared" si="16"/>
        <v>0</v>
      </c>
      <c r="M141" s="6"/>
      <c r="N141" s="5">
        <f t="shared" si="18"/>
        <v>0</v>
      </c>
      <c r="O141" s="6"/>
      <c r="P141" s="5">
        <f t="shared" si="19"/>
        <v>0</v>
      </c>
      <c r="Q141" s="13"/>
      <c r="R141" s="5">
        <f t="shared" si="20"/>
        <v>0</v>
      </c>
      <c r="S141" s="6">
        <f>S142+S145</f>
        <v>317</v>
      </c>
      <c r="T141" s="5">
        <f t="shared" si="21"/>
        <v>317</v>
      </c>
      <c r="U141" s="6">
        <f>U142+U145</f>
        <v>-317</v>
      </c>
      <c r="V141" s="5">
        <f t="shared" si="22"/>
        <v>0</v>
      </c>
      <c r="W141" s="6">
        <f>W142+W145</f>
        <v>0</v>
      </c>
      <c r="X141" s="5">
        <f t="shared" si="28"/>
        <v>0</v>
      </c>
      <c r="Y141" s="6">
        <f>Y142+Y145</f>
        <v>0</v>
      </c>
      <c r="Z141" s="5">
        <f t="shared" si="29"/>
        <v>0</v>
      </c>
      <c r="AA141" s="13">
        <f>AA142+AA145</f>
        <v>0</v>
      </c>
      <c r="AB141" s="5">
        <f t="shared" si="30"/>
        <v>0</v>
      </c>
      <c r="AC141" s="6">
        <f>AC142+AC145</f>
        <v>0</v>
      </c>
      <c r="AD141" s="5">
        <f t="shared" si="31"/>
        <v>0</v>
      </c>
      <c r="AE141" s="5">
        <f>AE142+AE145</f>
        <v>0</v>
      </c>
      <c r="AF141" s="32" t="e">
        <f t="shared" si="32"/>
        <v>#DIV/0!</v>
      </c>
    </row>
    <row r="142" spans="1:32" ht="66" hidden="1">
      <c r="A142" s="9" t="s">
        <v>200</v>
      </c>
      <c r="B142" s="11" t="s">
        <v>631</v>
      </c>
      <c r="C142" s="8"/>
      <c r="D142" s="3"/>
      <c r="E142" s="6"/>
      <c r="F142" s="5">
        <f t="shared" si="17"/>
        <v>0</v>
      </c>
      <c r="G142" s="6"/>
      <c r="H142" s="5">
        <f t="shared" si="14"/>
        <v>0</v>
      </c>
      <c r="I142" s="6"/>
      <c r="J142" s="5">
        <f t="shared" si="15"/>
        <v>0</v>
      </c>
      <c r="K142" s="6"/>
      <c r="L142" s="5">
        <f t="shared" si="16"/>
        <v>0</v>
      </c>
      <c r="M142" s="6"/>
      <c r="N142" s="5">
        <f t="shared" si="18"/>
        <v>0</v>
      </c>
      <c r="O142" s="6"/>
      <c r="P142" s="5">
        <f t="shared" si="19"/>
        <v>0</v>
      </c>
      <c r="Q142" s="13"/>
      <c r="R142" s="5">
        <f t="shared" si="20"/>
        <v>0</v>
      </c>
      <c r="S142" s="6">
        <f>S143</f>
        <v>305</v>
      </c>
      <c r="T142" s="5">
        <f t="shared" si="21"/>
        <v>305</v>
      </c>
      <c r="U142" s="6">
        <f>U143</f>
        <v>-305</v>
      </c>
      <c r="V142" s="5">
        <f t="shared" ref="V142:V205" si="33">T142+U142</f>
        <v>0</v>
      </c>
      <c r="W142" s="6">
        <f>W143</f>
        <v>0</v>
      </c>
      <c r="X142" s="5">
        <f t="shared" si="28"/>
        <v>0</v>
      </c>
      <c r="Y142" s="6">
        <f>Y143</f>
        <v>0</v>
      </c>
      <c r="Z142" s="5">
        <f t="shared" si="29"/>
        <v>0</v>
      </c>
      <c r="AA142" s="13">
        <f>AA143</f>
        <v>0</v>
      </c>
      <c r="AB142" s="5">
        <f t="shared" si="30"/>
        <v>0</v>
      </c>
      <c r="AC142" s="6">
        <f>AC143</f>
        <v>0</v>
      </c>
      <c r="AD142" s="5">
        <f t="shared" si="31"/>
        <v>0</v>
      </c>
      <c r="AE142" s="5">
        <f>AE143</f>
        <v>0</v>
      </c>
      <c r="AF142" s="32" t="e">
        <f t="shared" si="32"/>
        <v>#DIV/0!</v>
      </c>
    </row>
    <row r="143" spans="1:32" ht="55.5" hidden="1" customHeight="1">
      <c r="A143" s="9" t="s">
        <v>201</v>
      </c>
      <c r="B143" s="18" t="s">
        <v>632</v>
      </c>
      <c r="C143" s="8"/>
      <c r="D143" s="3"/>
      <c r="E143" s="6"/>
      <c r="F143" s="5">
        <f t="shared" si="17"/>
        <v>0</v>
      </c>
      <c r="G143" s="6"/>
      <c r="H143" s="5">
        <f t="shared" si="14"/>
        <v>0</v>
      </c>
      <c r="I143" s="6"/>
      <c r="J143" s="5">
        <f t="shared" si="15"/>
        <v>0</v>
      </c>
      <c r="K143" s="6"/>
      <c r="L143" s="5">
        <f t="shared" si="16"/>
        <v>0</v>
      </c>
      <c r="M143" s="6"/>
      <c r="N143" s="5">
        <f t="shared" si="18"/>
        <v>0</v>
      </c>
      <c r="O143" s="6"/>
      <c r="P143" s="5">
        <f t="shared" si="19"/>
        <v>0</v>
      </c>
      <c r="Q143" s="13"/>
      <c r="R143" s="5">
        <f t="shared" si="20"/>
        <v>0</v>
      </c>
      <c r="S143" s="6">
        <f>S144</f>
        <v>305</v>
      </c>
      <c r="T143" s="5">
        <f t="shared" si="21"/>
        <v>305</v>
      </c>
      <c r="U143" s="6">
        <f>U144</f>
        <v>-305</v>
      </c>
      <c r="V143" s="5">
        <f t="shared" si="33"/>
        <v>0</v>
      </c>
      <c r="W143" s="6">
        <f>W144</f>
        <v>0</v>
      </c>
      <c r="X143" s="5">
        <f t="shared" si="28"/>
        <v>0</v>
      </c>
      <c r="Y143" s="6">
        <f>Y144</f>
        <v>0</v>
      </c>
      <c r="Z143" s="5">
        <f t="shared" si="29"/>
        <v>0</v>
      </c>
      <c r="AA143" s="13">
        <f>AA144</f>
        <v>0</v>
      </c>
      <c r="AB143" s="5">
        <f t="shared" si="30"/>
        <v>0</v>
      </c>
      <c r="AC143" s="6">
        <f>AC144</f>
        <v>0</v>
      </c>
      <c r="AD143" s="5">
        <f t="shared" si="31"/>
        <v>0</v>
      </c>
      <c r="AE143" s="5">
        <f>AE144</f>
        <v>0</v>
      </c>
      <c r="AF143" s="32" t="e">
        <f t="shared" si="32"/>
        <v>#DIV/0!</v>
      </c>
    </row>
    <row r="144" spans="1:32" ht="31.5" hidden="1" customHeight="1">
      <c r="A144" s="9" t="s">
        <v>400</v>
      </c>
      <c r="B144" s="18" t="s">
        <v>632</v>
      </c>
      <c r="C144" s="8">
        <v>300</v>
      </c>
      <c r="D144" s="3"/>
      <c r="E144" s="6"/>
      <c r="F144" s="5">
        <f t="shared" si="17"/>
        <v>0</v>
      </c>
      <c r="G144" s="6"/>
      <c r="H144" s="5">
        <f t="shared" si="14"/>
        <v>0</v>
      </c>
      <c r="I144" s="6"/>
      <c r="J144" s="5">
        <f t="shared" si="15"/>
        <v>0</v>
      </c>
      <c r="K144" s="6"/>
      <c r="L144" s="5">
        <f t="shared" si="16"/>
        <v>0</v>
      </c>
      <c r="M144" s="6"/>
      <c r="N144" s="5">
        <f t="shared" si="18"/>
        <v>0</v>
      </c>
      <c r="O144" s="6"/>
      <c r="P144" s="5">
        <f t="shared" si="19"/>
        <v>0</v>
      </c>
      <c r="Q144" s="13"/>
      <c r="R144" s="5">
        <f t="shared" si="20"/>
        <v>0</v>
      </c>
      <c r="S144" s="6">
        <v>305</v>
      </c>
      <c r="T144" s="5">
        <f t="shared" si="21"/>
        <v>305</v>
      </c>
      <c r="U144" s="6">
        <v>-305</v>
      </c>
      <c r="V144" s="5">
        <f t="shared" si="33"/>
        <v>0</v>
      </c>
      <c r="W144" s="6"/>
      <c r="X144" s="5">
        <f t="shared" si="28"/>
        <v>0</v>
      </c>
      <c r="Y144" s="6"/>
      <c r="Z144" s="5">
        <f t="shared" si="29"/>
        <v>0</v>
      </c>
      <c r="AA144" s="13"/>
      <c r="AB144" s="5">
        <f t="shared" si="30"/>
        <v>0</v>
      </c>
      <c r="AC144" s="6"/>
      <c r="AD144" s="5">
        <f t="shared" si="31"/>
        <v>0</v>
      </c>
      <c r="AE144" s="5"/>
      <c r="AF144" s="32" t="e">
        <f t="shared" si="32"/>
        <v>#DIV/0!</v>
      </c>
    </row>
    <row r="145" spans="1:32" ht="58.5" hidden="1" customHeight="1">
      <c r="A145" s="9" t="s">
        <v>487</v>
      </c>
      <c r="B145" s="11" t="s">
        <v>633</v>
      </c>
      <c r="C145" s="8"/>
      <c r="D145" s="3"/>
      <c r="E145" s="6"/>
      <c r="F145" s="5">
        <f t="shared" si="17"/>
        <v>0</v>
      </c>
      <c r="G145" s="6"/>
      <c r="H145" s="5">
        <f t="shared" si="14"/>
        <v>0</v>
      </c>
      <c r="I145" s="6"/>
      <c r="J145" s="5">
        <f t="shared" si="15"/>
        <v>0</v>
      </c>
      <c r="K145" s="6"/>
      <c r="L145" s="5">
        <f t="shared" si="16"/>
        <v>0</v>
      </c>
      <c r="M145" s="6"/>
      <c r="N145" s="5">
        <f t="shared" si="18"/>
        <v>0</v>
      </c>
      <c r="O145" s="6"/>
      <c r="P145" s="5">
        <f t="shared" si="19"/>
        <v>0</v>
      </c>
      <c r="Q145" s="13"/>
      <c r="R145" s="5">
        <f t="shared" si="20"/>
        <v>0</v>
      </c>
      <c r="S145" s="6">
        <f>S146</f>
        <v>12</v>
      </c>
      <c r="T145" s="5">
        <f t="shared" si="21"/>
        <v>12</v>
      </c>
      <c r="U145" s="6">
        <f>U146</f>
        <v>-12</v>
      </c>
      <c r="V145" s="5">
        <f t="shared" si="33"/>
        <v>0</v>
      </c>
      <c r="W145" s="6">
        <f>W146</f>
        <v>0</v>
      </c>
      <c r="X145" s="5">
        <f t="shared" si="28"/>
        <v>0</v>
      </c>
      <c r="Y145" s="6">
        <f>Y146</f>
        <v>0</v>
      </c>
      <c r="Z145" s="5">
        <f t="shared" si="29"/>
        <v>0</v>
      </c>
      <c r="AA145" s="13">
        <f>AA146</f>
        <v>0</v>
      </c>
      <c r="AB145" s="5">
        <f t="shared" si="30"/>
        <v>0</v>
      </c>
      <c r="AC145" s="6">
        <f>AC146</f>
        <v>0</v>
      </c>
      <c r="AD145" s="5">
        <f t="shared" si="31"/>
        <v>0</v>
      </c>
      <c r="AE145" s="5">
        <f>AE146</f>
        <v>0</v>
      </c>
      <c r="AF145" s="32" t="e">
        <f t="shared" si="32"/>
        <v>#DIV/0!</v>
      </c>
    </row>
    <row r="146" spans="1:32" ht="48" hidden="1" customHeight="1">
      <c r="A146" s="9" t="s">
        <v>488</v>
      </c>
      <c r="B146" s="11" t="s">
        <v>634</v>
      </c>
      <c r="C146" s="8"/>
      <c r="D146" s="3"/>
      <c r="E146" s="6"/>
      <c r="F146" s="5">
        <f t="shared" si="17"/>
        <v>0</v>
      </c>
      <c r="G146" s="6"/>
      <c r="H146" s="5">
        <f t="shared" si="14"/>
        <v>0</v>
      </c>
      <c r="I146" s="6"/>
      <c r="J146" s="5">
        <f t="shared" si="15"/>
        <v>0</v>
      </c>
      <c r="K146" s="6"/>
      <c r="L146" s="5">
        <f t="shared" si="16"/>
        <v>0</v>
      </c>
      <c r="M146" s="6"/>
      <c r="N146" s="5">
        <f t="shared" si="18"/>
        <v>0</v>
      </c>
      <c r="O146" s="6"/>
      <c r="P146" s="5">
        <f t="shared" si="19"/>
        <v>0</v>
      </c>
      <c r="Q146" s="13"/>
      <c r="R146" s="5">
        <f t="shared" si="20"/>
        <v>0</v>
      </c>
      <c r="S146" s="6">
        <f>S147+S148</f>
        <v>12</v>
      </c>
      <c r="T146" s="5">
        <f t="shared" si="21"/>
        <v>12</v>
      </c>
      <c r="U146" s="6">
        <f>U147+U148</f>
        <v>-12</v>
      </c>
      <c r="V146" s="5">
        <f t="shared" si="33"/>
        <v>0</v>
      </c>
      <c r="W146" s="6">
        <f>W147+W148</f>
        <v>0</v>
      </c>
      <c r="X146" s="5">
        <f t="shared" si="28"/>
        <v>0</v>
      </c>
      <c r="Y146" s="6">
        <f>Y147+Y148</f>
        <v>0</v>
      </c>
      <c r="Z146" s="5">
        <f t="shared" si="29"/>
        <v>0</v>
      </c>
      <c r="AA146" s="13">
        <f>AA147+AA148</f>
        <v>0</v>
      </c>
      <c r="AB146" s="5">
        <f t="shared" si="30"/>
        <v>0</v>
      </c>
      <c r="AC146" s="6">
        <f>AC147+AC148</f>
        <v>0</v>
      </c>
      <c r="AD146" s="5">
        <f t="shared" si="31"/>
        <v>0</v>
      </c>
      <c r="AE146" s="5">
        <f>AE147+AE148</f>
        <v>0</v>
      </c>
      <c r="AF146" s="32" t="e">
        <f t="shared" si="32"/>
        <v>#DIV/0!</v>
      </c>
    </row>
    <row r="147" spans="1:32" ht="46.5" hidden="1" customHeight="1">
      <c r="A147" s="9" t="s">
        <v>34</v>
      </c>
      <c r="B147" s="11" t="s">
        <v>634</v>
      </c>
      <c r="C147" s="8">
        <v>200</v>
      </c>
      <c r="D147" s="3"/>
      <c r="E147" s="6"/>
      <c r="F147" s="5">
        <f t="shared" si="17"/>
        <v>0</v>
      </c>
      <c r="G147" s="6"/>
      <c r="H147" s="5">
        <f t="shared" si="14"/>
        <v>0</v>
      </c>
      <c r="I147" s="6"/>
      <c r="J147" s="5">
        <f t="shared" si="15"/>
        <v>0</v>
      </c>
      <c r="K147" s="6"/>
      <c r="L147" s="5">
        <f t="shared" si="16"/>
        <v>0</v>
      </c>
      <c r="M147" s="6"/>
      <c r="N147" s="5">
        <f t="shared" si="18"/>
        <v>0</v>
      </c>
      <c r="O147" s="6"/>
      <c r="P147" s="5">
        <f t="shared" si="19"/>
        <v>0</v>
      </c>
      <c r="Q147" s="13"/>
      <c r="R147" s="5">
        <f t="shared" si="20"/>
        <v>0</v>
      </c>
      <c r="S147" s="6"/>
      <c r="T147" s="5">
        <f t="shared" si="21"/>
        <v>0</v>
      </c>
      <c r="U147" s="6"/>
      <c r="V147" s="5">
        <f t="shared" si="33"/>
        <v>0</v>
      </c>
      <c r="W147" s="6"/>
      <c r="X147" s="5">
        <f t="shared" si="28"/>
        <v>0</v>
      </c>
      <c r="Y147" s="6"/>
      <c r="Z147" s="5">
        <f t="shared" si="29"/>
        <v>0</v>
      </c>
      <c r="AA147" s="13"/>
      <c r="AB147" s="5">
        <f t="shared" si="30"/>
        <v>0</v>
      </c>
      <c r="AC147" s="6"/>
      <c r="AD147" s="5">
        <f t="shared" si="31"/>
        <v>0</v>
      </c>
      <c r="AE147" s="5"/>
      <c r="AF147" s="32" t="e">
        <f t="shared" si="32"/>
        <v>#DIV/0!</v>
      </c>
    </row>
    <row r="148" spans="1:32" ht="34.5" hidden="1" customHeight="1">
      <c r="A148" s="9" t="s">
        <v>400</v>
      </c>
      <c r="B148" s="11" t="s">
        <v>634</v>
      </c>
      <c r="C148" s="8">
        <v>300</v>
      </c>
      <c r="D148" s="3"/>
      <c r="E148" s="6"/>
      <c r="F148" s="5">
        <f t="shared" si="17"/>
        <v>0</v>
      </c>
      <c r="G148" s="6"/>
      <c r="H148" s="5">
        <f t="shared" si="14"/>
        <v>0</v>
      </c>
      <c r="I148" s="6"/>
      <c r="J148" s="5">
        <f t="shared" si="15"/>
        <v>0</v>
      </c>
      <c r="K148" s="6"/>
      <c r="L148" s="5">
        <f t="shared" si="16"/>
        <v>0</v>
      </c>
      <c r="M148" s="6"/>
      <c r="N148" s="5">
        <f t="shared" si="18"/>
        <v>0</v>
      </c>
      <c r="O148" s="6"/>
      <c r="P148" s="5">
        <f t="shared" si="19"/>
        <v>0</v>
      </c>
      <c r="Q148" s="13"/>
      <c r="R148" s="5">
        <f t="shared" si="20"/>
        <v>0</v>
      </c>
      <c r="S148" s="6">
        <v>12</v>
      </c>
      <c r="T148" s="5">
        <f t="shared" si="21"/>
        <v>12</v>
      </c>
      <c r="U148" s="6">
        <v>-12</v>
      </c>
      <c r="V148" s="5">
        <f t="shared" si="33"/>
        <v>0</v>
      </c>
      <c r="W148" s="6"/>
      <c r="X148" s="5">
        <f t="shared" si="28"/>
        <v>0</v>
      </c>
      <c r="Y148" s="6"/>
      <c r="Z148" s="5">
        <f t="shared" si="29"/>
        <v>0</v>
      </c>
      <c r="AA148" s="13"/>
      <c r="AB148" s="5">
        <f t="shared" si="30"/>
        <v>0</v>
      </c>
      <c r="AC148" s="6"/>
      <c r="AD148" s="5">
        <f t="shared" si="31"/>
        <v>0</v>
      </c>
      <c r="AE148" s="5"/>
      <c r="AF148" s="32" t="e">
        <f t="shared" si="32"/>
        <v>#DIV/0!</v>
      </c>
    </row>
    <row r="149" spans="1:32" ht="120" customHeight="1">
      <c r="A149" s="14" t="s">
        <v>604</v>
      </c>
      <c r="B149" s="15" t="s">
        <v>154</v>
      </c>
      <c r="C149" s="8"/>
      <c r="D149" s="5">
        <v>1333.8616000000002</v>
      </c>
      <c r="E149" s="6">
        <f>E150+E154+E165+E169+E176+E187+E194</f>
        <v>0</v>
      </c>
      <c r="F149" s="5">
        <f t="shared" si="17"/>
        <v>1333.8616000000002</v>
      </c>
      <c r="G149" s="6">
        <f>G150+G154+G165+G169+G176+G187+G194</f>
        <v>-1.0569999999999999</v>
      </c>
      <c r="H149" s="5">
        <f t="shared" si="14"/>
        <v>1332.8046000000002</v>
      </c>
      <c r="I149" s="6">
        <f>I150+I154+I165+I169+I176+I187+I194</f>
        <v>2221.473</v>
      </c>
      <c r="J149" s="5">
        <f t="shared" si="15"/>
        <v>3554.2776000000003</v>
      </c>
      <c r="K149" s="6">
        <f>K150+K154+K165+K169+K176+K187+K194</f>
        <v>0</v>
      </c>
      <c r="L149" s="5">
        <f t="shared" si="16"/>
        <v>3554.2776000000003</v>
      </c>
      <c r="M149" s="6">
        <f>M150+M154+M165+M169+M176+M187+M194</f>
        <v>-0.17060000000000741</v>
      </c>
      <c r="N149" s="5">
        <f t="shared" si="18"/>
        <v>3554.1070000000004</v>
      </c>
      <c r="O149" s="6">
        <f>O150+O154+O165+O169+O176+O187+O194</f>
        <v>0</v>
      </c>
      <c r="P149" s="5">
        <f t="shared" si="19"/>
        <v>3554.1070000000004</v>
      </c>
      <c r="Q149" s="13">
        <f>Q150+Q154+Q165+Q169+Q176+Q187+Q194</f>
        <v>-155.93200000000002</v>
      </c>
      <c r="R149" s="5">
        <f t="shared" si="20"/>
        <v>3398.1750000000002</v>
      </c>
      <c r="S149" s="6">
        <f>S150+S154+S165+S169+S176+S187+S194</f>
        <v>0</v>
      </c>
      <c r="T149" s="5">
        <f t="shared" si="21"/>
        <v>3398.1750000000002</v>
      </c>
      <c r="U149" s="6">
        <f>U150+U154+U165+U169+U176+U187+U194</f>
        <v>0</v>
      </c>
      <c r="V149" s="5">
        <f t="shared" si="33"/>
        <v>3398.1750000000002</v>
      </c>
      <c r="W149" s="6">
        <f>W150+W154+W165+W169+W176+W187+W194</f>
        <v>0</v>
      </c>
      <c r="X149" s="5">
        <f t="shared" si="28"/>
        <v>3398.1750000000002</v>
      </c>
      <c r="Y149" s="6">
        <f>Y150+Y154+Y165+Y169+Y176+Y187+Y194</f>
        <v>-90.03</v>
      </c>
      <c r="Z149" s="5">
        <f t="shared" si="29"/>
        <v>3308.145</v>
      </c>
      <c r="AA149" s="13">
        <f>AA150+AA154+AA165+AA169+AA176+AA187+AA194</f>
        <v>0</v>
      </c>
      <c r="AB149" s="5">
        <f t="shared" si="30"/>
        <v>3308.145</v>
      </c>
      <c r="AC149" s="6">
        <f>AC150+AC154+AC165+AC169+AC176+AC187+AC194</f>
        <v>-47.788150000000002</v>
      </c>
      <c r="AD149" s="5">
        <f t="shared" si="31"/>
        <v>3260.3568500000001</v>
      </c>
      <c r="AE149" s="5">
        <f>AE150+AE154+AE165+AE169+AE176+AE187+AE194</f>
        <v>3252.3568499999997</v>
      </c>
      <c r="AF149" s="32">
        <f t="shared" si="32"/>
        <v>99.754628086186315</v>
      </c>
    </row>
    <row r="150" spans="1:32" ht="69" customHeight="1">
      <c r="A150" s="16" t="s">
        <v>151</v>
      </c>
      <c r="B150" s="15" t="s">
        <v>155</v>
      </c>
      <c r="C150" s="8"/>
      <c r="D150" s="5">
        <v>200</v>
      </c>
      <c r="E150" s="6">
        <f>E151</f>
        <v>0</v>
      </c>
      <c r="F150" s="5">
        <f t="shared" si="17"/>
        <v>200</v>
      </c>
      <c r="G150" s="6">
        <f>G151</f>
        <v>0</v>
      </c>
      <c r="H150" s="5">
        <f t="shared" si="14"/>
        <v>200</v>
      </c>
      <c r="I150" s="6">
        <f>I151</f>
        <v>2219</v>
      </c>
      <c r="J150" s="5">
        <f t="shared" si="15"/>
        <v>2419</v>
      </c>
      <c r="K150" s="6">
        <f>K151</f>
        <v>0</v>
      </c>
      <c r="L150" s="5">
        <f t="shared" si="16"/>
        <v>2419</v>
      </c>
      <c r="M150" s="6">
        <f>M151</f>
        <v>184</v>
      </c>
      <c r="N150" s="5">
        <f t="shared" si="18"/>
        <v>2603</v>
      </c>
      <c r="O150" s="6">
        <f>O151</f>
        <v>0</v>
      </c>
      <c r="P150" s="5">
        <f t="shared" si="19"/>
        <v>2603</v>
      </c>
      <c r="Q150" s="13">
        <f>Q151</f>
        <v>0</v>
      </c>
      <c r="R150" s="5">
        <f t="shared" si="20"/>
        <v>2603</v>
      </c>
      <c r="S150" s="6">
        <f>S151</f>
        <v>0</v>
      </c>
      <c r="T150" s="5">
        <f t="shared" si="21"/>
        <v>2603</v>
      </c>
      <c r="U150" s="6">
        <f>U151</f>
        <v>0</v>
      </c>
      <c r="V150" s="5">
        <f t="shared" si="33"/>
        <v>2603</v>
      </c>
      <c r="W150" s="6">
        <f>W151</f>
        <v>0</v>
      </c>
      <c r="X150" s="5">
        <f t="shared" si="28"/>
        <v>2603</v>
      </c>
      <c r="Y150" s="6">
        <f>Y151</f>
        <v>0</v>
      </c>
      <c r="Z150" s="5">
        <f t="shared" si="29"/>
        <v>2603</v>
      </c>
      <c r="AA150" s="13">
        <f>AA151</f>
        <v>0</v>
      </c>
      <c r="AB150" s="5">
        <f t="shared" si="30"/>
        <v>2603</v>
      </c>
      <c r="AC150" s="6">
        <f>AC151</f>
        <v>0</v>
      </c>
      <c r="AD150" s="5">
        <f t="shared" si="31"/>
        <v>2603</v>
      </c>
      <c r="AE150" s="5">
        <f>AE151</f>
        <v>2603</v>
      </c>
      <c r="AF150" s="32">
        <f t="shared" si="32"/>
        <v>100</v>
      </c>
    </row>
    <row r="151" spans="1:32" ht="67.5" customHeight="1">
      <c r="A151" s="9" t="s">
        <v>152</v>
      </c>
      <c r="B151" s="11" t="s">
        <v>156</v>
      </c>
      <c r="C151" s="8"/>
      <c r="D151" s="5">
        <v>200</v>
      </c>
      <c r="E151" s="6">
        <f>E152</f>
        <v>0</v>
      </c>
      <c r="F151" s="5">
        <f t="shared" si="17"/>
        <v>200</v>
      </c>
      <c r="G151" s="6">
        <f>G152</f>
        <v>0</v>
      </c>
      <c r="H151" s="5">
        <f t="shared" ref="H151:H204" si="34">F151+G151</f>
        <v>200</v>
      </c>
      <c r="I151" s="6">
        <f>I152</f>
        <v>2219</v>
      </c>
      <c r="J151" s="5">
        <f t="shared" ref="J151:J204" si="35">H151+I151</f>
        <v>2419</v>
      </c>
      <c r="K151" s="6">
        <f>K152</f>
        <v>0</v>
      </c>
      <c r="L151" s="5">
        <f t="shared" ref="L151:L204" si="36">J151+K151</f>
        <v>2419</v>
      </c>
      <c r="M151" s="6">
        <f>M152</f>
        <v>184</v>
      </c>
      <c r="N151" s="5">
        <f t="shared" si="18"/>
        <v>2603</v>
      </c>
      <c r="O151" s="6">
        <f>O152</f>
        <v>0</v>
      </c>
      <c r="P151" s="5">
        <f t="shared" si="19"/>
        <v>2603</v>
      </c>
      <c r="Q151" s="13">
        <f>Q152</f>
        <v>0</v>
      </c>
      <c r="R151" s="5">
        <f t="shared" si="20"/>
        <v>2603</v>
      </c>
      <c r="S151" s="6">
        <f>S152</f>
        <v>0</v>
      </c>
      <c r="T151" s="5">
        <f t="shared" si="21"/>
        <v>2603</v>
      </c>
      <c r="U151" s="6">
        <f>U152</f>
        <v>0</v>
      </c>
      <c r="V151" s="5">
        <f t="shared" si="33"/>
        <v>2603</v>
      </c>
      <c r="W151" s="6">
        <f>W152</f>
        <v>0</v>
      </c>
      <c r="X151" s="5">
        <f t="shared" si="28"/>
        <v>2603</v>
      </c>
      <c r="Y151" s="6">
        <f>Y152</f>
        <v>0</v>
      </c>
      <c r="Z151" s="5">
        <f t="shared" si="29"/>
        <v>2603</v>
      </c>
      <c r="AA151" s="13">
        <f>AA152</f>
        <v>0</v>
      </c>
      <c r="AB151" s="5">
        <f t="shared" si="30"/>
        <v>2603</v>
      </c>
      <c r="AC151" s="6">
        <f>AC152</f>
        <v>0</v>
      </c>
      <c r="AD151" s="5">
        <f t="shared" si="31"/>
        <v>2603</v>
      </c>
      <c r="AE151" s="5">
        <f>AE152</f>
        <v>2603</v>
      </c>
      <c r="AF151" s="32">
        <f t="shared" si="32"/>
        <v>100</v>
      </c>
    </row>
    <row r="152" spans="1:32" ht="50.25" customHeight="1">
      <c r="A152" s="9" t="s">
        <v>153</v>
      </c>
      <c r="B152" s="18" t="s">
        <v>157</v>
      </c>
      <c r="C152" s="8"/>
      <c r="D152" s="5">
        <v>200</v>
      </c>
      <c r="E152" s="6">
        <f>E153</f>
        <v>0</v>
      </c>
      <c r="F152" s="5">
        <f t="shared" si="17"/>
        <v>200</v>
      </c>
      <c r="G152" s="6">
        <f>G153</f>
        <v>0</v>
      </c>
      <c r="H152" s="5">
        <f t="shared" si="34"/>
        <v>200</v>
      </c>
      <c r="I152" s="6">
        <f>I153</f>
        <v>2219</v>
      </c>
      <c r="J152" s="5">
        <f t="shared" si="35"/>
        <v>2419</v>
      </c>
      <c r="K152" s="6">
        <f>K153</f>
        <v>0</v>
      </c>
      <c r="L152" s="5">
        <f t="shared" si="36"/>
        <v>2419</v>
      </c>
      <c r="M152" s="6">
        <f>M153</f>
        <v>184</v>
      </c>
      <c r="N152" s="5">
        <f t="shared" si="18"/>
        <v>2603</v>
      </c>
      <c r="O152" s="6">
        <f>O153</f>
        <v>0</v>
      </c>
      <c r="P152" s="5">
        <f t="shared" si="19"/>
        <v>2603</v>
      </c>
      <c r="Q152" s="13">
        <f>Q153</f>
        <v>0</v>
      </c>
      <c r="R152" s="5">
        <f t="shared" si="20"/>
        <v>2603</v>
      </c>
      <c r="S152" s="6">
        <f>S153</f>
        <v>0</v>
      </c>
      <c r="T152" s="5">
        <f t="shared" si="21"/>
        <v>2603</v>
      </c>
      <c r="U152" s="6">
        <f>U153</f>
        <v>0</v>
      </c>
      <c r="V152" s="5">
        <f t="shared" si="33"/>
        <v>2603</v>
      </c>
      <c r="W152" s="6">
        <f>W153</f>
        <v>0</v>
      </c>
      <c r="X152" s="5">
        <f t="shared" si="28"/>
        <v>2603</v>
      </c>
      <c r="Y152" s="6">
        <f>Y153</f>
        <v>0</v>
      </c>
      <c r="Z152" s="5">
        <f t="shared" si="29"/>
        <v>2603</v>
      </c>
      <c r="AA152" s="13">
        <f>AA153</f>
        <v>0</v>
      </c>
      <c r="AB152" s="5">
        <f t="shared" si="30"/>
        <v>2603</v>
      </c>
      <c r="AC152" s="6">
        <f>AC153</f>
        <v>0</v>
      </c>
      <c r="AD152" s="5">
        <f t="shared" si="31"/>
        <v>2603</v>
      </c>
      <c r="AE152" s="5">
        <f>AE153</f>
        <v>2603</v>
      </c>
      <c r="AF152" s="32">
        <f t="shared" si="32"/>
        <v>100</v>
      </c>
    </row>
    <row r="153" spans="1:32" ht="42.75" customHeight="1">
      <c r="A153" s="9" t="s">
        <v>89</v>
      </c>
      <c r="B153" s="18" t="s">
        <v>157</v>
      </c>
      <c r="C153" s="8">
        <v>600</v>
      </c>
      <c r="D153" s="5">
        <v>200</v>
      </c>
      <c r="E153" s="6"/>
      <c r="F153" s="5">
        <f t="shared" ref="F153:F205" si="37">D153+E153</f>
        <v>200</v>
      </c>
      <c r="G153" s="6"/>
      <c r="H153" s="5">
        <f t="shared" si="34"/>
        <v>200</v>
      </c>
      <c r="I153" s="6">
        <v>2219</v>
      </c>
      <c r="J153" s="5">
        <f t="shared" si="35"/>
        <v>2419</v>
      </c>
      <c r="K153" s="6"/>
      <c r="L153" s="5">
        <f t="shared" si="36"/>
        <v>2419</v>
      </c>
      <c r="M153" s="6">
        <v>184</v>
      </c>
      <c r="N153" s="5">
        <f t="shared" si="18"/>
        <v>2603</v>
      </c>
      <c r="O153" s="6"/>
      <c r="P153" s="5">
        <f t="shared" si="19"/>
        <v>2603</v>
      </c>
      <c r="Q153" s="13"/>
      <c r="R153" s="5">
        <f t="shared" si="20"/>
        <v>2603</v>
      </c>
      <c r="S153" s="6"/>
      <c r="T153" s="5">
        <f t="shared" si="21"/>
        <v>2603</v>
      </c>
      <c r="U153" s="6"/>
      <c r="V153" s="5">
        <f t="shared" si="33"/>
        <v>2603</v>
      </c>
      <c r="W153" s="6"/>
      <c r="X153" s="5">
        <f t="shared" si="28"/>
        <v>2603</v>
      </c>
      <c r="Y153" s="6"/>
      <c r="Z153" s="5">
        <f t="shared" si="29"/>
        <v>2603</v>
      </c>
      <c r="AA153" s="13"/>
      <c r="AB153" s="5">
        <f t="shared" si="30"/>
        <v>2603</v>
      </c>
      <c r="AC153" s="6"/>
      <c r="AD153" s="5">
        <f t="shared" si="31"/>
        <v>2603</v>
      </c>
      <c r="AE153" s="5">
        <v>2603</v>
      </c>
      <c r="AF153" s="32">
        <f t="shared" si="32"/>
        <v>100</v>
      </c>
    </row>
    <row r="154" spans="1:32" ht="34.5" customHeight="1">
      <c r="A154" s="16" t="s">
        <v>158</v>
      </c>
      <c r="B154" s="15" t="s">
        <v>161</v>
      </c>
      <c r="C154" s="8"/>
      <c r="D154" s="5">
        <v>255.774</v>
      </c>
      <c r="E154" s="6">
        <f>E155+E158+E162</f>
        <v>0</v>
      </c>
      <c r="F154" s="5">
        <f t="shared" si="37"/>
        <v>255.774</v>
      </c>
      <c r="G154" s="6">
        <f>G155+G158+G162</f>
        <v>7.2999999999999995E-2</v>
      </c>
      <c r="H154" s="5">
        <f t="shared" si="34"/>
        <v>255.84700000000001</v>
      </c>
      <c r="I154" s="6">
        <f>I155+I158+I162</f>
        <v>2.5</v>
      </c>
      <c r="J154" s="5">
        <f t="shared" si="35"/>
        <v>258.34699999999998</v>
      </c>
      <c r="K154" s="6">
        <f>K155+K158+K162</f>
        <v>0</v>
      </c>
      <c r="L154" s="5">
        <f t="shared" si="36"/>
        <v>258.34699999999998</v>
      </c>
      <c r="M154" s="6">
        <f>M155+M158+M162</f>
        <v>0</v>
      </c>
      <c r="N154" s="5">
        <f t="shared" si="18"/>
        <v>258.34699999999998</v>
      </c>
      <c r="O154" s="6">
        <f>O155+O158+O162</f>
        <v>0</v>
      </c>
      <c r="P154" s="5">
        <f t="shared" si="19"/>
        <v>258.34699999999998</v>
      </c>
      <c r="Q154" s="13">
        <f>Q155+Q158+Q162</f>
        <v>-2.5</v>
      </c>
      <c r="R154" s="5">
        <f t="shared" si="20"/>
        <v>255.84699999999998</v>
      </c>
      <c r="S154" s="6">
        <f>S155+S158+S162</f>
        <v>0</v>
      </c>
      <c r="T154" s="5">
        <f t="shared" si="21"/>
        <v>255.84699999999998</v>
      </c>
      <c r="U154" s="6">
        <f>U155+U158+U162</f>
        <v>0</v>
      </c>
      <c r="V154" s="5">
        <f t="shared" si="33"/>
        <v>255.84699999999998</v>
      </c>
      <c r="W154" s="6">
        <f>W155+W158+W162</f>
        <v>0</v>
      </c>
      <c r="X154" s="5">
        <f t="shared" si="28"/>
        <v>255.84699999999998</v>
      </c>
      <c r="Y154" s="6">
        <f>Y155+Y158+Y162</f>
        <v>0</v>
      </c>
      <c r="Z154" s="5">
        <f t="shared" si="29"/>
        <v>255.84699999999998</v>
      </c>
      <c r="AA154" s="13">
        <f>AA155+AA158+AA162</f>
        <v>0</v>
      </c>
      <c r="AB154" s="5">
        <f t="shared" si="30"/>
        <v>255.84699999999998</v>
      </c>
      <c r="AC154" s="6">
        <f>AC155+AC158+AC162</f>
        <v>-7.2481499999999999</v>
      </c>
      <c r="AD154" s="5">
        <f t="shared" si="31"/>
        <v>248.59884999999997</v>
      </c>
      <c r="AE154" s="5">
        <f>AE155+AE158+AE162</f>
        <v>248.59884999999997</v>
      </c>
      <c r="AF154" s="32">
        <f t="shared" si="32"/>
        <v>100</v>
      </c>
    </row>
    <row r="155" spans="1:32" ht="59.25" customHeight="1">
      <c r="A155" s="9" t="s">
        <v>159</v>
      </c>
      <c r="B155" s="11" t="s">
        <v>162</v>
      </c>
      <c r="C155" s="8"/>
      <c r="D155" s="5">
        <v>80</v>
      </c>
      <c r="E155" s="6">
        <f>E156</f>
        <v>0</v>
      </c>
      <c r="F155" s="5">
        <f t="shared" si="37"/>
        <v>80</v>
      </c>
      <c r="G155" s="6">
        <f>G156</f>
        <v>7.2999999999999995E-2</v>
      </c>
      <c r="H155" s="5">
        <f t="shared" si="34"/>
        <v>80.072999999999993</v>
      </c>
      <c r="I155" s="6">
        <f>I156</f>
        <v>0</v>
      </c>
      <c r="J155" s="5">
        <f t="shared" si="35"/>
        <v>80.072999999999993</v>
      </c>
      <c r="K155" s="6">
        <f>K156</f>
        <v>0</v>
      </c>
      <c r="L155" s="5">
        <f t="shared" si="36"/>
        <v>80.072999999999993</v>
      </c>
      <c r="M155" s="6">
        <f>M156</f>
        <v>0</v>
      </c>
      <c r="N155" s="5">
        <f t="shared" ref="N155:N207" si="38">L155+M155</f>
        <v>80.072999999999993</v>
      </c>
      <c r="O155" s="6">
        <f>O156</f>
        <v>0</v>
      </c>
      <c r="P155" s="5">
        <f t="shared" si="19"/>
        <v>80.072999999999993</v>
      </c>
      <c r="Q155" s="13">
        <f>Q156</f>
        <v>0</v>
      </c>
      <c r="R155" s="5">
        <f t="shared" si="20"/>
        <v>80.072999999999993</v>
      </c>
      <c r="S155" s="6">
        <f>S156</f>
        <v>0</v>
      </c>
      <c r="T155" s="5">
        <f t="shared" si="21"/>
        <v>80.072999999999993</v>
      </c>
      <c r="U155" s="6">
        <f>U156</f>
        <v>0</v>
      </c>
      <c r="V155" s="5">
        <f t="shared" si="33"/>
        <v>80.072999999999993</v>
      </c>
      <c r="W155" s="6">
        <f>W156</f>
        <v>0</v>
      </c>
      <c r="X155" s="5">
        <f t="shared" si="28"/>
        <v>80.072999999999993</v>
      </c>
      <c r="Y155" s="6">
        <f>Y156</f>
        <v>0</v>
      </c>
      <c r="Z155" s="5">
        <f t="shared" si="29"/>
        <v>80.072999999999993</v>
      </c>
      <c r="AA155" s="13">
        <f>AA156</f>
        <v>0</v>
      </c>
      <c r="AB155" s="5">
        <f t="shared" si="30"/>
        <v>80.072999999999993</v>
      </c>
      <c r="AC155" s="6">
        <f>AC156</f>
        <v>0</v>
      </c>
      <c r="AD155" s="5">
        <f t="shared" si="31"/>
        <v>80.072999999999993</v>
      </c>
      <c r="AE155" s="5">
        <f>AE156</f>
        <v>80.072999999999993</v>
      </c>
      <c r="AF155" s="32">
        <f t="shared" si="32"/>
        <v>100</v>
      </c>
    </row>
    <row r="156" spans="1:32" ht="62.25" customHeight="1">
      <c r="A156" s="9" t="s">
        <v>160</v>
      </c>
      <c r="B156" s="11" t="s">
        <v>163</v>
      </c>
      <c r="C156" s="8"/>
      <c r="D156" s="5">
        <v>80</v>
      </c>
      <c r="E156" s="4">
        <f>E157</f>
        <v>0</v>
      </c>
      <c r="F156" s="5">
        <f t="shared" si="37"/>
        <v>80</v>
      </c>
      <c r="G156" s="6">
        <f>G157</f>
        <v>7.2999999999999995E-2</v>
      </c>
      <c r="H156" s="5">
        <f t="shared" si="34"/>
        <v>80.072999999999993</v>
      </c>
      <c r="I156" s="6">
        <f>I157</f>
        <v>0</v>
      </c>
      <c r="J156" s="5">
        <f t="shared" si="35"/>
        <v>80.072999999999993</v>
      </c>
      <c r="K156" s="6">
        <f>K157</f>
        <v>0</v>
      </c>
      <c r="L156" s="5">
        <f t="shared" si="36"/>
        <v>80.072999999999993</v>
      </c>
      <c r="M156" s="6">
        <f>M157</f>
        <v>0</v>
      </c>
      <c r="N156" s="5">
        <f t="shared" si="38"/>
        <v>80.072999999999993</v>
      </c>
      <c r="O156" s="6">
        <f>O157</f>
        <v>0</v>
      </c>
      <c r="P156" s="5">
        <f t="shared" si="19"/>
        <v>80.072999999999993</v>
      </c>
      <c r="Q156" s="13">
        <f>Q157</f>
        <v>0</v>
      </c>
      <c r="R156" s="5">
        <f t="shared" si="20"/>
        <v>80.072999999999993</v>
      </c>
      <c r="S156" s="6">
        <f>S157</f>
        <v>0</v>
      </c>
      <c r="T156" s="5">
        <f t="shared" si="21"/>
        <v>80.072999999999993</v>
      </c>
      <c r="U156" s="6">
        <f>U157</f>
        <v>0</v>
      </c>
      <c r="V156" s="5">
        <f t="shared" si="33"/>
        <v>80.072999999999993</v>
      </c>
      <c r="W156" s="6">
        <f>W157</f>
        <v>0</v>
      </c>
      <c r="X156" s="5">
        <f t="shared" si="28"/>
        <v>80.072999999999993</v>
      </c>
      <c r="Y156" s="6">
        <f>Y157</f>
        <v>0</v>
      </c>
      <c r="Z156" s="5">
        <f t="shared" si="29"/>
        <v>80.072999999999993</v>
      </c>
      <c r="AA156" s="13">
        <f>AA157</f>
        <v>0</v>
      </c>
      <c r="AB156" s="5">
        <f t="shared" si="30"/>
        <v>80.072999999999993</v>
      </c>
      <c r="AC156" s="6">
        <f>AC157</f>
        <v>0</v>
      </c>
      <c r="AD156" s="5">
        <f t="shared" si="31"/>
        <v>80.072999999999993</v>
      </c>
      <c r="AE156" s="5">
        <f>AE157</f>
        <v>80.072999999999993</v>
      </c>
      <c r="AF156" s="32">
        <f t="shared" si="32"/>
        <v>100</v>
      </c>
    </row>
    <row r="157" spans="1:32" ht="48.75" customHeight="1">
      <c r="A157" s="9" t="s">
        <v>34</v>
      </c>
      <c r="B157" s="11" t="s">
        <v>163</v>
      </c>
      <c r="C157" s="8">
        <v>200</v>
      </c>
      <c r="D157" s="5">
        <v>80</v>
      </c>
      <c r="E157" s="4"/>
      <c r="F157" s="5">
        <f t="shared" si="37"/>
        <v>80</v>
      </c>
      <c r="G157" s="6">
        <v>7.2999999999999995E-2</v>
      </c>
      <c r="H157" s="5">
        <f t="shared" si="34"/>
        <v>80.072999999999993</v>
      </c>
      <c r="I157" s="6"/>
      <c r="J157" s="5">
        <f t="shared" si="35"/>
        <v>80.072999999999993</v>
      </c>
      <c r="K157" s="6"/>
      <c r="L157" s="5">
        <f t="shared" si="36"/>
        <v>80.072999999999993</v>
      </c>
      <c r="M157" s="6"/>
      <c r="N157" s="5">
        <f t="shared" si="38"/>
        <v>80.072999999999993</v>
      </c>
      <c r="O157" s="6"/>
      <c r="P157" s="5">
        <f t="shared" si="19"/>
        <v>80.072999999999993</v>
      </c>
      <c r="Q157" s="13"/>
      <c r="R157" s="5">
        <f t="shared" si="20"/>
        <v>80.072999999999993</v>
      </c>
      <c r="S157" s="6"/>
      <c r="T157" s="5">
        <f t="shared" si="21"/>
        <v>80.072999999999993</v>
      </c>
      <c r="U157" s="6"/>
      <c r="V157" s="5">
        <f t="shared" si="33"/>
        <v>80.072999999999993</v>
      </c>
      <c r="W157" s="6"/>
      <c r="X157" s="5">
        <f t="shared" si="28"/>
        <v>80.072999999999993</v>
      </c>
      <c r="Y157" s="6"/>
      <c r="Z157" s="5">
        <f t="shared" si="29"/>
        <v>80.072999999999993</v>
      </c>
      <c r="AA157" s="13"/>
      <c r="AB157" s="5">
        <f t="shared" si="30"/>
        <v>80.072999999999993</v>
      </c>
      <c r="AC157" s="6"/>
      <c r="AD157" s="5">
        <f t="shared" si="31"/>
        <v>80.072999999999993</v>
      </c>
      <c r="AE157" s="5">
        <v>80.072999999999993</v>
      </c>
      <c r="AF157" s="32">
        <f t="shared" si="32"/>
        <v>100</v>
      </c>
    </row>
    <row r="158" spans="1:32" ht="47.25" customHeight="1">
      <c r="A158" s="9" t="s">
        <v>164</v>
      </c>
      <c r="B158" s="11" t="s">
        <v>166</v>
      </c>
      <c r="C158" s="8"/>
      <c r="D158" s="5">
        <v>175.774</v>
      </c>
      <c r="E158" s="6">
        <f>E159</f>
        <v>0</v>
      </c>
      <c r="F158" s="5">
        <f t="shared" si="37"/>
        <v>175.774</v>
      </c>
      <c r="G158" s="6">
        <f>G159</f>
        <v>0</v>
      </c>
      <c r="H158" s="5">
        <f t="shared" si="34"/>
        <v>175.774</v>
      </c>
      <c r="I158" s="6">
        <f>I159</f>
        <v>0</v>
      </c>
      <c r="J158" s="5">
        <f t="shared" si="35"/>
        <v>175.774</v>
      </c>
      <c r="K158" s="6">
        <f>K159</f>
        <v>0</v>
      </c>
      <c r="L158" s="5">
        <f t="shared" si="36"/>
        <v>175.774</v>
      </c>
      <c r="M158" s="6">
        <f>M159</f>
        <v>0</v>
      </c>
      <c r="N158" s="5">
        <f t="shared" si="38"/>
        <v>175.774</v>
      </c>
      <c r="O158" s="6">
        <f>O159</f>
        <v>0</v>
      </c>
      <c r="P158" s="5">
        <f t="shared" si="19"/>
        <v>175.774</v>
      </c>
      <c r="Q158" s="13">
        <f>Q159</f>
        <v>0</v>
      </c>
      <c r="R158" s="5">
        <f t="shared" si="20"/>
        <v>175.774</v>
      </c>
      <c r="S158" s="6">
        <f>S159</f>
        <v>0</v>
      </c>
      <c r="T158" s="5">
        <f t="shared" si="21"/>
        <v>175.774</v>
      </c>
      <c r="U158" s="6">
        <f>U159</f>
        <v>0</v>
      </c>
      <c r="V158" s="5">
        <f t="shared" si="33"/>
        <v>175.774</v>
      </c>
      <c r="W158" s="6">
        <f>W159</f>
        <v>0</v>
      </c>
      <c r="X158" s="5">
        <f t="shared" si="28"/>
        <v>175.774</v>
      </c>
      <c r="Y158" s="6">
        <f>Y159</f>
        <v>0</v>
      </c>
      <c r="Z158" s="5">
        <f t="shared" si="29"/>
        <v>175.774</v>
      </c>
      <c r="AA158" s="13">
        <f>AA159</f>
        <v>0</v>
      </c>
      <c r="AB158" s="5">
        <f t="shared" si="30"/>
        <v>175.774</v>
      </c>
      <c r="AC158" s="6">
        <f>AC159</f>
        <v>-7.2481499999999999</v>
      </c>
      <c r="AD158" s="5">
        <f t="shared" si="31"/>
        <v>168.52584999999999</v>
      </c>
      <c r="AE158" s="5">
        <f>AE159</f>
        <v>168.52584999999999</v>
      </c>
      <c r="AF158" s="32">
        <f t="shared" si="32"/>
        <v>100</v>
      </c>
    </row>
    <row r="159" spans="1:32" ht="42.75" customHeight="1">
      <c r="A159" s="9" t="s">
        <v>165</v>
      </c>
      <c r="B159" s="11" t="s">
        <v>167</v>
      </c>
      <c r="C159" s="8"/>
      <c r="D159" s="5">
        <v>175.774</v>
      </c>
      <c r="E159" s="6">
        <f>E160</f>
        <v>0</v>
      </c>
      <c r="F159" s="5">
        <f t="shared" si="37"/>
        <v>175.774</v>
      </c>
      <c r="G159" s="6">
        <f>G160</f>
        <v>0</v>
      </c>
      <c r="H159" s="5">
        <f t="shared" si="34"/>
        <v>175.774</v>
      </c>
      <c r="I159" s="6">
        <f>I160</f>
        <v>0</v>
      </c>
      <c r="J159" s="5">
        <f t="shared" si="35"/>
        <v>175.774</v>
      </c>
      <c r="K159" s="6">
        <f>K160</f>
        <v>0</v>
      </c>
      <c r="L159" s="5">
        <f t="shared" si="36"/>
        <v>175.774</v>
      </c>
      <c r="M159" s="6">
        <f>M160</f>
        <v>0</v>
      </c>
      <c r="N159" s="5">
        <f t="shared" si="38"/>
        <v>175.774</v>
      </c>
      <c r="O159" s="6">
        <f>O160</f>
        <v>0</v>
      </c>
      <c r="P159" s="5">
        <f t="shared" si="19"/>
        <v>175.774</v>
      </c>
      <c r="Q159" s="13">
        <f>Q160+Q161</f>
        <v>0</v>
      </c>
      <c r="R159" s="5">
        <f t="shared" si="20"/>
        <v>175.774</v>
      </c>
      <c r="S159" s="6">
        <f>S160+S161</f>
        <v>0</v>
      </c>
      <c r="T159" s="5">
        <f t="shared" si="21"/>
        <v>175.774</v>
      </c>
      <c r="U159" s="6">
        <f>U160+U161</f>
        <v>0</v>
      </c>
      <c r="V159" s="5">
        <f t="shared" si="33"/>
        <v>175.774</v>
      </c>
      <c r="W159" s="6">
        <f>W160+W161</f>
        <v>0</v>
      </c>
      <c r="X159" s="5">
        <f t="shared" si="28"/>
        <v>175.774</v>
      </c>
      <c r="Y159" s="6">
        <f>Y160+Y161</f>
        <v>0</v>
      </c>
      <c r="Z159" s="5">
        <f t="shared" si="29"/>
        <v>175.774</v>
      </c>
      <c r="AA159" s="13">
        <f>AA160+AA161</f>
        <v>0</v>
      </c>
      <c r="AB159" s="5">
        <f t="shared" si="30"/>
        <v>175.774</v>
      </c>
      <c r="AC159" s="6">
        <f>AC160+AC161</f>
        <v>-7.2481499999999999</v>
      </c>
      <c r="AD159" s="5">
        <f t="shared" si="31"/>
        <v>168.52584999999999</v>
      </c>
      <c r="AE159" s="5">
        <f>AE160+AE161</f>
        <v>168.52584999999999</v>
      </c>
      <c r="AF159" s="32">
        <f t="shared" si="32"/>
        <v>100</v>
      </c>
    </row>
    <row r="160" spans="1:32" ht="46.5" customHeight="1">
      <c r="A160" s="9" t="s">
        <v>34</v>
      </c>
      <c r="B160" s="11" t="s">
        <v>167</v>
      </c>
      <c r="C160" s="8">
        <v>200</v>
      </c>
      <c r="D160" s="5">
        <v>175.774</v>
      </c>
      <c r="E160" s="6"/>
      <c r="F160" s="5">
        <f t="shared" si="37"/>
        <v>175.774</v>
      </c>
      <c r="G160" s="6"/>
      <c r="H160" s="5">
        <f t="shared" si="34"/>
        <v>175.774</v>
      </c>
      <c r="I160" s="6"/>
      <c r="J160" s="5">
        <f t="shared" si="35"/>
        <v>175.774</v>
      </c>
      <c r="K160" s="6"/>
      <c r="L160" s="5">
        <f t="shared" si="36"/>
        <v>175.774</v>
      </c>
      <c r="M160" s="6"/>
      <c r="N160" s="5">
        <f t="shared" si="38"/>
        <v>175.774</v>
      </c>
      <c r="O160" s="6"/>
      <c r="P160" s="5">
        <f t="shared" si="19"/>
        <v>175.774</v>
      </c>
      <c r="Q160" s="13">
        <v>-24.86</v>
      </c>
      <c r="R160" s="5">
        <f t="shared" si="20"/>
        <v>150.91399999999999</v>
      </c>
      <c r="S160" s="6"/>
      <c r="T160" s="5">
        <f t="shared" si="21"/>
        <v>150.91399999999999</v>
      </c>
      <c r="U160" s="6"/>
      <c r="V160" s="5">
        <f t="shared" si="33"/>
        <v>150.91399999999999</v>
      </c>
      <c r="W160" s="6"/>
      <c r="X160" s="5">
        <f t="shared" si="28"/>
        <v>150.91399999999999</v>
      </c>
      <c r="Y160" s="6"/>
      <c r="Z160" s="5">
        <f t="shared" si="29"/>
        <v>150.91399999999999</v>
      </c>
      <c r="AA160" s="13"/>
      <c r="AB160" s="5">
        <f t="shared" si="30"/>
        <v>150.91399999999999</v>
      </c>
      <c r="AC160" s="6">
        <v>-7.2481499999999999</v>
      </c>
      <c r="AD160" s="5">
        <f t="shared" si="31"/>
        <v>143.66584999999998</v>
      </c>
      <c r="AE160" s="5">
        <v>143.66585000000001</v>
      </c>
      <c r="AF160" s="32">
        <f t="shared" si="32"/>
        <v>100.00000000000003</v>
      </c>
    </row>
    <row r="161" spans="1:32" ht="39" customHeight="1">
      <c r="A161" s="9" t="s">
        <v>400</v>
      </c>
      <c r="B161" s="11" t="s">
        <v>167</v>
      </c>
      <c r="C161" s="8">
        <v>300</v>
      </c>
      <c r="D161" s="5"/>
      <c r="E161" s="6"/>
      <c r="F161" s="5"/>
      <c r="G161" s="6"/>
      <c r="H161" s="5"/>
      <c r="I161" s="6"/>
      <c r="J161" s="5"/>
      <c r="K161" s="6"/>
      <c r="L161" s="5"/>
      <c r="M161" s="6"/>
      <c r="N161" s="5"/>
      <c r="O161" s="6"/>
      <c r="P161" s="5"/>
      <c r="Q161" s="13">
        <v>24.86</v>
      </c>
      <c r="R161" s="5">
        <f t="shared" ref="R161" si="39">P161+Q161</f>
        <v>24.86</v>
      </c>
      <c r="S161" s="6"/>
      <c r="T161" s="5">
        <f t="shared" ref="T161:T226" si="40">R161+S161</f>
        <v>24.86</v>
      </c>
      <c r="U161" s="6"/>
      <c r="V161" s="5">
        <f t="shared" si="33"/>
        <v>24.86</v>
      </c>
      <c r="W161" s="6"/>
      <c r="X161" s="5">
        <f t="shared" si="28"/>
        <v>24.86</v>
      </c>
      <c r="Y161" s="6"/>
      <c r="Z161" s="5">
        <f t="shared" si="29"/>
        <v>24.86</v>
      </c>
      <c r="AA161" s="13"/>
      <c r="AB161" s="5">
        <f t="shared" si="30"/>
        <v>24.86</v>
      </c>
      <c r="AC161" s="6"/>
      <c r="AD161" s="5">
        <f t="shared" si="31"/>
        <v>24.86</v>
      </c>
      <c r="AE161" s="5">
        <v>24.86</v>
      </c>
      <c r="AF161" s="32">
        <f t="shared" si="32"/>
        <v>100</v>
      </c>
    </row>
    <row r="162" spans="1:32" ht="46.5" hidden="1" customHeight="1">
      <c r="A162" s="9" t="s">
        <v>530</v>
      </c>
      <c r="B162" s="11" t="s">
        <v>531</v>
      </c>
      <c r="C162" s="8"/>
      <c r="D162" s="5">
        <v>0</v>
      </c>
      <c r="E162" s="6">
        <f>E163</f>
        <v>0</v>
      </c>
      <c r="F162" s="5">
        <f t="shared" si="37"/>
        <v>0</v>
      </c>
      <c r="G162" s="6">
        <f>G163</f>
        <v>0</v>
      </c>
      <c r="H162" s="5">
        <f t="shared" si="34"/>
        <v>0</v>
      </c>
      <c r="I162" s="6">
        <f>I163</f>
        <v>2.5</v>
      </c>
      <c r="J162" s="5">
        <f t="shared" si="35"/>
        <v>2.5</v>
      </c>
      <c r="K162" s="6">
        <f>K163</f>
        <v>0</v>
      </c>
      <c r="L162" s="5">
        <f t="shared" si="36"/>
        <v>2.5</v>
      </c>
      <c r="M162" s="6">
        <f>M163</f>
        <v>0</v>
      </c>
      <c r="N162" s="5">
        <f t="shared" si="38"/>
        <v>2.5</v>
      </c>
      <c r="O162" s="6">
        <f>O163</f>
        <v>0</v>
      </c>
      <c r="P162" s="5">
        <f t="shared" ref="P162:P227" si="41">N162+O162</f>
        <v>2.5</v>
      </c>
      <c r="Q162" s="13">
        <f>Q163</f>
        <v>-2.5</v>
      </c>
      <c r="R162" s="5">
        <f t="shared" ref="R162:R227" si="42">P162+Q162</f>
        <v>0</v>
      </c>
      <c r="S162" s="6">
        <f>S163</f>
        <v>0</v>
      </c>
      <c r="T162" s="5">
        <f t="shared" si="40"/>
        <v>0</v>
      </c>
      <c r="U162" s="6">
        <f>U163</f>
        <v>0</v>
      </c>
      <c r="V162" s="5">
        <f t="shared" si="33"/>
        <v>0</v>
      </c>
      <c r="W162" s="6">
        <f>W163</f>
        <v>0</v>
      </c>
      <c r="X162" s="5">
        <f t="shared" si="28"/>
        <v>0</v>
      </c>
      <c r="Y162" s="6">
        <f>Y163</f>
        <v>0</v>
      </c>
      <c r="Z162" s="5">
        <f t="shared" si="29"/>
        <v>0</v>
      </c>
      <c r="AA162" s="13">
        <f>AA163</f>
        <v>0</v>
      </c>
      <c r="AB162" s="5">
        <f t="shared" si="30"/>
        <v>0</v>
      </c>
      <c r="AC162" s="6">
        <f>AC163</f>
        <v>0</v>
      </c>
      <c r="AD162" s="5">
        <f t="shared" si="31"/>
        <v>0</v>
      </c>
      <c r="AE162" s="5">
        <f>AE163</f>
        <v>0</v>
      </c>
      <c r="AF162" s="32" t="e">
        <f t="shared" si="32"/>
        <v>#DIV/0!</v>
      </c>
    </row>
    <row r="163" spans="1:32" ht="46.5" hidden="1" customHeight="1">
      <c r="A163" s="9" t="s">
        <v>532</v>
      </c>
      <c r="B163" s="11" t="s">
        <v>533</v>
      </c>
      <c r="C163" s="8"/>
      <c r="D163" s="5">
        <v>0</v>
      </c>
      <c r="E163" s="6">
        <f>E164</f>
        <v>0</v>
      </c>
      <c r="F163" s="5">
        <f t="shared" si="37"/>
        <v>0</v>
      </c>
      <c r="G163" s="6">
        <f>G164</f>
        <v>0</v>
      </c>
      <c r="H163" s="5">
        <f t="shared" si="34"/>
        <v>0</v>
      </c>
      <c r="I163" s="6">
        <f>I164</f>
        <v>2.5</v>
      </c>
      <c r="J163" s="5">
        <f t="shared" si="35"/>
        <v>2.5</v>
      </c>
      <c r="K163" s="6">
        <f>K164</f>
        <v>0</v>
      </c>
      <c r="L163" s="5">
        <f t="shared" si="36"/>
        <v>2.5</v>
      </c>
      <c r="M163" s="6">
        <f>M164</f>
        <v>0</v>
      </c>
      <c r="N163" s="5">
        <f t="shared" si="38"/>
        <v>2.5</v>
      </c>
      <c r="O163" s="6">
        <f>O164</f>
        <v>0</v>
      </c>
      <c r="P163" s="5">
        <f t="shared" si="41"/>
        <v>2.5</v>
      </c>
      <c r="Q163" s="13">
        <f>Q164</f>
        <v>-2.5</v>
      </c>
      <c r="R163" s="5">
        <f t="shared" si="42"/>
        <v>0</v>
      </c>
      <c r="S163" s="6">
        <f>S164</f>
        <v>0</v>
      </c>
      <c r="T163" s="5">
        <f t="shared" si="40"/>
        <v>0</v>
      </c>
      <c r="U163" s="6">
        <f>U164</f>
        <v>0</v>
      </c>
      <c r="V163" s="5">
        <f t="shared" si="33"/>
        <v>0</v>
      </c>
      <c r="W163" s="6">
        <f>W164</f>
        <v>0</v>
      </c>
      <c r="X163" s="5">
        <f t="shared" si="28"/>
        <v>0</v>
      </c>
      <c r="Y163" s="6">
        <f>Y164</f>
        <v>0</v>
      </c>
      <c r="Z163" s="5">
        <f t="shared" si="29"/>
        <v>0</v>
      </c>
      <c r="AA163" s="13">
        <f>AA164</f>
        <v>0</v>
      </c>
      <c r="AB163" s="5">
        <f t="shared" si="30"/>
        <v>0</v>
      </c>
      <c r="AC163" s="6">
        <f>AC164</f>
        <v>0</v>
      </c>
      <c r="AD163" s="5">
        <f t="shared" si="31"/>
        <v>0</v>
      </c>
      <c r="AE163" s="5">
        <f>AE164</f>
        <v>0</v>
      </c>
      <c r="AF163" s="32" t="e">
        <f t="shared" si="32"/>
        <v>#DIV/0!</v>
      </c>
    </row>
    <row r="164" spans="1:32" ht="46.5" hidden="1" customHeight="1">
      <c r="A164" s="9" t="s">
        <v>34</v>
      </c>
      <c r="B164" s="11" t="s">
        <v>533</v>
      </c>
      <c r="C164" s="8">
        <v>200</v>
      </c>
      <c r="D164" s="5">
        <v>0</v>
      </c>
      <c r="E164" s="6"/>
      <c r="F164" s="5">
        <f t="shared" si="37"/>
        <v>0</v>
      </c>
      <c r="G164" s="6"/>
      <c r="H164" s="5">
        <f t="shared" si="34"/>
        <v>0</v>
      </c>
      <c r="I164" s="6">
        <v>2.5</v>
      </c>
      <c r="J164" s="5">
        <f t="shared" si="35"/>
        <v>2.5</v>
      </c>
      <c r="K164" s="6"/>
      <c r="L164" s="5">
        <f t="shared" si="36"/>
        <v>2.5</v>
      </c>
      <c r="M164" s="6"/>
      <c r="N164" s="5">
        <f t="shared" si="38"/>
        <v>2.5</v>
      </c>
      <c r="O164" s="6"/>
      <c r="P164" s="5">
        <f t="shared" si="41"/>
        <v>2.5</v>
      </c>
      <c r="Q164" s="13">
        <v>-2.5</v>
      </c>
      <c r="R164" s="5">
        <f t="shared" si="42"/>
        <v>0</v>
      </c>
      <c r="S164" s="6"/>
      <c r="T164" s="5">
        <f t="shared" si="40"/>
        <v>0</v>
      </c>
      <c r="U164" s="6"/>
      <c r="V164" s="5">
        <f t="shared" si="33"/>
        <v>0</v>
      </c>
      <c r="W164" s="6"/>
      <c r="X164" s="5">
        <f t="shared" si="28"/>
        <v>0</v>
      </c>
      <c r="Y164" s="6"/>
      <c r="Z164" s="5">
        <f t="shared" si="29"/>
        <v>0</v>
      </c>
      <c r="AA164" s="13"/>
      <c r="AB164" s="5">
        <f t="shared" si="30"/>
        <v>0</v>
      </c>
      <c r="AC164" s="6"/>
      <c r="AD164" s="5">
        <f t="shared" si="31"/>
        <v>0</v>
      </c>
      <c r="AE164" s="5"/>
      <c r="AF164" s="32" t="e">
        <f t="shared" si="32"/>
        <v>#DIV/0!</v>
      </c>
    </row>
    <row r="165" spans="1:32" ht="71.25" customHeight="1">
      <c r="A165" s="16" t="s">
        <v>168</v>
      </c>
      <c r="B165" s="15" t="s">
        <v>171</v>
      </c>
      <c r="C165" s="8"/>
      <c r="D165" s="5">
        <v>329.26300000000003</v>
      </c>
      <c r="E165" s="6">
        <f>E166</f>
        <v>0</v>
      </c>
      <c r="F165" s="5">
        <f t="shared" si="37"/>
        <v>329.26300000000003</v>
      </c>
      <c r="G165" s="6">
        <f>G166</f>
        <v>0</v>
      </c>
      <c r="H165" s="5">
        <f t="shared" si="34"/>
        <v>329.26300000000003</v>
      </c>
      <c r="I165" s="6">
        <f>I166</f>
        <v>-12.526999999999999</v>
      </c>
      <c r="J165" s="5">
        <f t="shared" si="35"/>
        <v>316.73600000000005</v>
      </c>
      <c r="K165" s="6">
        <f>K166</f>
        <v>0</v>
      </c>
      <c r="L165" s="5">
        <f t="shared" si="36"/>
        <v>316.73600000000005</v>
      </c>
      <c r="M165" s="6">
        <f>M166</f>
        <v>0</v>
      </c>
      <c r="N165" s="5">
        <f t="shared" si="38"/>
        <v>316.73600000000005</v>
      </c>
      <c r="O165" s="6">
        <f>O166</f>
        <v>0</v>
      </c>
      <c r="P165" s="5">
        <f t="shared" si="41"/>
        <v>316.73600000000005</v>
      </c>
      <c r="Q165" s="13">
        <f>Q166</f>
        <v>-100.89</v>
      </c>
      <c r="R165" s="5">
        <f t="shared" si="42"/>
        <v>215.84600000000006</v>
      </c>
      <c r="S165" s="6">
        <f>S166</f>
        <v>0</v>
      </c>
      <c r="T165" s="5">
        <f t="shared" si="40"/>
        <v>215.84600000000006</v>
      </c>
      <c r="U165" s="6">
        <f>U166</f>
        <v>0</v>
      </c>
      <c r="V165" s="5">
        <f t="shared" si="33"/>
        <v>215.84600000000006</v>
      </c>
      <c r="W165" s="6">
        <f>W166</f>
        <v>0</v>
      </c>
      <c r="X165" s="5">
        <f t="shared" si="28"/>
        <v>215.84600000000006</v>
      </c>
      <c r="Y165" s="6">
        <f>Y166</f>
        <v>-90.03</v>
      </c>
      <c r="Z165" s="5">
        <f t="shared" si="29"/>
        <v>125.81600000000006</v>
      </c>
      <c r="AA165" s="13">
        <f>AA166</f>
        <v>0</v>
      </c>
      <c r="AB165" s="5">
        <f t="shared" si="30"/>
        <v>125.81600000000006</v>
      </c>
      <c r="AC165" s="6">
        <f>AC166</f>
        <v>-9.31</v>
      </c>
      <c r="AD165" s="5">
        <f t="shared" si="31"/>
        <v>116.50600000000006</v>
      </c>
      <c r="AE165" s="5">
        <f>AE166</f>
        <v>116.506</v>
      </c>
      <c r="AF165" s="32">
        <f t="shared" si="32"/>
        <v>99.999999999999957</v>
      </c>
    </row>
    <row r="166" spans="1:32" ht="62.25" customHeight="1">
      <c r="A166" s="9" t="s">
        <v>169</v>
      </c>
      <c r="B166" s="11" t="s">
        <v>172</v>
      </c>
      <c r="C166" s="8"/>
      <c r="D166" s="5">
        <v>329.26300000000003</v>
      </c>
      <c r="E166" s="6">
        <f>E167</f>
        <v>0</v>
      </c>
      <c r="F166" s="5">
        <f t="shared" si="37"/>
        <v>329.26300000000003</v>
      </c>
      <c r="G166" s="6">
        <f>G167</f>
        <v>0</v>
      </c>
      <c r="H166" s="5">
        <f t="shared" si="34"/>
        <v>329.26300000000003</v>
      </c>
      <c r="I166" s="6">
        <f>I167</f>
        <v>-12.526999999999999</v>
      </c>
      <c r="J166" s="5">
        <f t="shared" si="35"/>
        <v>316.73600000000005</v>
      </c>
      <c r="K166" s="6">
        <f>K167</f>
        <v>0</v>
      </c>
      <c r="L166" s="5">
        <f t="shared" si="36"/>
        <v>316.73600000000005</v>
      </c>
      <c r="M166" s="6">
        <f>M167</f>
        <v>0</v>
      </c>
      <c r="N166" s="5">
        <f t="shared" si="38"/>
        <v>316.73600000000005</v>
      </c>
      <c r="O166" s="6">
        <f>O167</f>
        <v>0</v>
      </c>
      <c r="P166" s="5">
        <f t="shared" si="41"/>
        <v>316.73600000000005</v>
      </c>
      <c r="Q166" s="13">
        <f>Q167</f>
        <v>-100.89</v>
      </c>
      <c r="R166" s="5">
        <f t="shared" si="42"/>
        <v>215.84600000000006</v>
      </c>
      <c r="S166" s="6">
        <f>S167</f>
        <v>0</v>
      </c>
      <c r="T166" s="5">
        <f t="shared" si="40"/>
        <v>215.84600000000006</v>
      </c>
      <c r="U166" s="6">
        <f>U167</f>
        <v>0</v>
      </c>
      <c r="V166" s="5">
        <f t="shared" si="33"/>
        <v>215.84600000000006</v>
      </c>
      <c r="W166" s="6">
        <f>W167</f>
        <v>0</v>
      </c>
      <c r="X166" s="5">
        <f t="shared" si="28"/>
        <v>215.84600000000006</v>
      </c>
      <c r="Y166" s="6">
        <f>Y167</f>
        <v>-90.03</v>
      </c>
      <c r="Z166" s="5">
        <f t="shared" si="29"/>
        <v>125.81600000000006</v>
      </c>
      <c r="AA166" s="13">
        <f>AA167</f>
        <v>0</v>
      </c>
      <c r="AB166" s="5">
        <f t="shared" si="30"/>
        <v>125.81600000000006</v>
      </c>
      <c r="AC166" s="6">
        <f>AC167</f>
        <v>-9.31</v>
      </c>
      <c r="AD166" s="5">
        <f t="shared" si="31"/>
        <v>116.50600000000006</v>
      </c>
      <c r="AE166" s="5">
        <f>AE167</f>
        <v>116.506</v>
      </c>
      <c r="AF166" s="32">
        <f t="shared" si="32"/>
        <v>99.999999999999957</v>
      </c>
    </row>
    <row r="167" spans="1:32" ht="45.75" customHeight="1">
      <c r="A167" s="9" t="s">
        <v>170</v>
      </c>
      <c r="B167" s="18" t="s">
        <v>444</v>
      </c>
      <c r="C167" s="8"/>
      <c r="D167" s="5">
        <v>329.26300000000003</v>
      </c>
      <c r="E167" s="4">
        <f>E168</f>
        <v>0</v>
      </c>
      <c r="F167" s="5">
        <f t="shared" si="37"/>
        <v>329.26300000000003</v>
      </c>
      <c r="G167" s="6">
        <f>G168</f>
        <v>0</v>
      </c>
      <c r="H167" s="5">
        <f t="shared" si="34"/>
        <v>329.26300000000003</v>
      </c>
      <c r="I167" s="6">
        <f>I168</f>
        <v>-12.526999999999999</v>
      </c>
      <c r="J167" s="5">
        <f t="shared" si="35"/>
        <v>316.73600000000005</v>
      </c>
      <c r="K167" s="6">
        <f>K168</f>
        <v>0</v>
      </c>
      <c r="L167" s="5">
        <f t="shared" si="36"/>
        <v>316.73600000000005</v>
      </c>
      <c r="M167" s="6">
        <f>M168</f>
        <v>0</v>
      </c>
      <c r="N167" s="5">
        <f t="shared" si="38"/>
        <v>316.73600000000005</v>
      </c>
      <c r="O167" s="6">
        <f>O168</f>
        <v>0</v>
      </c>
      <c r="P167" s="5">
        <f t="shared" si="41"/>
        <v>316.73600000000005</v>
      </c>
      <c r="Q167" s="13">
        <f>Q168</f>
        <v>-100.89</v>
      </c>
      <c r="R167" s="5">
        <f t="shared" si="42"/>
        <v>215.84600000000006</v>
      </c>
      <c r="S167" s="6">
        <f>S168</f>
        <v>0</v>
      </c>
      <c r="T167" s="5">
        <f t="shared" si="40"/>
        <v>215.84600000000006</v>
      </c>
      <c r="U167" s="6">
        <f>U168</f>
        <v>0</v>
      </c>
      <c r="V167" s="5">
        <f t="shared" si="33"/>
        <v>215.84600000000006</v>
      </c>
      <c r="W167" s="6">
        <f>W168</f>
        <v>0</v>
      </c>
      <c r="X167" s="5">
        <f t="shared" si="28"/>
        <v>215.84600000000006</v>
      </c>
      <c r="Y167" s="6">
        <f>Y168</f>
        <v>-90.03</v>
      </c>
      <c r="Z167" s="5">
        <f t="shared" si="29"/>
        <v>125.81600000000006</v>
      </c>
      <c r="AA167" s="13">
        <f>AA168</f>
        <v>0</v>
      </c>
      <c r="AB167" s="5">
        <f t="shared" si="30"/>
        <v>125.81600000000006</v>
      </c>
      <c r="AC167" s="6">
        <f>AC168</f>
        <v>-9.31</v>
      </c>
      <c r="AD167" s="5">
        <f t="shared" si="31"/>
        <v>116.50600000000006</v>
      </c>
      <c r="AE167" s="5">
        <f>AE168</f>
        <v>116.506</v>
      </c>
      <c r="AF167" s="32">
        <f t="shared" si="32"/>
        <v>99.999999999999957</v>
      </c>
    </row>
    <row r="168" spans="1:32" ht="36" customHeight="1">
      <c r="A168" s="9" t="s">
        <v>400</v>
      </c>
      <c r="B168" s="18" t="s">
        <v>444</v>
      </c>
      <c r="C168" s="8">
        <v>300</v>
      </c>
      <c r="D168" s="5">
        <v>329.26300000000003</v>
      </c>
      <c r="E168" s="4"/>
      <c r="F168" s="5">
        <f t="shared" si="37"/>
        <v>329.26300000000003</v>
      </c>
      <c r="G168" s="6"/>
      <c r="H168" s="5">
        <f t="shared" si="34"/>
        <v>329.26300000000003</v>
      </c>
      <c r="I168" s="6">
        <v>-12.526999999999999</v>
      </c>
      <c r="J168" s="5">
        <f t="shared" si="35"/>
        <v>316.73600000000005</v>
      </c>
      <c r="K168" s="6"/>
      <c r="L168" s="5">
        <f t="shared" si="36"/>
        <v>316.73600000000005</v>
      </c>
      <c r="M168" s="6"/>
      <c r="N168" s="5">
        <f t="shared" si="38"/>
        <v>316.73600000000005</v>
      </c>
      <c r="O168" s="6"/>
      <c r="P168" s="5">
        <f t="shared" si="41"/>
        <v>316.73600000000005</v>
      </c>
      <c r="Q168" s="13">
        <v>-100.89</v>
      </c>
      <c r="R168" s="5">
        <f t="shared" si="42"/>
        <v>215.84600000000006</v>
      </c>
      <c r="S168" s="6"/>
      <c r="T168" s="5">
        <f t="shared" si="40"/>
        <v>215.84600000000006</v>
      </c>
      <c r="U168" s="6"/>
      <c r="V168" s="5">
        <f t="shared" si="33"/>
        <v>215.84600000000006</v>
      </c>
      <c r="W168" s="6"/>
      <c r="X168" s="5">
        <f t="shared" si="28"/>
        <v>215.84600000000006</v>
      </c>
      <c r="Y168" s="6">
        <v>-90.03</v>
      </c>
      <c r="Z168" s="5">
        <f t="shared" si="29"/>
        <v>125.81600000000006</v>
      </c>
      <c r="AA168" s="13"/>
      <c r="AB168" s="5">
        <f t="shared" si="30"/>
        <v>125.81600000000006</v>
      </c>
      <c r="AC168" s="6">
        <v>-9.31</v>
      </c>
      <c r="AD168" s="5">
        <f t="shared" si="31"/>
        <v>116.50600000000006</v>
      </c>
      <c r="AE168" s="5">
        <v>116.506</v>
      </c>
      <c r="AF168" s="32">
        <f t="shared" si="32"/>
        <v>99.999999999999957</v>
      </c>
    </row>
    <row r="169" spans="1:32" ht="43.5" customHeight="1">
      <c r="A169" s="16" t="s">
        <v>173</v>
      </c>
      <c r="B169" s="15" t="s">
        <v>174</v>
      </c>
      <c r="C169" s="8"/>
      <c r="D169" s="5">
        <v>184.17060000000001</v>
      </c>
      <c r="E169" s="6">
        <f>E170+E173</f>
        <v>0</v>
      </c>
      <c r="F169" s="5">
        <f t="shared" si="37"/>
        <v>184.17060000000001</v>
      </c>
      <c r="G169" s="6">
        <f>G170+G173</f>
        <v>0</v>
      </c>
      <c r="H169" s="5">
        <f t="shared" si="34"/>
        <v>184.17060000000001</v>
      </c>
      <c r="I169" s="6">
        <f>I170+I173</f>
        <v>12.5</v>
      </c>
      <c r="J169" s="5">
        <f t="shared" si="35"/>
        <v>196.67060000000001</v>
      </c>
      <c r="K169" s="6">
        <f>K170+K173</f>
        <v>0</v>
      </c>
      <c r="L169" s="5">
        <f t="shared" si="36"/>
        <v>196.67060000000001</v>
      </c>
      <c r="M169" s="6">
        <f>M170+M173</f>
        <v>-184.17060000000001</v>
      </c>
      <c r="N169" s="5">
        <f t="shared" si="38"/>
        <v>12.5</v>
      </c>
      <c r="O169" s="6">
        <f>O170+O173</f>
        <v>0</v>
      </c>
      <c r="P169" s="5">
        <f t="shared" si="41"/>
        <v>12.5</v>
      </c>
      <c r="Q169" s="13">
        <f>Q170+Q173</f>
        <v>-8.5</v>
      </c>
      <c r="R169" s="5">
        <f t="shared" si="42"/>
        <v>4</v>
      </c>
      <c r="S169" s="6">
        <f>S170+S173</f>
        <v>0</v>
      </c>
      <c r="T169" s="5">
        <f t="shared" si="40"/>
        <v>4</v>
      </c>
      <c r="U169" s="6">
        <f>U170+U173</f>
        <v>0</v>
      </c>
      <c r="V169" s="5">
        <f t="shared" si="33"/>
        <v>4</v>
      </c>
      <c r="W169" s="6">
        <f>W170+W173</f>
        <v>0</v>
      </c>
      <c r="X169" s="5">
        <f t="shared" si="28"/>
        <v>4</v>
      </c>
      <c r="Y169" s="6">
        <f>Y170+Y173</f>
        <v>0</v>
      </c>
      <c r="Z169" s="5">
        <f t="shared" si="29"/>
        <v>4</v>
      </c>
      <c r="AA169" s="13">
        <f>AA170+AA173</f>
        <v>0</v>
      </c>
      <c r="AB169" s="5">
        <f t="shared" si="30"/>
        <v>4</v>
      </c>
      <c r="AC169" s="6">
        <f>AC170+AC173</f>
        <v>-2.19</v>
      </c>
      <c r="AD169" s="5">
        <f t="shared" si="31"/>
        <v>1.81</v>
      </c>
      <c r="AE169" s="5">
        <f>AE170+AE173</f>
        <v>1.81</v>
      </c>
      <c r="AF169" s="32">
        <f t="shared" si="32"/>
        <v>100</v>
      </c>
    </row>
    <row r="170" spans="1:32" ht="58.5" hidden="1" customHeight="1">
      <c r="A170" s="9" t="s">
        <v>538</v>
      </c>
      <c r="B170" s="11" t="s">
        <v>175</v>
      </c>
      <c r="C170" s="8"/>
      <c r="D170" s="5">
        <v>184.17060000000001</v>
      </c>
      <c r="E170" s="6">
        <f>E171</f>
        <v>0</v>
      </c>
      <c r="F170" s="5">
        <f t="shared" si="37"/>
        <v>184.17060000000001</v>
      </c>
      <c r="G170" s="6">
        <f>G171</f>
        <v>0</v>
      </c>
      <c r="H170" s="5">
        <f t="shared" si="34"/>
        <v>184.17060000000001</v>
      </c>
      <c r="I170" s="6">
        <f>I171</f>
        <v>0</v>
      </c>
      <c r="J170" s="5">
        <f t="shared" si="35"/>
        <v>184.17060000000001</v>
      </c>
      <c r="K170" s="6">
        <f>K171</f>
        <v>0</v>
      </c>
      <c r="L170" s="5">
        <f t="shared" si="36"/>
        <v>184.17060000000001</v>
      </c>
      <c r="M170" s="6">
        <f>M171</f>
        <v>-184.17060000000001</v>
      </c>
      <c r="N170" s="5">
        <f t="shared" si="38"/>
        <v>0</v>
      </c>
      <c r="O170" s="6">
        <f>O171</f>
        <v>0</v>
      </c>
      <c r="P170" s="5">
        <f t="shared" si="41"/>
        <v>0</v>
      </c>
      <c r="Q170" s="13">
        <f>Q171</f>
        <v>0</v>
      </c>
      <c r="R170" s="5">
        <f t="shared" si="42"/>
        <v>0</v>
      </c>
      <c r="S170" s="6">
        <f>S171</f>
        <v>0</v>
      </c>
      <c r="T170" s="5">
        <f t="shared" si="40"/>
        <v>0</v>
      </c>
      <c r="U170" s="6">
        <f>U171</f>
        <v>0</v>
      </c>
      <c r="V170" s="5">
        <f t="shared" si="33"/>
        <v>0</v>
      </c>
      <c r="W170" s="6">
        <f>W171</f>
        <v>0</v>
      </c>
      <c r="X170" s="5">
        <f t="shared" si="28"/>
        <v>0</v>
      </c>
      <c r="Y170" s="6">
        <f>Y171</f>
        <v>0</v>
      </c>
      <c r="Z170" s="5">
        <f t="shared" si="29"/>
        <v>0</v>
      </c>
      <c r="AA170" s="13">
        <f>AA171</f>
        <v>0</v>
      </c>
      <c r="AB170" s="5">
        <f t="shared" si="30"/>
        <v>0</v>
      </c>
      <c r="AC170" s="6">
        <f>AC171</f>
        <v>0</v>
      </c>
      <c r="AD170" s="5">
        <f t="shared" si="31"/>
        <v>0</v>
      </c>
      <c r="AE170" s="5">
        <f>AE171</f>
        <v>0</v>
      </c>
      <c r="AF170" s="32" t="e">
        <f t="shared" si="32"/>
        <v>#DIV/0!</v>
      </c>
    </row>
    <row r="171" spans="1:32" ht="56.25" hidden="1" customHeight="1">
      <c r="A171" s="9" t="s">
        <v>454</v>
      </c>
      <c r="B171" s="11" t="s">
        <v>453</v>
      </c>
      <c r="C171" s="8"/>
      <c r="D171" s="5">
        <v>184.17060000000001</v>
      </c>
      <c r="E171" s="6">
        <f>E172</f>
        <v>0</v>
      </c>
      <c r="F171" s="5">
        <f t="shared" si="37"/>
        <v>184.17060000000001</v>
      </c>
      <c r="G171" s="6">
        <f>G172</f>
        <v>0</v>
      </c>
      <c r="H171" s="5">
        <f t="shared" si="34"/>
        <v>184.17060000000001</v>
      </c>
      <c r="I171" s="6">
        <f>I172</f>
        <v>0</v>
      </c>
      <c r="J171" s="5">
        <f t="shared" si="35"/>
        <v>184.17060000000001</v>
      </c>
      <c r="K171" s="6">
        <f>K172</f>
        <v>0</v>
      </c>
      <c r="L171" s="5">
        <f t="shared" si="36"/>
        <v>184.17060000000001</v>
      </c>
      <c r="M171" s="6">
        <f>M172</f>
        <v>-184.17060000000001</v>
      </c>
      <c r="N171" s="5">
        <f t="shared" si="38"/>
        <v>0</v>
      </c>
      <c r="O171" s="6">
        <f>O172</f>
        <v>0</v>
      </c>
      <c r="P171" s="5">
        <f t="shared" si="41"/>
        <v>0</v>
      </c>
      <c r="Q171" s="13">
        <f>Q172</f>
        <v>0</v>
      </c>
      <c r="R171" s="5">
        <f t="shared" si="42"/>
        <v>0</v>
      </c>
      <c r="S171" s="6">
        <f>S172</f>
        <v>0</v>
      </c>
      <c r="T171" s="5">
        <f t="shared" si="40"/>
        <v>0</v>
      </c>
      <c r="U171" s="6">
        <f>U172</f>
        <v>0</v>
      </c>
      <c r="V171" s="5">
        <f t="shared" si="33"/>
        <v>0</v>
      </c>
      <c r="W171" s="6">
        <f>W172</f>
        <v>0</v>
      </c>
      <c r="X171" s="5">
        <f t="shared" si="28"/>
        <v>0</v>
      </c>
      <c r="Y171" s="6">
        <f>Y172</f>
        <v>0</v>
      </c>
      <c r="Z171" s="5">
        <f t="shared" si="29"/>
        <v>0</v>
      </c>
      <c r="AA171" s="13">
        <f>AA172</f>
        <v>0</v>
      </c>
      <c r="AB171" s="5">
        <f t="shared" si="30"/>
        <v>0</v>
      </c>
      <c r="AC171" s="6">
        <f>AC172</f>
        <v>0</v>
      </c>
      <c r="AD171" s="5">
        <f t="shared" si="31"/>
        <v>0</v>
      </c>
      <c r="AE171" s="5">
        <f>AE172</f>
        <v>0</v>
      </c>
      <c r="AF171" s="32" t="e">
        <f t="shared" si="32"/>
        <v>#DIV/0!</v>
      </c>
    </row>
    <row r="172" spans="1:32" ht="54.75" hidden="1" customHeight="1">
      <c r="A172" s="9" t="s">
        <v>89</v>
      </c>
      <c r="B172" s="11" t="s">
        <v>453</v>
      </c>
      <c r="C172" s="8">
        <v>600</v>
      </c>
      <c r="D172" s="5">
        <v>184.17060000000001</v>
      </c>
      <c r="E172" s="6"/>
      <c r="F172" s="5">
        <f t="shared" si="37"/>
        <v>184.17060000000001</v>
      </c>
      <c r="G172" s="6"/>
      <c r="H172" s="5">
        <f t="shared" si="34"/>
        <v>184.17060000000001</v>
      </c>
      <c r="I172" s="6"/>
      <c r="J172" s="5">
        <f t="shared" si="35"/>
        <v>184.17060000000001</v>
      </c>
      <c r="K172" s="6"/>
      <c r="L172" s="5">
        <f t="shared" si="36"/>
        <v>184.17060000000001</v>
      </c>
      <c r="M172" s="6">
        <v>-184.17060000000001</v>
      </c>
      <c r="N172" s="5">
        <f t="shared" si="38"/>
        <v>0</v>
      </c>
      <c r="O172" s="6"/>
      <c r="P172" s="5">
        <f t="shared" si="41"/>
        <v>0</v>
      </c>
      <c r="Q172" s="13"/>
      <c r="R172" s="5">
        <f t="shared" si="42"/>
        <v>0</v>
      </c>
      <c r="S172" s="6"/>
      <c r="T172" s="5">
        <f t="shared" si="40"/>
        <v>0</v>
      </c>
      <c r="U172" s="6"/>
      <c r="V172" s="5">
        <f t="shared" si="33"/>
        <v>0</v>
      </c>
      <c r="W172" s="6"/>
      <c r="X172" s="5">
        <f t="shared" si="28"/>
        <v>0</v>
      </c>
      <c r="Y172" s="6"/>
      <c r="Z172" s="5">
        <f t="shared" si="29"/>
        <v>0</v>
      </c>
      <c r="AA172" s="13"/>
      <c r="AB172" s="5">
        <f t="shared" si="30"/>
        <v>0</v>
      </c>
      <c r="AC172" s="6"/>
      <c r="AD172" s="5">
        <f t="shared" si="31"/>
        <v>0</v>
      </c>
      <c r="AE172" s="5"/>
      <c r="AF172" s="32" t="e">
        <f t="shared" si="32"/>
        <v>#DIV/0!</v>
      </c>
    </row>
    <row r="173" spans="1:32" ht="71.25" customHeight="1">
      <c r="A173" s="9" t="s">
        <v>534</v>
      </c>
      <c r="B173" s="11" t="s">
        <v>535</v>
      </c>
      <c r="C173" s="8"/>
      <c r="D173" s="5">
        <v>0</v>
      </c>
      <c r="E173" s="6">
        <f>E174</f>
        <v>0</v>
      </c>
      <c r="F173" s="5">
        <f t="shared" si="37"/>
        <v>0</v>
      </c>
      <c r="G173" s="6">
        <f>G174</f>
        <v>0</v>
      </c>
      <c r="H173" s="5">
        <f t="shared" si="34"/>
        <v>0</v>
      </c>
      <c r="I173" s="6">
        <f>I174</f>
        <v>12.5</v>
      </c>
      <c r="J173" s="5">
        <f t="shared" si="35"/>
        <v>12.5</v>
      </c>
      <c r="K173" s="6">
        <f>K174</f>
        <v>0</v>
      </c>
      <c r="L173" s="5">
        <f t="shared" si="36"/>
        <v>12.5</v>
      </c>
      <c r="M173" s="6">
        <f>M174</f>
        <v>0</v>
      </c>
      <c r="N173" s="5">
        <f t="shared" si="38"/>
        <v>12.5</v>
      </c>
      <c r="O173" s="6">
        <f>O174</f>
        <v>0</v>
      </c>
      <c r="P173" s="5">
        <f t="shared" si="41"/>
        <v>12.5</v>
      </c>
      <c r="Q173" s="13">
        <f>Q174</f>
        <v>-8.5</v>
      </c>
      <c r="R173" s="5">
        <f t="shared" si="42"/>
        <v>4</v>
      </c>
      <c r="S173" s="6">
        <f>S174</f>
        <v>0</v>
      </c>
      <c r="T173" s="5">
        <f t="shared" si="40"/>
        <v>4</v>
      </c>
      <c r="U173" s="6">
        <f>U174</f>
        <v>0</v>
      </c>
      <c r="V173" s="5">
        <f t="shared" si="33"/>
        <v>4</v>
      </c>
      <c r="W173" s="6">
        <f>W174</f>
        <v>0</v>
      </c>
      <c r="X173" s="5">
        <f t="shared" si="28"/>
        <v>4</v>
      </c>
      <c r="Y173" s="6">
        <f>Y174</f>
        <v>0</v>
      </c>
      <c r="Z173" s="5">
        <f t="shared" si="29"/>
        <v>4</v>
      </c>
      <c r="AA173" s="13">
        <f>AA174</f>
        <v>0</v>
      </c>
      <c r="AB173" s="5">
        <f t="shared" si="30"/>
        <v>4</v>
      </c>
      <c r="AC173" s="6">
        <f>AC174</f>
        <v>-2.19</v>
      </c>
      <c r="AD173" s="5">
        <f t="shared" si="31"/>
        <v>1.81</v>
      </c>
      <c r="AE173" s="5">
        <f>AE174</f>
        <v>1.81</v>
      </c>
      <c r="AF173" s="32">
        <f t="shared" si="32"/>
        <v>100</v>
      </c>
    </row>
    <row r="174" spans="1:32" ht="58.5" customHeight="1">
      <c r="A174" s="9" t="s">
        <v>536</v>
      </c>
      <c r="B174" s="11" t="s">
        <v>537</v>
      </c>
      <c r="C174" s="8"/>
      <c r="D174" s="5">
        <v>0</v>
      </c>
      <c r="E174" s="6">
        <f>E175</f>
        <v>0</v>
      </c>
      <c r="F174" s="5">
        <f t="shared" si="37"/>
        <v>0</v>
      </c>
      <c r="G174" s="6">
        <f>G175</f>
        <v>0</v>
      </c>
      <c r="H174" s="5">
        <f t="shared" si="34"/>
        <v>0</v>
      </c>
      <c r="I174" s="6">
        <f>I175</f>
        <v>12.5</v>
      </c>
      <c r="J174" s="5">
        <f t="shared" si="35"/>
        <v>12.5</v>
      </c>
      <c r="K174" s="6">
        <f>K175</f>
        <v>0</v>
      </c>
      <c r="L174" s="5">
        <f t="shared" si="36"/>
        <v>12.5</v>
      </c>
      <c r="M174" s="6">
        <f>M175</f>
        <v>0</v>
      </c>
      <c r="N174" s="5">
        <f t="shared" si="38"/>
        <v>12.5</v>
      </c>
      <c r="O174" s="6">
        <f>O175</f>
        <v>0</v>
      </c>
      <c r="P174" s="5">
        <f t="shared" si="41"/>
        <v>12.5</v>
      </c>
      <c r="Q174" s="13">
        <f>Q175</f>
        <v>-8.5</v>
      </c>
      <c r="R174" s="5">
        <f t="shared" si="42"/>
        <v>4</v>
      </c>
      <c r="S174" s="6">
        <f>S175</f>
        <v>0</v>
      </c>
      <c r="T174" s="5">
        <f t="shared" si="40"/>
        <v>4</v>
      </c>
      <c r="U174" s="6">
        <f>U175</f>
        <v>0</v>
      </c>
      <c r="V174" s="5">
        <f t="shared" si="33"/>
        <v>4</v>
      </c>
      <c r="W174" s="6">
        <f>W175</f>
        <v>0</v>
      </c>
      <c r="X174" s="5">
        <f t="shared" si="28"/>
        <v>4</v>
      </c>
      <c r="Y174" s="6">
        <f>Y175</f>
        <v>0</v>
      </c>
      <c r="Z174" s="5">
        <f t="shared" si="29"/>
        <v>4</v>
      </c>
      <c r="AA174" s="13">
        <f>AA175</f>
        <v>0</v>
      </c>
      <c r="AB174" s="5">
        <f t="shared" si="30"/>
        <v>4</v>
      </c>
      <c r="AC174" s="6">
        <f>AC175</f>
        <v>-2.19</v>
      </c>
      <c r="AD174" s="5">
        <f t="shared" si="31"/>
        <v>1.81</v>
      </c>
      <c r="AE174" s="5">
        <f>AE175</f>
        <v>1.81</v>
      </c>
      <c r="AF174" s="32">
        <f t="shared" si="32"/>
        <v>100</v>
      </c>
    </row>
    <row r="175" spans="1:32" ht="36.75" customHeight="1">
      <c r="A175" s="9" t="s">
        <v>34</v>
      </c>
      <c r="B175" s="11" t="s">
        <v>537</v>
      </c>
      <c r="C175" s="8">
        <v>200</v>
      </c>
      <c r="D175" s="5">
        <v>0</v>
      </c>
      <c r="E175" s="6"/>
      <c r="F175" s="5">
        <f t="shared" si="37"/>
        <v>0</v>
      </c>
      <c r="G175" s="6"/>
      <c r="H175" s="5">
        <f t="shared" si="34"/>
        <v>0</v>
      </c>
      <c r="I175" s="6">
        <v>12.5</v>
      </c>
      <c r="J175" s="5">
        <f t="shared" si="35"/>
        <v>12.5</v>
      </c>
      <c r="K175" s="6"/>
      <c r="L175" s="5">
        <f t="shared" si="36"/>
        <v>12.5</v>
      </c>
      <c r="M175" s="6"/>
      <c r="N175" s="5">
        <f t="shared" si="38"/>
        <v>12.5</v>
      </c>
      <c r="O175" s="6"/>
      <c r="P175" s="5">
        <f t="shared" si="41"/>
        <v>12.5</v>
      </c>
      <c r="Q175" s="13">
        <v>-8.5</v>
      </c>
      <c r="R175" s="5">
        <f t="shared" si="42"/>
        <v>4</v>
      </c>
      <c r="S175" s="6"/>
      <c r="T175" s="5">
        <f t="shared" si="40"/>
        <v>4</v>
      </c>
      <c r="U175" s="6"/>
      <c r="V175" s="5">
        <f t="shared" si="33"/>
        <v>4</v>
      </c>
      <c r="W175" s="6"/>
      <c r="X175" s="5">
        <f t="shared" si="28"/>
        <v>4</v>
      </c>
      <c r="Y175" s="6"/>
      <c r="Z175" s="5">
        <f t="shared" si="29"/>
        <v>4</v>
      </c>
      <c r="AA175" s="13"/>
      <c r="AB175" s="5">
        <f t="shared" si="30"/>
        <v>4</v>
      </c>
      <c r="AC175" s="6">
        <v>-2.19</v>
      </c>
      <c r="AD175" s="5">
        <f t="shared" si="31"/>
        <v>1.81</v>
      </c>
      <c r="AE175" s="5">
        <v>1.81</v>
      </c>
      <c r="AF175" s="32">
        <f t="shared" si="32"/>
        <v>100</v>
      </c>
    </row>
    <row r="176" spans="1:32" ht="61.5" customHeight="1">
      <c r="A176" s="16" t="s">
        <v>176</v>
      </c>
      <c r="B176" s="15" t="s">
        <v>179</v>
      </c>
      <c r="C176" s="8"/>
      <c r="D176" s="5">
        <v>58.692000000000007</v>
      </c>
      <c r="E176" s="6">
        <f>E177+E180+E184</f>
        <v>0</v>
      </c>
      <c r="F176" s="5">
        <f t="shared" si="37"/>
        <v>58.692000000000007</v>
      </c>
      <c r="G176" s="6">
        <f>G177+G180+G184</f>
        <v>0</v>
      </c>
      <c r="H176" s="5">
        <f t="shared" si="34"/>
        <v>58.692000000000007</v>
      </c>
      <c r="I176" s="6">
        <f>I177+I180+I184</f>
        <v>0</v>
      </c>
      <c r="J176" s="5">
        <f t="shared" si="35"/>
        <v>58.692000000000007</v>
      </c>
      <c r="K176" s="6">
        <f>K177+K180+K184</f>
        <v>0</v>
      </c>
      <c r="L176" s="5">
        <f t="shared" si="36"/>
        <v>58.692000000000007</v>
      </c>
      <c r="M176" s="6">
        <f>M177+M180+M184</f>
        <v>0</v>
      </c>
      <c r="N176" s="5">
        <f t="shared" si="38"/>
        <v>58.692000000000007</v>
      </c>
      <c r="O176" s="6">
        <f>O177+O180+O184</f>
        <v>0</v>
      </c>
      <c r="P176" s="5">
        <f t="shared" si="41"/>
        <v>58.692000000000007</v>
      </c>
      <c r="Q176" s="13">
        <f>Q177+Q180+Q184</f>
        <v>-35.042000000000002</v>
      </c>
      <c r="R176" s="5">
        <f t="shared" si="42"/>
        <v>23.650000000000006</v>
      </c>
      <c r="S176" s="6">
        <f>S177+S180+S184</f>
        <v>0</v>
      </c>
      <c r="T176" s="5">
        <f t="shared" si="40"/>
        <v>23.650000000000006</v>
      </c>
      <c r="U176" s="6">
        <f>U177+U180+U184</f>
        <v>0</v>
      </c>
      <c r="V176" s="5">
        <f t="shared" si="33"/>
        <v>23.650000000000006</v>
      </c>
      <c r="W176" s="6">
        <f>W177+W180+W184</f>
        <v>0</v>
      </c>
      <c r="X176" s="5">
        <f t="shared" si="28"/>
        <v>23.650000000000006</v>
      </c>
      <c r="Y176" s="6">
        <f>Y177+Y180+Y184</f>
        <v>0</v>
      </c>
      <c r="Z176" s="5">
        <f t="shared" si="29"/>
        <v>23.650000000000006</v>
      </c>
      <c r="AA176" s="13">
        <f>AA177+AA180+AA184</f>
        <v>0</v>
      </c>
      <c r="AB176" s="5">
        <f t="shared" si="30"/>
        <v>23.650000000000006</v>
      </c>
      <c r="AC176" s="6">
        <f>AC177+AC180+AC184</f>
        <v>-2.8</v>
      </c>
      <c r="AD176" s="5">
        <f t="shared" si="31"/>
        <v>20.850000000000005</v>
      </c>
      <c r="AE176" s="5">
        <f>AE177+AE180+AE184</f>
        <v>20.85</v>
      </c>
      <c r="AF176" s="32">
        <f t="shared" si="32"/>
        <v>99.999999999999972</v>
      </c>
    </row>
    <row r="177" spans="1:32" ht="46.5" customHeight="1">
      <c r="A177" s="9" t="s">
        <v>177</v>
      </c>
      <c r="B177" s="11" t="s">
        <v>180</v>
      </c>
      <c r="C177" s="8"/>
      <c r="D177" s="5">
        <v>40.692</v>
      </c>
      <c r="E177" s="6">
        <f>E178</f>
        <v>0</v>
      </c>
      <c r="F177" s="5">
        <f t="shared" si="37"/>
        <v>40.692</v>
      </c>
      <c r="G177" s="6">
        <f>G178</f>
        <v>0</v>
      </c>
      <c r="H177" s="5">
        <f t="shared" si="34"/>
        <v>40.692</v>
      </c>
      <c r="I177" s="6">
        <f>I178</f>
        <v>0</v>
      </c>
      <c r="J177" s="5">
        <f t="shared" si="35"/>
        <v>40.692</v>
      </c>
      <c r="K177" s="6">
        <f>K178</f>
        <v>0</v>
      </c>
      <c r="L177" s="5">
        <f t="shared" si="36"/>
        <v>40.692</v>
      </c>
      <c r="M177" s="6">
        <f>M178</f>
        <v>0</v>
      </c>
      <c r="N177" s="5">
        <f t="shared" si="38"/>
        <v>40.692</v>
      </c>
      <c r="O177" s="6">
        <f>O178</f>
        <v>0</v>
      </c>
      <c r="P177" s="5">
        <f t="shared" si="41"/>
        <v>40.692</v>
      </c>
      <c r="Q177" s="13">
        <f>Q178</f>
        <v>-17.042000000000002</v>
      </c>
      <c r="R177" s="5">
        <f t="shared" si="42"/>
        <v>23.65</v>
      </c>
      <c r="S177" s="6">
        <f>S178</f>
        <v>0</v>
      </c>
      <c r="T177" s="5">
        <f t="shared" si="40"/>
        <v>23.65</v>
      </c>
      <c r="U177" s="6">
        <f>U178</f>
        <v>0</v>
      </c>
      <c r="V177" s="5">
        <f t="shared" si="33"/>
        <v>23.65</v>
      </c>
      <c r="W177" s="6">
        <f>W178</f>
        <v>0</v>
      </c>
      <c r="X177" s="5">
        <f t="shared" si="28"/>
        <v>23.65</v>
      </c>
      <c r="Y177" s="6">
        <f>Y178</f>
        <v>0</v>
      </c>
      <c r="Z177" s="5">
        <f t="shared" si="29"/>
        <v>23.65</v>
      </c>
      <c r="AA177" s="13">
        <f>AA178</f>
        <v>0</v>
      </c>
      <c r="AB177" s="5">
        <f t="shared" si="30"/>
        <v>23.65</v>
      </c>
      <c r="AC177" s="6">
        <f>AC178</f>
        <v>-2.8</v>
      </c>
      <c r="AD177" s="5">
        <f t="shared" si="31"/>
        <v>20.849999999999998</v>
      </c>
      <c r="AE177" s="5">
        <f>AE178</f>
        <v>20.85</v>
      </c>
      <c r="AF177" s="32">
        <f t="shared" si="32"/>
        <v>100.00000000000003</v>
      </c>
    </row>
    <row r="178" spans="1:32" ht="40.5" customHeight="1">
      <c r="A178" s="9" t="s">
        <v>178</v>
      </c>
      <c r="B178" s="11" t="s">
        <v>181</v>
      </c>
      <c r="C178" s="8"/>
      <c r="D178" s="5">
        <v>40.692</v>
      </c>
      <c r="E178" s="6">
        <f>E179</f>
        <v>0</v>
      </c>
      <c r="F178" s="5">
        <f t="shared" si="37"/>
        <v>40.692</v>
      </c>
      <c r="G178" s="6">
        <f>G179</f>
        <v>0</v>
      </c>
      <c r="H178" s="5">
        <f t="shared" si="34"/>
        <v>40.692</v>
      </c>
      <c r="I178" s="6">
        <f>I179</f>
        <v>0</v>
      </c>
      <c r="J178" s="5">
        <f t="shared" si="35"/>
        <v>40.692</v>
      </c>
      <c r="K178" s="6">
        <f>K179</f>
        <v>0</v>
      </c>
      <c r="L178" s="5">
        <f t="shared" si="36"/>
        <v>40.692</v>
      </c>
      <c r="M178" s="6">
        <f>M179</f>
        <v>0</v>
      </c>
      <c r="N178" s="5">
        <f t="shared" si="38"/>
        <v>40.692</v>
      </c>
      <c r="O178" s="6">
        <f>O179</f>
        <v>0</v>
      </c>
      <c r="P178" s="5">
        <f t="shared" si="41"/>
        <v>40.692</v>
      </c>
      <c r="Q178" s="13">
        <f>Q179</f>
        <v>-17.042000000000002</v>
      </c>
      <c r="R178" s="5">
        <f t="shared" si="42"/>
        <v>23.65</v>
      </c>
      <c r="S178" s="6">
        <f>S179</f>
        <v>0</v>
      </c>
      <c r="T178" s="5">
        <f t="shared" si="40"/>
        <v>23.65</v>
      </c>
      <c r="U178" s="6">
        <f>U179</f>
        <v>0</v>
      </c>
      <c r="V178" s="5">
        <f t="shared" si="33"/>
        <v>23.65</v>
      </c>
      <c r="W178" s="6">
        <f>W179</f>
        <v>0</v>
      </c>
      <c r="X178" s="5">
        <f t="shared" si="28"/>
        <v>23.65</v>
      </c>
      <c r="Y178" s="6">
        <f>Y179</f>
        <v>0</v>
      </c>
      <c r="Z178" s="5">
        <f t="shared" si="29"/>
        <v>23.65</v>
      </c>
      <c r="AA178" s="13">
        <f>AA179</f>
        <v>0</v>
      </c>
      <c r="AB178" s="5">
        <f t="shared" si="30"/>
        <v>23.65</v>
      </c>
      <c r="AC178" s="6">
        <f>AC179</f>
        <v>-2.8</v>
      </c>
      <c r="AD178" s="5">
        <f t="shared" si="31"/>
        <v>20.849999999999998</v>
      </c>
      <c r="AE178" s="5">
        <f>AE179</f>
        <v>20.85</v>
      </c>
      <c r="AF178" s="32">
        <f t="shared" si="32"/>
        <v>100.00000000000003</v>
      </c>
    </row>
    <row r="179" spans="1:32" ht="42.75" customHeight="1">
      <c r="A179" s="9" t="s">
        <v>34</v>
      </c>
      <c r="B179" s="11" t="s">
        <v>181</v>
      </c>
      <c r="C179" s="8">
        <v>200</v>
      </c>
      <c r="D179" s="5">
        <v>40.692</v>
      </c>
      <c r="E179" s="6"/>
      <c r="F179" s="5">
        <f t="shared" si="37"/>
        <v>40.692</v>
      </c>
      <c r="G179" s="6"/>
      <c r="H179" s="5">
        <f t="shared" si="34"/>
        <v>40.692</v>
      </c>
      <c r="I179" s="6"/>
      <c r="J179" s="5">
        <f t="shared" si="35"/>
        <v>40.692</v>
      </c>
      <c r="K179" s="6"/>
      <c r="L179" s="5">
        <f t="shared" si="36"/>
        <v>40.692</v>
      </c>
      <c r="M179" s="6"/>
      <c r="N179" s="5">
        <f t="shared" si="38"/>
        <v>40.692</v>
      </c>
      <c r="O179" s="6"/>
      <c r="P179" s="5">
        <f t="shared" si="41"/>
        <v>40.692</v>
      </c>
      <c r="Q179" s="13">
        <v>-17.042000000000002</v>
      </c>
      <c r="R179" s="5">
        <f t="shared" si="42"/>
        <v>23.65</v>
      </c>
      <c r="S179" s="6"/>
      <c r="T179" s="5">
        <f t="shared" si="40"/>
        <v>23.65</v>
      </c>
      <c r="U179" s="6"/>
      <c r="V179" s="5">
        <f t="shared" si="33"/>
        <v>23.65</v>
      </c>
      <c r="W179" s="6"/>
      <c r="X179" s="5">
        <f t="shared" si="28"/>
        <v>23.65</v>
      </c>
      <c r="Y179" s="6"/>
      <c r="Z179" s="5">
        <f t="shared" si="29"/>
        <v>23.65</v>
      </c>
      <c r="AA179" s="13"/>
      <c r="AB179" s="5">
        <f t="shared" si="30"/>
        <v>23.65</v>
      </c>
      <c r="AC179" s="6">
        <v>-2.8</v>
      </c>
      <c r="AD179" s="5">
        <f t="shared" si="31"/>
        <v>20.849999999999998</v>
      </c>
      <c r="AE179" s="5">
        <v>20.85</v>
      </c>
      <c r="AF179" s="32">
        <f t="shared" si="32"/>
        <v>100.00000000000003</v>
      </c>
    </row>
    <row r="180" spans="1:32" ht="49.5" hidden="1" customHeight="1">
      <c r="A180" s="9" t="s">
        <v>182</v>
      </c>
      <c r="B180" s="11" t="s">
        <v>184</v>
      </c>
      <c r="C180" s="8"/>
      <c r="D180" s="5">
        <v>0</v>
      </c>
      <c r="E180" s="4">
        <f>E181</f>
        <v>0</v>
      </c>
      <c r="F180" s="5">
        <f t="shared" si="37"/>
        <v>0</v>
      </c>
      <c r="G180" s="6">
        <f>G181</f>
        <v>0</v>
      </c>
      <c r="H180" s="5">
        <f t="shared" si="34"/>
        <v>0</v>
      </c>
      <c r="I180" s="6">
        <f>I181</f>
        <v>0</v>
      </c>
      <c r="J180" s="5">
        <f t="shared" si="35"/>
        <v>0</v>
      </c>
      <c r="K180" s="6">
        <f>K181</f>
        <v>0</v>
      </c>
      <c r="L180" s="5">
        <f t="shared" si="36"/>
        <v>0</v>
      </c>
      <c r="M180" s="6">
        <f>M181</f>
        <v>0</v>
      </c>
      <c r="N180" s="5">
        <f t="shared" si="38"/>
        <v>0</v>
      </c>
      <c r="O180" s="6">
        <f>O181</f>
        <v>0</v>
      </c>
      <c r="P180" s="5">
        <f t="shared" si="41"/>
        <v>0</v>
      </c>
      <c r="Q180" s="13">
        <f>Q181</f>
        <v>0</v>
      </c>
      <c r="R180" s="5">
        <f t="shared" si="42"/>
        <v>0</v>
      </c>
      <c r="S180" s="6">
        <f>S181</f>
        <v>0</v>
      </c>
      <c r="T180" s="5">
        <f t="shared" si="40"/>
        <v>0</v>
      </c>
      <c r="U180" s="6">
        <f>U181</f>
        <v>0</v>
      </c>
      <c r="V180" s="5">
        <f t="shared" si="33"/>
        <v>0</v>
      </c>
      <c r="W180" s="6">
        <f>W181</f>
        <v>0</v>
      </c>
      <c r="X180" s="5">
        <f t="shared" si="28"/>
        <v>0</v>
      </c>
      <c r="Y180" s="6">
        <f>Y181</f>
        <v>0</v>
      </c>
      <c r="Z180" s="5">
        <f t="shared" si="29"/>
        <v>0</v>
      </c>
      <c r="AA180" s="13">
        <f>AA181</f>
        <v>0</v>
      </c>
      <c r="AB180" s="5">
        <f t="shared" si="30"/>
        <v>0</v>
      </c>
      <c r="AC180" s="6">
        <f>AC181</f>
        <v>0</v>
      </c>
      <c r="AD180" s="5">
        <f t="shared" si="31"/>
        <v>0</v>
      </c>
      <c r="AE180" s="5">
        <f>AE181</f>
        <v>0</v>
      </c>
      <c r="AF180" s="32" t="e">
        <f t="shared" si="32"/>
        <v>#DIV/0!</v>
      </c>
    </row>
    <row r="181" spans="1:32" ht="48" hidden="1" customHeight="1">
      <c r="A181" s="9" t="s">
        <v>183</v>
      </c>
      <c r="B181" s="11" t="s">
        <v>185</v>
      </c>
      <c r="C181" s="8"/>
      <c r="D181" s="5">
        <v>0</v>
      </c>
      <c r="E181" s="4">
        <f>E182+E183</f>
        <v>0</v>
      </c>
      <c r="F181" s="5">
        <f t="shared" si="37"/>
        <v>0</v>
      </c>
      <c r="G181" s="6">
        <f>G182+G183</f>
        <v>0</v>
      </c>
      <c r="H181" s="5">
        <f t="shared" si="34"/>
        <v>0</v>
      </c>
      <c r="I181" s="6">
        <f>I182+I183</f>
        <v>0</v>
      </c>
      <c r="J181" s="5">
        <f t="shared" si="35"/>
        <v>0</v>
      </c>
      <c r="K181" s="6">
        <f>K182+K183</f>
        <v>0</v>
      </c>
      <c r="L181" s="5">
        <f t="shared" si="36"/>
        <v>0</v>
      </c>
      <c r="M181" s="6">
        <f>M182+M183</f>
        <v>0</v>
      </c>
      <c r="N181" s="5">
        <f t="shared" si="38"/>
        <v>0</v>
      </c>
      <c r="O181" s="6">
        <f>O182+O183</f>
        <v>0</v>
      </c>
      <c r="P181" s="5">
        <f t="shared" si="41"/>
        <v>0</v>
      </c>
      <c r="Q181" s="13">
        <f>Q182+Q183</f>
        <v>0</v>
      </c>
      <c r="R181" s="5">
        <f t="shared" si="42"/>
        <v>0</v>
      </c>
      <c r="S181" s="6">
        <f>S182+S183</f>
        <v>0</v>
      </c>
      <c r="T181" s="5">
        <f t="shared" si="40"/>
        <v>0</v>
      </c>
      <c r="U181" s="6">
        <f>U182+U183</f>
        <v>0</v>
      </c>
      <c r="V181" s="5">
        <f t="shared" si="33"/>
        <v>0</v>
      </c>
      <c r="W181" s="6">
        <f>W182+W183</f>
        <v>0</v>
      </c>
      <c r="X181" s="5">
        <f t="shared" si="28"/>
        <v>0</v>
      </c>
      <c r="Y181" s="6">
        <f>Y182+Y183</f>
        <v>0</v>
      </c>
      <c r="Z181" s="5">
        <f t="shared" si="29"/>
        <v>0</v>
      </c>
      <c r="AA181" s="13">
        <f>AA182+AA183</f>
        <v>0</v>
      </c>
      <c r="AB181" s="5">
        <f t="shared" si="30"/>
        <v>0</v>
      </c>
      <c r="AC181" s="6">
        <f>AC182+AC183</f>
        <v>0</v>
      </c>
      <c r="AD181" s="5">
        <f t="shared" si="31"/>
        <v>0</v>
      </c>
      <c r="AE181" s="5">
        <f>AE182+AE183</f>
        <v>0</v>
      </c>
      <c r="AF181" s="32" t="e">
        <f t="shared" si="32"/>
        <v>#DIV/0!</v>
      </c>
    </row>
    <row r="182" spans="1:32" ht="48.75" hidden="1" customHeight="1">
      <c r="A182" s="9" t="s">
        <v>34</v>
      </c>
      <c r="B182" s="11" t="s">
        <v>185</v>
      </c>
      <c r="C182" s="8">
        <v>200</v>
      </c>
      <c r="D182" s="5">
        <v>0</v>
      </c>
      <c r="E182" s="4"/>
      <c r="F182" s="5">
        <f t="shared" si="37"/>
        <v>0</v>
      </c>
      <c r="G182" s="6"/>
      <c r="H182" s="5">
        <f t="shared" si="34"/>
        <v>0</v>
      </c>
      <c r="I182" s="6"/>
      <c r="J182" s="5">
        <f t="shared" si="35"/>
        <v>0</v>
      </c>
      <c r="K182" s="6"/>
      <c r="L182" s="5">
        <f t="shared" si="36"/>
        <v>0</v>
      </c>
      <c r="M182" s="6"/>
      <c r="N182" s="5">
        <f t="shared" si="38"/>
        <v>0</v>
      </c>
      <c r="O182" s="6"/>
      <c r="P182" s="5">
        <f t="shared" si="41"/>
        <v>0</v>
      </c>
      <c r="Q182" s="13"/>
      <c r="R182" s="5">
        <f t="shared" si="42"/>
        <v>0</v>
      </c>
      <c r="S182" s="6"/>
      <c r="T182" s="5">
        <f t="shared" si="40"/>
        <v>0</v>
      </c>
      <c r="U182" s="6"/>
      <c r="V182" s="5">
        <f t="shared" si="33"/>
        <v>0</v>
      </c>
      <c r="W182" s="6"/>
      <c r="X182" s="5">
        <f t="shared" si="28"/>
        <v>0</v>
      </c>
      <c r="Y182" s="6"/>
      <c r="Z182" s="5">
        <f t="shared" si="29"/>
        <v>0</v>
      </c>
      <c r="AA182" s="13"/>
      <c r="AB182" s="5">
        <f t="shared" si="30"/>
        <v>0</v>
      </c>
      <c r="AC182" s="6"/>
      <c r="AD182" s="5">
        <f t="shared" si="31"/>
        <v>0</v>
      </c>
      <c r="AE182" s="5"/>
      <c r="AF182" s="32" t="e">
        <f t="shared" si="32"/>
        <v>#DIV/0!</v>
      </c>
    </row>
    <row r="183" spans="1:32" ht="40.5" hidden="1" customHeight="1">
      <c r="A183" s="9" t="s">
        <v>400</v>
      </c>
      <c r="B183" s="11" t="s">
        <v>185</v>
      </c>
      <c r="C183" s="8">
        <v>600</v>
      </c>
      <c r="D183" s="5">
        <v>0</v>
      </c>
      <c r="E183" s="4"/>
      <c r="F183" s="5">
        <f t="shared" si="37"/>
        <v>0</v>
      </c>
      <c r="G183" s="6"/>
      <c r="H183" s="5">
        <f t="shared" si="34"/>
        <v>0</v>
      </c>
      <c r="I183" s="6"/>
      <c r="J183" s="5">
        <f t="shared" si="35"/>
        <v>0</v>
      </c>
      <c r="K183" s="6"/>
      <c r="L183" s="5">
        <f t="shared" si="36"/>
        <v>0</v>
      </c>
      <c r="M183" s="6"/>
      <c r="N183" s="5">
        <f t="shared" si="38"/>
        <v>0</v>
      </c>
      <c r="O183" s="6"/>
      <c r="P183" s="5">
        <f t="shared" si="41"/>
        <v>0</v>
      </c>
      <c r="Q183" s="13"/>
      <c r="R183" s="5">
        <f t="shared" si="42"/>
        <v>0</v>
      </c>
      <c r="S183" s="6"/>
      <c r="T183" s="5">
        <f t="shared" si="40"/>
        <v>0</v>
      </c>
      <c r="U183" s="6"/>
      <c r="V183" s="5">
        <f t="shared" si="33"/>
        <v>0</v>
      </c>
      <c r="W183" s="6"/>
      <c r="X183" s="5">
        <f t="shared" si="28"/>
        <v>0</v>
      </c>
      <c r="Y183" s="6"/>
      <c r="Z183" s="5">
        <f t="shared" si="29"/>
        <v>0</v>
      </c>
      <c r="AA183" s="13"/>
      <c r="AB183" s="5">
        <f t="shared" si="30"/>
        <v>0</v>
      </c>
      <c r="AC183" s="6"/>
      <c r="AD183" s="5">
        <f t="shared" si="31"/>
        <v>0</v>
      </c>
      <c r="AE183" s="5"/>
      <c r="AF183" s="32" t="e">
        <f t="shared" si="32"/>
        <v>#DIV/0!</v>
      </c>
    </row>
    <row r="184" spans="1:32" ht="60" hidden="1" customHeight="1">
      <c r="A184" s="9" t="s">
        <v>186</v>
      </c>
      <c r="B184" s="11" t="s">
        <v>188</v>
      </c>
      <c r="C184" s="8"/>
      <c r="D184" s="5">
        <v>18</v>
      </c>
      <c r="E184" s="6">
        <f>E185</f>
        <v>0</v>
      </c>
      <c r="F184" s="5">
        <f t="shared" si="37"/>
        <v>18</v>
      </c>
      <c r="G184" s="6">
        <f>G185</f>
        <v>0</v>
      </c>
      <c r="H184" s="5">
        <f t="shared" si="34"/>
        <v>18</v>
      </c>
      <c r="I184" s="6">
        <f>I185</f>
        <v>0</v>
      </c>
      <c r="J184" s="5">
        <f t="shared" si="35"/>
        <v>18</v>
      </c>
      <c r="K184" s="6">
        <f>K185</f>
        <v>0</v>
      </c>
      <c r="L184" s="5">
        <f t="shared" si="36"/>
        <v>18</v>
      </c>
      <c r="M184" s="6">
        <f>M185</f>
        <v>0</v>
      </c>
      <c r="N184" s="5">
        <f t="shared" si="38"/>
        <v>18</v>
      </c>
      <c r="O184" s="6">
        <f>O185</f>
        <v>0</v>
      </c>
      <c r="P184" s="5">
        <f t="shared" si="41"/>
        <v>18</v>
      </c>
      <c r="Q184" s="13">
        <f>Q185</f>
        <v>-18</v>
      </c>
      <c r="R184" s="5">
        <f t="shared" si="42"/>
        <v>0</v>
      </c>
      <c r="S184" s="6">
        <f>S185</f>
        <v>0</v>
      </c>
      <c r="T184" s="5">
        <f t="shared" si="40"/>
        <v>0</v>
      </c>
      <c r="U184" s="6">
        <f>U185</f>
        <v>0</v>
      </c>
      <c r="V184" s="5">
        <f t="shared" si="33"/>
        <v>0</v>
      </c>
      <c r="W184" s="6">
        <f>W185</f>
        <v>0</v>
      </c>
      <c r="X184" s="5">
        <f t="shared" si="28"/>
        <v>0</v>
      </c>
      <c r="Y184" s="6">
        <f>Y185</f>
        <v>0</v>
      </c>
      <c r="Z184" s="5">
        <f t="shared" si="29"/>
        <v>0</v>
      </c>
      <c r="AA184" s="13">
        <f>AA185</f>
        <v>0</v>
      </c>
      <c r="AB184" s="5">
        <f t="shared" si="30"/>
        <v>0</v>
      </c>
      <c r="AC184" s="6">
        <f>AC185</f>
        <v>0</v>
      </c>
      <c r="AD184" s="5">
        <f t="shared" si="31"/>
        <v>0</v>
      </c>
      <c r="AE184" s="5">
        <f>AE185</f>
        <v>0</v>
      </c>
      <c r="AF184" s="32" t="e">
        <f t="shared" si="32"/>
        <v>#DIV/0!</v>
      </c>
    </row>
    <row r="185" spans="1:32" ht="47.25" hidden="1" customHeight="1">
      <c r="A185" s="9" t="s">
        <v>187</v>
      </c>
      <c r="B185" s="11" t="s">
        <v>189</v>
      </c>
      <c r="C185" s="8"/>
      <c r="D185" s="5">
        <v>18</v>
      </c>
      <c r="E185" s="6">
        <f>E186</f>
        <v>0</v>
      </c>
      <c r="F185" s="5">
        <f t="shared" si="37"/>
        <v>18</v>
      </c>
      <c r="G185" s="6">
        <f>G186</f>
        <v>0</v>
      </c>
      <c r="H185" s="5">
        <f t="shared" si="34"/>
        <v>18</v>
      </c>
      <c r="I185" s="6">
        <f>I186</f>
        <v>0</v>
      </c>
      <c r="J185" s="5">
        <f t="shared" si="35"/>
        <v>18</v>
      </c>
      <c r="K185" s="6">
        <f>K186</f>
        <v>0</v>
      </c>
      <c r="L185" s="5">
        <f t="shared" si="36"/>
        <v>18</v>
      </c>
      <c r="M185" s="6">
        <f>M186</f>
        <v>0</v>
      </c>
      <c r="N185" s="5">
        <f t="shared" si="38"/>
        <v>18</v>
      </c>
      <c r="O185" s="6">
        <f>O186</f>
        <v>0</v>
      </c>
      <c r="P185" s="5">
        <f t="shared" si="41"/>
        <v>18</v>
      </c>
      <c r="Q185" s="13">
        <f>Q186</f>
        <v>-18</v>
      </c>
      <c r="R185" s="5">
        <f t="shared" si="42"/>
        <v>0</v>
      </c>
      <c r="S185" s="6">
        <f>S186</f>
        <v>0</v>
      </c>
      <c r="T185" s="5">
        <f t="shared" si="40"/>
        <v>0</v>
      </c>
      <c r="U185" s="6">
        <f>U186</f>
        <v>0</v>
      </c>
      <c r="V185" s="5">
        <f t="shared" si="33"/>
        <v>0</v>
      </c>
      <c r="W185" s="6">
        <f>W186</f>
        <v>0</v>
      </c>
      <c r="X185" s="5">
        <f t="shared" si="28"/>
        <v>0</v>
      </c>
      <c r="Y185" s="6">
        <f>Y186</f>
        <v>0</v>
      </c>
      <c r="Z185" s="5">
        <f t="shared" si="29"/>
        <v>0</v>
      </c>
      <c r="AA185" s="13">
        <f>AA186</f>
        <v>0</v>
      </c>
      <c r="AB185" s="5">
        <f t="shared" si="30"/>
        <v>0</v>
      </c>
      <c r="AC185" s="6">
        <f>AC186</f>
        <v>0</v>
      </c>
      <c r="AD185" s="5">
        <f t="shared" si="31"/>
        <v>0</v>
      </c>
      <c r="AE185" s="5">
        <f>AE186</f>
        <v>0</v>
      </c>
      <c r="AF185" s="32" t="e">
        <f t="shared" si="32"/>
        <v>#DIV/0!</v>
      </c>
    </row>
    <row r="186" spans="1:32" ht="49.5" hidden="1" customHeight="1">
      <c r="A186" s="9" t="s">
        <v>34</v>
      </c>
      <c r="B186" s="11" t="s">
        <v>189</v>
      </c>
      <c r="C186" s="8">
        <v>200</v>
      </c>
      <c r="D186" s="5">
        <v>18</v>
      </c>
      <c r="E186" s="6"/>
      <c r="F186" s="5">
        <f t="shared" si="37"/>
        <v>18</v>
      </c>
      <c r="G186" s="6"/>
      <c r="H186" s="5">
        <f t="shared" si="34"/>
        <v>18</v>
      </c>
      <c r="I186" s="6"/>
      <c r="J186" s="5">
        <f t="shared" si="35"/>
        <v>18</v>
      </c>
      <c r="K186" s="6"/>
      <c r="L186" s="5">
        <f t="shared" si="36"/>
        <v>18</v>
      </c>
      <c r="M186" s="6"/>
      <c r="N186" s="5">
        <f t="shared" si="38"/>
        <v>18</v>
      </c>
      <c r="O186" s="6"/>
      <c r="P186" s="5">
        <f t="shared" si="41"/>
        <v>18</v>
      </c>
      <c r="Q186" s="13">
        <v>-18</v>
      </c>
      <c r="R186" s="5">
        <f t="shared" si="42"/>
        <v>0</v>
      </c>
      <c r="S186" s="6"/>
      <c r="T186" s="5">
        <f t="shared" si="40"/>
        <v>0</v>
      </c>
      <c r="U186" s="6"/>
      <c r="V186" s="5">
        <f t="shared" si="33"/>
        <v>0</v>
      </c>
      <c r="W186" s="6"/>
      <c r="X186" s="5">
        <f t="shared" si="28"/>
        <v>0</v>
      </c>
      <c r="Y186" s="6"/>
      <c r="Z186" s="5">
        <f t="shared" si="29"/>
        <v>0</v>
      </c>
      <c r="AA186" s="13"/>
      <c r="AB186" s="5">
        <f t="shared" si="30"/>
        <v>0</v>
      </c>
      <c r="AC186" s="6"/>
      <c r="AD186" s="5">
        <f t="shared" si="31"/>
        <v>0</v>
      </c>
      <c r="AE186" s="5"/>
      <c r="AF186" s="32" t="e">
        <f t="shared" si="32"/>
        <v>#DIV/0!</v>
      </c>
    </row>
    <row r="187" spans="1:32" ht="65.25" customHeight="1">
      <c r="A187" s="16" t="s">
        <v>190</v>
      </c>
      <c r="B187" s="15" t="s">
        <v>193</v>
      </c>
      <c r="C187" s="8"/>
      <c r="D187" s="5">
        <v>75.152000000000001</v>
      </c>
      <c r="E187" s="6">
        <f>E188+E191</f>
        <v>0</v>
      </c>
      <c r="F187" s="5">
        <f t="shared" si="37"/>
        <v>75.152000000000001</v>
      </c>
      <c r="G187" s="6">
        <f>G188+G191</f>
        <v>-1.1299999999999999</v>
      </c>
      <c r="H187" s="5">
        <f t="shared" si="34"/>
        <v>74.022000000000006</v>
      </c>
      <c r="I187" s="6">
        <f>I188+I191</f>
        <v>0</v>
      </c>
      <c r="J187" s="5">
        <f t="shared" si="35"/>
        <v>74.022000000000006</v>
      </c>
      <c r="K187" s="6">
        <f>K188+K191</f>
        <v>0</v>
      </c>
      <c r="L187" s="5">
        <f t="shared" si="36"/>
        <v>74.022000000000006</v>
      </c>
      <c r="M187" s="6">
        <f>M188+M191</f>
        <v>0</v>
      </c>
      <c r="N187" s="5">
        <f t="shared" si="38"/>
        <v>74.022000000000006</v>
      </c>
      <c r="O187" s="6">
        <f>O188+O191</f>
        <v>0</v>
      </c>
      <c r="P187" s="5">
        <f t="shared" si="41"/>
        <v>74.022000000000006</v>
      </c>
      <c r="Q187" s="13">
        <f>Q188+Q191</f>
        <v>-9</v>
      </c>
      <c r="R187" s="5">
        <f t="shared" si="42"/>
        <v>65.022000000000006</v>
      </c>
      <c r="S187" s="6">
        <f>S188+S191</f>
        <v>0</v>
      </c>
      <c r="T187" s="5">
        <f t="shared" si="40"/>
        <v>65.022000000000006</v>
      </c>
      <c r="U187" s="6">
        <f>U188+U191</f>
        <v>0</v>
      </c>
      <c r="V187" s="5">
        <f t="shared" si="33"/>
        <v>65.022000000000006</v>
      </c>
      <c r="W187" s="6">
        <f>W188+W191</f>
        <v>0</v>
      </c>
      <c r="X187" s="5">
        <f t="shared" si="28"/>
        <v>65.022000000000006</v>
      </c>
      <c r="Y187" s="6">
        <f>Y188+Y191</f>
        <v>0</v>
      </c>
      <c r="Z187" s="5">
        <f t="shared" si="29"/>
        <v>65.022000000000006</v>
      </c>
      <c r="AA187" s="13">
        <f>AA188+AA191</f>
        <v>0</v>
      </c>
      <c r="AB187" s="5">
        <f t="shared" si="30"/>
        <v>65.022000000000006</v>
      </c>
      <c r="AC187" s="6">
        <f>AC188+AC191</f>
        <v>0</v>
      </c>
      <c r="AD187" s="5">
        <f t="shared" si="31"/>
        <v>65.022000000000006</v>
      </c>
      <c r="AE187" s="5">
        <f>AE188+AE191</f>
        <v>65.022000000000006</v>
      </c>
      <c r="AF187" s="32">
        <f t="shared" si="32"/>
        <v>100</v>
      </c>
    </row>
    <row r="188" spans="1:32" ht="45.75" customHeight="1">
      <c r="A188" s="9" t="s">
        <v>191</v>
      </c>
      <c r="B188" s="11" t="s">
        <v>194</v>
      </c>
      <c r="C188" s="8"/>
      <c r="D188" s="5">
        <v>66.152000000000001</v>
      </c>
      <c r="E188" s="6">
        <f>E189</f>
        <v>0</v>
      </c>
      <c r="F188" s="5">
        <f t="shared" si="37"/>
        <v>66.152000000000001</v>
      </c>
      <c r="G188" s="6">
        <f>G189</f>
        <v>-1.1299999999999999</v>
      </c>
      <c r="H188" s="5">
        <f t="shared" si="34"/>
        <v>65.022000000000006</v>
      </c>
      <c r="I188" s="6">
        <f>I189</f>
        <v>0</v>
      </c>
      <c r="J188" s="5">
        <f t="shared" si="35"/>
        <v>65.022000000000006</v>
      </c>
      <c r="K188" s="6">
        <f>K189</f>
        <v>0</v>
      </c>
      <c r="L188" s="5">
        <f t="shared" si="36"/>
        <v>65.022000000000006</v>
      </c>
      <c r="M188" s="6">
        <f>M189</f>
        <v>0</v>
      </c>
      <c r="N188" s="5">
        <f t="shared" si="38"/>
        <v>65.022000000000006</v>
      </c>
      <c r="O188" s="6">
        <f>O189</f>
        <v>0</v>
      </c>
      <c r="P188" s="5">
        <f t="shared" si="41"/>
        <v>65.022000000000006</v>
      </c>
      <c r="Q188" s="13">
        <f>Q189</f>
        <v>0</v>
      </c>
      <c r="R188" s="5">
        <f t="shared" si="42"/>
        <v>65.022000000000006</v>
      </c>
      <c r="S188" s="6">
        <f>S189</f>
        <v>0</v>
      </c>
      <c r="T188" s="5">
        <f t="shared" si="40"/>
        <v>65.022000000000006</v>
      </c>
      <c r="U188" s="6">
        <f>U189</f>
        <v>0</v>
      </c>
      <c r="V188" s="5">
        <f t="shared" si="33"/>
        <v>65.022000000000006</v>
      </c>
      <c r="W188" s="6">
        <f>W189</f>
        <v>0</v>
      </c>
      <c r="X188" s="5">
        <f t="shared" si="28"/>
        <v>65.022000000000006</v>
      </c>
      <c r="Y188" s="6">
        <f>Y189</f>
        <v>0</v>
      </c>
      <c r="Z188" s="5">
        <f t="shared" si="29"/>
        <v>65.022000000000006</v>
      </c>
      <c r="AA188" s="13">
        <f>AA189</f>
        <v>0</v>
      </c>
      <c r="AB188" s="5">
        <f t="shared" si="30"/>
        <v>65.022000000000006</v>
      </c>
      <c r="AC188" s="6">
        <f>AC189</f>
        <v>0</v>
      </c>
      <c r="AD188" s="5">
        <f t="shared" si="31"/>
        <v>65.022000000000006</v>
      </c>
      <c r="AE188" s="5">
        <f>AE189</f>
        <v>65.022000000000006</v>
      </c>
      <c r="AF188" s="32">
        <f t="shared" si="32"/>
        <v>100</v>
      </c>
    </row>
    <row r="189" spans="1:32" ht="44.25" customHeight="1">
      <c r="A189" s="9" t="s">
        <v>192</v>
      </c>
      <c r="B189" s="11" t="s">
        <v>195</v>
      </c>
      <c r="C189" s="8"/>
      <c r="D189" s="5">
        <v>66.152000000000001</v>
      </c>
      <c r="E189" s="6">
        <f>E190</f>
        <v>0</v>
      </c>
      <c r="F189" s="5">
        <f t="shared" si="37"/>
        <v>66.152000000000001</v>
      </c>
      <c r="G189" s="6">
        <f>G190</f>
        <v>-1.1299999999999999</v>
      </c>
      <c r="H189" s="5">
        <f t="shared" si="34"/>
        <v>65.022000000000006</v>
      </c>
      <c r="I189" s="6">
        <f>I190</f>
        <v>0</v>
      </c>
      <c r="J189" s="5">
        <f t="shared" si="35"/>
        <v>65.022000000000006</v>
      </c>
      <c r="K189" s="6">
        <f>K190</f>
        <v>0</v>
      </c>
      <c r="L189" s="5">
        <f t="shared" si="36"/>
        <v>65.022000000000006</v>
      </c>
      <c r="M189" s="6">
        <f>M190</f>
        <v>0</v>
      </c>
      <c r="N189" s="5">
        <f t="shared" si="38"/>
        <v>65.022000000000006</v>
      </c>
      <c r="O189" s="6">
        <f>O190</f>
        <v>0</v>
      </c>
      <c r="P189" s="5">
        <f t="shared" si="41"/>
        <v>65.022000000000006</v>
      </c>
      <c r="Q189" s="13">
        <f>Q190</f>
        <v>0</v>
      </c>
      <c r="R189" s="5">
        <f t="shared" si="42"/>
        <v>65.022000000000006</v>
      </c>
      <c r="S189" s="6">
        <f>S190</f>
        <v>0</v>
      </c>
      <c r="T189" s="5">
        <f t="shared" si="40"/>
        <v>65.022000000000006</v>
      </c>
      <c r="U189" s="6">
        <f>U190</f>
        <v>0</v>
      </c>
      <c r="V189" s="5">
        <f t="shared" si="33"/>
        <v>65.022000000000006</v>
      </c>
      <c r="W189" s="6">
        <f>W190</f>
        <v>0</v>
      </c>
      <c r="X189" s="5">
        <f t="shared" si="28"/>
        <v>65.022000000000006</v>
      </c>
      <c r="Y189" s="6">
        <f>Y190</f>
        <v>0</v>
      </c>
      <c r="Z189" s="5">
        <f t="shared" si="29"/>
        <v>65.022000000000006</v>
      </c>
      <c r="AA189" s="13">
        <f>AA190</f>
        <v>0</v>
      </c>
      <c r="AB189" s="5">
        <f t="shared" si="30"/>
        <v>65.022000000000006</v>
      </c>
      <c r="AC189" s="6">
        <f>AC190</f>
        <v>0</v>
      </c>
      <c r="AD189" s="5">
        <f t="shared" si="31"/>
        <v>65.022000000000006</v>
      </c>
      <c r="AE189" s="5">
        <f>AE190</f>
        <v>65.022000000000006</v>
      </c>
      <c r="AF189" s="32">
        <f t="shared" si="32"/>
        <v>100</v>
      </c>
    </row>
    <row r="190" spans="1:32" ht="39.75" customHeight="1">
      <c r="A190" s="9" t="s">
        <v>33</v>
      </c>
      <c r="B190" s="11" t="s">
        <v>195</v>
      </c>
      <c r="C190" s="8">
        <v>800</v>
      </c>
      <c r="D190" s="5">
        <v>66.152000000000001</v>
      </c>
      <c r="E190" s="6"/>
      <c r="F190" s="5">
        <f t="shared" si="37"/>
        <v>66.152000000000001</v>
      </c>
      <c r="G190" s="6">
        <v>-1.1299999999999999</v>
      </c>
      <c r="H190" s="5">
        <f t="shared" si="34"/>
        <v>65.022000000000006</v>
      </c>
      <c r="I190" s="6"/>
      <c r="J190" s="5">
        <f t="shared" si="35"/>
        <v>65.022000000000006</v>
      </c>
      <c r="K190" s="6"/>
      <c r="L190" s="5">
        <f t="shared" si="36"/>
        <v>65.022000000000006</v>
      </c>
      <c r="M190" s="6"/>
      <c r="N190" s="5">
        <f t="shared" si="38"/>
        <v>65.022000000000006</v>
      </c>
      <c r="O190" s="6"/>
      <c r="P190" s="5">
        <f t="shared" si="41"/>
        <v>65.022000000000006</v>
      </c>
      <c r="Q190" s="13"/>
      <c r="R190" s="5">
        <f t="shared" si="42"/>
        <v>65.022000000000006</v>
      </c>
      <c r="S190" s="6"/>
      <c r="T190" s="5">
        <f t="shared" si="40"/>
        <v>65.022000000000006</v>
      </c>
      <c r="U190" s="6"/>
      <c r="V190" s="5">
        <f t="shared" si="33"/>
        <v>65.022000000000006</v>
      </c>
      <c r="W190" s="6"/>
      <c r="X190" s="5">
        <f t="shared" si="28"/>
        <v>65.022000000000006</v>
      </c>
      <c r="Y190" s="6"/>
      <c r="Z190" s="5">
        <f t="shared" si="29"/>
        <v>65.022000000000006</v>
      </c>
      <c r="AA190" s="13"/>
      <c r="AB190" s="5">
        <f t="shared" si="30"/>
        <v>65.022000000000006</v>
      </c>
      <c r="AC190" s="6"/>
      <c r="AD190" s="5">
        <f t="shared" si="31"/>
        <v>65.022000000000006</v>
      </c>
      <c r="AE190" s="5">
        <v>65.022000000000006</v>
      </c>
      <c r="AF190" s="32">
        <f t="shared" si="32"/>
        <v>100</v>
      </c>
    </row>
    <row r="191" spans="1:32" ht="59.25" hidden="1" customHeight="1">
      <c r="A191" s="9" t="s">
        <v>196</v>
      </c>
      <c r="B191" s="11" t="s">
        <v>198</v>
      </c>
      <c r="C191" s="8"/>
      <c r="D191" s="5">
        <v>9</v>
      </c>
      <c r="E191" s="6">
        <f>E192</f>
        <v>0</v>
      </c>
      <c r="F191" s="5">
        <f t="shared" si="37"/>
        <v>9</v>
      </c>
      <c r="G191" s="6">
        <f>G192</f>
        <v>0</v>
      </c>
      <c r="H191" s="5">
        <f t="shared" si="34"/>
        <v>9</v>
      </c>
      <c r="I191" s="6">
        <f>I192</f>
        <v>0</v>
      </c>
      <c r="J191" s="5">
        <f t="shared" si="35"/>
        <v>9</v>
      </c>
      <c r="K191" s="6">
        <f>K192</f>
        <v>0</v>
      </c>
      <c r="L191" s="5">
        <f t="shared" si="36"/>
        <v>9</v>
      </c>
      <c r="M191" s="6">
        <f>M192</f>
        <v>0</v>
      </c>
      <c r="N191" s="5">
        <f t="shared" si="38"/>
        <v>9</v>
      </c>
      <c r="O191" s="6">
        <f>O192</f>
        <v>0</v>
      </c>
      <c r="P191" s="5">
        <f t="shared" si="41"/>
        <v>9</v>
      </c>
      <c r="Q191" s="13">
        <f>Q192</f>
        <v>-9</v>
      </c>
      <c r="R191" s="5">
        <f t="shared" si="42"/>
        <v>0</v>
      </c>
      <c r="S191" s="6">
        <f>S192</f>
        <v>0</v>
      </c>
      <c r="T191" s="5">
        <f t="shared" si="40"/>
        <v>0</v>
      </c>
      <c r="U191" s="6">
        <f>U192</f>
        <v>0</v>
      </c>
      <c r="V191" s="5">
        <f t="shared" si="33"/>
        <v>0</v>
      </c>
      <c r="W191" s="6">
        <f>W192</f>
        <v>0</v>
      </c>
      <c r="X191" s="5">
        <f t="shared" si="28"/>
        <v>0</v>
      </c>
      <c r="Y191" s="6">
        <f>Y192</f>
        <v>0</v>
      </c>
      <c r="Z191" s="5">
        <f t="shared" si="29"/>
        <v>0</v>
      </c>
      <c r="AA191" s="13">
        <f>AA192</f>
        <v>0</v>
      </c>
      <c r="AB191" s="5">
        <f t="shared" si="30"/>
        <v>0</v>
      </c>
      <c r="AC191" s="6">
        <f>AC192</f>
        <v>0</v>
      </c>
      <c r="AD191" s="5">
        <f t="shared" si="31"/>
        <v>0</v>
      </c>
      <c r="AE191" s="5">
        <f>AE192</f>
        <v>0</v>
      </c>
      <c r="AF191" s="32" t="e">
        <f t="shared" si="32"/>
        <v>#DIV/0!</v>
      </c>
    </row>
    <row r="192" spans="1:32" ht="57.75" hidden="1" customHeight="1">
      <c r="A192" s="9" t="s">
        <v>197</v>
      </c>
      <c r="B192" s="11" t="s">
        <v>199</v>
      </c>
      <c r="C192" s="8"/>
      <c r="D192" s="5">
        <v>9</v>
      </c>
      <c r="E192" s="6">
        <f>E193</f>
        <v>0</v>
      </c>
      <c r="F192" s="5">
        <f t="shared" si="37"/>
        <v>9</v>
      </c>
      <c r="G192" s="6">
        <f>G193</f>
        <v>0</v>
      </c>
      <c r="H192" s="5">
        <f t="shared" si="34"/>
        <v>9</v>
      </c>
      <c r="I192" s="6">
        <f>I193</f>
        <v>0</v>
      </c>
      <c r="J192" s="5">
        <f t="shared" si="35"/>
        <v>9</v>
      </c>
      <c r="K192" s="6">
        <f>K193</f>
        <v>0</v>
      </c>
      <c r="L192" s="5">
        <f t="shared" si="36"/>
        <v>9</v>
      </c>
      <c r="M192" s="6">
        <f>M193</f>
        <v>0</v>
      </c>
      <c r="N192" s="5">
        <f t="shared" si="38"/>
        <v>9</v>
      </c>
      <c r="O192" s="6">
        <f>O193</f>
        <v>0</v>
      </c>
      <c r="P192" s="5">
        <f t="shared" si="41"/>
        <v>9</v>
      </c>
      <c r="Q192" s="13">
        <f>Q193</f>
        <v>-9</v>
      </c>
      <c r="R192" s="5">
        <f t="shared" si="42"/>
        <v>0</v>
      </c>
      <c r="S192" s="6">
        <f>S193</f>
        <v>0</v>
      </c>
      <c r="T192" s="5">
        <f t="shared" si="40"/>
        <v>0</v>
      </c>
      <c r="U192" s="6">
        <f>U193</f>
        <v>0</v>
      </c>
      <c r="V192" s="5">
        <f t="shared" si="33"/>
        <v>0</v>
      </c>
      <c r="W192" s="6">
        <f>W193</f>
        <v>0</v>
      </c>
      <c r="X192" s="5">
        <f t="shared" si="28"/>
        <v>0</v>
      </c>
      <c r="Y192" s="6">
        <f>Y193</f>
        <v>0</v>
      </c>
      <c r="Z192" s="5">
        <f t="shared" si="29"/>
        <v>0</v>
      </c>
      <c r="AA192" s="13">
        <f>AA193</f>
        <v>0</v>
      </c>
      <c r="AB192" s="5">
        <f t="shared" si="30"/>
        <v>0</v>
      </c>
      <c r="AC192" s="6">
        <f>AC193</f>
        <v>0</v>
      </c>
      <c r="AD192" s="5">
        <f t="shared" si="31"/>
        <v>0</v>
      </c>
      <c r="AE192" s="5">
        <f>AE193</f>
        <v>0</v>
      </c>
      <c r="AF192" s="32" t="e">
        <f t="shared" si="32"/>
        <v>#DIV/0!</v>
      </c>
    </row>
    <row r="193" spans="1:32" ht="38.25" hidden="1" customHeight="1">
      <c r="A193" s="9" t="s">
        <v>33</v>
      </c>
      <c r="B193" s="11" t="s">
        <v>199</v>
      </c>
      <c r="C193" s="8">
        <v>800</v>
      </c>
      <c r="D193" s="5">
        <v>9</v>
      </c>
      <c r="E193" s="6"/>
      <c r="F193" s="5">
        <f t="shared" si="37"/>
        <v>9</v>
      </c>
      <c r="G193" s="6"/>
      <c r="H193" s="5">
        <f t="shared" si="34"/>
        <v>9</v>
      </c>
      <c r="I193" s="6"/>
      <c r="J193" s="5">
        <f t="shared" si="35"/>
        <v>9</v>
      </c>
      <c r="K193" s="6"/>
      <c r="L193" s="5">
        <f t="shared" si="36"/>
        <v>9</v>
      </c>
      <c r="M193" s="6"/>
      <c r="N193" s="5">
        <f t="shared" si="38"/>
        <v>9</v>
      </c>
      <c r="O193" s="6"/>
      <c r="P193" s="5">
        <f t="shared" si="41"/>
        <v>9</v>
      </c>
      <c r="Q193" s="13">
        <v>-9</v>
      </c>
      <c r="R193" s="5">
        <f t="shared" si="42"/>
        <v>0</v>
      </c>
      <c r="S193" s="6"/>
      <c r="T193" s="5">
        <f t="shared" si="40"/>
        <v>0</v>
      </c>
      <c r="U193" s="6"/>
      <c r="V193" s="5">
        <f t="shared" si="33"/>
        <v>0</v>
      </c>
      <c r="W193" s="6"/>
      <c r="X193" s="5">
        <f t="shared" si="28"/>
        <v>0</v>
      </c>
      <c r="Y193" s="6"/>
      <c r="Z193" s="5">
        <f t="shared" si="29"/>
        <v>0</v>
      </c>
      <c r="AA193" s="13"/>
      <c r="AB193" s="5">
        <f t="shared" si="30"/>
        <v>0</v>
      </c>
      <c r="AC193" s="6"/>
      <c r="AD193" s="5">
        <f t="shared" si="31"/>
        <v>0</v>
      </c>
      <c r="AE193" s="5"/>
      <c r="AF193" s="32" t="e">
        <f t="shared" si="32"/>
        <v>#DIV/0!</v>
      </c>
    </row>
    <row r="194" spans="1:32" ht="52.5" customHeight="1">
      <c r="A194" s="16" t="s">
        <v>525</v>
      </c>
      <c r="B194" s="11" t="s">
        <v>527</v>
      </c>
      <c r="C194" s="8"/>
      <c r="D194" s="5">
        <v>230.81</v>
      </c>
      <c r="E194" s="6">
        <f>E195</f>
        <v>0</v>
      </c>
      <c r="F194" s="5">
        <f t="shared" si="37"/>
        <v>230.81</v>
      </c>
      <c r="G194" s="6">
        <f>G195</f>
        <v>0</v>
      </c>
      <c r="H194" s="5">
        <f t="shared" si="34"/>
        <v>230.81</v>
      </c>
      <c r="I194" s="6">
        <f>I195</f>
        <v>0</v>
      </c>
      <c r="J194" s="5">
        <f t="shared" si="35"/>
        <v>230.81</v>
      </c>
      <c r="K194" s="6">
        <f>K195</f>
        <v>0</v>
      </c>
      <c r="L194" s="5">
        <f t="shared" si="36"/>
        <v>230.81</v>
      </c>
      <c r="M194" s="6">
        <f>M195</f>
        <v>0</v>
      </c>
      <c r="N194" s="5">
        <f t="shared" si="38"/>
        <v>230.81</v>
      </c>
      <c r="O194" s="6">
        <f>O195</f>
        <v>0</v>
      </c>
      <c r="P194" s="5">
        <f t="shared" si="41"/>
        <v>230.81</v>
      </c>
      <c r="Q194" s="13">
        <f>Q195</f>
        <v>0</v>
      </c>
      <c r="R194" s="5">
        <f t="shared" si="42"/>
        <v>230.81</v>
      </c>
      <c r="S194" s="6">
        <f>S195</f>
        <v>0</v>
      </c>
      <c r="T194" s="5">
        <f t="shared" si="40"/>
        <v>230.81</v>
      </c>
      <c r="U194" s="6">
        <f>U195</f>
        <v>0</v>
      </c>
      <c r="V194" s="5">
        <f t="shared" si="33"/>
        <v>230.81</v>
      </c>
      <c r="W194" s="6">
        <f>W195</f>
        <v>0</v>
      </c>
      <c r="X194" s="5">
        <f t="shared" si="28"/>
        <v>230.81</v>
      </c>
      <c r="Y194" s="6">
        <f>Y195</f>
        <v>0</v>
      </c>
      <c r="Z194" s="5">
        <f t="shared" si="29"/>
        <v>230.81</v>
      </c>
      <c r="AA194" s="13">
        <f>AA195</f>
        <v>0</v>
      </c>
      <c r="AB194" s="5">
        <f t="shared" si="30"/>
        <v>230.81</v>
      </c>
      <c r="AC194" s="6">
        <f>AC195</f>
        <v>-26.24</v>
      </c>
      <c r="AD194" s="5">
        <f t="shared" si="31"/>
        <v>204.57</v>
      </c>
      <c r="AE194" s="5">
        <f>AE195</f>
        <v>196.57</v>
      </c>
      <c r="AF194" s="32">
        <f t="shared" si="32"/>
        <v>96.089358165908976</v>
      </c>
    </row>
    <row r="195" spans="1:32" ht="38.25" customHeight="1">
      <c r="A195" s="9" t="s">
        <v>526</v>
      </c>
      <c r="B195" s="11" t="s">
        <v>528</v>
      </c>
      <c r="C195" s="8"/>
      <c r="D195" s="5">
        <v>230.81</v>
      </c>
      <c r="E195" s="6">
        <f>E196</f>
        <v>0</v>
      </c>
      <c r="F195" s="5">
        <f t="shared" si="37"/>
        <v>230.81</v>
      </c>
      <c r="G195" s="6">
        <f>G196</f>
        <v>0</v>
      </c>
      <c r="H195" s="5">
        <f t="shared" si="34"/>
        <v>230.81</v>
      </c>
      <c r="I195" s="6">
        <f>I196</f>
        <v>0</v>
      </c>
      <c r="J195" s="5">
        <f t="shared" si="35"/>
        <v>230.81</v>
      </c>
      <c r="K195" s="6">
        <f>K196</f>
        <v>0</v>
      </c>
      <c r="L195" s="5">
        <f t="shared" si="36"/>
        <v>230.81</v>
      </c>
      <c r="M195" s="6">
        <f>M196</f>
        <v>0</v>
      </c>
      <c r="N195" s="5">
        <f t="shared" si="38"/>
        <v>230.81</v>
      </c>
      <c r="O195" s="6">
        <f>O196</f>
        <v>0</v>
      </c>
      <c r="P195" s="5">
        <f t="shared" si="41"/>
        <v>230.81</v>
      </c>
      <c r="Q195" s="13">
        <f>Q196</f>
        <v>0</v>
      </c>
      <c r="R195" s="5">
        <f t="shared" si="42"/>
        <v>230.81</v>
      </c>
      <c r="S195" s="6">
        <f>S196</f>
        <v>0</v>
      </c>
      <c r="T195" s="5">
        <f t="shared" si="40"/>
        <v>230.81</v>
      </c>
      <c r="U195" s="6">
        <f>U196</f>
        <v>0</v>
      </c>
      <c r="V195" s="5">
        <f t="shared" si="33"/>
        <v>230.81</v>
      </c>
      <c r="W195" s="6">
        <f>W196</f>
        <v>0</v>
      </c>
      <c r="X195" s="5">
        <f t="shared" si="28"/>
        <v>230.81</v>
      </c>
      <c r="Y195" s="6">
        <f>Y196</f>
        <v>0</v>
      </c>
      <c r="Z195" s="5">
        <f t="shared" si="29"/>
        <v>230.81</v>
      </c>
      <c r="AA195" s="13">
        <f>AA196</f>
        <v>0</v>
      </c>
      <c r="AB195" s="5">
        <f t="shared" si="30"/>
        <v>230.81</v>
      </c>
      <c r="AC195" s="6">
        <f>AC196</f>
        <v>-26.24</v>
      </c>
      <c r="AD195" s="5">
        <f t="shared" si="31"/>
        <v>204.57</v>
      </c>
      <c r="AE195" s="5">
        <f>AE196</f>
        <v>196.57</v>
      </c>
      <c r="AF195" s="32">
        <f t="shared" si="32"/>
        <v>96.089358165908976</v>
      </c>
    </row>
    <row r="196" spans="1:32" ht="38.25" customHeight="1">
      <c r="A196" s="9" t="s">
        <v>259</v>
      </c>
      <c r="B196" s="11" t="s">
        <v>529</v>
      </c>
      <c r="C196" s="8"/>
      <c r="D196" s="5">
        <v>230.81</v>
      </c>
      <c r="E196" s="6">
        <f>E197</f>
        <v>0</v>
      </c>
      <c r="F196" s="5">
        <f t="shared" si="37"/>
        <v>230.81</v>
      </c>
      <c r="G196" s="6">
        <f>G197</f>
        <v>0</v>
      </c>
      <c r="H196" s="5">
        <f t="shared" si="34"/>
        <v>230.81</v>
      </c>
      <c r="I196" s="6">
        <f>I197</f>
        <v>0</v>
      </c>
      <c r="J196" s="5">
        <f t="shared" si="35"/>
        <v>230.81</v>
      </c>
      <c r="K196" s="6">
        <f>K197</f>
        <v>0</v>
      </c>
      <c r="L196" s="5">
        <f t="shared" si="36"/>
        <v>230.81</v>
      </c>
      <c r="M196" s="6">
        <f>M197</f>
        <v>0</v>
      </c>
      <c r="N196" s="5">
        <f t="shared" si="38"/>
        <v>230.81</v>
      </c>
      <c r="O196" s="6">
        <f>O197</f>
        <v>0</v>
      </c>
      <c r="P196" s="5">
        <f t="shared" si="41"/>
        <v>230.81</v>
      </c>
      <c r="Q196" s="13">
        <f>Q197</f>
        <v>0</v>
      </c>
      <c r="R196" s="5">
        <f t="shared" si="42"/>
        <v>230.81</v>
      </c>
      <c r="S196" s="6">
        <f>S197</f>
        <v>0</v>
      </c>
      <c r="T196" s="5">
        <f t="shared" si="40"/>
        <v>230.81</v>
      </c>
      <c r="U196" s="6">
        <f>U197</f>
        <v>0</v>
      </c>
      <c r="V196" s="5">
        <f t="shared" si="33"/>
        <v>230.81</v>
      </c>
      <c r="W196" s="6">
        <f>W197</f>
        <v>0</v>
      </c>
      <c r="X196" s="5">
        <f t="shared" si="28"/>
        <v>230.81</v>
      </c>
      <c r="Y196" s="6">
        <f>Y197</f>
        <v>0</v>
      </c>
      <c r="Z196" s="5">
        <f t="shared" si="29"/>
        <v>230.81</v>
      </c>
      <c r="AA196" s="13">
        <f>AA197</f>
        <v>0</v>
      </c>
      <c r="AB196" s="5">
        <f t="shared" si="30"/>
        <v>230.81</v>
      </c>
      <c r="AC196" s="6">
        <f>AC197</f>
        <v>-26.24</v>
      </c>
      <c r="AD196" s="5">
        <f t="shared" si="31"/>
        <v>204.57</v>
      </c>
      <c r="AE196" s="5">
        <f>AE197</f>
        <v>196.57</v>
      </c>
      <c r="AF196" s="32">
        <f t="shared" si="32"/>
        <v>96.089358165908976</v>
      </c>
    </row>
    <row r="197" spans="1:32" ht="38.25" customHeight="1">
      <c r="A197" s="9" t="s">
        <v>34</v>
      </c>
      <c r="B197" s="11" t="s">
        <v>529</v>
      </c>
      <c r="C197" s="8">
        <v>200</v>
      </c>
      <c r="D197" s="5">
        <v>230.81</v>
      </c>
      <c r="E197" s="6"/>
      <c r="F197" s="5">
        <f t="shared" si="37"/>
        <v>230.81</v>
      </c>
      <c r="G197" s="6"/>
      <c r="H197" s="5">
        <f t="shared" si="34"/>
        <v>230.81</v>
      </c>
      <c r="I197" s="6"/>
      <c r="J197" s="5">
        <f t="shared" si="35"/>
        <v>230.81</v>
      </c>
      <c r="K197" s="6"/>
      <c r="L197" s="5">
        <f t="shared" si="36"/>
        <v>230.81</v>
      </c>
      <c r="M197" s="6"/>
      <c r="N197" s="5">
        <f t="shared" si="38"/>
        <v>230.81</v>
      </c>
      <c r="O197" s="6"/>
      <c r="P197" s="5">
        <f t="shared" si="41"/>
        <v>230.81</v>
      </c>
      <c r="Q197" s="13"/>
      <c r="R197" s="5">
        <f t="shared" si="42"/>
        <v>230.81</v>
      </c>
      <c r="S197" s="6"/>
      <c r="T197" s="5">
        <f t="shared" si="40"/>
        <v>230.81</v>
      </c>
      <c r="U197" s="6"/>
      <c r="V197" s="5">
        <f t="shared" si="33"/>
        <v>230.81</v>
      </c>
      <c r="W197" s="6"/>
      <c r="X197" s="5">
        <f t="shared" si="28"/>
        <v>230.81</v>
      </c>
      <c r="Y197" s="6"/>
      <c r="Z197" s="5">
        <f t="shared" si="29"/>
        <v>230.81</v>
      </c>
      <c r="AA197" s="13"/>
      <c r="AB197" s="5">
        <f t="shared" si="30"/>
        <v>230.81</v>
      </c>
      <c r="AC197" s="6">
        <v>-26.24</v>
      </c>
      <c r="AD197" s="5">
        <f t="shared" si="31"/>
        <v>204.57</v>
      </c>
      <c r="AE197" s="5">
        <v>196.57</v>
      </c>
      <c r="AF197" s="32">
        <f t="shared" si="32"/>
        <v>96.089358165908976</v>
      </c>
    </row>
    <row r="198" spans="1:32" ht="70.5" customHeight="1">
      <c r="A198" s="14" t="s">
        <v>4</v>
      </c>
      <c r="B198" s="15" t="s">
        <v>207</v>
      </c>
      <c r="C198" s="8"/>
      <c r="D198" s="3">
        <v>18514.89357</v>
      </c>
      <c r="E198" s="6">
        <f>E199+E222+E243+E248+E255+E259</f>
        <v>1823.759</v>
      </c>
      <c r="F198" s="5">
        <f t="shared" si="37"/>
        <v>20338.652569999998</v>
      </c>
      <c r="G198" s="6">
        <f>G199+G222+G243+G248+G255+G259</f>
        <v>64.763999999999996</v>
      </c>
      <c r="H198" s="5">
        <f t="shared" si="34"/>
        <v>20403.416569999998</v>
      </c>
      <c r="I198" s="6">
        <f>I199+I222+I243+I248+I255+I259</f>
        <v>135</v>
      </c>
      <c r="J198" s="5">
        <f t="shared" si="35"/>
        <v>20538.416569999998</v>
      </c>
      <c r="K198" s="6">
        <f>K199+K222+K243+K248+K255+K259</f>
        <v>4030.5</v>
      </c>
      <c r="L198" s="5">
        <f t="shared" si="36"/>
        <v>24568.916569999998</v>
      </c>
      <c r="M198" s="6">
        <f>M199+M222+M243+M248+M255+M259</f>
        <v>133.5</v>
      </c>
      <c r="N198" s="5">
        <f t="shared" si="38"/>
        <v>24702.416569999998</v>
      </c>
      <c r="O198" s="6">
        <f>O199+O222+O243+O248+O255+O259</f>
        <v>380</v>
      </c>
      <c r="P198" s="5">
        <f t="shared" si="41"/>
        <v>25082.416569999998</v>
      </c>
      <c r="Q198" s="13">
        <f>Q199+Q222+Q243+Q248+Q255+Q259</f>
        <v>0</v>
      </c>
      <c r="R198" s="5">
        <f t="shared" si="42"/>
        <v>25082.416569999998</v>
      </c>
      <c r="S198" s="6">
        <f>S199+S222+S243+S248+S255+S259</f>
        <v>0</v>
      </c>
      <c r="T198" s="5">
        <f t="shared" si="40"/>
        <v>25082.416569999998</v>
      </c>
      <c r="U198" s="6">
        <f>U199+U222+U243+U248+U255+U259</f>
        <v>50</v>
      </c>
      <c r="V198" s="5">
        <f t="shared" si="33"/>
        <v>25132.416569999998</v>
      </c>
      <c r="W198" s="6">
        <f>W199+W222+W243+W248+W255+W259</f>
        <v>2.2729999999999997</v>
      </c>
      <c r="X198" s="5">
        <f t="shared" si="28"/>
        <v>25134.689569999999</v>
      </c>
      <c r="Y198" s="6">
        <f>Y199+Y222+Y243+Y248+Y255+Y259</f>
        <v>-25.323</v>
      </c>
      <c r="Z198" s="5">
        <f t="shared" si="29"/>
        <v>25109.366569999998</v>
      </c>
      <c r="AA198" s="13">
        <f>AA199+AA222+AA243+AA248+AA255+AA259</f>
        <v>250</v>
      </c>
      <c r="AB198" s="5">
        <f t="shared" si="30"/>
        <v>25359.366569999998</v>
      </c>
      <c r="AC198" s="6">
        <f>AC199+AC222+AC243+AC248+AC255+AC259</f>
        <v>-3.09368</v>
      </c>
      <c r="AD198" s="5">
        <f t="shared" si="31"/>
        <v>25356.272889999997</v>
      </c>
      <c r="AE198" s="5">
        <f>AE199+AE222+AE243+AE248+AE255+AE259</f>
        <v>24726.52392</v>
      </c>
      <c r="AF198" s="32">
        <f t="shared" si="32"/>
        <v>97.516397726385264</v>
      </c>
    </row>
    <row r="199" spans="1:32" ht="45.75" customHeight="1">
      <c r="A199" s="16" t="s">
        <v>202</v>
      </c>
      <c r="B199" s="15" t="s">
        <v>208</v>
      </c>
      <c r="C199" s="8"/>
      <c r="D199" s="3">
        <v>8993.7579699999987</v>
      </c>
      <c r="E199" s="6">
        <f>E200+E207+E216+E219</f>
        <v>147.369</v>
      </c>
      <c r="F199" s="5">
        <f t="shared" si="37"/>
        <v>9141.1269699999993</v>
      </c>
      <c r="G199" s="6">
        <f>G200+G207+G216+G219</f>
        <v>0</v>
      </c>
      <c r="H199" s="5">
        <f t="shared" si="34"/>
        <v>9141.1269699999993</v>
      </c>
      <c r="I199" s="6">
        <f>I200+I207+I216+I219</f>
        <v>65</v>
      </c>
      <c r="J199" s="5">
        <f t="shared" si="35"/>
        <v>9206.1269699999993</v>
      </c>
      <c r="K199" s="6">
        <f>K200+K207+K216+K219</f>
        <v>2800</v>
      </c>
      <c r="L199" s="5">
        <f t="shared" si="36"/>
        <v>12006.126969999999</v>
      </c>
      <c r="M199" s="6">
        <f>M200+M207+M216+M219</f>
        <v>0</v>
      </c>
      <c r="N199" s="5">
        <f t="shared" si="38"/>
        <v>12006.126969999999</v>
      </c>
      <c r="O199" s="6">
        <f>O200+O207+O216+O219</f>
        <v>380</v>
      </c>
      <c r="P199" s="5">
        <f t="shared" si="41"/>
        <v>12386.126969999999</v>
      </c>
      <c r="Q199" s="13">
        <f>Q200+Q207+Q216+Q219</f>
        <v>0</v>
      </c>
      <c r="R199" s="5">
        <f t="shared" si="42"/>
        <v>12386.126969999999</v>
      </c>
      <c r="S199" s="6">
        <f>S200+S207+S216+S219</f>
        <v>0</v>
      </c>
      <c r="T199" s="5">
        <f t="shared" si="40"/>
        <v>12386.126969999999</v>
      </c>
      <c r="U199" s="6">
        <f>U200+U207+U216+U219</f>
        <v>440.6</v>
      </c>
      <c r="V199" s="5">
        <f t="shared" si="33"/>
        <v>12826.72697</v>
      </c>
      <c r="W199" s="6">
        <f>W200+W207+W216+W219</f>
        <v>-7.8290000000000006</v>
      </c>
      <c r="X199" s="5">
        <f t="shared" si="28"/>
        <v>12818.89797</v>
      </c>
      <c r="Y199" s="6">
        <f>Y200+Y207+Y216+Y219</f>
        <v>-0.18</v>
      </c>
      <c r="Z199" s="5">
        <f t="shared" si="29"/>
        <v>12818.71797</v>
      </c>
      <c r="AA199" s="13">
        <f>AA200+AA207+AA216+AA219</f>
        <v>250</v>
      </c>
      <c r="AB199" s="5">
        <f t="shared" si="30"/>
        <v>13068.71797</v>
      </c>
      <c r="AC199" s="6">
        <f>AC200+AC207+AC216+AC219</f>
        <v>0</v>
      </c>
      <c r="AD199" s="5">
        <f t="shared" si="31"/>
        <v>13068.71797</v>
      </c>
      <c r="AE199" s="5">
        <f>AE200+AE207+AE216+AE219</f>
        <v>12509.969000000001</v>
      </c>
      <c r="AF199" s="32">
        <f t="shared" si="32"/>
        <v>95.724531118640414</v>
      </c>
    </row>
    <row r="200" spans="1:32" ht="45" customHeight="1">
      <c r="A200" s="9" t="s">
        <v>203</v>
      </c>
      <c r="B200" s="11" t="s">
        <v>209</v>
      </c>
      <c r="C200" s="8"/>
      <c r="D200" s="3">
        <v>8993.7579699999987</v>
      </c>
      <c r="E200" s="6">
        <f>E201+E203+E205</f>
        <v>0</v>
      </c>
      <c r="F200" s="5">
        <f t="shared" si="37"/>
        <v>8993.7579699999987</v>
      </c>
      <c r="G200" s="6">
        <f>G201+G203+G205</f>
        <v>0</v>
      </c>
      <c r="H200" s="5">
        <f t="shared" si="34"/>
        <v>8993.7579699999987</v>
      </c>
      <c r="I200" s="6">
        <f>I201+I203+I205</f>
        <v>0</v>
      </c>
      <c r="J200" s="5">
        <f t="shared" si="35"/>
        <v>8993.7579699999987</v>
      </c>
      <c r="K200" s="6">
        <f>K201+K203+K205</f>
        <v>0</v>
      </c>
      <c r="L200" s="5">
        <f t="shared" si="36"/>
        <v>8993.7579699999987</v>
      </c>
      <c r="M200" s="6">
        <f>M201+M203+M205</f>
        <v>0</v>
      </c>
      <c r="N200" s="5">
        <f t="shared" si="38"/>
        <v>8993.7579699999987</v>
      </c>
      <c r="O200" s="6">
        <f>O201+O203+O205</f>
        <v>0</v>
      </c>
      <c r="P200" s="5">
        <f t="shared" si="41"/>
        <v>8993.7579699999987</v>
      </c>
      <c r="Q200" s="13">
        <f>Q201+Q203+Q205</f>
        <v>0</v>
      </c>
      <c r="R200" s="5">
        <f t="shared" si="42"/>
        <v>8993.7579699999987</v>
      </c>
      <c r="S200" s="6">
        <f>S201+S203+S205</f>
        <v>0</v>
      </c>
      <c r="T200" s="5">
        <f t="shared" si="40"/>
        <v>8993.7579699999987</v>
      </c>
      <c r="U200" s="6">
        <f>U201+U203+U205</f>
        <v>390.6</v>
      </c>
      <c r="V200" s="5">
        <f t="shared" si="33"/>
        <v>9384.3579699999991</v>
      </c>
      <c r="W200" s="6">
        <f>W201+W203+W205</f>
        <v>-7.8289999999999997</v>
      </c>
      <c r="X200" s="5">
        <f t="shared" si="28"/>
        <v>9376.5289699999994</v>
      </c>
      <c r="Y200" s="6">
        <f>Y201+Y203+Y205</f>
        <v>-0.18</v>
      </c>
      <c r="Z200" s="5">
        <f t="shared" si="29"/>
        <v>9376.3489699999991</v>
      </c>
      <c r="AA200" s="13">
        <f>AA201+AA203+AA205</f>
        <v>0</v>
      </c>
      <c r="AB200" s="5">
        <f t="shared" si="30"/>
        <v>9376.3489699999991</v>
      </c>
      <c r="AC200" s="6">
        <f>AC201+AC203+AC205</f>
        <v>0</v>
      </c>
      <c r="AD200" s="5">
        <f t="shared" si="31"/>
        <v>9376.3489699999991</v>
      </c>
      <c r="AE200" s="5">
        <f>AE201+AE203+AE205</f>
        <v>8837.6</v>
      </c>
      <c r="AF200" s="32">
        <f t="shared" si="32"/>
        <v>94.254171088088256</v>
      </c>
    </row>
    <row r="201" spans="1:32" ht="47.25" customHeight="1">
      <c r="A201" s="9" t="s">
        <v>204</v>
      </c>
      <c r="B201" s="11" t="s">
        <v>210</v>
      </c>
      <c r="C201" s="8"/>
      <c r="D201" s="3">
        <v>7646.7579699999987</v>
      </c>
      <c r="E201" s="6">
        <f>E202</f>
        <v>0</v>
      </c>
      <c r="F201" s="5">
        <f t="shared" si="37"/>
        <v>7646.7579699999987</v>
      </c>
      <c r="G201" s="6">
        <f>G202</f>
        <v>0</v>
      </c>
      <c r="H201" s="5">
        <f t="shared" si="34"/>
        <v>7646.7579699999987</v>
      </c>
      <c r="I201" s="6">
        <f>I202</f>
        <v>0</v>
      </c>
      <c r="J201" s="5">
        <f t="shared" si="35"/>
        <v>7646.7579699999987</v>
      </c>
      <c r="K201" s="6">
        <f>K202</f>
        <v>0</v>
      </c>
      <c r="L201" s="5">
        <f t="shared" si="36"/>
        <v>7646.7579699999987</v>
      </c>
      <c r="M201" s="6">
        <f>M202</f>
        <v>0</v>
      </c>
      <c r="N201" s="5">
        <f t="shared" si="38"/>
        <v>7646.7579699999987</v>
      </c>
      <c r="O201" s="6">
        <f>O202</f>
        <v>0</v>
      </c>
      <c r="P201" s="5">
        <f t="shared" si="41"/>
        <v>7646.7579699999987</v>
      </c>
      <c r="Q201" s="13">
        <f>Q202</f>
        <v>0</v>
      </c>
      <c r="R201" s="5">
        <f t="shared" si="42"/>
        <v>7646.7579699999987</v>
      </c>
      <c r="S201" s="6">
        <f>S202</f>
        <v>0</v>
      </c>
      <c r="T201" s="5">
        <f t="shared" si="40"/>
        <v>7646.7579699999987</v>
      </c>
      <c r="U201" s="6">
        <f>U202</f>
        <v>0</v>
      </c>
      <c r="V201" s="5">
        <f t="shared" si="33"/>
        <v>7646.7579699999987</v>
      </c>
      <c r="W201" s="6">
        <f>W202</f>
        <v>-7.8289999999999997</v>
      </c>
      <c r="X201" s="5">
        <f t="shared" si="28"/>
        <v>7638.928969999999</v>
      </c>
      <c r="Y201" s="6">
        <f>Y202</f>
        <v>-0.18</v>
      </c>
      <c r="Z201" s="5">
        <f t="shared" si="29"/>
        <v>7638.7489699999987</v>
      </c>
      <c r="AA201" s="13">
        <f>AA202</f>
        <v>0</v>
      </c>
      <c r="AB201" s="5">
        <f t="shared" si="30"/>
        <v>7638.7489699999987</v>
      </c>
      <c r="AC201" s="6">
        <f>AC202</f>
        <v>0</v>
      </c>
      <c r="AD201" s="5">
        <f t="shared" si="31"/>
        <v>7638.7489699999987</v>
      </c>
      <c r="AE201" s="5">
        <f>AE202</f>
        <v>7100</v>
      </c>
      <c r="AF201" s="32">
        <f t="shared" si="32"/>
        <v>92.947157026420797</v>
      </c>
    </row>
    <row r="202" spans="1:32" ht="47.25" customHeight="1">
      <c r="A202" s="9" t="s">
        <v>89</v>
      </c>
      <c r="B202" s="11" t="s">
        <v>210</v>
      </c>
      <c r="C202" s="8">
        <v>600</v>
      </c>
      <c r="D202" s="3">
        <v>7646.7579699999987</v>
      </c>
      <c r="E202" s="6"/>
      <c r="F202" s="5">
        <f t="shared" si="37"/>
        <v>7646.7579699999987</v>
      </c>
      <c r="G202" s="6"/>
      <c r="H202" s="5">
        <f t="shared" si="34"/>
        <v>7646.7579699999987</v>
      </c>
      <c r="I202" s="6"/>
      <c r="J202" s="5">
        <f t="shared" si="35"/>
        <v>7646.7579699999987</v>
      </c>
      <c r="K202" s="6"/>
      <c r="L202" s="5">
        <f t="shared" si="36"/>
        <v>7646.7579699999987</v>
      </c>
      <c r="M202" s="6"/>
      <c r="N202" s="5">
        <f t="shared" si="38"/>
        <v>7646.7579699999987</v>
      </c>
      <c r="O202" s="6"/>
      <c r="P202" s="5">
        <f t="shared" si="41"/>
        <v>7646.7579699999987</v>
      </c>
      <c r="Q202" s="13"/>
      <c r="R202" s="5">
        <f t="shared" si="42"/>
        <v>7646.7579699999987</v>
      </c>
      <c r="S202" s="6"/>
      <c r="T202" s="5">
        <f t="shared" si="40"/>
        <v>7646.7579699999987</v>
      </c>
      <c r="U202" s="6"/>
      <c r="V202" s="5">
        <f t="shared" si="33"/>
        <v>7646.7579699999987</v>
      </c>
      <c r="W202" s="6">
        <v>-7.8289999999999997</v>
      </c>
      <c r="X202" s="5">
        <f t="shared" si="28"/>
        <v>7638.928969999999</v>
      </c>
      <c r="Y202" s="6">
        <v>-0.18</v>
      </c>
      <c r="Z202" s="5">
        <f t="shared" si="29"/>
        <v>7638.7489699999987</v>
      </c>
      <c r="AA202" s="13"/>
      <c r="AB202" s="5">
        <f t="shared" si="30"/>
        <v>7638.7489699999987</v>
      </c>
      <c r="AC202" s="6"/>
      <c r="AD202" s="5">
        <f t="shared" si="31"/>
        <v>7638.7489699999987</v>
      </c>
      <c r="AE202" s="5">
        <v>7100</v>
      </c>
      <c r="AF202" s="32">
        <f t="shared" si="32"/>
        <v>92.947157026420797</v>
      </c>
    </row>
    <row r="203" spans="1:32" ht="69.75" customHeight="1">
      <c r="A203" s="9" t="s">
        <v>205</v>
      </c>
      <c r="B203" s="18" t="s">
        <v>211</v>
      </c>
      <c r="C203" s="8"/>
      <c r="D203" s="5">
        <v>70</v>
      </c>
      <c r="E203" s="6">
        <f>E204</f>
        <v>0</v>
      </c>
      <c r="F203" s="5">
        <f t="shared" si="37"/>
        <v>70</v>
      </c>
      <c r="G203" s="6">
        <f>G204</f>
        <v>0</v>
      </c>
      <c r="H203" s="5">
        <f t="shared" si="34"/>
        <v>70</v>
      </c>
      <c r="I203" s="6">
        <f>I204</f>
        <v>0</v>
      </c>
      <c r="J203" s="5">
        <f t="shared" si="35"/>
        <v>70</v>
      </c>
      <c r="K203" s="6">
        <f>K204</f>
        <v>0</v>
      </c>
      <c r="L203" s="5">
        <f t="shared" si="36"/>
        <v>70</v>
      </c>
      <c r="M203" s="6">
        <f>M204</f>
        <v>0</v>
      </c>
      <c r="N203" s="5">
        <f t="shared" si="38"/>
        <v>70</v>
      </c>
      <c r="O203" s="6">
        <f>O204</f>
        <v>0</v>
      </c>
      <c r="P203" s="5">
        <f t="shared" si="41"/>
        <v>70</v>
      </c>
      <c r="Q203" s="13">
        <f>Q204</f>
        <v>0</v>
      </c>
      <c r="R203" s="5">
        <f t="shared" si="42"/>
        <v>70</v>
      </c>
      <c r="S203" s="6">
        <f>S204</f>
        <v>0</v>
      </c>
      <c r="T203" s="5">
        <f t="shared" si="40"/>
        <v>70</v>
      </c>
      <c r="U203" s="6">
        <f>U204</f>
        <v>0</v>
      </c>
      <c r="V203" s="5">
        <f t="shared" si="33"/>
        <v>70</v>
      </c>
      <c r="W203" s="6">
        <f>W204</f>
        <v>0</v>
      </c>
      <c r="X203" s="5">
        <f t="shared" si="28"/>
        <v>70</v>
      </c>
      <c r="Y203" s="6">
        <f>Y204</f>
        <v>0</v>
      </c>
      <c r="Z203" s="5">
        <f t="shared" si="29"/>
        <v>70</v>
      </c>
      <c r="AA203" s="13">
        <f>AA204</f>
        <v>0</v>
      </c>
      <c r="AB203" s="5">
        <f t="shared" si="30"/>
        <v>70</v>
      </c>
      <c r="AC203" s="6">
        <f>AC204</f>
        <v>0</v>
      </c>
      <c r="AD203" s="5">
        <f t="shared" si="31"/>
        <v>70</v>
      </c>
      <c r="AE203" s="5">
        <f>AE204</f>
        <v>70</v>
      </c>
      <c r="AF203" s="32">
        <f t="shared" si="32"/>
        <v>100</v>
      </c>
    </row>
    <row r="204" spans="1:32" ht="45.75" customHeight="1">
      <c r="A204" s="9" t="s">
        <v>89</v>
      </c>
      <c r="B204" s="18" t="s">
        <v>211</v>
      </c>
      <c r="C204" s="8">
        <v>600</v>
      </c>
      <c r="D204" s="5">
        <v>70</v>
      </c>
      <c r="E204" s="6"/>
      <c r="F204" s="5">
        <f t="shared" si="37"/>
        <v>70</v>
      </c>
      <c r="G204" s="6"/>
      <c r="H204" s="5">
        <f t="shared" si="34"/>
        <v>70</v>
      </c>
      <c r="I204" s="6"/>
      <c r="J204" s="5">
        <f t="shared" si="35"/>
        <v>70</v>
      </c>
      <c r="K204" s="6"/>
      <c r="L204" s="5">
        <f t="shared" si="36"/>
        <v>70</v>
      </c>
      <c r="M204" s="6"/>
      <c r="N204" s="5">
        <f t="shared" si="38"/>
        <v>70</v>
      </c>
      <c r="O204" s="6"/>
      <c r="P204" s="5">
        <f t="shared" si="41"/>
        <v>70</v>
      </c>
      <c r="Q204" s="13"/>
      <c r="R204" s="5">
        <f t="shared" si="42"/>
        <v>70</v>
      </c>
      <c r="S204" s="6"/>
      <c r="T204" s="5">
        <f t="shared" si="40"/>
        <v>70</v>
      </c>
      <c r="U204" s="6"/>
      <c r="V204" s="5">
        <f t="shared" si="33"/>
        <v>70</v>
      </c>
      <c r="W204" s="6"/>
      <c r="X204" s="5">
        <f t="shared" ref="X204:X267" si="43">V204+W204</f>
        <v>70</v>
      </c>
      <c r="Y204" s="6"/>
      <c r="Z204" s="5">
        <f t="shared" ref="Z204:Z267" si="44">X204+Y204</f>
        <v>70</v>
      </c>
      <c r="AA204" s="13"/>
      <c r="AB204" s="5">
        <f t="shared" ref="AB204:AB267" si="45">Z204+AA204</f>
        <v>70</v>
      </c>
      <c r="AC204" s="6"/>
      <c r="AD204" s="5">
        <f t="shared" ref="AD204:AD267" si="46">AB204+AC204</f>
        <v>70</v>
      </c>
      <c r="AE204" s="5">
        <v>70</v>
      </c>
      <c r="AF204" s="32">
        <f t="shared" ref="AF204:AF267" si="47">AE204/AD204*100</f>
        <v>100</v>
      </c>
    </row>
    <row r="205" spans="1:32" ht="81" customHeight="1">
      <c r="A205" s="9" t="s">
        <v>206</v>
      </c>
      <c r="B205" s="18" t="s">
        <v>212</v>
      </c>
      <c r="C205" s="8"/>
      <c r="D205" s="5">
        <v>1277</v>
      </c>
      <c r="E205" s="6">
        <f>E206</f>
        <v>0</v>
      </c>
      <c r="F205" s="5">
        <f t="shared" si="37"/>
        <v>1277</v>
      </c>
      <c r="G205" s="6">
        <f>G206</f>
        <v>0</v>
      </c>
      <c r="H205" s="5">
        <f t="shared" ref="H205:H264" si="48">F205+G205</f>
        <v>1277</v>
      </c>
      <c r="I205" s="6">
        <f>I206</f>
        <v>0</v>
      </c>
      <c r="J205" s="5">
        <f t="shared" ref="J205:J264" si="49">H205+I205</f>
        <v>1277</v>
      </c>
      <c r="K205" s="6">
        <f>K206</f>
        <v>0</v>
      </c>
      <c r="L205" s="5">
        <f t="shared" ref="L205:L264" si="50">J205+K205</f>
        <v>1277</v>
      </c>
      <c r="M205" s="6">
        <f>M206</f>
        <v>0</v>
      </c>
      <c r="N205" s="5">
        <f t="shared" si="38"/>
        <v>1277</v>
      </c>
      <c r="O205" s="6">
        <f>O206</f>
        <v>0</v>
      </c>
      <c r="P205" s="5">
        <f t="shared" si="41"/>
        <v>1277</v>
      </c>
      <c r="Q205" s="13">
        <f>Q206</f>
        <v>0</v>
      </c>
      <c r="R205" s="5">
        <f t="shared" si="42"/>
        <v>1277</v>
      </c>
      <c r="S205" s="6">
        <f>S206</f>
        <v>0</v>
      </c>
      <c r="T205" s="5">
        <f t="shared" si="40"/>
        <v>1277</v>
      </c>
      <c r="U205" s="6">
        <f>U206</f>
        <v>390.6</v>
      </c>
      <c r="V205" s="5">
        <f t="shared" si="33"/>
        <v>1667.6</v>
      </c>
      <c r="W205" s="6">
        <f>W206</f>
        <v>0</v>
      </c>
      <c r="X205" s="5">
        <f t="shared" si="43"/>
        <v>1667.6</v>
      </c>
      <c r="Y205" s="6">
        <f>Y206</f>
        <v>0</v>
      </c>
      <c r="Z205" s="5">
        <f t="shared" si="44"/>
        <v>1667.6</v>
      </c>
      <c r="AA205" s="13">
        <f>AA206</f>
        <v>0</v>
      </c>
      <c r="AB205" s="5">
        <f t="shared" si="45"/>
        <v>1667.6</v>
      </c>
      <c r="AC205" s="6">
        <f>AC206</f>
        <v>0</v>
      </c>
      <c r="AD205" s="5">
        <f t="shared" si="46"/>
        <v>1667.6</v>
      </c>
      <c r="AE205" s="5">
        <f>AE206</f>
        <v>1667.6</v>
      </c>
      <c r="AF205" s="32">
        <f t="shared" si="47"/>
        <v>100</v>
      </c>
    </row>
    <row r="206" spans="1:32" ht="44.25" customHeight="1">
      <c r="A206" s="9" t="s">
        <v>89</v>
      </c>
      <c r="B206" s="18" t="s">
        <v>212</v>
      </c>
      <c r="C206" s="8">
        <v>600</v>
      </c>
      <c r="D206" s="5">
        <v>1277</v>
      </c>
      <c r="E206" s="6"/>
      <c r="F206" s="5">
        <f t="shared" ref="F206:F274" si="51">D206+E206</f>
        <v>1277</v>
      </c>
      <c r="G206" s="6"/>
      <c r="H206" s="5">
        <f t="shared" si="48"/>
        <v>1277</v>
      </c>
      <c r="I206" s="6"/>
      <c r="J206" s="5">
        <f t="shared" si="49"/>
        <v>1277</v>
      </c>
      <c r="K206" s="6"/>
      <c r="L206" s="5">
        <f t="shared" si="50"/>
        <v>1277</v>
      </c>
      <c r="M206" s="6"/>
      <c r="N206" s="5">
        <f t="shared" si="38"/>
        <v>1277</v>
      </c>
      <c r="O206" s="6"/>
      <c r="P206" s="5">
        <f t="shared" si="41"/>
        <v>1277</v>
      </c>
      <c r="Q206" s="13"/>
      <c r="R206" s="5">
        <f t="shared" si="42"/>
        <v>1277</v>
      </c>
      <c r="S206" s="6"/>
      <c r="T206" s="5">
        <f t="shared" si="40"/>
        <v>1277</v>
      </c>
      <c r="U206" s="6">
        <v>390.6</v>
      </c>
      <c r="V206" s="5">
        <f t="shared" ref="V206:V269" si="52">T206+U206</f>
        <v>1667.6</v>
      </c>
      <c r="W206" s="6"/>
      <c r="X206" s="5">
        <f t="shared" si="43"/>
        <v>1667.6</v>
      </c>
      <c r="Y206" s="6"/>
      <c r="Z206" s="5">
        <f t="shared" si="44"/>
        <v>1667.6</v>
      </c>
      <c r="AA206" s="13"/>
      <c r="AB206" s="5">
        <f t="shared" si="45"/>
        <v>1667.6</v>
      </c>
      <c r="AC206" s="6"/>
      <c r="AD206" s="5">
        <f t="shared" si="46"/>
        <v>1667.6</v>
      </c>
      <c r="AE206" s="5">
        <v>1667.6</v>
      </c>
      <c r="AF206" s="32">
        <f t="shared" si="47"/>
        <v>100</v>
      </c>
    </row>
    <row r="207" spans="1:32" ht="48" customHeight="1">
      <c r="A207" s="9" t="s">
        <v>213</v>
      </c>
      <c r="B207" s="11" t="s">
        <v>215</v>
      </c>
      <c r="C207" s="8"/>
      <c r="D207" s="5">
        <v>0</v>
      </c>
      <c r="E207" s="6">
        <f>E208</f>
        <v>147.369</v>
      </c>
      <c r="F207" s="5">
        <f t="shared" si="51"/>
        <v>147.369</v>
      </c>
      <c r="G207" s="6">
        <f>G208+G210</f>
        <v>0</v>
      </c>
      <c r="H207" s="5">
        <f t="shared" si="48"/>
        <v>147.369</v>
      </c>
      <c r="I207" s="6">
        <f>I208+I210</f>
        <v>20</v>
      </c>
      <c r="J207" s="5">
        <f t="shared" si="49"/>
        <v>167.369</v>
      </c>
      <c r="K207" s="6">
        <f>K208+K210+K212</f>
        <v>2800</v>
      </c>
      <c r="L207" s="5">
        <f t="shared" si="50"/>
        <v>2967.3690000000001</v>
      </c>
      <c r="M207" s="6">
        <f>M208+M210+M212</f>
        <v>0</v>
      </c>
      <c r="N207" s="5">
        <f t="shared" si="38"/>
        <v>2967.3690000000001</v>
      </c>
      <c r="O207" s="6">
        <f>O208+O210+O212</f>
        <v>380</v>
      </c>
      <c r="P207" s="5">
        <f t="shared" si="41"/>
        <v>3347.3690000000001</v>
      </c>
      <c r="Q207" s="13">
        <f>Q208+Q210+Q212</f>
        <v>0</v>
      </c>
      <c r="R207" s="5">
        <f t="shared" si="42"/>
        <v>3347.3690000000001</v>
      </c>
      <c r="S207" s="6">
        <f>S208+S210+S212+S214</f>
        <v>0</v>
      </c>
      <c r="T207" s="5">
        <f t="shared" si="40"/>
        <v>3347.3690000000001</v>
      </c>
      <c r="U207" s="6">
        <f>U208+U210+U212+U214</f>
        <v>0</v>
      </c>
      <c r="V207" s="5">
        <f t="shared" si="52"/>
        <v>3347.3690000000001</v>
      </c>
      <c r="W207" s="6">
        <f>W208+W210+W212+W214</f>
        <v>50</v>
      </c>
      <c r="X207" s="5">
        <f t="shared" si="43"/>
        <v>3397.3690000000001</v>
      </c>
      <c r="Y207" s="6">
        <f>Y208+Y210+Y212+Y214</f>
        <v>0</v>
      </c>
      <c r="Z207" s="5">
        <f t="shared" si="44"/>
        <v>3397.3690000000001</v>
      </c>
      <c r="AA207" s="13">
        <f>AA208+AA210+AA212+AA214</f>
        <v>250</v>
      </c>
      <c r="AB207" s="5">
        <f t="shared" si="45"/>
        <v>3647.3690000000001</v>
      </c>
      <c r="AC207" s="6">
        <f>AC208+AC210+AC212+AC214</f>
        <v>0</v>
      </c>
      <c r="AD207" s="5">
        <f t="shared" si="46"/>
        <v>3647.3690000000001</v>
      </c>
      <c r="AE207" s="5">
        <f>AE208+AE210+AE212+AE214</f>
        <v>3627.3690000000001</v>
      </c>
      <c r="AF207" s="32">
        <f t="shared" si="47"/>
        <v>99.451659538697626</v>
      </c>
    </row>
    <row r="208" spans="1:32" ht="39.75" hidden="1" customHeight="1">
      <c r="A208" s="9" t="s">
        <v>214</v>
      </c>
      <c r="B208" s="11" t="s">
        <v>216</v>
      </c>
      <c r="C208" s="8"/>
      <c r="D208" s="5">
        <v>0</v>
      </c>
      <c r="E208" s="6">
        <f>E209</f>
        <v>147.369</v>
      </c>
      <c r="F208" s="5">
        <f t="shared" si="51"/>
        <v>147.369</v>
      </c>
      <c r="G208" s="6">
        <f>G209</f>
        <v>-147.369</v>
      </c>
      <c r="H208" s="5">
        <f t="shared" si="48"/>
        <v>0</v>
      </c>
      <c r="I208" s="6">
        <f>I209</f>
        <v>0</v>
      </c>
      <c r="J208" s="5">
        <f t="shared" si="49"/>
        <v>0</v>
      </c>
      <c r="K208" s="6">
        <f>K209</f>
        <v>0</v>
      </c>
      <c r="L208" s="5">
        <f t="shared" si="50"/>
        <v>0</v>
      </c>
      <c r="M208" s="6">
        <f>M209</f>
        <v>0</v>
      </c>
      <c r="N208" s="5">
        <f t="shared" ref="N208:N264" si="53">L208+M208</f>
        <v>0</v>
      </c>
      <c r="O208" s="6">
        <f>O209</f>
        <v>0</v>
      </c>
      <c r="P208" s="5">
        <f t="shared" si="41"/>
        <v>0</v>
      </c>
      <c r="Q208" s="13">
        <f>Q209</f>
        <v>0</v>
      </c>
      <c r="R208" s="5">
        <f t="shared" si="42"/>
        <v>0</v>
      </c>
      <c r="S208" s="6">
        <f>S209</f>
        <v>0</v>
      </c>
      <c r="T208" s="5">
        <f t="shared" si="40"/>
        <v>0</v>
      </c>
      <c r="U208" s="6">
        <f>U209</f>
        <v>0</v>
      </c>
      <c r="V208" s="5">
        <f t="shared" si="52"/>
        <v>0</v>
      </c>
      <c r="W208" s="6">
        <f>W209</f>
        <v>0</v>
      </c>
      <c r="X208" s="5">
        <f t="shared" si="43"/>
        <v>0</v>
      </c>
      <c r="Y208" s="6">
        <f>Y209</f>
        <v>0</v>
      </c>
      <c r="Z208" s="5">
        <f t="shared" si="44"/>
        <v>0</v>
      </c>
      <c r="AA208" s="13">
        <f>AA209</f>
        <v>0</v>
      </c>
      <c r="AB208" s="5">
        <f t="shared" si="45"/>
        <v>0</v>
      </c>
      <c r="AC208" s="6">
        <f>AC209</f>
        <v>0</v>
      </c>
      <c r="AD208" s="5">
        <f t="shared" si="46"/>
        <v>0</v>
      </c>
      <c r="AE208" s="5">
        <f>AE209</f>
        <v>0</v>
      </c>
      <c r="AF208" s="32" t="e">
        <f t="shared" si="47"/>
        <v>#DIV/0!</v>
      </c>
    </row>
    <row r="209" spans="1:32" ht="46.5" hidden="1" customHeight="1">
      <c r="A209" s="9" t="s">
        <v>89</v>
      </c>
      <c r="B209" s="11" t="s">
        <v>216</v>
      </c>
      <c r="C209" s="8">
        <v>600</v>
      </c>
      <c r="D209" s="5">
        <v>0</v>
      </c>
      <c r="E209" s="6">
        <v>147.369</v>
      </c>
      <c r="F209" s="5">
        <f t="shared" si="51"/>
        <v>147.369</v>
      </c>
      <c r="G209" s="6">
        <v>-147.369</v>
      </c>
      <c r="H209" s="5">
        <f t="shared" si="48"/>
        <v>0</v>
      </c>
      <c r="I209" s="6"/>
      <c r="J209" s="5">
        <f t="shared" si="49"/>
        <v>0</v>
      </c>
      <c r="K209" s="6"/>
      <c r="L209" s="5">
        <f t="shared" si="50"/>
        <v>0</v>
      </c>
      <c r="M209" s="6"/>
      <c r="N209" s="5">
        <f t="shared" si="53"/>
        <v>0</v>
      </c>
      <c r="O209" s="6"/>
      <c r="P209" s="5">
        <f t="shared" si="41"/>
        <v>0</v>
      </c>
      <c r="Q209" s="13"/>
      <c r="R209" s="5">
        <f t="shared" si="42"/>
        <v>0</v>
      </c>
      <c r="S209" s="6"/>
      <c r="T209" s="5">
        <f t="shared" si="40"/>
        <v>0</v>
      </c>
      <c r="U209" s="6"/>
      <c r="V209" s="5">
        <f t="shared" si="52"/>
        <v>0</v>
      </c>
      <c r="W209" s="6">
        <v>0</v>
      </c>
      <c r="X209" s="5">
        <f t="shared" si="43"/>
        <v>0</v>
      </c>
      <c r="Y209" s="6">
        <v>0</v>
      </c>
      <c r="Z209" s="5">
        <f t="shared" si="44"/>
        <v>0</v>
      </c>
      <c r="AA209" s="13">
        <v>0</v>
      </c>
      <c r="AB209" s="5">
        <f t="shared" si="45"/>
        <v>0</v>
      </c>
      <c r="AC209" s="6">
        <v>0</v>
      </c>
      <c r="AD209" s="5">
        <f t="shared" si="46"/>
        <v>0</v>
      </c>
      <c r="AE209" s="5">
        <v>0</v>
      </c>
      <c r="AF209" s="32" t="e">
        <f t="shared" si="47"/>
        <v>#DIV/0!</v>
      </c>
    </row>
    <row r="210" spans="1:32" ht="35.25" customHeight="1">
      <c r="A210" s="9" t="s">
        <v>214</v>
      </c>
      <c r="B210" s="11" t="s">
        <v>560</v>
      </c>
      <c r="C210" s="8"/>
      <c r="D210" s="5"/>
      <c r="E210" s="6"/>
      <c r="F210" s="5">
        <f t="shared" si="51"/>
        <v>0</v>
      </c>
      <c r="G210" s="6">
        <f>G211</f>
        <v>147.369</v>
      </c>
      <c r="H210" s="5">
        <f t="shared" si="48"/>
        <v>147.369</v>
      </c>
      <c r="I210" s="6">
        <f>I211</f>
        <v>20</v>
      </c>
      <c r="J210" s="5">
        <f t="shared" si="49"/>
        <v>167.369</v>
      </c>
      <c r="K210" s="6">
        <f>K211</f>
        <v>0</v>
      </c>
      <c r="L210" s="5">
        <f t="shared" si="50"/>
        <v>167.369</v>
      </c>
      <c r="M210" s="6">
        <f>M211</f>
        <v>0</v>
      </c>
      <c r="N210" s="5">
        <f t="shared" si="53"/>
        <v>167.369</v>
      </c>
      <c r="O210" s="6">
        <f>O211</f>
        <v>0</v>
      </c>
      <c r="P210" s="5">
        <f t="shared" si="41"/>
        <v>167.369</v>
      </c>
      <c r="Q210" s="13">
        <f>Q211</f>
        <v>0</v>
      </c>
      <c r="R210" s="5">
        <f t="shared" si="42"/>
        <v>167.369</v>
      </c>
      <c r="S210" s="6">
        <f>S211</f>
        <v>-167.369</v>
      </c>
      <c r="T210" s="5">
        <f t="shared" si="40"/>
        <v>0</v>
      </c>
      <c r="U210" s="6">
        <f>U211</f>
        <v>0</v>
      </c>
      <c r="V210" s="5">
        <f t="shared" si="52"/>
        <v>0</v>
      </c>
      <c r="W210" s="6">
        <f>W211</f>
        <v>50</v>
      </c>
      <c r="X210" s="5">
        <f t="shared" si="43"/>
        <v>50</v>
      </c>
      <c r="Y210" s="6">
        <f>Y211</f>
        <v>0</v>
      </c>
      <c r="Z210" s="5">
        <f t="shared" si="44"/>
        <v>50</v>
      </c>
      <c r="AA210" s="13">
        <f>AA211</f>
        <v>250</v>
      </c>
      <c r="AB210" s="5">
        <f t="shared" si="45"/>
        <v>300</v>
      </c>
      <c r="AC210" s="6">
        <f>AC211</f>
        <v>0</v>
      </c>
      <c r="AD210" s="5">
        <f t="shared" si="46"/>
        <v>300</v>
      </c>
      <c r="AE210" s="5">
        <f>AE211</f>
        <v>300</v>
      </c>
      <c r="AF210" s="32">
        <f t="shared" si="47"/>
        <v>100</v>
      </c>
    </row>
    <row r="211" spans="1:32" ht="46.5" customHeight="1">
      <c r="A211" s="9" t="s">
        <v>89</v>
      </c>
      <c r="B211" s="11" t="s">
        <v>560</v>
      </c>
      <c r="C211" s="8">
        <v>600</v>
      </c>
      <c r="D211" s="5"/>
      <c r="E211" s="6"/>
      <c r="F211" s="5">
        <f t="shared" si="51"/>
        <v>0</v>
      </c>
      <c r="G211" s="6">
        <v>147.369</v>
      </c>
      <c r="H211" s="5">
        <f t="shared" si="48"/>
        <v>147.369</v>
      </c>
      <c r="I211" s="6">
        <v>20</v>
      </c>
      <c r="J211" s="5">
        <f t="shared" si="49"/>
        <v>167.369</v>
      </c>
      <c r="K211" s="6"/>
      <c r="L211" s="5">
        <f>J211+K211</f>
        <v>167.369</v>
      </c>
      <c r="M211" s="6"/>
      <c r="N211" s="5">
        <f t="shared" si="53"/>
        <v>167.369</v>
      </c>
      <c r="O211" s="6"/>
      <c r="P211" s="5">
        <f t="shared" si="41"/>
        <v>167.369</v>
      </c>
      <c r="Q211" s="13"/>
      <c r="R211" s="5">
        <f t="shared" si="42"/>
        <v>167.369</v>
      </c>
      <c r="S211" s="6">
        <v>-167.369</v>
      </c>
      <c r="T211" s="5">
        <f t="shared" si="40"/>
        <v>0</v>
      </c>
      <c r="U211" s="6"/>
      <c r="V211" s="5">
        <f t="shared" si="52"/>
        <v>0</v>
      </c>
      <c r="W211" s="6">
        <v>50</v>
      </c>
      <c r="X211" s="5">
        <f t="shared" si="43"/>
        <v>50</v>
      </c>
      <c r="Y211" s="6"/>
      <c r="Z211" s="5">
        <f t="shared" si="44"/>
        <v>50</v>
      </c>
      <c r="AA211" s="13">
        <v>250</v>
      </c>
      <c r="AB211" s="5">
        <f t="shared" si="45"/>
        <v>300</v>
      </c>
      <c r="AC211" s="6"/>
      <c r="AD211" s="5">
        <f t="shared" si="46"/>
        <v>300</v>
      </c>
      <c r="AE211" s="5">
        <v>300</v>
      </c>
      <c r="AF211" s="32">
        <f t="shared" si="47"/>
        <v>100</v>
      </c>
    </row>
    <row r="212" spans="1:32" ht="66" hidden="1">
      <c r="A212" s="9" t="s">
        <v>572</v>
      </c>
      <c r="B212" s="11" t="s">
        <v>573</v>
      </c>
      <c r="C212" s="8"/>
      <c r="D212" s="5"/>
      <c r="E212" s="6"/>
      <c r="F212" s="5">
        <f t="shared" si="51"/>
        <v>0</v>
      </c>
      <c r="G212" s="6"/>
      <c r="H212" s="5">
        <f t="shared" si="48"/>
        <v>0</v>
      </c>
      <c r="I212" s="6"/>
      <c r="J212" s="5">
        <f t="shared" si="49"/>
        <v>0</v>
      </c>
      <c r="K212" s="6">
        <f>K213</f>
        <v>2800</v>
      </c>
      <c r="L212" s="5">
        <f t="shared" ref="L212:L215" si="54">J212+K212</f>
        <v>2800</v>
      </c>
      <c r="M212" s="6">
        <f>M213</f>
        <v>0</v>
      </c>
      <c r="N212" s="5">
        <f t="shared" si="53"/>
        <v>2800</v>
      </c>
      <c r="O212" s="6">
        <f>O213</f>
        <v>380</v>
      </c>
      <c r="P212" s="5">
        <f t="shared" si="41"/>
        <v>3180</v>
      </c>
      <c r="Q212" s="13">
        <f>Q213</f>
        <v>0</v>
      </c>
      <c r="R212" s="5">
        <f t="shared" si="42"/>
        <v>3180</v>
      </c>
      <c r="S212" s="6">
        <f>S213</f>
        <v>-3180</v>
      </c>
      <c r="T212" s="5">
        <f t="shared" si="40"/>
        <v>0</v>
      </c>
      <c r="U212" s="6">
        <f>U213</f>
        <v>0</v>
      </c>
      <c r="V212" s="5">
        <f t="shared" si="52"/>
        <v>0</v>
      </c>
      <c r="W212" s="6">
        <f>W213</f>
        <v>0</v>
      </c>
      <c r="X212" s="5">
        <f t="shared" si="43"/>
        <v>0</v>
      </c>
      <c r="Y212" s="6">
        <f>Y213</f>
        <v>0</v>
      </c>
      <c r="Z212" s="5">
        <f t="shared" si="44"/>
        <v>0</v>
      </c>
      <c r="AA212" s="13">
        <f>AA213</f>
        <v>0</v>
      </c>
      <c r="AB212" s="5">
        <f t="shared" si="45"/>
        <v>0</v>
      </c>
      <c r="AC212" s="6">
        <f>AC213</f>
        <v>0</v>
      </c>
      <c r="AD212" s="5">
        <f t="shared" si="46"/>
        <v>0</v>
      </c>
      <c r="AE212" s="5">
        <f>AE213</f>
        <v>0</v>
      </c>
      <c r="AF212" s="32" t="e">
        <f t="shared" si="47"/>
        <v>#DIV/0!</v>
      </c>
    </row>
    <row r="213" spans="1:32" ht="45.75" hidden="1" customHeight="1">
      <c r="A213" s="9" t="s">
        <v>89</v>
      </c>
      <c r="B213" s="11" t="s">
        <v>573</v>
      </c>
      <c r="C213" s="8">
        <v>600</v>
      </c>
      <c r="D213" s="5"/>
      <c r="E213" s="6"/>
      <c r="F213" s="5">
        <f t="shared" si="51"/>
        <v>0</v>
      </c>
      <c r="G213" s="6"/>
      <c r="H213" s="5">
        <f t="shared" si="48"/>
        <v>0</v>
      </c>
      <c r="I213" s="6"/>
      <c r="J213" s="5">
        <f t="shared" si="49"/>
        <v>0</v>
      </c>
      <c r="K213" s="6">
        <v>2800</v>
      </c>
      <c r="L213" s="5">
        <f t="shared" si="54"/>
        <v>2800</v>
      </c>
      <c r="M213" s="6"/>
      <c r="N213" s="5">
        <f t="shared" si="53"/>
        <v>2800</v>
      </c>
      <c r="O213" s="6">
        <v>380</v>
      </c>
      <c r="P213" s="5">
        <f t="shared" si="41"/>
        <v>3180</v>
      </c>
      <c r="Q213" s="13"/>
      <c r="R213" s="5">
        <f t="shared" si="42"/>
        <v>3180</v>
      </c>
      <c r="S213" s="6">
        <v>-3180</v>
      </c>
      <c r="T213" s="5">
        <f t="shared" si="40"/>
        <v>0</v>
      </c>
      <c r="U213" s="6"/>
      <c r="V213" s="5">
        <f t="shared" si="52"/>
        <v>0</v>
      </c>
      <c r="W213" s="6"/>
      <c r="X213" s="5">
        <f t="shared" si="43"/>
        <v>0</v>
      </c>
      <c r="Y213" s="6"/>
      <c r="Z213" s="5">
        <f t="shared" si="44"/>
        <v>0</v>
      </c>
      <c r="AA213" s="13"/>
      <c r="AB213" s="5">
        <f t="shared" si="45"/>
        <v>0</v>
      </c>
      <c r="AC213" s="6"/>
      <c r="AD213" s="5">
        <f t="shared" si="46"/>
        <v>0</v>
      </c>
      <c r="AE213" s="5"/>
      <c r="AF213" s="32" t="e">
        <f t="shared" si="47"/>
        <v>#DIV/0!</v>
      </c>
    </row>
    <row r="214" spans="1:32" ht="45.75" customHeight="1">
      <c r="A214" s="9" t="s">
        <v>214</v>
      </c>
      <c r="B214" s="11" t="s">
        <v>640</v>
      </c>
      <c r="C214" s="8"/>
      <c r="D214" s="5"/>
      <c r="E214" s="6"/>
      <c r="F214" s="5">
        <f t="shared" si="51"/>
        <v>0</v>
      </c>
      <c r="G214" s="6"/>
      <c r="H214" s="5">
        <f t="shared" si="48"/>
        <v>0</v>
      </c>
      <c r="I214" s="6"/>
      <c r="J214" s="5">
        <f t="shared" si="49"/>
        <v>0</v>
      </c>
      <c r="K214" s="6"/>
      <c r="L214" s="5">
        <f t="shared" si="54"/>
        <v>0</v>
      </c>
      <c r="M214" s="6"/>
      <c r="N214" s="5">
        <f t="shared" si="53"/>
        <v>0</v>
      </c>
      <c r="O214" s="6"/>
      <c r="P214" s="5">
        <f t="shared" si="41"/>
        <v>0</v>
      </c>
      <c r="Q214" s="13"/>
      <c r="R214" s="5">
        <f t="shared" si="42"/>
        <v>0</v>
      </c>
      <c r="S214" s="6">
        <f>S215</f>
        <v>3347.3690000000001</v>
      </c>
      <c r="T214" s="5">
        <f t="shared" si="40"/>
        <v>3347.3690000000001</v>
      </c>
      <c r="U214" s="6">
        <f>U215</f>
        <v>0</v>
      </c>
      <c r="V214" s="5">
        <f t="shared" si="52"/>
        <v>3347.3690000000001</v>
      </c>
      <c r="W214" s="6">
        <f>W215</f>
        <v>0</v>
      </c>
      <c r="X214" s="5">
        <f t="shared" si="43"/>
        <v>3347.3690000000001</v>
      </c>
      <c r="Y214" s="6">
        <f>Y215</f>
        <v>0</v>
      </c>
      <c r="Z214" s="5">
        <f t="shared" si="44"/>
        <v>3347.3690000000001</v>
      </c>
      <c r="AA214" s="13">
        <f>AA215</f>
        <v>0</v>
      </c>
      <c r="AB214" s="5">
        <f t="shared" si="45"/>
        <v>3347.3690000000001</v>
      </c>
      <c r="AC214" s="6">
        <f>AC215</f>
        <v>0</v>
      </c>
      <c r="AD214" s="5">
        <f t="shared" si="46"/>
        <v>3347.3690000000001</v>
      </c>
      <c r="AE214" s="5">
        <f>AE215</f>
        <v>3327.3690000000001</v>
      </c>
      <c r="AF214" s="32">
        <f t="shared" si="47"/>
        <v>99.402515826608891</v>
      </c>
    </row>
    <row r="215" spans="1:32" ht="45.75" customHeight="1">
      <c r="A215" s="9" t="s">
        <v>89</v>
      </c>
      <c r="B215" s="11" t="s">
        <v>640</v>
      </c>
      <c r="C215" s="8">
        <v>600</v>
      </c>
      <c r="D215" s="5"/>
      <c r="E215" s="6"/>
      <c r="F215" s="5">
        <f t="shared" si="51"/>
        <v>0</v>
      </c>
      <c r="G215" s="6"/>
      <c r="H215" s="5">
        <f t="shared" si="48"/>
        <v>0</v>
      </c>
      <c r="I215" s="6"/>
      <c r="J215" s="5">
        <f t="shared" si="49"/>
        <v>0</v>
      </c>
      <c r="K215" s="6"/>
      <c r="L215" s="5">
        <f t="shared" si="54"/>
        <v>0</v>
      </c>
      <c r="M215" s="6"/>
      <c r="N215" s="5">
        <f t="shared" si="53"/>
        <v>0</v>
      </c>
      <c r="O215" s="6"/>
      <c r="P215" s="5">
        <f t="shared" si="41"/>
        <v>0</v>
      </c>
      <c r="Q215" s="13"/>
      <c r="R215" s="5">
        <f t="shared" si="42"/>
        <v>0</v>
      </c>
      <c r="S215" s="6">
        <f>167.369+3180</f>
        <v>3347.3690000000001</v>
      </c>
      <c r="T215" s="5">
        <f t="shared" si="40"/>
        <v>3347.3690000000001</v>
      </c>
      <c r="U215" s="6"/>
      <c r="V215" s="5">
        <f t="shared" si="52"/>
        <v>3347.3690000000001</v>
      </c>
      <c r="W215" s="6"/>
      <c r="X215" s="5">
        <f t="shared" si="43"/>
        <v>3347.3690000000001</v>
      </c>
      <c r="Y215" s="6"/>
      <c r="Z215" s="5">
        <f t="shared" si="44"/>
        <v>3347.3690000000001</v>
      </c>
      <c r="AA215" s="13"/>
      <c r="AB215" s="5">
        <f t="shared" si="45"/>
        <v>3347.3690000000001</v>
      </c>
      <c r="AC215" s="6"/>
      <c r="AD215" s="5">
        <f t="shared" si="46"/>
        <v>3347.3690000000001</v>
      </c>
      <c r="AE215" s="5">
        <v>3327.3690000000001</v>
      </c>
      <c r="AF215" s="32">
        <f t="shared" si="47"/>
        <v>99.402515826608891</v>
      </c>
    </row>
    <row r="216" spans="1:32" ht="111" customHeight="1">
      <c r="A216" s="9" t="s">
        <v>217</v>
      </c>
      <c r="B216" s="11" t="s">
        <v>219</v>
      </c>
      <c r="C216" s="8"/>
      <c r="D216" s="5">
        <v>0</v>
      </c>
      <c r="E216" s="6">
        <f>E217</f>
        <v>0</v>
      </c>
      <c r="F216" s="5">
        <f t="shared" si="51"/>
        <v>0</v>
      </c>
      <c r="G216" s="6">
        <f>G217</f>
        <v>0</v>
      </c>
      <c r="H216" s="5">
        <f t="shared" si="48"/>
        <v>0</v>
      </c>
      <c r="I216" s="6">
        <f>I217</f>
        <v>45</v>
      </c>
      <c r="J216" s="5">
        <f t="shared" si="49"/>
        <v>45</v>
      </c>
      <c r="K216" s="6">
        <f>K217</f>
        <v>0</v>
      </c>
      <c r="L216" s="5">
        <f t="shared" si="50"/>
        <v>45</v>
      </c>
      <c r="M216" s="6">
        <f>M217</f>
        <v>0</v>
      </c>
      <c r="N216" s="5">
        <f t="shared" si="53"/>
        <v>45</v>
      </c>
      <c r="O216" s="6">
        <f>O217</f>
        <v>0</v>
      </c>
      <c r="P216" s="5">
        <f t="shared" si="41"/>
        <v>45</v>
      </c>
      <c r="Q216" s="13">
        <f>Q217</f>
        <v>0</v>
      </c>
      <c r="R216" s="5">
        <f t="shared" si="42"/>
        <v>45</v>
      </c>
      <c r="S216" s="6">
        <f>S217</f>
        <v>0</v>
      </c>
      <c r="T216" s="5">
        <f t="shared" si="40"/>
        <v>45</v>
      </c>
      <c r="U216" s="6">
        <f>U217</f>
        <v>50</v>
      </c>
      <c r="V216" s="5">
        <f t="shared" si="52"/>
        <v>95</v>
      </c>
      <c r="W216" s="6">
        <f>W217</f>
        <v>-50</v>
      </c>
      <c r="X216" s="5">
        <f t="shared" si="43"/>
        <v>45</v>
      </c>
      <c r="Y216" s="6">
        <f>Y217</f>
        <v>0</v>
      </c>
      <c r="Z216" s="5">
        <f t="shared" si="44"/>
        <v>45</v>
      </c>
      <c r="AA216" s="13">
        <f>AA217</f>
        <v>0</v>
      </c>
      <c r="AB216" s="5">
        <f t="shared" si="45"/>
        <v>45</v>
      </c>
      <c r="AC216" s="6">
        <f>AC217</f>
        <v>0</v>
      </c>
      <c r="AD216" s="5">
        <f t="shared" si="46"/>
        <v>45</v>
      </c>
      <c r="AE216" s="5">
        <f>AE217</f>
        <v>45</v>
      </c>
      <c r="AF216" s="32">
        <f t="shared" si="47"/>
        <v>100</v>
      </c>
    </row>
    <row r="217" spans="1:32" ht="114" customHeight="1">
      <c r="A217" s="9" t="s">
        <v>218</v>
      </c>
      <c r="B217" s="11" t="s">
        <v>220</v>
      </c>
      <c r="C217" s="8"/>
      <c r="D217" s="5">
        <v>0</v>
      </c>
      <c r="E217" s="6">
        <f>E218</f>
        <v>0</v>
      </c>
      <c r="F217" s="5">
        <f t="shared" si="51"/>
        <v>0</v>
      </c>
      <c r="G217" s="6">
        <f>G218</f>
        <v>0</v>
      </c>
      <c r="H217" s="5">
        <f t="shared" si="48"/>
        <v>0</v>
      </c>
      <c r="I217" s="6">
        <f>I218</f>
        <v>45</v>
      </c>
      <c r="J217" s="5">
        <f t="shared" si="49"/>
        <v>45</v>
      </c>
      <c r="K217" s="6">
        <f>K218</f>
        <v>0</v>
      </c>
      <c r="L217" s="5">
        <f t="shared" si="50"/>
        <v>45</v>
      </c>
      <c r="M217" s="6">
        <f>M218</f>
        <v>0</v>
      </c>
      <c r="N217" s="5">
        <f t="shared" si="53"/>
        <v>45</v>
      </c>
      <c r="O217" s="6">
        <f>O218</f>
        <v>0</v>
      </c>
      <c r="P217" s="5">
        <f t="shared" si="41"/>
        <v>45</v>
      </c>
      <c r="Q217" s="13">
        <f>Q218</f>
        <v>0</v>
      </c>
      <c r="R217" s="5">
        <f t="shared" si="42"/>
        <v>45</v>
      </c>
      <c r="S217" s="6">
        <f>S218</f>
        <v>0</v>
      </c>
      <c r="T217" s="5">
        <f t="shared" si="40"/>
        <v>45</v>
      </c>
      <c r="U217" s="6">
        <f>U218</f>
        <v>50</v>
      </c>
      <c r="V217" s="5">
        <f t="shared" si="52"/>
        <v>95</v>
      </c>
      <c r="W217" s="6">
        <f>W218</f>
        <v>-50</v>
      </c>
      <c r="X217" s="5">
        <f t="shared" si="43"/>
        <v>45</v>
      </c>
      <c r="Y217" s="6">
        <f>Y218</f>
        <v>0</v>
      </c>
      <c r="Z217" s="5">
        <f t="shared" si="44"/>
        <v>45</v>
      </c>
      <c r="AA217" s="13">
        <f>AA218</f>
        <v>0</v>
      </c>
      <c r="AB217" s="5">
        <f t="shared" si="45"/>
        <v>45</v>
      </c>
      <c r="AC217" s="6">
        <f>AC218</f>
        <v>0</v>
      </c>
      <c r="AD217" s="5">
        <f t="shared" si="46"/>
        <v>45</v>
      </c>
      <c r="AE217" s="5">
        <f>AE218</f>
        <v>45</v>
      </c>
      <c r="AF217" s="32">
        <f t="shared" si="47"/>
        <v>100</v>
      </c>
    </row>
    <row r="218" spans="1:32" ht="45" customHeight="1">
      <c r="A218" s="9" t="s">
        <v>89</v>
      </c>
      <c r="B218" s="11" t="s">
        <v>220</v>
      </c>
      <c r="C218" s="8">
        <v>600</v>
      </c>
      <c r="D218" s="5">
        <v>0</v>
      </c>
      <c r="E218" s="6"/>
      <c r="F218" s="5">
        <f t="shared" si="51"/>
        <v>0</v>
      </c>
      <c r="G218" s="6"/>
      <c r="H218" s="5">
        <f t="shared" si="48"/>
        <v>0</v>
      </c>
      <c r="I218" s="6">
        <v>45</v>
      </c>
      <c r="J218" s="5">
        <f t="shared" si="49"/>
        <v>45</v>
      </c>
      <c r="K218" s="6"/>
      <c r="L218" s="5">
        <f t="shared" si="50"/>
        <v>45</v>
      </c>
      <c r="M218" s="6"/>
      <c r="N218" s="5">
        <f t="shared" si="53"/>
        <v>45</v>
      </c>
      <c r="O218" s="6"/>
      <c r="P218" s="5">
        <f t="shared" si="41"/>
        <v>45</v>
      </c>
      <c r="Q218" s="13"/>
      <c r="R218" s="5">
        <f t="shared" si="42"/>
        <v>45</v>
      </c>
      <c r="S218" s="6"/>
      <c r="T218" s="5">
        <f t="shared" si="40"/>
        <v>45</v>
      </c>
      <c r="U218" s="6">
        <v>50</v>
      </c>
      <c r="V218" s="5">
        <f t="shared" si="52"/>
        <v>95</v>
      </c>
      <c r="W218" s="6">
        <v>-50</v>
      </c>
      <c r="X218" s="5">
        <f t="shared" si="43"/>
        <v>45</v>
      </c>
      <c r="Y218" s="6"/>
      <c r="Z218" s="5">
        <f t="shared" si="44"/>
        <v>45</v>
      </c>
      <c r="AA218" s="13"/>
      <c r="AB218" s="5">
        <f t="shared" si="45"/>
        <v>45</v>
      </c>
      <c r="AC218" s="6"/>
      <c r="AD218" s="5">
        <f t="shared" si="46"/>
        <v>45</v>
      </c>
      <c r="AE218" s="5">
        <v>45</v>
      </c>
      <c r="AF218" s="32">
        <f t="shared" si="47"/>
        <v>100</v>
      </c>
    </row>
    <row r="219" spans="1:32" ht="47.25" hidden="1" customHeight="1">
      <c r="A219" s="9" t="s">
        <v>221</v>
      </c>
      <c r="B219" s="11" t="s">
        <v>223</v>
      </c>
      <c r="C219" s="8"/>
      <c r="D219" s="5">
        <v>0</v>
      </c>
      <c r="E219" s="6">
        <f>E220</f>
        <v>0</v>
      </c>
      <c r="F219" s="5">
        <f t="shared" si="51"/>
        <v>0</v>
      </c>
      <c r="G219" s="6">
        <f>G220</f>
        <v>0</v>
      </c>
      <c r="H219" s="5">
        <f t="shared" si="48"/>
        <v>0</v>
      </c>
      <c r="I219" s="6">
        <f>I220</f>
        <v>0</v>
      </c>
      <c r="J219" s="5">
        <f t="shared" si="49"/>
        <v>0</v>
      </c>
      <c r="K219" s="6">
        <f>K220</f>
        <v>0</v>
      </c>
      <c r="L219" s="5">
        <f t="shared" si="50"/>
        <v>0</v>
      </c>
      <c r="M219" s="6">
        <f>M220</f>
        <v>0</v>
      </c>
      <c r="N219" s="5">
        <f t="shared" si="53"/>
        <v>0</v>
      </c>
      <c r="O219" s="6">
        <f>O220</f>
        <v>0</v>
      </c>
      <c r="P219" s="5">
        <f t="shared" si="41"/>
        <v>0</v>
      </c>
      <c r="Q219" s="13">
        <f>Q220</f>
        <v>0</v>
      </c>
      <c r="R219" s="5">
        <f t="shared" si="42"/>
        <v>0</v>
      </c>
      <c r="S219" s="6">
        <f>S220</f>
        <v>0</v>
      </c>
      <c r="T219" s="5">
        <f t="shared" si="40"/>
        <v>0</v>
      </c>
      <c r="U219" s="6">
        <f>U220</f>
        <v>0</v>
      </c>
      <c r="V219" s="5">
        <f t="shared" si="52"/>
        <v>0</v>
      </c>
      <c r="W219" s="6">
        <f>W220</f>
        <v>0</v>
      </c>
      <c r="X219" s="5">
        <f t="shared" si="43"/>
        <v>0</v>
      </c>
      <c r="Y219" s="6">
        <f>Y220</f>
        <v>0</v>
      </c>
      <c r="Z219" s="5">
        <f t="shared" si="44"/>
        <v>0</v>
      </c>
      <c r="AA219" s="13">
        <f>AA220</f>
        <v>0</v>
      </c>
      <c r="AB219" s="5">
        <f t="shared" si="45"/>
        <v>0</v>
      </c>
      <c r="AC219" s="6">
        <f>AC220</f>
        <v>0</v>
      </c>
      <c r="AD219" s="5">
        <f t="shared" si="46"/>
        <v>0</v>
      </c>
      <c r="AE219" s="5">
        <f>AE220</f>
        <v>0</v>
      </c>
      <c r="AF219" s="32" t="e">
        <f t="shared" si="47"/>
        <v>#DIV/0!</v>
      </c>
    </row>
    <row r="220" spans="1:32" ht="45" hidden="1" customHeight="1">
      <c r="A220" s="9" t="s">
        <v>222</v>
      </c>
      <c r="B220" s="11" t="s">
        <v>224</v>
      </c>
      <c r="C220" s="8"/>
      <c r="D220" s="5">
        <v>0</v>
      </c>
      <c r="E220" s="6">
        <f>E221</f>
        <v>0</v>
      </c>
      <c r="F220" s="5">
        <f t="shared" si="51"/>
        <v>0</v>
      </c>
      <c r="G220" s="6">
        <f>G221</f>
        <v>0</v>
      </c>
      <c r="H220" s="5">
        <f t="shared" si="48"/>
        <v>0</v>
      </c>
      <c r="I220" s="6">
        <f>I221</f>
        <v>0</v>
      </c>
      <c r="J220" s="5">
        <f t="shared" si="49"/>
        <v>0</v>
      </c>
      <c r="K220" s="6">
        <f>K221</f>
        <v>0</v>
      </c>
      <c r="L220" s="5">
        <f t="shared" si="50"/>
        <v>0</v>
      </c>
      <c r="M220" s="6">
        <f>M221</f>
        <v>0</v>
      </c>
      <c r="N220" s="5">
        <f t="shared" si="53"/>
        <v>0</v>
      </c>
      <c r="O220" s="6">
        <f>O221</f>
        <v>0</v>
      </c>
      <c r="P220" s="5">
        <f t="shared" si="41"/>
        <v>0</v>
      </c>
      <c r="Q220" s="13">
        <f>Q221</f>
        <v>0</v>
      </c>
      <c r="R220" s="5">
        <f t="shared" si="42"/>
        <v>0</v>
      </c>
      <c r="S220" s="6">
        <f>S221</f>
        <v>0</v>
      </c>
      <c r="T220" s="5">
        <f t="shared" si="40"/>
        <v>0</v>
      </c>
      <c r="U220" s="6">
        <f>U221</f>
        <v>0</v>
      </c>
      <c r="V220" s="5">
        <f t="shared" si="52"/>
        <v>0</v>
      </c>
      <c r="W220" s="6">
        <f>W221</f>
        <v>0</v>
      </c>
      <c r="X220" s="5">
        <f t="shared" si="43"/>
        <v>0</v>
      </c>
      <c r="Y220" s="6">
        <f>Y221</f>
        <v>0</v>
      </c>
      <c r="Z220" s="5">
        <f t="shared" si="44"/>
        <v>0</v>
      </c>
      <c r="AA220" s="13">
        <f>AA221</f>
        <v>0</v>
      </c>
      <c r="AB220" s="5">
        <f t="shared" si="45"/>
        <v>0</v>
      </c>
      <c r="AC220" s="6">
        <f>AC221</f>
        <v>0</v>
      </c>
      <c r="AD220" s="5">
        <f t="shared" si="46"/>
        <v>0</v>
      </c>
      <c r="AE220" s="5">
        <f>AE221</f>
        <v>0</v>
      </c>
      <c r="AF220" s="32" t="e">
        <f t="shared" si="47"/>
        <v>#DIV/0!</v>
      </c>
    </row>
    <row r="221" spans="1:32" ht="46.5" hidden="1" customHeight="1">
      <c r="A221" s="9" t="s">
        <v>89</v>
      </c>
      <c r="B221" s="11" t="s">
        <v>224</v>
      </c>
      <c r="C221" s="8">
        <v>600</v>
      </c>
      <c r="D221" s="5">
        <v>0</v>
      </c>
      <c r="E221" s="6"/>
      <c r="F221" s="5">
        <f t="shared" si="51"/>
        <v>0</v>
      </c>
      <c r="G221" s="6"/>
      <c r="H221" s="5">
        <f t="shared" si="48"/>
        <v>0</v>
      </c>
      <c r="I221" s="6"/>
      <c r="J221" s="5">
        <f t="shared" si="49"/>
        <v>0</v>
      </c>
      <c r="K221" s="6"/>
      <c r="L221" s="5">
        <f t="shared" si="50"/>
        <v>0</v>
      </c>
      <c r="M221" s="6"/>
      <c r="N221" s="5">
        <f t="shared" si="53"/>
        <v>0</v>
      </c>
      <c r="O221" s="6"/>
      <c r="P221" s="5">
        <f t="shared" si="41"/>
        <v>0</v>
      </c>
      <c r="Q221" s="13"/>
      <c r="R221" s="5">
        <f t="shared" si="42"/>
        <v>0</v>
      </c>
      <c r="S221" s="6"/>
      <c r="T221" s="5">
        <f t="shared" si="40"/>
        <v>0</v>
      </c>
      <c r="U221" s="6"/>
      <c r="V221" s="5">
        <f t="shared" si="52"/>
        <v>0</v>
      </c>
      <c r="W221" s="6"/>
      <c r="X221" s="5">
        <f t="shared" si="43"/>
        <v>0</v>
      </c>
      <c r="Y221" s="6"/>
      <c r="Z221" s="5">
        <f t="shared" si="44"/>
        <v>0</v>
      </c>
      <c r="AA221" s="13"/>
      <c r="AB221" s="5">
        <f t="shared" si="45"/>
        <v>0</v>
      </c>
      <c r="AC221" s="6"/>
      <c r="AD221" s="5">
        <f t="shared" si="46"/>
        <v>0</v>
      </c>
      <c r="AE221" s="5"/>
      <c r="AF221" s="32" t="e">
        <f t="shared" si="47"/>
        <v>#DIV/0!</v>
      </c>
    </row>
    <row r="222" spans="1:32" ht="51" customHeight="1">
      <c r="A222" s="16" t="s">
        <v>476</v>
      </c>
      <c r="B222" s="15" t="s">
        <v>227</v>
      </c>
      <c r="C222" s="8"/>
      <c r="D222" s="3">
        <v>4319.9007899999997</v>
      </c>
      <c r="E222" s="6">
        <f>E223+E232+E235+E238</f>
        <v>0</v>
      </c>
      <c r="F222" s="5">
        <f t="shared" si="51"/>
        <v>4319.9007899999997</v>
      </c>
      <c r="G222" s="6">
        <f>G223+G232+G235+G238</f>
        <v>0</v>
      </c>
      <c r="H222" s="5">
        <f t="shared" si="48"/>
        <v>4319.9007899999997</v>
      </c>
      <c r="I222" s="6">
        <f>I223+I232+I235+I238</f>
        <v>0</v>
      </c>
      <c r="J222" s="5">
        <f t="shared" si="49"/>
        <v>4319.9007899999997</v>
      </c>
      <c r="K222" s="6">
        <f>K223+K232+K235+K238</f>
        <v>0</v>
      </c>
      <c r="L222" s="5">
        <f t="shared" si="50"/>
        <v>4319.9007899999997</v>
      </c>
      <c r="M222" s="6">
        <f>M223+M232+M235+M238</f>
        <v>0</v>
      </c>
      <c r="N222" s="5">
        <f t="shared" si="53"/>
        <v>4319.9007899999997</v>
      </c>
      <c r="O222" s="6">
        <f>O223+O232+O235+O238</f>
        <v>0</v>
      </c>
      <c r="P222" s="5">
        <f t="shared" si="41"/>
        <v>4319.9007899999997</v>
      </c>
      <c r="Q222" s="13">
        <f>Q223+Q232+Q235+Q238</f>
        <v>0</v>
      </c>
      <c r="R222" s="5">
        <f t="shared" si="42"/>
        <v>4319.9007899999997</v>
      </c>
      <c r="S222" s="6">
        <f>S223+S232+S235+S238</f>
        <v>0</v>
      </c>
      <c r="T222" s="5">
        <f t="shared" si="40"/>
        <v>4319.9007899999997</v>
      </c>
      <c r="U222" s="6">
        <f>U223+U232+U235+U238</f>
        <v>-390.6</v>
      </c>
      <c r="V222" s="5">
        <f t="shared" si="52"/>
        <v>3929.3007899999998</v>
      </c>
      <c r="W222" s="6">
        <f>W223+W232+W235+W238</f>
        <v>-0.311</v>
      </c>
      <c r="X222" s="5">
        <f t="shared" si="43"/>
        <v>3928.9897899999996</v>
      </c>
      <c r="Y222" s="6">
        <f>Y223+Y232+Y235+Y238</f>
        <v>0</v>
      </c>
      <c r="Z222" s="5">
        <f t="shared" si="44"/>
        <v>3928.9897899999996</v>
      </c>
      <c r="AA222" s="13">
        <f>AA223+AA232+AA235+AA238</f>
        <v>0</v>
      </c>
      <c r="AB222" s="5">
        <f t="shared" si="45"/>
        <v>3928.9897899999996</v>
      </c>
      <c r="AC222" s="6">
        <f>AC223+AC232+AC235+AC238</f>
        <v>0</v>
      </c>
      <c r="AD222" s="5">
        <f t="shared" si="46"/>
        <v>3928.9897899999996</v>
      </c>
      <c r="AE222" s="5">
        <f>AE223+AE232+AE235+AE238</f>
        <v>3898.9897899999996</v>
      </c>
      <c r="AF222" s="32">
        <f t="shared" si="47"/>
        <v>99.23644494886814</v>
      </c>
    </row>
    <row r="223" spans="1:32" ht="62.25" customHeight="1">
      <c r="A223" s="9" t="s">
        <v>225</v>
      </c>
      <c r="B223" s="11" t="s">
        <v>228</v>
      </c>
      <c r="C223" s="8"/>
      <c r="D223" s="3">
        <v>4319.9007899999997</v>
      </c>
      <c r="E223" s="6">
        <f>E224+E226+E228+E230</f>
        <v>0</v>
      </c>
      <c r="F223" s="5">
        <f t="shared" si="51"/>
        <v>4319.9007899999997</v>
      </c>
      <c r="G223" s="6">
        <f>G224+G226+G228+G230</f>
        <v>0</v>
      </c>
      <c r="H223" s="5">
        <f t="shared" si="48"/>
        <v>4319.9007899999997</v>
      </c>
      <c r="I223" s="6">
        <f>I224+I226+I228+I230</f>
        <v>0</v>
      </c>
      <c r="J223" s="5">
        <f t="shared" si="49"/>
        <v>4319.9007899999997</v>
      </c>
      <c r="K223" s="6">
        <f>K224+K226+K228+K230</f>
        <v>0</v>
      </c>
      <c r="L223" s="5">
        <f t="shared" si="50"/>
        <v>4319.9007899999997</v>
      </c>
      <c r="M223" s="6">
        <f>M224+M226+M228+M230</f>
        <v>0</v>
      </c>
      <c r="N223" s="5">
        <f t="shared" si="53"/>
        <v>4319.9007899999997</v>
      </c>
      <c r="O223" s="6">
        <f>O224+O226+O228+O230</f>
        <v>0</v>
      </c>
      <c r="P223" s="5">
        <f t="shared" si="41"/>
        <v>4319.9007899999997</v>
      </c>
      <c r="Q223" s="13">
        <f>Q224+Q226+Q228+Q230</f>
        <v>0</v>
      </c>
      <c r="R223" s="5">
        <f t="shared" si="42"/>
        <v>4319.9007899999997</v>
      </c>
      <c r="S223" s="6">
        <f>S224+S226+S228+S230</f>
        <v>0</v>
      </c>
      <c r="T223" s="5">
        <f t="shared" si="40"/>
        <v>4319.9007899999997</v>
      </c>
      <c r="U223" s="6">
        <f>U224+U226+U228+U230</f>
        <v>-390.6</v>
      </c>
      <c r="V223" s="5">
        <f t="shared" si="52"/>
        <v>3929.3007899999998</v>
      </c>
      <c r="W223" s="6">
        <f>W224+W226+W228+W230</f>
        <v>-0.311</v>
      </c>
      <c r="X223" s="5">
        <f t="shared" si="43"/>
        <v>3928.9897899999996</v>
      </c>
      <c r="Y223" s="6">
        <f>Y224+Y226+Y228+Y230</f>
        <v>0</v>
      </c>
      <c r="Z223" s="5">
        <f t="shared" si="44"/>
        <v>3928.9897899999996</v>
      </c>
      <c r="AA223" s="13">
        <f>AA224+AA226+AA228+AA230</f>
        <v>0</v>
      </c>
      <c r="AB223" s="5">
        <f t="shared" si="45"/>
        <v>3928.9897899999996</v>
      </c>
      <c r="AC223" s="6">
        <f>AC224+AC226+AC228+AC230</f>
        <v>0</v>
      </c>
      <c r="AD223" s="5">
        <f t="shared" si="46"/>
        <v>3928.9897899999996</v>
      </c>
      <c r="AE223" s="5">
        <f>AE224+AE226+AE228+AE230</f>
        <v>3898.9897899999996</v>
      </c>
      <c r="AF223" s="32">
        <f t="shared" si="47"/>
        <v>99.23644494886814</v>
      </c>
    </row>
    <row r="224" spans="1:32" ht="51" customHeight="1">
      <c r="A224" s="9" t="s">
        <v>226</v>
      </c>
      <c r="B224" s="11" t="s">
        <v>229</v>
      </c>
      <c r="C224" s="8"/>
      <c r="D224" s="3">
        <v>2339.76379</v>
      </c>
      <c r="E224" s="6">
        <f>E225</f>
        <v>0</v>
      </c>
      <c r="F224" s="5">
        <f t="shared" si="51"/>
        <v>2339.76379</v>
      </c>
      <c r="G224" s="6">
        <f>G225</f>
        <v>0</v>
      </c>
      <c r="H224" s="5">
        <f t="shared" si="48"/>
        <v>2339.76379</v>
      </c>
      <c r="I224" s="6">
        <f>I225</f>
        <v>0</v>
      </c>
      <c r="J224" s="5">
        <f t="shared" si="49"/>
        <v>2339.76379</v>
      </c>
      <c r="K224" s="6">
        <f>K225</f>
        <v>0</v>
      </c>
      <c r="L224" s="5">
        <f t="shared" si="50"/>
        <v>2339.76379</v>
      </c>
      <c r="M224" s="6">
        <f>M225</f>
        <v>0</v>
      </c>
      <c r="N224" s="5">
        <f t="shared" si="53"/>
        <v>2339.76379</v>
      </c>
      <c r="O224" s="6">
        <f>O225</f>
        <v>0</v>
      </c>
      <c r="P224" s="5">
        <f t="shared" si="41"/>
        <v>2339.76379</v>
      </c>
      <c r="Q224" s="13">
        <f>Q225</f>
        <v>0</v>
      </c>
      <c r="R224" s="5">
        <f t="shared" si="42"/>
        <v>2339.76379</v>
      </c>
      <c r="S224" s="6">
        <f>S225</f>
        <v>0</v>
      </c>
      <c r="T224" s="5">
        <f t="shared" si="40"/>
        <v>2339.76379</v>
      </c>
      <c r="U224" s="6">
        <f>U225</f>
        <v>0</v>
      </c>
      <c r="V224" s="5">
        <f t="shared" si="52"/>
        <v>2339.76379</v>
      </c>
      <c r="W224" s="6">
        <f>W225</f>
        <v>-0.311</v>
      </c>
      <c r="X224" s="5">
        <f t="shared" si="43"/>
        <v>2339.4527899999998</v>
      </c>
      <c r="Y224" s="6">
        <f>Y225</f>
        <v>0</v>
      </c>
      <c r="Z224" s="5">
        <f t="shared" si="44"/>
        <v>2339.4527899999998</v>
      </c>
      <c r="AA224" s="13">
        <f>AA225</f>
        <v>0</v>
      </c>
      <c r="AB224" s="5">
        <f t="shared" si="45"/>
        <v>2339.4527899999998</v>
      </c>
      <c r="AC224" s="6">
        <f>AC225</f>
        <v>0</v>
      </c>
      <c r="AD224" s="5">
        <f t="shared" si="46"/>
        <v>2339.4527899999998</v>
      </c>
      <c r="AE224" s="5">
        <f>AE225</f>
        <v>2309.4527899999998</v>
      </c>
      <c r="AF224" s="32">
        <f t="shared" si="47"/>
        <v>98.717648839581841</v>
      </c>
    </row>
    <row r="225" spans="1:32" ht="50.25" customHeight="1">
      <c r="A225" s="9" t="s">
        <v>89</v>
      </c>
      <c r="B225" s="11" t="s">
        <v>229</v>
      </c>
      <c r="C225" s="8">
        <v>600</v>
      </c>
      <c r="D225" s="3">
        <v>2339.76379</v>
      </c>
      <c r="E225" s="6"/>
      <c r="F225" s="5">
        <f t="shared" si="51"/>
        <v>2339.76379</v>
      </c>
      <c r="G225" s="6"/>
      <c r="H225" s="5">
        <f t="shared" si="48"/>
        <v>2339.76379</v>
      </c>
      <c r="I225" s="6"/>
      <c r="J225" s="5">
        <f t="shared" si="49"/>
        <v>2339.76379</v>
      </c>
      <c r="K225" s="6"/>
      <c r="L225" s="5">
        <f t="shared" si="50"/>
        <v>2339.76379</v>
      </c>
      <c r="M225" s="6"/>
      <c r="N225" s="5">
        <f t="shared" si="53"/>
        <v>2339.76379</v>
      </c>
      <c r="O225" s="6"/>
      <c r="P225" s="5">
        <f t="shared" si="41"/>
        <v>2339.76379</v>
      </c>
      <c r="Q225" s="13"/>
      <c r="R225" s="5">
        <f t="shared" si="42"/>
        <v>2339.76379</v>
      </c>
      <c r="S225" s="6"/>
      <c r="T225" s="5">
        <f t="shared" si="40"/>
        <v>2339.76379</v>
      </c>
      <c r="U225" s="6"/>
      <c r="V225" s="5">
        <f t="shared" si="52"/>
        <v>2339.76379</v>
      </c>
      <c r="W225" s="6">
        <v>-0.311</v>
      </c>
      <c r="X225" s="5">
        <f t="shared" si="43"/>
        <v>2339.4527899999998</v>
      </c>
      <c r="Y225" s="6"/>
      <c r="Z225" s="5">
        <f t="shared" si="44"/>
        <v>2339.4527899999998</v>
      </c>
      <c r="AA225" s="13"/>
      <c r="AB225" s="5">
        <f t="shared" si="45"/>
        <v>2339.4527899999998</v>
      </c>
      <c r="AC225" s="6"/>
      <c r="AD225" s="5">
        <f t="shared" si="46"/>
        <v>2339.4527899999998</v>
      </c>
      <c r="AE225" s="5">
        <v>2309.4527899999998</v>
      </c>
      <c r="AF225" s="32">
        <f t="shared" si="47"/>
        <v>98.717648839581841</v>
      </c>
    </row>
    <row r="226" spans="1:32" ht="45" customHeight="1">
      <c r="A226" s="9" t="s">
        <v>518</v>
      </c>
      <c r="B226" s="18" t="s">
        <v>492</v>
      </c>
      <c r="C226" s="8"/>
      <c r="D226" s="5">
        <v>11.077</v>
      </c>
      <c r="E226" s="6">
        <f>E227</f>
        <v>0</v>
      </c>
      <c r="F226" s="5">
        <f t="shared" si="51"/>
        <v>11.077</v>
      </c>
      <c r="G226" s="6">
        <f>G227</f>
        <v>0</v>
      </c>
      <c r="H226" s="5">
        <f t="shared" si="48"/>
        <v>11.077</v>
      </c>
      <c r="I226" s="6">
        <f>I227</f>
        <v>0</v>
      </c>
      <c r="J226" s="5">
        <f t="shared" si="49"/>
        <v>11.077</v>
      </c>
      <c r="K226" s="6">
        <f>K227</f>
        <v>0</v>
      </c>
      <c r="L226" s="5">
        <f t="shared" si="50"/>
        <v>11.077</v>
      </c>
      <c r="M226" s="6">
        <f>M227</f>
        <v>0</v>
      </c>
      <c r="N226" s="5">
        <f t="shared" si="53"/>
        <v>11.077</v>
      </c>
      <c r="O226" s="6">
        <f>O227</f>
        <v>0</v>
      </c>
      <c r="P226" s="5">
        <f t="shared" si="41"/>
        <v>11.077</v>
      </c>
      <c r="Q226" s="13">
        <f>Q227</f>
        <v>0</v>
      </c>
      <c r="R226" s="5">
        <f t="shared" si="42"/>
        <v>11.077</v>
      </c>
      <c r="S226" s="6">
        <f>S227</f>
        <v>0</v>
      </c>
      <c r="T226" s="5">
        <f t="shared" si="40"/>
        <v>11.077</v>
      </c>
      <c r="U226" s="6">
        <f>U227</f>
        <v>0</v>
      </c>
      <c r="V226" s="5">
        <f t="shared" si="52"/>
        <v>11.077</v>
      </c>
      <c r="W226" s="6">
        <f>W227</f>
        <v>0</v>
      </c>
      <c r="X226" s="5">
        <f t="shared" si="43"/>
        <v>11.077</v>
      </c>
      <c r="Y226" s="6">
        <f>Y227</f>
        <v>0</v>
      </c>
      <c r="Z226" s="5">
        <f t="shared" si="44"/>
        <v>11.077</v>
      </c>
      <c r="AA226" s="13">
        <f>AA227</f>
        <v>0</v>
      </c>
      <c r="AB226" s="5">
        <f t="shared" si="45"/>
        <v>11.077</v>
      </c>
      <c r="AC226" s="6">
        <f>AC227</f>
        <v>0</v>
      </c>
      <c r="AD226" s="5">
        <f t="shared" si="46"/>
        <v>11.077</v>
      </c>
      <c r="AE226" s="5">
        <f>AE227</f>
        <v>11.077</v>
      </c>
      <c r="AF226" s="32">
        <f t="shared" si="47"/>
        <v>100</v>
      </c>
    </row>
    <row r="227" spans="1:32" ht="45" customHeight="1">
      <c r="A227" s="9" t="s">
        <v>89</v>
      </c>
      <c r="B227" s="18" t="s">
        <v>492</v>
      </c>
      <c r="C227" s="8">
        <v>600</v>
      </c>
      <c r="D227" s="5">
        <v>11.077</v>
      </c>
      <c r="E227" s="6"/>
      <c r="F227" s="5">
        <f t="shared" si="51"/>
        <v>11.077</v>
      </c>
      <c r="G227" s="6"/>
      <c r="H227" s="5">
        <f t="shared" si="48"/>
        <v>11.077</v>
      </c>
      <c r="I227" s="6"/>
      <c r="J227" s="5">
        <f t="shared" si="49"/>
        <v>11.077</v>
      </c>
      <c r="K227" s="6"/>
      <c r="L227" s="5">
        <f t="shared" si="50"/>
        <v>11.077</v>
      </c>
      <c r="M227" s="6"/>
      <c r="N227" s="5">
        <f t="shared" si="53"/>
        <v>11.077</v>
      </c>
      <c r="O227" s="6"/>
      <c r="P227" s="5">
        <f t="shared" si="41"/>
        <v>11.077</v>
      </c>
      <c r="Q227" s="13"/>
      <c r="R227" s="5">
        <f t="shared" si="42"/>
        <v>11.077</v>
      </c>
      <c r="S227" s="6"/>
      <c r="T227" s="5">
        <f t="shared" ref="T227:T292" si="55">R227+S227</f>
        <v>11.077</v>
      </c>
      <c r="U227" s="6"/>
      <c r="V227" s="5">
        <f t="shared" si="52"/>
        <v>11.077</v>
      </c>
      <c r="W227" s="6"/>
      <c r="X227" s="5">
        <f t="shared" si="43"/>
        <v>11.077</v>
      </c>
      <c r="Y227" s="6"/>
      <c r="Z227" s="5">
        <f t="shared" si="44"/>
        <v>11.077</v>
      </c>
      <c r="AA227" s="13"/>
      <c r="AB227" s="5">
        <f t="shared" si="45"/>
        <v>11.077</v>
      </c>
      <c r="AC227" s="6"/>
      <c r="AD227" s="5">
        <f t="shared" si="46"/>
        <v>11.077</v>
      </c>
      <c r="AE227" s="5">
        <v>11.077</v>
      </c>
      <c r="AF227" s="32">
        <f t="shared" si="47"/>
        <v>100</v>
      </c>
    </row>
    <row r="228" spans="1:32" ht="72" customHeight="1">
      <c r="A228" s="9" t="s">
        <v>230</v>
      </c>
      <c r="B228" s="18" t="s">
        <v>231</v>
      </c>
      <c r="C228" s="8"/>
      <c r="D228" s="5">
        <v>144.738</v>
      </c>
      <c r="E228" s="6">
        <f>E229</f>
        <v>0</v>
      </c>
      <c r="F228" s="5">
        <f t="shared" si="51"/>
        <v>144.738</v>
      </c>
      <c r="G228" s="6">
        <f>G229</f>
        <v>0</v>
      </c>
      <c r="H228" s="5">
        <f t="shared" si="48"/>
        <v>144.738</v>
      </c>
      <c r="I228" s="6">
        <f>I229</f>
        <v>0</v>
      </c>
      <c r="J228" s="5">
        <f t="shared" si="49"/>
        <v>144.738</v>
      </c>
      <c r="K228" s="6">
        <f>K229</f>
        <v>0</v>
      </c>
      <c r="L228" s="5">
        <f t="shared" si="50"/>
        <v>144.738</v>
      </c>
      <c r="M228" s="6">
        <f>M229</f>
        <v>0</v>
      </c>
      <c r="N228" s="5">
        <f t="shared" si="53"/>
        <v>144.738</v>
      </c>
      <c r="O228" s="6">
        <f>O229</f>
        <v>0</v>
      </c>
      <c r="P228" s="5">
        <f t="shared" ref="P228:P293" si="56">N228+O228</f>
        <v>144.738</v>
      </c>
      <c r="Q228" s="13">
        <f>Q229</f>
        <v>0</v>
      </c>
      <c r="R228" s="5">
        <f t="shared" ref="R228:R293" si="57">P228+Q228</f>
        <v>144.738</v>
      </c>
      <c r="S228" s="6">
        <f>S229</f>
        <v>0</v>
      </c>
      <c r="T228" s="5">
        <f t="shared" si="55"/>
        <v>144.738</v>
      </c>
      <c r="U228" s="6">
        <f>U229</f>
        <v>0</v>
      </c>
      <c r="V228" s="5">
        <f t="shared" si="52"/>
        <v>144.738</v>
      </c>
      <c r="W228" s="6">
        <f>W229</f>
        <v>0</v>
      </c>
      <c r="X228" s="5">
        <f t="shared" si="43"/>
        <v>144.738</v>
      </c>
      <c r="Y228" s="6">
        <f>Y229</f>
        <v>0</v>
      </c>
      <c r="Z228" s="5">
        <f t="shared" si="44"/>
        <v>144.738</v>
      </c>
      <c r="AA228" s="13">
        <f>AA229</f>
        <v>0</v>
      </c>
      <c r="AB228" s="5">
        <f t="shared" si="45"/>
        <v>144.738</v>
      </c>
      <c r="AC228" s="6">
        <f>AC229</f>
        <v>0</v>
      </c>
      <c r="AD228" s="5">
        <f t="shared" si="46"/>
        <v>144.738</v>
      </c>
      <c r="AE228" s="5">
        <f>AE229</f>
        <v>144.738</v>
      </c>
      <c r="AF228" s="32">
        <f t="shared" si="47"/>
        <v>100</v>
      </c>
    </row>
    <row r="229" spans="1:32" ht="45.75" customHeight="1">
      <c r="A229" s="9" t="s">
        <v>89</v>
      </c>
      <c r="B229" s="18" t="s">
        <v>231</v>
      </c>
      <c r="C229" s="8">
        <v>600</v>
      </c>
      <c r="D229" s="5">
        <v>144.738</v>
      </c>
      <c r="E229" s="6"/>
      <c r="F229" s="5">
        <f t="shared" si="51"/>
        <v>144.738</v>
      </c>
      <c r="G229" s="6"/>
      <c r="H229" s="5">
        <f t="shared" si="48"/>
        <v>144.738</v>
      </c>
      <c r="I229" s="6"/>
      <c r="J229" s="5">
        <f t="shared" si="49"/>
        <v>144.738</v>
      </c>
      <c r="K229" s="6"/>
      <c r="L229" s="5">
        <f t="shared" si="50"/>
        <v>144.738</v>
      </c>
      <c r="M229" s="6"/>
      <c r="N229" s="5">
        <f t="shared" si="53"/>
        <v>144.738</v>
      </c>
      <c r="O229" s="6"/>
      <c r="P229" s="5">
        <f t="shared" si="56"/>
        <v>144.738</v>
      </c>
      <c r="Q229" s="13"/>
      <c r="R229" s="5">
        <f t="shared" si="57"/>
        <v>144.738</v>
      </c>
      <c r="S229" s="6"/>
      <c r="T229" s="5">
        <f t="shared" si="55"/>
        <v>144.738</v>
      </c>
      <c r="U229" s="6"/>
      <c r="V229" s="5">
        <f t="shared" si="52"/>
        <v>144.738</v>
      </c>
      <c r="W229" s="6"/>
      <c r="X229" s="5">
        <f t="shared" si="43"/>
        <v>144.738</v>
      </c>
      <c r="Y229" s="6"/>
      <c r="Z229" s="5">
        <f t="shared" si="44"/>
        <v>144.738</v>
      </c>
      <c r="AA229" s="13"/>
      <c r="AB229" s="5">
        <f t="shared" si="45"/>
        <v>144.738</v>
      </c>
      <c r="AC229" s="6"/>
      <c r="AD229" s="5">
        <f t="shared" si="46"/>
        <v>144.738</v>
      </c>
      <c r="AE229" s="5">
        <v>144.738</v>
      </c>
      <c r="AF229" s="32">
        <f t="shared" si="47"/>
        <v>100</v>
      </c>
    </row>
    <row r="230" spans="1:32" ht="75" customHeight="1">
      <c r="A230" s="9" t="s">
        <v>232</v>
      </c>
      <c r="B230" s="11" t="s">
        <v>233</v>
      </c>
      <c r="C230" s="8"/>
      <c r="D230" s="5">
        <v>1824.3220000000001</v>
      </c>
      <c r="E230" s="6">
        <f>E231</f>
        <v>0</v>
      </c>
      <c r="F230" s="5">
        <f t="shared" si="51"/>
        <v>1824.3220000000001</v>
      </c>
      <c r="G230" s="6">
        <f>G231</f>
        <v>0</v>
      </c>
      <c r="H230" s="5">
        <f t="shared" si="48"/>
        <v>1824.3220000000001</v>
      </c>
      <c r="I230" s="6">
        <f>I231</f>
        <v>0</v>
      </c>
      <c r="J230" s="5">
        <f t="shared" si="49"/>
        <v>1824.3220000000001</v>
      </c>
      <c r="K230" s="6">
        <f>K231</f>
        <v>0</v>
      </c>
      <c r="L230" s="5">
        <f t="shared" si="50"/>
        <v>1824.3220000000001</v>
      </c>
      <c r="M230" s="6">
        <f>M231</f>
        <v>0</v>
      </c>
      <c r="N230" s="5">
        <f t="shared" si="53"/>
        <v>1824.3220000000001</v>
      </c>
      <c r="O230" s="6">
        <f>O231</f>
        <v>0</v>
      </c>
      <c r="P230" s="5">
        <f t="shared" si="56"/>
        <v>1824.3220000000001</v>
      </c>
      <c r="Q230" s="13">
        <f>Q231</f>
        <v>0</v>
      </c>
      <c r="R230" s="5">
        <f t="shared" si="57"/>
        <v>1824.3220000000001</v>
      </c>
      <c r="S230" s="6">
        <f>S231</f>
        <v>0</v>
      </c>
      <c r="T230" s="5">
        <f t="shared" si="55"/>
        <v>1824.3220000000001</v>
      </c>
      <c r="U230" s="6">
        <f>U231</f>
        <v>-390.6</v>
      </c>
      <c r="V230" s="5">
        <f t="shared" si="52"/>
        <v>1433.7220000000002</v>
      </c>
      <c r="W230" s="6">
        <f>W231</f>
        <v>0</v>
      </c>
      <c r="X230" s="5">
        <f t="shared" si="43"/>
        <v>1433.7220000000002</v>
      </c>
      <c r="Y230" s="6">
        <f>Y231</f>
        <v>0</v>
      </c>
      <c r="Z230" s="5">
        <f t="shared" si="44"/>
        <v>1433.7220000000002</v>
      </c>
      <c r="AA230" s="13">
        <f>AA231</f>
        <v>0</v>
      </c>
      <c r="AB230" s="5">
        <f t="shared" si="45"/>
        <v>1433.7220000000002</v>
      </c>
      <c r="AC230" s="6">
        <f>AC231</f>
        <v>0</v>
      </c>
      <c r="AD230" s="5">
        <f t="shared" si="46"/>
        <v>1433.7220000000002</v>
      </c>
      <c r="AE230" s="5">
        <f>AE231</f>
        <v>1433.722</v>
      </c>
      <c r="AF230" s="32">
        <f t="shared" si="47"/>
        <v>99.999999999999986</v>
      </c>
    </row>
    <row r="231" spans="1:32" ht="48" customHeight="1">
      <c r="A231" s="9" t="s">
        <v>89</v>
      </c>
      <c r="B231" s="11" t="s">
        <v>233</v>
      </c>
      <c r="C231" s="8">
        <v>600</v>
      </c>
      <c r="D231" s="5">
        <v>1824.3220000000001</v>
      </c>
      <c r="E231" s="6"/>
      <c r="F231" s="5">
        <f t="shared" si="51"/>
        <v>1824.3220000000001</v>
      </c>
      <c r="G231" s="6"/>
      <c r="H231" s="5">
        <f t="shared" si="48"/>
        <v>1824.3220000000001</v>
      </c>
      <c r="I231" s="6"/>
      <c r="J231" s="5">
        <f t="shared" si="49"/>
        <v>1824.3220000000001</v>
      </c>
      <c r="K231" s="6"/>
      <c r="L231" s="5">
        <f t="shared" si="50"/>
        <v>1824.3220000000001</v>
      </c>
      <c r="M231" s="6"/>
      <c r="N231" s="5">
        <f t="shared" si="53"/>
        <v>1824.3220000000001</v>
      </c>
      <c r="O231" s="6"/>
      <c r="P231" s="5">
        <f t="shared" si="56"/>
        <v>1824.3220000000001</v>
      </c>
      <c r="Q231" s="13"/>
      <c r="R231" s="5">
        <f t="shared" si="57"/>
        <v>1824.3220000000001</v>
      </c>
      <c r="S231" s="6"/>
      <c r="T231" s="5">
        <f t="shared" si="55"/>
        <v>1824.3220000000001</v>
      </c>
      <c r="U231" s="6">
        <v>-390.6</v>
      </c>
      <c r="V231" s="5">
        <f t="shared" si="52"/>
        <v>1433.7220000000002</v>
      </c>
      <c r="W231" s="6"/>
      <c r="X231" s="5">
        <f t="shared" si="43"/>
        <v>1433.7220000000002</v>
      </c>
      <c r="Y231" s="6"/>
      <c r="Z231" s="5">
        <f t="shared" si="44"/>
        <v>1433.7220000000002</v>
      </c>
      <c r="AA231" s="13"/>
      <c r="AB231" s="5">
        <f t="shared" si="45"/>
        <v>1433.7220000000002</v>
      </c>
      <c r="AC231" s="6"/>
      <c r="AD231" s="5">
        <f t="shared" si="46"/>
        <v>1433.7220000000002</v>
      </c>
      <c r="AE231" s="5">
        <v>1433.722</v>
      </c>
      <c r="AF231" s="32">
        <f t="shared" si="47"/>
        <v>99.999999999999986</v>
      </c>
    </row>
    <row r="232" spans="1:32" ht="110.25" hidden="1" customHeight="1">
      <c r="A232" s="9" t="s">
        <v>234</v>
      </c>
      <c r="B232" s="11" t="s">
        <v>235</v>
      </c>
      <c r="C232" s="8"/>
      <c r="D232" s="5">
        <v>0</v>
      </c>
      <c r="E232" s="6">
        <f>E233</f>
        <v>0</v>
      </c>
      <c r="F232" s="5">
        <f t="shared" si="51"/>
        <v>0</v>
      </c>
      <c r="G232" s="6">
        <f>G233</f>
        <v>0</v>
      </c>
      <c r="H232" s="5">
        <f t="shared" si="48"/>
        <v>0</v>
      </c>
      <c r="I232" s="6">
        <f>I233</f>
        <v>0</v>
      </c>
      <c r="J232" s="5">
        <f t="shared" si="49"/>
        <v>0</v>
      </c>
      <c r="K232" s="6">
        <f>K233</f>
        <v>0</v>
      </c>
      <c r="L232" s="5">
        <f t="shared" si="50"/>
        <v>0</v>
      </c>
      <c r="M232" s="6">
        <f>M233</f>
        <v>0</v>
      </c>
      <c r="N232" s="5">
        <f t="shared" si="53"/>
        <v>0</v>
      </c>
      <c r="O232" s="6">
        <f>O233</f>
        <v>0</v>
      </c>
      <c r="P232" s="5">
        <f t="shared" si="56"/>
        <v>0</v>
      </c>
      <c r="Q232" s="13">
        <f>Q233</f>
        <v>0</v>
      </c>
      <c r="R232" s="5">
        <f t="shared" si="57"/>
        <v>0</v>
      </c>
      <c r="S232" s="6">
        <f>S233</f>
        <v>0</v>
      </c>
      <c r="T232" s="5">
        <f t="shared" si="55"/>
        <v>0</v>
      </c>
      <c r="U232" s="6">
        <f>U233</f>
        <v>0</v>
      </c>
      <c r="V232" s="5">
        <f t="shared" si="52"/>
        <v>0</v>
      </c>
      <c r="W232" s="6">
        <f>W233</f>
        <v>0</v>
      </c>
      <c r="X232" s="5">
        <f t="shared" si="43"/>
        <v>0</v>
      </c>
      <c r="Y232" s="6">
        <f>Y233</f>
        <v>0</v>
      </c>
      <c r="Z232" s="5">
        <f t="shared" si="44"/>
        <v>0</v>
      </c>
      <c r="AA232" s="13">
        <f>AA233</f>
        <v>0</v>
      </c>
      <c r="AB232" s="5">
        <f t="shared" si="45"/>
        <v>0</v>
      </c>
      <c r="AC232" s="6">
        <f>AC233</f>
        <v>0</v>
      </c>
      <c r="AD232" s="5">
        <f t="shared" si="46"/>
        <v>0</v>
      </c>
      <c r="AE232" s="5">
        <f>AE233</f>
        <v>0</v>
      </c>
      <c r="AF232" s="32" t="e">
        <f t="shared" si="47"/>
        <v>#DIV/0!</v>
      </c>
    </row>
    <row r="233" spans="1:32" ht="114.75" hidden="1" customHeight="1">
      <c r="A233" s="9" t="s">
        <v>218</v>
      </c>
      <c r="B233" s="11" t="s">
        <v>236</v>
      </c>
      <c r="C233" s="8"/>
      <c r="D233" s="5">
        <v>0</v>
      </c>
      <c r="E233" s="6">
        <f>E234</f>
        <v>0</v>
      </c>
      <c r="F233" s="5">
        <f t="shared" si="51"/>
        <v>0</v>
      </c>
      <c r="G233" s="6">
        <f>G234</f>
        <v>0</v>
      </c>
      <c r="H233" s="5">
        <f t="shared" si="48"/>
        <v>0</v>
      </c>
      <c r="I233" s="6">
        <f>I234</f>
        <v>0</v>
      </c>
      <c r="J233" s="5">
        <f t="shared" si="49"/>
        <v>0</v>
      </c>
      <c r="K233" s="6">
        <f>K234</f>
        <v>0</v>
      </c>
      <c r="L233" s="5">
        <f t="shared" si="50"/>
        <v>0</v>
      </c>
      <c r="M233" s="6">
        <f>M234</f>
        <v>0</v>
      </c>
      <c r="N233" s="5">
        <f t="shared" si="53"/>
        <v>0</v>
      </c>
      <c r="O233" s="6">
        <f>O234</f>
        <v>0</v>
      </c>
      <c r="P233" s="5">
        <f t="shared" si="56"/>
        <v>0</v>
      </c>
      <c r="Q233" s="13">
        <f>Q234</f>
        <v>0</v>
      </c>
      <c r="R233" s="5">
        <f t="shared" si="57"/>
        <v>0</v>
      </c>
      <c r="S233" s="6">
        <f>S234</f>
        <v>0</v>
      </c>
      <c r="T233" s="5">
        <f t="shared" si="55"/>
        <v>0</v>
      </c>
      <c r="U233" s="6">
        <f>U234</f>
        <v>0</v>
      </c>
      <c r="V233" s="5">
        <f t="shared" si="52"/>
        <v>0</v>
      </c>
      <c r="W233" s="6">
        <f>W234</f>
        <v>0</v>
      </c>
      <c r="X233" s="5">
        <f t="shared" si="43"/>
        <v>0</v>
      </c>
      <c r="Y233" s="6">
        <f>Y234</f>
        <v>0</v>
      </c>
      <c r="Z233" s="5">
        <f t="shared" si="44"/>
        <v>0</v>
      </c>
      <c r="AA233" s="13">
        <f>AA234</f>
        <v>0</v>
      </c>
      <c r="AB233" s="5">
        <f t="shared" si="45"/>
        <v>0</v>
      </c>
      <c r="AC233" s="6">
        <f>AC234</f>
        <v>0</v>
      </c>
      <c r="AD233" s="5">
        <f t="shared" si="46"/>
        <v>0</v>
      </c>
      <c r="AE233" s="5">
        <f>AE234</f>
        <v>0</v>
      </c>
      <c r="AF233" s="32" t="e">
        <f t="shared" si="47"/>
        <v>#DIV/0!</v>
      </c>
    </row>
    <row r="234" spans="1:32" ht="48.75" hidden="1" customHeight="1">
      <c r="A234" s="9" t="s">
        <v>89</v>
      </c>
      <c r="B234" s="11" t="s">
        <v>236</v>
      </c>
      <c r="C234" s="8">
        <v>600</v>
      </c>
      <c r="D234" s="5">
        <v>0</v>
      </c>
      <c r="E234" s="6"/>
      <c r="F234" s="5">
        <f t="shared" si="51"/>
        <v>0</v>
      </c>
      <c r="G234" s="6"/>
      <c r="H234" s="5">
        <f t="shared" si="48"/>
        <v>0</v>
      </c>
      <c r="I234" s="6"/>
      <c r="J234" s="5">
        <f t="shared" si="49"/>
        <v>0</v>
      </c>
      <c r="K234" s="6"/>
      <c r="L234" s="5">
        <f t="shared" si="50"/>
        <v>0</v>
      </c>
      <c r="M234" s="6"/>
      <c r="N234" s="5">
        <f t="shared" si="53"/>
        <v>0</v>
      </c>
      <c r="O234" s="6"/>
      <c r="P234" s="5">
        <f t="shared" si="56"/>
        <v>0</v>
      </c>
      <c r="Q234" s="13"/>
      <c r="R234" s="5">
        <f t="shared" si="57"/>
        <v>0</v>
      </c>
      <c r="S234" s="6"/>
      <c r="T234" s="5">
        <f t="shared" si="55"/>
        <v>0</v>
      </c>
      <c r="U234" s="6"/>
      <c r="V234" s="5">
        <f t="shared" si="52"/>
        <v>0</v>
      </c>
      <c r="W234" s="6"/>
      <c r="X234" s="5">
        <f t="shared" si="43"/>
        <v>0</v>
      </c>
      <c r="Y234" s="6"/>
      <c r="Z234" s="5">
        <f t="shared" si="44"/>
        <v>0</v>
      </c>
      <c r="AA234" s="13"/>
      <c r="AB234" s="5">
        <f t="shared" si="45"/>
        <v>0</v>
      </c>
      <c r="AC234" s="6"/>
      <c r="AD234" s="5">
        <f t="shared" si="46"/>
        <v>0</v>
      </c>
      <c r="AE234" s="5"/>
      <c r="AF234" s="32" t="e">
        <f t="shared" si="47"/>
        <v>#DIV/0!</v>
      </c>
    </row>
    <row r="235" spans="1:32" ht="44.25" hidden="1" customHeight="1">
      <c r="A235" s="9" t="s">
        <v>221</v>
      </c>
      <c r="B235" s="11" t="s">
        <v>237</v>
      </c>
      <c r="C235" s="8"/>
      <c r="D235" s="5">
        <v>0</v>
      </c>
      <c r="E235" s="6">
        <f>E236</f>
        <v>0</v>
      </c>
      <c r="F235" s="5">
        <f t="shared" si="51"/>
        <v>0</v>
      </c>
      <c r="G235" s="6">
        <f>G236</f>
        <v>0</v>
      </c>
      <c r="H235" s="5">
        <f t="shared" si="48"/>
        <v>0</v>
      </c>
      <c r="I235" s="6">
        <f>I236</f>
        <v>0</v>
      </c>
      <c r="J235" s="5">
        <f t="shared" si="49"/>
        <v>0</v>
      </c>
      <c r="K235" s="6">
        <f>K236</f>
        <v>0</v>
      </c>
      <c r="L235" s="5">
        <f t="shared" si="50"/>
        <v>0</v>
      </c>
      <c r="M235" s="6">
        <f>M236</f>
        <v>0</v>
      </c>
      <c r="N235" s="5">
        <f t="shared" si="53"/>
        <v>0</v>
      </c>
      <c r="O235" s="6">
        <f>O236</f>
        <v>0</v>
      </c>
      <c r="P235" s="5">
        <f t="shared" si="56"/>
        <v>0</v>
      </c>
      <c r="Q235" s="13">
        <f>Q236</f>
        <v>0</v>
      </c>
      <c r="R235" s="5">
        <f t="shared" si="57"/>
        <v>0</v>
      </c>
      <c r="S235" s="6">
        <f>S236</f>
        <v>0</v>
      </c>
      <c r="T235" s="5">
        <f t="shared" si="55"/>
        <v>0</v>
      </c>
      <c r="U235" s="6">
        <f>U236</f>
        <v>0</v>
      </c>
      <c r="V235" s="5">
        <f t="shared" si="52"/>
        <v>0</v>
      </c>
      <c r="W235" s="6">
        <f>W236</f>
        <v>0</v>
      </c>
      <c r="X235" s="5">
        <f t="shared" si="43"/>
        <v>0</v>
      </c>
      <c r="Y235" s="6">
        <f>Y236</f>
        <v>0</v>
      </c>
      <c r="Z235" s="5">
        <f t="shared" si="44"/>
        <v>0</v>
      </c>
      <c r="AA235" s="13">
        <f>AA236</f>
        <v>0</v>
      </c>
      <c r="AB235" s="5">
        <f t="shared" si="45"/>
        <v>0</v>
      </c>
      <c r="AC235" s="6">
        <f>AC236</f>
        <v>0</v>
      </c>
      <c r="AD235" s="5">
        <f t="shared" si="46"/>
        <v>0</v>
      </c>
      <c r="AE235" s="5">
        <f>AE236</f>
        <v>0</v>
      </c>
      <c r="AF235" s="32" t="e">
        <f t="shared" si="47"/>
        <v>#DIV/0!</v>
      </c>
    </row>
    <row r="236" spans="1:32" ht="44.25" hidden="1" customHeight="1">
      <c r="A236" s="9" t="s">
        <v>222</v>
      </c>
      <c r="B236" s="11" t="s">
        <v>238</v>
      </c>
      <c r="C236" s="8"/>
      <c r="D236" s="5">
        <v>0</v>
      </c>
      <c r="E236" s="6">
        <f>E237</f>
        <v>0</v>
      </c>
      <c r="F236" s="5">
        <f t="shared" si="51"/>
        <v>0</v>
      </c>
      <c r="G236" s="6">
        <f>G237</f>
        <v>0</v>
      </c>
      <c r="H236" s="5">
        <f t="shared" si="48"/>
        <v>0</v>
      </c>
      <c r="I236" s="6">
        <f>I237</f>
        <v>0</v>
      </c>
      <c r="J236" s="5">
        <f t="shared" si="49"/>
        <v>0</v>
      </c>
      <c r="K236" s="6">
        <f>K237</f>
        <v>0</v>
      </c>
      <c r="L236" s="5">
        <f t="shared" si="50"/>
        <v>0</v>
      </c>
      <c r="M236" s="6">
        <f>M237</f>
        <v>0</v>
      </c>
      <c r="N236" s="5">
        <f t="shared" si="53"/>
        <v>0</v>
      </c>
      <c r="O236" s="6">
        <f>O237</f>
        <v>0</v>
      </c>
      <c r="P236" s="5">
        <f t="shared" si="56"/>
        <v>0</v>
      </c>
      <c r="Q236" s="13">
        <f>Q237</f>
        <v>0</v>
      </c>
      <c r="R236" s="5">
        <f t="shared" si="57"/>
        <v>0</v>
      </c>
      <c r="S236" s="6">
        <f>S237</f>
        <v>0</v>
      </c>
      <c r="T236" s="5">
        <f t="shared" si="55"/>
        <v>0</v>
      </c>
      <c r="U236" s="6">
        <f>U237</f>
        <v>0</v>
      </c>
      <c r="V236" s="5">
        <f t="shared" si="52"/>
        <v>0</v>
      </c>
      <c r="W236" s="6">
        <f>W237</f>
        <v>0</v>
      </c>
      <c r="X236" s="5">
        <f t="shared" si="43"/>
        <v>0</v>
      </c>
      <c r="Y236" s="6">
        <f>Y237</f>
        <v>0</v>
      </c>
      <c r="Z236" s="5">
        <f t="shared" si="44"/>
        <v>0</v>
      </c>
      <c r="AA236" s="13">
        <f>AA237</f>
        <v>0</v>
      </c>
      <c r="AB236" s="5">
        <f t="shared" si="45"/>
        <v>0</v>
      </c>
      <c r="AC236" s="6">
        <f>AC237</f>
        <v>0</v>
      </c>
      <c r="AD236" s="5">
        <f t="shared" si="46"/>
        <v>0</v>
      </c>
      <c r="AE236" s="5">
        <f>AE237</f>
        <v>0</v>
      </c>
      <c r="AF236" s="32" t="e">
        <f t="shared" si="47"/>
        <v>#DIV/0!</v>
      </c>
    </row>
    <row r="237" spans="1:32" ht="45" hidden="1" customHeight="1">
      <c r="A237" s="9" t="s">
        <v>89</v>
      </c>
      <c r="B237" s="11" t="s">
        <v>238</v>
      </c>
      <c r="C237" s="8">
        <v>600</v>
      </c>
      <c r="D237" s="5">
        <v>0</v>
      </c>
      <c r="E237" s="6"/>
      <c r="F237" s="5">
        <f t="shared" si="51"/>
        <v>0</v>
      </c>
      <c r="G237" s="6"/>
      <c r="H237" s="5">
        <f t="shared" si="48"/>
        <v>0</v>
      </c>
      <c r="I237" s="6"/>
      <c r="J237" s="5">
        <f t="shared" si="49"/>
        <v>0</v>
      </c>
      <c r="K237" s="6"/>
      <c r="L237" s="5">
        <f t="shared" si="50"/>
        <v>0</v>
      </c>
      <c r="M237" s="6"/>
      <c r="N237" s="5">
        <f t="shared" si="53"/>
        <v>0</v>
      </c>
      <c r="O237" s="6"/>
      <c r="P237" s="5">
        <f t="shared" si="56"/>
        <v>0</v>
      </c>
      <c r="Q237" s="13"/>
      <c r="R237" s="5">
        <f t="shared" si="57"/>
        <v>0</v>
      </c>
      <c r="S237" s="6"/>
      <c r="T237" s="5">
        <f t="shared" si="55"/>
        <v>0</v>
      </c>
      <c r="U237" s="6"/>
      <c r="V237" s="5">
        <f t="shared" si="52"/>
        <v>0</v>
      </c>
      <c r="W237" s="6"/>
      <c r="X237" s="5">
        <f t="shared" si="43"/>
        <v>0</v>
      </c>
      <c r="Y237" s="6"/>
      <c r="Z237" s="5">
        <f t="shared" si="44"/>
        <v>0</v>
      </c>
      <c r="AA237" s="13"/>
      <c r="AB237" s="5">
        <f t="shared" si="45"/>
        <v>0</v>
      </c>
      <c r="AC237" s="6"/>
      <c r="AD237" s="5">
        <f t="shared" si="46"/>
        <v>0</v>
      </c>
      <c r="AE237" s="5"/>
      <c r="AF237" s="32" t="e">
        <f t="shared" si="47"/>
        <v>#DIV/0!</v>
      </c>
    </row>
    <row r="238" spans="1:32" ht="45" hidden="1" customHeight="1">
      <c r="A238" s="9" t="s">
        <v>213</v>
      </c>
      <c r="B238" s="11" t="s">
        <v>239</v>
      </c>
      <c r="C238" s="8"/>
      <c r="D238" s="5">
        <v>0</v>
      </c>
      <c r="E238" s="6">
        <f>E239+E241</f>
        <v>0</v>
      </c>
      <c r="F238" s="5">
        <f t="shared" si="51"/>
        <v>0</v>
      </c>
      <c r="G238" s="6">
        <f>G239+G241</f>
        <v>0</v>
      </c>
      <c r="H238" s="5">
        <f t="shared" si="48"/>
        <v>0</v>
      </c>
      <c r="I238" s="6">
        <f>I239+I241</f>
        <v>0</v>
      </c>
      <c r="J238" s="5">
        <f t="shared" si="49"/>
        <v>0</v>
      </c>
      <c r="K238" s="6">
        <f>K239+K241</f>
        <v>0</v>
      </c>
      <c r="L238" s="5">
        <f t="shared" si="50"/>
        <v>0</v>
      </c>
      <c r="M238" s="6">
        <f>M239+M241</f>
        <v>0</v>
      </c>
      <c r="N238" s="5">
        <f t="shared" si="53"/>
        <v>0</v>
      </c>
      <c r="O238" s="6">
        <f>O239+O241</f>
        <v>0</v>
      </c>
      <c r="P238" s="5">
        <f t="shared" si="56"/>
        <v>0</v>
      </c>
      <c r="Q238" s="13">
        <f>Q239+Q241</f>
        <v>0</v>
      </c>
      <c r="R238" s="5">
        <f t="shared" si="57"/>
        <v>0</v>
      </c>
      <c r="S238" s="6">
        <f>S239+S241</f>
        <v>0</v>
      </c>
      <c r="T238" s="5">
        <f t="shared" si="55"/>
        <v>0</v>
      </c>
      <c r="U238" s="6">
        <f>U239+U241</f>
        <v>0</v>
      </c>
      <c r="V238" s="5">
        <f t="shared" si="52"/>
        <v>0</v>
      </c>
      <c r="W238" s="6">
        <f>W239+W241</f>
        <v>0</v>
      </c>
      <c r="X238" s="5">
        <f t="shared" si="43"/>
        <v>0</v>
      </c>
      <c r="Y238" s="6">
        <f>Y239+Y241</f>
        <v>0</v>
      </c>
      <c r="Z238" s="5">
        <f t="shared" si="44"/>
        <v>0</v>
      </c>
      <c r="AA238" s="13">
        <f>AA239+AA241</f>
        <v>0</v>
      </c>
      <c r="AB238" s="5">
        <f t="shared" si="45"/>
        <v>0</v>
      </c>
      <c r="AC238" s="6">
        <f>AC239+AC241</f>
        <v>0</v>
      </c>
      <c r="AD238" s="5">
        <f t="shared" si="46"/>
        <v>0</v>
      </c>
      <c r="AE238" s="5">
        <f>AE239+AE241</f>
        <v>0</v>
      </c>
      <c r="AF238" s="32" t="e">
        <f t="shared" si="47"/>
        <v>#DIV/0!</v>
      </c>
    </row>
    <row r="239" spans="1:32" ht="39.75" hidden="1" customHeight="1">
      <c r="A239" s="9" t="s">
        <v>214</v>
      </c>
      <c r="B239" s="11" t="s">
        <v>240</v>
      </c>
      <c r="C239" s="8"/>
      <c r="D239" s="5">
        <v>0</v>
      </c>
      <c r="E239" s="6">
        <f>E240</f>
        <v>0</v>
      </c>
      <c r="F239" s="5">
        <f t="shared" si="51"/>
        <v>0</v>
      </c>
      <c r="G239" s="6">
        <f>G240</f>
        <v>0</v>
      </c>
      <c r="H239" s="5">
        <f t="shared" si="48"/>
        <v>0</v>
      </c>
      <c r="I239" s="6">
        <f>I240</f>
        <v>0</v>
      </c>
      <c r="J239" s="5">
        <f t="shared" si="49"/>
        <v>0</v>
      </c>
      <c r="K239" s="6">
        <f>K240</f>
        <v>0</v>
      </c>
      <c r="L239" s="5">
        <f t="shared" si="50"/>
        <v>0</v>
      </c>
      <c r="M239" s="6">
        <f>M240</f>
        <v>0</v>
      </c>
      <c r="N239" s="5">
        <f t="shared" si="53"/>
        <v>0</v>
      </c>
      <c r="O239" s="6">
        <f>O240</f>
        <v>0</v>
      </c>
      <c r="P239" s="5">
        <f t="shared" si="56"/>
        <v>0</v>
      </c>
      <c r="Q239" s="13">
        <f>Q240</f>
        <v>0</v>
      </c>
      <c r="R239" s="5">
        <f t="shared" si="57"/>
        <v>0</v>
      </c>
      <c r="S239" s="6">
        <f>S240</f>
        <v>0</v>
      </c>
      <c r="T239" s="5">
        <f t="shared" si="55"/>
        <v>0</v>
      </c>
      <c r="U239" s="6">
        <f>U240</f>
        <v>0</v>
      </c>
      <c r="V239" s="5">
        <f t="shared" si="52"/>
        <v>0</v>
      </c>
      <c r="W239" s="6">
        <f>W240</f>
        <v>0</v>
      </c>
      <c r="X239" s="5">
        <f t="shared" si="43"/>
        <v>0</v>
      </c>
      <c r="Y239" s="6">
        <f>Y240</f>
        <v>0</v>
      </c>
      <c r="Z239" s="5">
        <f t="shared" si="44"/>
        <v>0</v>
      </c>
      <c r="AA239" s="13">
        <f>AA240</f>
        <v>0</v>
      </c>
      <c r="AB239" s="5">
        <f t="shared" si="45"/>
        <v>0</v>
      </c>
      <c r="AC239" s="6">
        <f>AC240</f>
        <v>0</v>
      </c>
      <c r="AD239" s="5">
        <f t="shared" si="46"/>
        <v>0</v>
      </c>
      <c r="AE239" s="5">
        <f>AE240</f>
        <v>0</v>
      </c>
      <c r="AF239" s="32" t="e">
        <f t="shared" si="47"/>
        <v>#DIV/0!</v>
      </c>
    </row>
    <row r="240" spans="1:32" ht="47.25" hidden="1" customHeight="1">
      <c r="A240" s="9" t="s">
        <v>89</v>
      </c>
      <c r="B240" s="11" t="s">
        <v>240</v>
      </c>
      <c r="C240" s="8">
        <v>600</v>
      </c>
      <c r="D240" s="5">
        <v>0</v>
      </c>
      <c r="E240" s="6"/>
      <c r="F240" s="5">
        <f t="shared" si="51"/>
        <v>0</v>
      </c>
      <c r="G240" s="6"/>
      <c r="H240" s="5">
        <f t="shared" si="48"/>
        <v>0</v>
      </c>
      <c r="I240" s="6"/>
      <c r="J240" s="5">
        <f t="shared" si="49"/>
        <v>0</v>
      </c>
      <c r="K240" s="6"/>
      <c r="L240" s="5">
        <f t="shared" si="50"/>
        <v>0</v>
      </c>
      <c r="M240" s="6"/>
      <c r="N240" s="5">
        <f t="shared" si="53"/>
        <v>0</v>
      </c>
      <c r="O240" s="6"/>
      <c r="P240" s="5">
        <f t="shared" si="56"/>
        <v>0</v>
      </c>
      <c r="Q240" s="13"/>
      <c r="R240" s="5">
        <f t="shared" si="57"/>
        <v>0</v>
      </c>
      <c r="S240" s="6"/>
      <c r="T240" s="5">
        <f t="shared" si="55"/>
        <v>0</v>
      </c>
      <c r="U240" s="6"/>
      <c r="V240" s="5">
        <f t="shared" si="52"/>
        <v>0</v>
      </c>
      <c r="W240" s="6"/>
      <c r="X240" s="5">
        <f t="shared" si="43"/>
        <v>0</v>
      </c>
      <c r="Y240" s="6"/>
      <c r="Z240" s="5">
        <f t="shared" si="44"/>
        <v>0</v>
      </c>
      <c r="AA240" s="13"/>
      <c r="AB240" s="5">
        <f t="shared" si="45"/>
        <v>0</v>
      </c>
      <c r="AC240" s="6"/>
      <c r="AD240" s="5">
        <f t="shared" si="46"/>
        <v>0</v>
      </c>
      <c r="AE240" s="5"/>
      <c r="AF240" s="32" t="e">
        <f t="shared" si="47"/>
        <v>#DIV/0!</v>
      </c>
    </row>
    <row r="241" spans="1:32" ht="63" hidden="1" customHeight="1">
      <c r="A241" s="9" t="s">
        <v>241</v>
      </c>
      <c r="B241" s="18" t="s">
        <v>242</v>
      </c>
      <c r="C241" s="8"/>
      <c r="D241" s="5">
        <v>0</v>
      </c>
      <c r="E241" s="6">
        <f>E242</f>
        <v>0</v>
      </c>
      <c r="F241" s="5">
        <f t="shared" si="51"/>
        <v>0</v>
      </c>
      <c r="G241" s="6">
        <f>G242</f>
        <v>0</v>
      </c>
      <c r="H241" s="5">
        <f t="shared" si="48"/>
        <v>0</v>
      </c>
      <c r="I241" s="6">
        <f>I242</f>
        <v>0</v>
      </c>
      <c r="J241" s="5">
        <f t="shared" si="49"/>
        <v>0</v>
      </c>
      <c r="K241" s="6">
        <f>K242</f>
        <v>0</v>
      </c>
      <c r="L241" s="5">
        <f t="shared" si="50"/>
        <v>0</v>
      </c>
      <c r="M241" s="6">
        <f>M242</f>
        <v>0</v>
      </c>
      <c r="N241" s="5">
        <f t="shared" si="53"/>
        <v>0</v>
      </c>
      <c r="O241" s="6">
        <f>O242</f>
        <v>0</v>
      </c>
      <c r="P241" s="5">
        <f t="shared" si="56"/>
        <v>0</v>
      </c>
      <c r="Q241" s="13">
        <f>Q242</f>
        <v>0</v>
      </c>
      <c r="R241" s="5">
        <f t="shared" si="57"/>
        <v>0</v>
      </c>
      <c r="S241" s="6">
        <f>S242</f>
        <v>0</v>
      </c>
      <c r="T241" s="5">
        <f t="shared" si="55"/>
        <v>0</v>
      </c>
      <c r="U241" s="6">
        <f>U242</f>
        <v>0</v>
      </c>
      <c r="V241" s="5">
        <f t="shared" si="52"/>
        <v>0</v>
      </c>
      <c r="W241" s="6">
        <f>W242</f>
        <v>0</v>
      </c>
      <c r="X241" s="5">
        <f t="shared" si="43"/>
        <v>0</v>
      </c>
      <c r="Y241" s="6">
        <f>Y242</f>
        <v>0</v>
      </c>
      <c r="Z241" s="5">
        <f t="shared" si="44"/>
        <v>0</v>
      </c>
      <c r="AA241" s="13">
        <f>AA242</f>
        <v>0</v>
      </c>
      <c r="AB241" s="5">
        <f t="shared" si="45"/>
        <v>0</v>
      </c>
      <c r="AC241" s="6">
        <f>AC242</f>
        <v>0</v>
      </c>
      <c r="AD241" s="5">
        <f t="shared" si="46"/>
        <v>0</v>
      </c>
      <c r="AE241" s="5">
        <f>AE242</f>
        <v>0</v>
      </c>
      <c r="AF241" s="32" t="e">
        <f t="shared" si="47"/>
        <v>#DIV/0!</v>
      </c>
    </row>
    <row r="242" spans="1:32" ht="48" hidden="1" customHeight="1">
      <c r="A242" s="9" t="s">
        <v>89</v>
      </c>
      <c r="B242" s="18" t="s">
        <v>242</v>
      </c>
      <c r="C242" s="8">
        <v>600</v>
      </c>
      <c r="D242" s="5">
        <v>0</v>
      </c>
      <c r="E242" s="6"/>
      <c r="F242" s="5">
        <f t="shared" si="51"/>
        <v>0</v>
      </c>
      <c r="G242" s="6"/>
      <c r="H242" s="5">
        <f t="shared" si="48"/>
        <v>0</v>
      </c>
      <c r="I242" s="6"/>
      <c r="J242" s="5">
        <f t="shared" si="49"/>
        <v>0</v>
      </c>
      <c r="K242" s="6"/>
      <c r="L242" s="5">
        <f t="shared" si="50"/>
        <v>0</v>
      </c>
      <c r="M242" s="6"/>
      <c r="N242" s="5">
        <f t="shared" si="53"/>
        <v>0</v>
      </c>
      <c r="O242" s="6"/>
      <c r="P242" s="5">
        <f t="shared" si="56"/>
        <v>0</v>
      </c>
      <c r="Q242" s="13"/>
      <c r="R242" s="5">
        <f t="shared" si="57"/>
        <v>0</v>
      </c>
      <c r="S242" s="6"/>
      <c r="T242" s="5">
        <f t="shared" si="55"/>
        <v>0</v>
      </c>
      <c r="U242" s="6"/>
      <c r="V242" s="5">
        <f t="shared" si="52"/>
        <v>0</v>
      </c>
      <c r="W242" s="6"/>
      <c r="X242" s="5">
        <f t="shared" si="43"/>
        <v>0</v>
      </c>
      <c r="Y242" s="6"/>
      <c r="Z242" s="5">
        <f t="shared" si="44"/>
        <v>0</v>
      </c>
      <c r="AA242" s="13"/>
      <c r="AB242" s="5">
        <f t="shared" si="45"/>
        <v>0</v>
      </c>
      <c r="AC242" s="6"/>
      <c r="AD242" s="5">
        <f t="shared" si="46"/>
        <v>0</v>
      </c>
      <c r="AE242" s="5"/>
      <c r="AF242" s="32" t="e">
        <f t="shared" si="47"/>
        <v>#DIV/0!</v>
      </c>
    </row>
    <row r="243" spans="1:32" ht="49.5" customHeight="1">
      <c r="A243" s="16" t="s">
        <v>243</v>
      </c>
      <c r="B243" s="15" t="s">
        <v>246</v>
      </c>
      <c r="C243" s="8"/>
      <c r="D243" s="5">
        <v>352.50968</v>
      </c>
      <c r="E243" s="6">
        <f>E244</f>
        <v>0</v>
      </c>
      <c r="F243" s="5">
        <f t="shared" si="51"/>
        <v>352.50968</v>
      </c>
      <c r="G243" s="6">
        <f>G244</f>
        <v>0</v>
      </c>
      <c r="H243" s="5">
        <f t="shared" si="48"/>
        <v>352.50968</v>
      </c>
      <c r="I243" s="6">
        <f>I244</f>
        <v>70</v>
      </c>
      <c r="J243" s="5">
        <f t="shared" si="49"/>
        <v>422.50968</v>
      </c>
      <c r="K243" s="6">
        <f>K244</f>
        <v>0</v>
      </c>
      <c r="L243" s="5">
        <f t="shared" si="50"/>
        <v>422.50968</v>
      </c>
      <c r="M243" s="6">
        <f>M244</f>
        <v>133.5</v>
      </c>
      <c r="N243" s="5">
        <f t="shared" si="53"/>
        <v>556.00968</v>
      </c>
      <c r="O243" s="6">
        <f>O244</f>
        <v>0</v>
      </c>
      <c r="P243" s="5">
        <f t="shared" si="56"/>
        <v>556.00968</v>
      </c>
      <c r="Q243" s="13">
        <f>Q244</f>
        <v>0</v>
      </c>
      <c r="R243" s="5">
        <f t="shared" si="57"/>
        <v>556.00968</v>
      </c>
      <c r="S243" s="6">
        <f>S244</f>
        <v>0</v>
      </c>
      <c r="T243" s="5">
        <f t="shared" si="55"/>
        <v>556.00968</v>
      </c>
      <c r="U243" s="6">
        <f>U244</f>
        <v>0</v>
      </c>
      <c r="V243" s="5">
        <f t="shared" si="52"/>
        <v>556.00968</v>
      </c>
      <c r="W243" s="6">
        <f>W244</f>
        <v>0</v>
      </c>
      <c r="X243" s="5">
        <f t="shared" si="43"/>
        <v>556.00968</v>
      </c>
      <c r="Y243" s="6">
        <f>Y244</f>
        <v>-60</v>
      </c>
      <c r="Z243" s="5">
        <f t="shared" si="44"/>
        <v>496.00968</v>
      </c>
      <c r="AA243" s="13">
        <f>AA244</f>
        <v>0</v>
      </c>
      <c r="AB243" s="5">
        <f t="shared" si="45"/>
        <v>496.00968</v>
      </c>
      <c r="AC243" s="6">
        <f>AC244</f>
        <v>-3.09368</v>
      </c>
      <c r="AD243" s="5">
        <f t="shared" si="46"/>
        <v>492.916</v>
      </c>
      <c r="AE243" s="5">
        <f>AE244</f>
        <v>492.916</v>
      </c>
      <c r="AF243" s="32">
        <f t="shared" si="47"/>
        <v>100</v>
      </c>
    </row>
    <row r="244" spans="1:32" ht="63.75" customHeight="1">
      <c r="A244" s="9" t="s">
        <v>244</v>
      </c>
      <c r="B244" s="11" t="s">
        <v>247</v>
      </c>
      <c r="C244" s="8"/>
      <c r="D244" s="5">
        <v>352.50968</v>
      </c>
      <c r="E244" s="6">
        <f>E245</f>
        <v>0</v>
      </c>
      <c r="F244" s="5">
        <f t="shared" si="51"/>
        <v>352.50968</v>
      </c>
      <c r="G244" s="6">
        <f>G245</f>
        <v>0</v>
      </c>
      <c r="H244" s="5">
        <f t="shared" si="48"/>
        <v>352.50968</v>
      </c>
      <c r="I244" s="6">
        <f>I245</f>
        <v>70</v>
      </c>
      <c r="J244" s="5">
        <f t="shared" si="49"/>
        <v>422.50968</v>
      </c>
      <c r="K244" s="6">
        <f>K245</f>
        <v>0</v>
      </c>
      <c r="L244" s="5">
        <f t="shared" si="50"/>
        <v>422.50968</v>
      </c>
      <c r="M244" s="6">
        <f>M245</f>
        <v>133.5</v>
      </c>
      <c r="N244" s="5">
        <f t="shared" si="53"/>
        <v>556.00968</v>
      </c>
      <c r="O244" s="6">
        <f>O245</f>
        <v>0</v>
      </c>
      <c r="P244" s="5">
        <f t="shared" si="56"/>
        <v>556.00968</v>
      </c>
      <c r="Q244" s="13">
        <f>Q245</f>
        <v>0</v>
      </c>
      <c r="R244" s="5">
        <f t="shared" si="57"/>
        <v>556.00968</v>
      </c>
      <c r="S244" s="6">
        <f>S245</f>
        <v>0</v>
      </c>
      <c r="T244" s="5">
        <f t="shared" si="55"/>
        <v>556.00968</v>
      </c>
      <c r="U244" s="6">
        <f>U245</f>
        <v>0</v>
      </c>
      <c r="V244" s="5">
        <f t="shared" si="52"/>
        <v>556.00968</v>
      </c>
      <c r="W244" s="6">
        <f>W245</f>
        <v>0</v>
      </c>
      <c r="X244" s="5">
        <f t="shared" si="43"/>
        <v>556.00968</v>
      </c>
      <c r="Y244" s="6">
        <f>Y245</f>
        <v>-60</v>
      </c>
      <c r="Z244" s="5">
        <f t="shared" si="44"/>
        <v>496.00968</v>
      </c>
      <c r="AA244" s="13">
        <f>AA245</f>
        <v>0</v>
      </c>
      <c r="AB244" s="5">
        <f t="shared" si="45"/>
        <v>496.00968</v>
      </c>
      <c r="AC244" s="6">
        <f>AC245</f>
        <v>-3.09368</v>
      </c>
      <c r="AD244" s="5">
        <f t="shared" si="46"/>
        <v>492.916</v>
      </c>
      <c r="AE244" s="5">
        <f>AE245</f>
        <v>492.916</v>
      </c>
      <c r="AF244" s="32">
        <f t="shared" si="47"/>
        <v>100</v>
      </c>
    </row>
    <row r="245" spans="1:32" ht="51.75" customHeight="1">
      <c r="A245" s="9" t="s">
        <v>245</v>
      </c>
      <c r="B245" s="11" t="s">
        <v>248</v>
      </c>
      <c r="C245" s="8"/>
      <c r="D245" s="5">
        <v>352.50968</v>
      </c>
      <c r="E245" s="6">
        <f>E246+E247</f>
        <v>0</v>
      </c>
      <c r="F245" s="5">
        <f t="shared" si="51"/>
        <v>352.50968</v>
      </c>
      <c r="G245" s="6">
        <f>G246+G247</f>
        <v>0</v>
      </c>
      <c r="H245" s="5">
        <f t="shared" si="48"/>
        <v>352.50968</v>
      </c>
      <c r="I245" s="6">
        <f>I246+I247</f>
        <v>70</v>
      </c>
      <c r="J245" s="5">
        <f t="shared" si="49"/>
        <v>422.50968</v>
      </c>
      <c r="K245" s="6">
        <f>K246+K247</f>
        <v>0</v>
      </c>
      <c r="L245" s="5">
        <f t="shared" si="50"/>
        <v>422.50968</v>
      </c>
      <c r="M245" s="6">
        <f>M246+M247</f>
        <v>133.5</v>
      </c>
      <c r="N245" s="5">
        <f t="shared" si="53"/>
        <v>556.00968</v>
      </c>
      <c r="O245" s="6">
        <f>O246+O247</f>
        <v>0</v>
      </c>
      <c r="P245" s="5">
        <f t="shared" si="56"/>
        <v>556.00968</v>
      </c>
      <c r="Q245" s="13">
        <f>Q246+Q247</f>
        <v>0</v>
      </c>
      <c r="R245" s="5">
        <f t="shared" si="57"/>
        <v>556.00968</v>
      </c>
      <c r="S245" s="6">
        <f>S246+S247</f>
        <v>0</v>
      </c>
      <c r="T245" s="5">
        <f t="shared" si="55"/>
        <v>556.00968</v>
      </c>
      <c r="U245" s="6">
        <f>U246+U247</f>
        <v>0</v>
      </c>
      <c r="V245" s="5">
        <f t="shared" si="52"/>
        <v>556.00968</v>
      </c>
      <c r="W245" s="6">
        <f>W246+W247</f>
        <v>0</v>
      </c>
      <c r="X245" s="5">
        <f t="shared" si="43"/>
        <v>556.00968</v>
      </c>
      <c r="Y245" s="6">
        <f>Y246+Y247</f>
        <v>-60</v>
      </c>
      <c r="Z245" s="5">
        <f t="shared" si="44"/>
        <v>496.00968</v>
      </c>
      <c r="AA245" s="13">
        <f>AA246+AA247</f>
        <v>0</v>
      </c>
      <c r="AB245" s="5">
        <f t="shared" si="45"/>
        <v>496.00968</v>
      </c>
      <c r="AC245" s="6">
        <f>AC246+AC247</f>
        <v>-3.09368</v>
      </c>
      <c r="AD245" s="5">
        <f t="shared" si="46"/>
        <v>492.916</v>
      </c>
      <c r="AE245" s="5">
        <f>AE246+AE247</f>
        <v>492.916</v>
      </c>
      <c r="AF245" s="32">
        <f t="shared" si="47"/>
        <v>100</v>
      </c>
    </row>
    <row r="246" spans="1:32" ht="48.75" customHeight="1">
      <c r="A246" s="9" t="s">
        <v>34</v>
      </c>
      <c r="B246" s="11" t="s">
        <v>248</v>
      </c>
      <c r="C246" s="8">
        <v>200</v>
      </c>
      <c r="D246" s="5">
        <v>309.416</v>
      </c>
      <c r="E246" s="6"/>
      <c r="F246" s="5">
        <f t="shared" si="51"/>
        <v>309.416</v>
      </c>
      <c r="G246" s="6"/>
      <c r="H246" s="5">
        <f t="shared" si="48"/>
        <v>309.416</v>
      </c>
      <c r="I246" s="6">
        <v>70</v>
      </c>
      <c r="J246" s="5">
        <f t="shared" si="49"/>
        <v>379.416</v>
      </c>
      <c r="K246" s="6"/>
      <c r="L246" s="5">
        <f t="shared" si="50"/>
        <v>379.416</v>
      </c>
      <c r="M246" s="6">
        <v>133.5</v>
      </c>
      <c r="N246" s="5">
        <f t="shared" si="53"/>
        <v>512.91599999999994</v>
      </c>
      <c r="O246" s="6"/>
      <c r="P246" s="5">
        <f t="shared" si="56"/>
        <v>512.91599999999994</v>
      </c>
      <c r="Q246" s="13"/>
      <c r="R246" s="5">
        <f t="shared" si="57"/>
        <v>512.91599999999994</v>
      </c>
      <c r="S246" s="6"/>
      <c r="T246" s="5">
        <f t="shared" si="55"/>
        <v>512.91599999999994</v>
      </c>
      <c r="U246" s="6"/>
      <c r="V246" s="5">
        <f t="shared" si="52"/>
        <v>512.91599999999994</v>
      </c>
      <c r="W246" s="6"/>
      <c r="X246" s="5">
        <f t="shared" si="43"/>
        <v>512.91599999999994</v>
      </c>
      <c r="Y246" s="6">
        <v>-60</v>
      </c>
      <c r="Z246" s="5">
        <f t="shared" si="44"/>
        <v>452.91599999999994</v>
      </c>
      <c r="AA246" s="13"/>
      <c r="AB246" s="5">
        <f t="shared" si="45"/>
        <v>452.91599999999994</v>
      </c>
      <c r="AC246" s="6"/>
      <c r="AD246" s="5">
        <f t="shared" si="46"/>
        <v>452.91599999999994</v>
      </c>
      <c r="AE246" s="5">
        <v>452.916</v>
      </c>
      <c r="AF246" s="32">
        <f t="shared" si="47"/>
        <v>100.00000000000003</v>
      </c>
    </row>
    <row r="247" spans="1:32" ht="48.75" customHeight="1">
      <c r="A247" s="9" t="s">
        <v>89</v>
      </c>
      <c r="B247" s="11" t="s">
        <v>248</v>
      </c>
      <c r="C247" s="8">
        <v>600</v>
      </c>
      <c r="D247" s="5">
        <v>43.093679999999999</v>
      </c>
      <c r="E247" s="6"/>
      <c r="F247" s="5">
        <f t="shared" si="51"/>
        <v>43.093679999999999</v>
      </c>
      <c r="G247" s="6"/>
      <c r="H247" s="5">
        <f t="shared" si="48"/>
        <v>43.093679999999999</v>
      </c>
      <c r="I247" s="6"/>
      <c r="J247" s="5">
        <f t="shared" si="49"/>
        <v>43.093679999999999</v>
      </c>
      <c r="K247" s="6"/>
      <c r="L247" s="5">
        <f t="shared" si="50"/>
        <v>43.093679999999999</v>
      </c>
      <c r="M247" s="6"/>
      <c r="N247" s="5">
        <f t="shared" si="53"/>
        <v>43.093679999999999</v>
      </c>
      <c r="O247" s="6"/>
      <c r="P247" s="5">
        <f t="shared" si="56"/>
        <v>43.093679999999999</v>
      </c>
      <c r="Q247" s="13"/>
      <c r="R247" s="5">
        <f t="shared" si="57"/>
        <v>43.093679999999999</v>
      </c>
      <c r="S247" s="6"/>
      <c r="T247" s="5">
        <f t="shared" si="55"/>
        <v>43.093679999999999</v>
      </c>
      <c r="U247" s="6"/>
      <c r="V247" s="5">
        <f t="shared" si="52"/>
        <v>43.093679999999999</v>
      </c>
      <c r="W247" s="6"/>
      <c r="X247" s="5">
        <f t="shared" si="43"/>
        <v>43.093679999999999</v>
      </c>
      <c r="Y247" s="6"/>
      <c r="Z247" s="5">
        <f t="shared" si="44"/>
        <v>43.093679999999999</v>
      </c>
      <c r="AA247" s="13"/>
      <c r="AB247" s="5">
        <f t="shared" si="45"/>
        <v>43.093679999999999</v>
      </c>
      <c r="AC247" s="6">
        <v>-3.09368</v>
      </c>
      <c r="AD247" s="5">
        <f t="shared" si="46"/>
        <v>40</v>
      </c>
      <c r="AE247" s="5">
        <v>40</v>
      </c>
      <c r="AF247" s="32">
        <f t="shared" si="47"/>
        <v>100</v>
      </c>
    </row>
    <row r="248" spans="1:32" ht="60" customHeight="1">
      <c r="A248" s="16" t="s">
        <v>249</v>
      </c>
      <c r="B248" s="15" t="s">
        <v>252</v>
      </c>
      <c r="C248" s="8"/>
      <c r="D248" s="3">
        <v>1119.3217099999999</v>
      </c>
      <c r="E248" s="6">
        <f>E249+E252</f>
        <v>0</v>
      </c>
      <c r="F248" s="5">
        <f t="shared" si="51"/>
        <v>1119.3217099999999</v>
      </c>
      <c r="G248" s="6">
        <f>G249+G252</f>
        <v>0</v>
      </c>
      <c r="H248" s="5">
        <f t="shared" si="48"/>
        <v>1119.3217099999999</v>
      </c>
      <c r="I248" s="6">
        <f>I249+I252</f>
        <v>0</v>
      </c>
      <c r="J248" s="5">
        <f t="shared" si="49"/>
        <v>1119.3217099999999</v>
      </c>
      <c r="K248" s="6">
        <f>K249+K252</f>
        <v>0</v>
      </c>
      <c r="L248" s="5">
        <f t="shared" si="50"/>
        <v>1119.3217099999999</v>
      </c>
      <c r="M248" s="6">
        <f>M249+M252</f>
        <v>0</v>
      </c>
      <c r="N248" s="5">
        <f t="shared" si="53"/>
        <v>1119.3217099999999</v>
      </c>
      <c r="O248" s="6">
        <f>O249+O252</f>
        <v>0</v>
      </c>
      <c r="P248" s="5">
        <f t="shared" si="56"/>
        <v>1119.3217099999999</v>
      </c>
      <c r="Q248" s="13">
        <f>Q249+Q252</f>
        <v>0</v>
      </c>
      <c r="R248" s="5">
        <f t="shared" si="57"/>
        <v>1119.3217099999999</v>
      </c>
      <c r="S248" s="6">
        <f>S249+S252</f>
        <v>0</v>
      </c>
      <c r="T248" s="5">
        <f t="shared" si="55"/>
        <v>1119.3217099999999</v>
      </c>
      <c r="U248" s="6">
        <f>U249+U252</f>
        <v>0</v>
      </c>
      <c r="V248" s="5">
        <f t="shared" si="52"/>
        <v>1119.3217099999999</v>
      </c>
      <c r="W248" s="6">
        <f>W249+W252</f>
        <v>2.1629999999999998</v>
      </c>
      <c r="X248" s="5">
        <f t="shared" si="43"/>
        <v>1121.48471</v>
      </c>
      <c r="Y248" s="6">
        <f>Y249+Y252</f>
        <v>0.1</v>
      </c>
      <c r="Z248" s="5">
        <f t="shared" si="44"/>
        <v>1121.5847099999999</v>
      </c>
      <c r="AA248" s="13">
        <f>AA249+AA252</f>
        <v>0</v>
      </c>
      <c r="AB248" s="5">
        <f t="shared" si="45"/>
        <v>1121.5847099999999</v>
      </c>
      <c r="AC248" s="6">
        <f>AC249+AC252</f>
        <v>0</v>
      </c>
      <c r="AD248" s="5">
        <f t="shared" si="46"/>
        <v>1121.5847099999999</v>
      </c>
      <c r="AE248" s="5">
        <f>AE249+AE252</f>
        <v>1115.5847100000001</v>
      </c>
      <c r="AF248" s="32">
        <f t="shared" si="47"/>
        <v>99.465042635968189</v>
      </c>
    </row>
    <row r="249" spans="1:32" ht="52.5" customHeight="1">
      <c r="A249" s="9" t="s">
        <v>250</v>
      </c>
      <c r="B249" s="11" t="s">
        <v>253</v>
      </c>
      <c r="C249" s="8"/>
      <c r="D249" s="3">
        <v>1119.3217099999999</v>
      </c>
      <c r="E249" s="6">
        <f>E250</f>
        <v>0</v>
      </c>
      <c r="F249" s="5">
        <f t="shared" si="51"/>
        <v>1119.3217099999999</v>
      </c>
      <c r="G249" s="6">
        <f>G250</f>
        <v>0</v>
      </c>
      <c r="H249" s="5">
        <f t="shared" si="48"/>
        <v>1119.3217099999999</v>
      </c>
      <c r="I249" s="6">
        <f>I250</f>
        <v>0</v>
      </c>
      <c r="J249" s="5">
        <f t="shared" si="49"/>
        <v>1119.3217099999999</v>
      </c>
      <c r="K249" s="6">
        <f>K250</f>
        <v>0</v>
      </c>
      <c r="L249" s="5">
        <f t="shared" si="50"/>
        <v>1119.3217099999999</v>
      </c>
      <c r="M249" s="6">
        <f>M250</f>
        <v>0</v>
      </c>
      <c r="N249" s="5">
        <f t="shared" si="53"/>
        <v>1119.3217099999999</v>
      </c>
      <c r="O249" s="6">
        <f>O250</f>
        <v>0</v>
      </c>
      <c r="P249" s="5">
        <f t="shared" si="56"/>
        <v>1119.3217099999999</v>
      </c>
      <c r="Q249" s="13">
        <f>Q250</f>
        <v>0</v>
      </c>
      <c r="R249" s="5">
        <f t="shared" si="57"/>
        <v>1119.3217099999999</v>
      </c>
      <c r="S249" s="6">
        <f>S250</f>
        <v>0</v>
      </c>
      <c r="T249" s="5">
        <f t="shared" si="55"/>
        <v>1119.3217099999999</v>
      </c>
      <c r="U249" s="6">
        <f>U250</f>
        <v>0</v>
      </c>
      <c r="V249" s="5">
        <f t="shared" si="52"/>
        <v>1119.3217099999999</v>
      </c>
      <c r="W249" s="6">
        <f>W250</f>
        <v>2.1629999999999998</v>
      </c>
      <c r="X249" s="5">
        <f t="shared" si="43"/>
        <v>1121.48471</v>
      </c>
      <c r="Y249" s="6">
        <f>Y250</f>
        <v>0.1</v>
      </c>
      <c r="Z249" s="5">
        <f t="shared" si="44"/>
        <v>1121.5847099999999</v>
      </c>
      <c r="AA249" s="13">
        <f>AA250</f>
        <v>0</v>
      </c>
      <c r="AB249" s="5">
        <f t="shared" si="45"/>
        <v>1121.5847099999999</v>
      </c>
      <c r="AC249" s="6">
        <f>AC250</f>
        <v>0</v>
      </c>
      <c r="AD249" s="5">
        <f t="shared" si="46"/>
        <v>1121.5847099999999</v>
      </c>
      <c r="AE249" s="5">
        <f>AE250</f>
        <v>1115.5847100000001</v>
      </c>
      <c r="AF249" s="32">
        <f t="shared" si="47"/>
        <v>99.465042635968189</v>
      </c>
    </row>
    <row r="250" spans="1:32" ht="44.25" customHeight="1">
      <c r="A250" s="9" t="s">
        <v>251</v>
      </c>
      <c r="B250" s="11" t="s">
        <v>254</v>
      </c>
      <c r="C250" s="8"/>
      <c r="D250" s="3">
        <v>1119.3217099999999</v>
      </c>
      <c r="E250" s="6">
        <f>E251</f>
        <v>0</v>
      </c>
      <c r="F250" s="5">
        <f t="shared" si="51"/>
        <v>1119.3217099999999</v>
      </c>
      <c r="G250" s="6">
        <f>G251</f>
        <v>0</v>
      </c>
      <c r="H250" s="5">
        <f t="shared" si="48"/>
        <v>1119.3217099999999</v>
      </c>
      <c r="I250" s="6">
        <f>I251</f>
        <v>0</v>
      </c>
      <c r="J250" s="5">
        <f t="shared" si="49"/>
        <v>1119.3217099999999</v>
      </c>
      <c r="K250" s="6">
        <f>K251</f>
        <v>0</v>
      </c>
      <c r="L250" s="5">
        <f t="shared" si="50"/>
        <v>1119.3217099999999</v>
      </c>
      <c r="M250" s="6">
        <f>M251</f>
        <v>0</v>
      </c>
      <c r="N250" s="5">
        <f t="shared" si="53"/>
        <v>1119.3217099999999</v>
      </c>
      <c r="O250" s="6">
        <f>O251</f>
        <v>0</v>
      </c>
      <c r="P250" s="5">
        <f t="shared" si="56"/>
        <v>1119.3217099999999</v>
      </c>
      <c r="Q250" s="13">
        <f>Q251</f>
        <v>0</v>
      </c>
      <c r="R250" s="5">
        <f t="shared" si="57"/>
        <v>1119.3217099999999</v>
      </c>
      <c r="S250" s="6">
        <f>S251</f>
        <v>0</v>
      </c>
      <c r="T250" s="5">
        <f t="shared" si="55"/>
        <v>1119.3217099999999</v>
      </c>
      <c r="U250" s="6">
        <f>U251</f>
        <v>0</v>
      </c>
      <c r="V250" s="5">
        <f t="shared" si="52"/>
        <v>1119.3217099999999</v>
      </c>
      <c r="W250" s="6">
        <f>W251</f>
        <v>2.1629999999999998</v>
      </c>
      <c r="X250" s="5">
        <f t="shared" si="43"/>
        <v>1121.48471</v>
      </c>
      <c r="Y250" s="6">
        <f>Y251</f>
        <v>0.1</v>
      </c>
      <c r="Z250" s="5">
        <f t="shared" si="44"/>
        <v>1121.5847099999999</v>
      </c>
      <c r="AA250" s="13">
        <f>AA251</f>
        <v>0</v>
      </c>
      <c r="AB250" s="5">
        <f t="shared" si="45"/>
        <v>1121.5847099999999</v>
      </c>
      <c r="AC250" s="6">
        <f>AC251</f>
        <v>0</v>
      </c>
      <c r="AD250" s="5">
        <f t="shared" si="46"/>
        <v>1121.5847099999999</v>
      </c>
      <c r="AE250" s="5">
        <f>AE251</f>
        <v>1115.5847100000001</v>
      </c>
      <c r="AF250" s="32">
        <f t="shared" si="47"/>
        <v>99.465042635968189</v>
      </c>
    </row>
    <row r="251" spans="1:32" ht="47.25" customHeight="1">
      <c r="A251" s="9" t="s">
        <v>89</v>
      </c>
      <c r="B251" s="11" t="s">
        <v>254</v>
      </c>
      <c r="C251" s="8">
        <v>600</v>
      </c>
      <c r="D251" s="3">
        <v>1119.3217099999999</v>
      </c>
      <c r="E251" s="6"/>
      <c r="F251" s="5">
        <f t="shared" si="51"/>
        <v>1119.3217099999999</v>
      </c>
      <c r="G251" s="6"/>
      <c r="H251" s="5">
        <f t="shared" si="48"/>
        <v>1119.3217099999999</v>
      </c>
      <c r="I251" s="6"/>
      <c r="J251" s="5">
        <f t="shared" si="49"/>
        <v>1119.3217099999999</v>
      </c>
      <c r="K251" s="6"/>
      <c r="L251" s="5">
        <f t="shared" si="50"/>
        <v>1119.3217099999999</v>
      </c>
      <c r="M251" s="6"/>
      <c r="N251" s="5">
        <f t="shared" si="53"/>
        <v>1119.3217099999999</v>
      </c>
      <c r="O251" s="6"/>
      <c r="P251" s="5">
        <f t="shared" si="56"/>
        <v>1119.3217099999999</v>
      </c>
      <c r="Q251" s="13"/>
      <c r="R251" s="5">
        <f t="shared" si="57"/>
        <v>1119.3217099999999</v>
      </c>
      <c r="S251" s="6"/>
      <c r="T251" s="5">
        <f t="shared" si="55"/>
        <v>1119.3217099999999</v>
      </c>
      <c r="U251" s="6"/>
      <c r="V251" s="5">
        <f t="shared" si="52"/>
        <v>1119.3217099999999</v>
      </c>
      <c r="W251" s="6">
        <v>2.1629999999999998</v>
      </c>
      <c r="X251" s="5">
        <f t="shared" si="43"/>
        <v>1121.48471</v>
      </c>
      <c r="Y251" s="6">
        <v>0.1</v>
      </c>
      <c r="Z251" s="5">
        <f t="shared" si="44"/>
        <v>1121.5847099999999</v>
      </c>
      <c r="AA251" s="13"/>
      <c r="AB251" s="5">
        <f t="shared" si="45"/>
        <v>1121.5847099999999</v>
      </c>
      <c r="AC251" s="6"/>
      <c r="AD251" s="5">
        <f t="shared" si="46"/>
        <v>1121.5847099999999</v>
      </c>
      <c r="AE251" s="5">
        <v>1115.5847100000001</v>
      </c>
      <c r="AF251" s="32">
        <f t="shared" si="47"/>
        <v>99.465042635968189</v>
      </c>
    </row>
    <row r="252" spans="1:32" ht="51" hidden="1" customHeight="1">
      <c r="A252" s="9" t="s">
        <v>255</v>
      </c>
      <c r="B252" s="11" t="s">
        <v>257</v>
      </c>
      <c r="C252" s="8"/>
      <c r="D252" s="5">
        <v>0</v>
      </c>
      <c r="E252" s="6">
        <f>E253</f>
        <v>0</v>
      </c>
      <c r="F252" s="5">
        <f t="shared" si="51"/>
        <v>0</v>
      </c>
      <c r="G252" s="6">
        <f>G253</f>
        <v>0</v>
      </c>
      <c r="H252" s="5">
        <f t="shared" si="48"/>
        <v>0</v>
      </c>
      <c r="I252" s="6">
        <f>I253</f>
        <v>0</v>
      </c>
      <c r="J252" s="5">
        <f t="shared" si="49"/>
        <v>0</v>
      </c>
      <c r="K252" s="6">
        <f>K253</f>
        <v>0</v>
      </c>
      <c r="L252" s="5">
        <f t="shared" si="50"/>
        <v>0</v>
      </c>
      <c r="M252" s="6">
        <f>M253</f>
        <v>0</v>
      </c>
      <c r="N252" s="5">
        <f t="shared" si="53"/>
        <v>0</v>
      </c>
      <c r="O252" s="6">
        <f>O253</f>
        <v>0</v>
      </c>
      <c r="P252" s="5">
        <f t="shared" si="56"/>
        <v>0</v>
      </c>
      <c r="Q252" s="13">
        <f>Q253</f>
        <v>0</v>
      </c>
      <c r="R252" s="5">
        <f t="shared" si="57"/>
        <v>0</v>
      </c>
      <c r="S252" s="6">
        <f>S253</f>
        <v>0</v>
      </c>
      <c r="T252" s="5">
        <f t="shared" si="55"/>
        <v>0</v>
      </c>
      <c r="U252" s="6">
        <f>U253</f>
        <v>0</v>
      </c>
      <c r="V252" s="5">
        <f t="shared" si="52"/>
        <v>0</v>
      </c>
      <c r="W252" s="6">
        <f>W253</f>
        <v>0</v>
      </c>
      <c r="X252" s="5">
        <f t="shared" si="43"/>
        <v>0</v>
      </c>
      <c r="Y252" s="6">
        <f>Y253</f>
        <v>0</v>
      </c>
      <c r="Z252" s="5">
        <f t="shared" si="44"/>
        <v>0</v>
      </c>
      <c r="AA252" s="13">
        <f>AA253</f>
        <v>0</v>
      </c>
      <c r="AB252" s="5">
        <f t="shared" si="45"/>
        <v>0</v>
      </c>
      <c r="AC252" s="6">
        <f>AC253</f>
        <v>0</v>
      </c>
      <c r="AD252" s="5">
        <f t="shared" si="46"/>
        <v>0</v>
      </c>
      <c r="AE252" s="5">
        <f>AE253</f>
        <v>0</v>
      </c>
      <c r="AF252" s="32" t="e">
        <f t="shared" si="47"/>
        <v>#DIV/0!</v>
      </c>
    </row>
    <row r="253" spans="1:32" ht="42.75" hidden="1" customHeight="1">
      <c r="A253" s="9" t="s">
        <v>256</v>
      </c>
      <c r="B253" s="11" t="s">
        <v>258</v>
      </c>
      <c r="C253" s="8"/>
      <c r="D253" s="5">
        <v>0</v>
      </c>
      <c r="E253" s="6">
        <f>E254</f>
        <v>0</v>
      </c>
      <c r="F253" s="5">
        <f t="shared" si="51"/>
        <v>0</v>
      </c>
      <c r="G253" s="6">
        <f>G254</f>
        <v>0</v>
      </c>
      <c r="H253" s="5">
        <f t="shared" si="48"/>
        <v>0</v>
      </c>
      <c r="I253" s="6">
        <f>I254</f>
        <v>0</v>
      </c>
      <c r="J253" s="5">
        <f t="shared" si="49"/>
        <v>0</v>
      </c>
      <c r="K253" s="6">
        <f>K254</f>
        <v>0</v>
      </c>
      <c r="L253" s="5">
        <f t="shared" si="50"/>
        <v>0</v>
      </c>
      <c r="M253" s="6">
        <f>M254</f>
        <v>0</v>
      </c>
      <c r="N253" s="5">
        <f t="shared" si="53"/>
        <v>0</v>
      </c>
      <c r="O253" s="6">
        <f>O254</f>
        <v>0</v>
      </c>
      <c r="P253" s="5">
        <f t="shared" si="56"/>
        <v>0</v>
      </c>
      <c r="Q253" s="13">
        <f>Q254</f>
        <v>0</v>
      </c>
      <c r="R253" s="5">
        <f t="shared" si="57"/>
        <v>0</v>
      </c>
      <c r="S253" s="6">
        <f>S254</f>
        <v>0</v>
      </c>
      <c r="T253" s="5">
        <f t="shared" si="55"/>
        <v>0</v>
      </c>
      <c r="U253" s="6">
        <f>U254</f>
        <v>0</v>
      </c>
      <c r="V253" s="5">
        <f t="shared" si="52"/>
        <v>0</v>
      </c>
      <c r="W253" s="6">
        <f>W254</f>
        <v>0</v>
      </c>
      <c r="X253" s="5">
        <f t="shared" si="43"/>
        <v>0</v>
      </c>
      <c r="Y253" s="6">
        <f>Y254</f>
        <v>0</v>
      </c>
      <c r="Z253" s="5">
        <f t="shared" si="44"/>
        <v>0</v>
      </c>
      <c r="AA253" s="13">
        <f>AA254</f>
        <v>0</v>
      </c>
      <c r="AB253" s="5">
        <f t="shared" si="45"/>
        <v>0</v>
      </c>
      <c r="AC253" s="6">
        <f>AC254</f>
        <v>0</v>
      </c>
      <c r="AD253" s="5">
        <f t="shared" si="46"/>
        <v>0</v>
      </c>
      <c r="AE253" s="5">
        <f>AE254</f>
        <v>0</v>
      </c>
      <c r="AF253" s="32" t="e">
        <f t="shared" si="47"/>
        <v>#DIV/0!</v>
      </c>
    </row>
    <row r="254" spans="1:32" ht="49.5" hidden="1" customHeight="1">
      <c r="A254" s="9" t="s">
        <v>89</v>
      </c>
      <c r="B254" s="11" t="s">
        <v>258</v>
      </c>
      <c r="C254" s="8">
        <v>600</v>
      </c>
      <c r="D254" s="5">
        <v>0</v>
      </c>
      <c r="E254" s="6"/>
      <c r="F254" s="5">
        <f t="shared" si="51"/>
        <v>0</v>
      </c>
      <c r="G254" s="6"/>
      <c r="H254" s="5">
        <f t="shared" si="48"/>
        <v>0</v>
      </c>
      <c r="I254" s="6"/>
      <c r="J254" s="5">
        <f t="shared" si="49"/>
        <v>0</v>
      </c>
      <c r="K254" s="6"/>
      <c r="L254" s="5">
        <f t="shared" si="50"/>
        <v>0</v>
      </c>
      <c r="M254" s="6"/>
      <c r="N254" s="5">
        <f t="shared" si="53"/>
        <v>0</v>
      </c>
      <c r="O254" s="6"/>
      <c r="P254" s="5">
        <f t="shared" si="56"/>
        <v>0</v>
      </c>
      <c r="Q254" s="13"/>
      <c r="R254" s="5">
        <f t="shared" si="57"/>
        <v>0</v>
      </c>
      <c r="S254" s="6"/>
      <c r="T254" s="5">
        <f t="shared" si="55"/>
        <v>0</v>
      </c>
      <c r="U254" s="6"/>
      <c r="V254" s="5">
        <f t="shared" si="52"/>
        <v>0</v>
      </c>
      <c r="W254" s="6"/>
      <c r="X254" s="5">
        <f t="shared" si="43"/>
        <v>0</v>
      </c>
      <c r="Y254" s="6"/>
      <c r="Z254" s="5">
        <f t="shared" si="44"/>
        <v>0</v>
      </c>
      <c r="AA254" s="13"/>
      <c r="AB254" s="5">
        <f t="shared" si="45"/>
        <v>0</v>
      </c>
      <c r="AC254" s="6"/>
      <c r="AD254" s="5">
        <f t="shared" si="46"/>
        <v>0</v>
      </c>
      <c r="AE254" s="5"/>
      <c r="AF254" s="32" t="e">
        <f t="shared" si="47"/>
        <v>#DIV/0!</v>
      </c>
    </row>
    <row r="255" spans="1:32" ht="97.5" hidden="1" customHeight="1">
      <c r="A255" s="16" t="s">
        <v>260</v>
      </c>
      <c r="B255" s="15" t="s">
        <v>265</v>
      </c>
      <c r="C255" s="8"/>
      <c r="D255" s="5">
        <v>0</v>
      </c>
      <c r="E255" s="6">
        <f>E256</f>
        <v>0</v>
      </c>
      <c r="F255" s="5">
        <f t="shared" si="51"/>
        <v>0</v>
      </c>
      <c r="G255" s="6">
        <f>G256</f>
        <v>0</v>
      </c>
      <c r="H255" s="5">
        <f t="shared" si="48"/>
        <v>0</v>
      </c>
      <c r="I255" s="6">
        <f>I256</f>
        <v>0</v>
      </c>
      <c r="J255" s="5">
        <f t="shared" si="49"/>
        <v>0</v>
      </c>
      <c r="K255" s="6">
        <f>K256</f>
        <v>0</v>
      </c>
      <c r="L255" s="5">
        <f t="shared" si="50"/>
        <v>0</v>
      </c>
      <c r="M255" s="6">
        <f>M256</f>
        <v>0</v>
      </c>
      <c r="N255" s="5">
        <f t="shared" si="53"/>
        <v>0</v>
      </c>
      <c r="O255" s="6">
        <f>O256</f>
        <v>0</v>
      </c>
      <c r="P255" s="5">
        <f t="shared" si="56"/>
        <v>0</v>
      </c>
      <c r="Q255" s="13">
        <f>Q256</f>
        <v>0</v>
      </c>
      <c r="R255" s="5">
        <f t="shared" si="57"/>
        <v>0</v>
      </c>
      <c r="S255" s="6">
        <f>S256</f>
        <v>0</v>
      </c>
      <c r="T255" s="5">
        <f t="shared" si="55"/>
        <v>0</v>
      </c>
      <c r="U255" s="6">
        <f>U256</f>
        <v>0</v>
      </c>
      <c r="V255" s="5">
        <f t="shared" si="52"/>
        <v>0</v>
      </c>
      <c r="W255" s="6">
        <f>W256</f>
        <v>0</v>
      </c>
      <c r="X255" s="5">
        <f t="shared" si="43"/>
        <v>0</v>
      </c>
      <c r="Y255" s="6">
        <f>Y256</f>
        <v>0</v>
      </c>
      <c r="Z255" s="5">
        <f t="shared" si="44"/>
        <v>0</v>
      </c>
      <c r="AA255" s="13">
        <f>AA256</f>
        <v>0</v>
      </c>
      <c r="AB255" s="5">
        <f t="shared" si="45"/>
        <v>0</v>
      </c>
      <c r="AC255" s="6">
        <f>AC256</f>
        <v>0</v>
      </c>
      <c r="AD255" s="5">
        <f t="shared" si="46"/>
        <v>0</v>
      </c>
      <c r="AE255" s="5">
        <f>AE256</f>
        <v>0</v>
      </c>
      <c r="AF255" s="32" t="e">
        <f t="shared" si="47"/>
        <v>#DIV/0!</v>
      </c>
    </row>
    <row r="256" spans="1:32" ht="85.5" hidden="1" customHeight="1">
      <c r="A256" s="9" t="s">
        <v>261</v>
      </c>
      <c r="B256" s="11" t="s">
        <v>263</v>
      </c>
      <c r="C256" s="8"/>
      <c r="D256" s="5">
        <v>0</v>
      </c>
      <c r="E256" s="6">
        <f>E257</f>
        <v>0</v>
      </c>
      <c r="F256" s="5">
        <f t="shared" si="51"/>
        <v>0</v>
      </c>
      <c r="G256" s="6">
        <f>G257</f>
        <v>0</v>
      </c>
      <c r="H256" s="5">
        <f t="shared" si="48"/>
        <v>0</v>
      </c>
      <c r="I256" s="6">
        <f>I257</f>
        <v>0</v>
      </c>
      <c r="J256" s="5">
        <f t="shared" si="49"/>
        <v>0</v>
      </c>
      <c r="K256" s="6">
        <f>K257</f>
        <v>0</v>
      </c>
      <c r="L256" s="5">
        <f t="shared" si="50"/>
        <v>0</v>
      </c>
      <c r="M256" s="6">
        <f>M257</f>
        <v>0</v>
      </c>
      <c r="N256" s="5">
        <f t="shared" si="53"/>
        <v>0</v>
      </c>
      <c r="O256" s="6">
        <f>O257</f>
        <v>0</v>
      </c>
      <c r="P256" s="5">
        <f t="shared" si="56"/>
        <v>0</v>
      </c>
      <c r="Q256" s="13">
        <f>Q257</f>
        <v>0</v>
      </c>
      <c r="R256" s="5">
        <f t="shared" si="57"/>
        <v>0</v>
      </c>
      <c r="S256" s="6">
        <f>S257</f>
        <v>0</v>
      </c>
      <c r="T256" s="5">
        <f t="shared" si="55"/>
        <v>0</v>
      </c>
      <c r="U256" s="6">
        <f>U257</f>
        <v>0</v>
      </c>
      <c r="V256" s="5">
        <f t="shared" si="52"/>
        <v>0</v>
      </c>
      <c r="W256" s="6">
        <f>W257</f>
        <v>0</v>
      </c>
      <c r="X256" s="5">
        <f t="shared" si="43"/>
        <v>0</v>
      </c>
      <c r="Y256" s="6">
        <f>Y257</f>
        <v>0</v>
      </c>
      <c r="Z256" s="5">
        <f t="shared" si="44"/>
        <v>0</v>
      </c>
      <c r="AA256" s="13">
        <f>AA257</f>
        <v>0</v>
      </c>
      <c r="AB256" s="5">
        <f t="shared" si="45"/>
        <v>0</v>
      </c>
      <c r="AC256" s="6">
        <f>AC257</f>
        <v>0</v>
      </c>
      <c r="AD256" s="5">
        <f t="shared" si="46"/>
        <v>0</v>
      </c>
      <c r="AE256" s="5">
        <f>AE257</f>
        <v>0</v>
      </c>
      <c r="AF256" s="32" t="e">
        <f t="shared" si="47"/>
        <v>#DIV/0!</v>
      </c>
    </row>
    <row r="257" spans="1:32" ht="71.25" hidden="1" customHeight="1">
      <c r="A257" s="9" t="s">
        <v>262</v>
      </c>
      <c r="B257" s="11" t="s">
        <v>264</v>
      </c>
      <c r="C257" s="8"/>
      <c r="D257" s="5">
        <v>0</v>
      </c>
      <c r="E257" s="6">
        <f>E258</f>
        <v>0</v>
      </c>
      <c r="F257" s="5">
        <f t="shared" si="51"/>
        <v>0</v>
      </c>
      <c r="G257" s="6">
        <f>G258</f>
        <v>0</v>
      </c>
      <c r="H257" s="5">
        <f t="shared" si="48"/>
        <v>0</v>
      </c>
      <c r="I257" s="6">
        <f>I258</f>
        <v>0</v>
      </c>
      <c r="J257" s="5">
        <f t="shared" si="49"/>
        <v>0</v>
      </c>
      <c r="K257" s="6">
        <f>K258</f>
        <v>0</v>
      </c>
      <c r="L257" s="5">
        <f t="shared" si="50"/>
        <v>0</v>
      </c>
      <c r="M257" s="6">
        <f>M258</f>
        <v>0</v>
      </c>
      <c r="N257" s="5">
        <f t="shared" si="53"/>
        <v>0</v>
      </c>
      <c r="O257" s="6">
        <f>O258</f>
        <v>0</v>
      </c>
      <c r="P257" s="5">
        <f t="shared" si="56"/>
        <v>0</v>
      </c>
      <c r="Q257" s="13">
        <f>Q258</f>
        <v>0</v>
      </c>
      <c r="R257" s="5">
        <f t="shared" si="57"/>
        <v>0</v>
      </c>
      <c r="S257" s="6">
        <f>S258</f>
        <v>0</v>
      </c>
      <c r="T257" s="5">
        <f t="shared" si="55"/>
        <v>0</v>
      </c>
      <c r="U257" s="6">
        <f>U258</f>
        <v>0</v>
      </c>
      <c r="V257" s="5">
        <f t="shared" si="52"/>
        <v>0</v>
      </c>
      <c r="W257" s="6">
        <f>W258</f>
        <v>0</v>
      </c>
      <c r="X257" s="5">
        <f t="shared" si="43"/>
        <v>0</v>
      </c>
      <c r="Y257" s="6">
        <f>Y258</f>
        <v>0</v>
      </c>
      <c r="Z257" s="5">
        <f t="shared" si="44"/>
        <v>0</v>
      </c>
      <c r="AA257" s="13">
        <f>AA258</f>
        <v>0</v>
      </c>
      <c r="AB257" s="5">
        <f t="shared" si="45"/>
        <v>0</v>
      </c>
      <c r="AC257" s="6">
        <f>AC258</f>
        <v>0</v>
      </c>
      <c r="AD257" s="5">
        <f t="shared" si="46"/>
        <v>0</v>
      </c>
      <c r="AE257" s="5">
        <f>AE258</f>
        <v>0</v>
      </c>
      <c r="AF257" s="32" t="e">
        <f t="shared" si="47"/>
        <v>#DIV/0!</v>
      </c>
    </row>
    <row r="258" spans="1:32" ht="47.25" hidden="1" customHeight="1">
      <c r="A258" s="9" t="s">
        <v>34</v>
      </c>
      <c r="B258" s="11" t="s">
        <v>264</v>
      </c>
      <c r="C258" s="8">
        <v>200</v>
      </c>
      <c r="D258" s="5">
        <v>0</v>
      </c>
      <c r="E258" s="6"/>
      <c r="F258" s="5">
        <f t="shared" si="51"/>
        <v>0</v>
      </c>
      <c r="G258" s="6"/>
      <c r="H258" s="5">
        <f t="shared" si="48"/>
        <v>0</v>
      </c>
      <c r="I258" s="6"/>
      <c r="J258" s="5">
        <f t="shared" si="49"/>
        <v>0</v>
      </c>
      <c r="K258" s="6"/>
      <c r="L258" s="5">
        <f t="shared" si="50"/>
        <v>0</v>
      </c>
      <c r="M258" s="6"/>
      <c r="N258" s="5">
        <f t="shared" si="53"/>
        <v>0</v>
      </c>
      <c r="O258" s="6"/>
      <c r="P258" s="5">
        <f t="shared" si="56"/>
        <v>0</v>
      </c>
      <c r="Q258" s="13"/>
      <c r="R258" s="5">
        <f t="shared" si="57"/>
        <v>0</v>
      </c>
      <c r="S258" s="6"/>
      <c r="T258" s="5">
        <f t="shared" si="55"/>
        <v>0</v>
      </c>
      <c r="U258" s="6"/>
      <c r="V258" s="5">
        <f t="shared" si="52"/>
        <v>0</v>
      </c>
      <c r="W258" s="6"/>
      <c r="X258" s="5">
        <f t="shared" si="43"/>
        <v>0</v>
      </c>
      <c r="Y258" s="6"/>
      <c r="Z258" s="5">
        <f t="shared" si="44"/>
        <v>0</v>
      </c>
      <c r="AA258" s="13"/>
      <c r="AB258" s="5">
        <f t="shared" si="45"/>
        <v>0</v>
      </c>
      <c r="AC258" s="6"/>
      <c r="AD258" s="5">
        <f t="shared" si="46"/>
        <v>0</v>
      </c>
      <c r="AE258" s="5"/>
      <c r="AF258" s="32" t="e">
        <f t="shared" si="47"/>
        <v>#DIV/0!</v>
      </c>
    </row>
    <row r="259" spans="1:32" ht="47.25" customHeight="1">
      <c r="A259" s="16" t="s">
        <v>519</v>
      </c>
      <c r="B259" s="15" t="s">
        <v>520</v>
      </c>
      <c r="C259" s="8"/>
      <c r="D259" s="5">
        <v>3729.4034199999996</v>
      </c>
      <c r="E259" s="6">
        <f>E260</f>
        <v>1676.39</v>
      </c>
      <c r="F259" s="5">
        <f t="shared" si="51"/>
        <v>5405.79342</v>
      </c>
      <c r="G259" s="6">
        <f>G260</f>
        <v>64.763999999999996</v>
      </c>
      <c r="H259" s="5">
        <f t="shared" si="48"/>
        <v>5470.5574200000001</v>
      </c>
      <c r="I259" s="6">
        <f>I260</f>
        <v>0</v>
      </c>
      <c r="J259" s="5">
        <f t="shared" si="49"/>
        <v>5470.5574200000001</v>
      </c>
      <c r="K259" s="6">
        <f>K260</f>
        <v>1230.5</v>
      </c>
      <c r="L259" s="5">
        <f t="shared" si="50"/>
        <v>6701.0574200000001</v>
      </c>
      <c r="M259" s="6">
        <f>M260</f>
        <v>0</v>
      </c>
      <c r="N259" s="5">
        <f t="shared" si="53"/>
        <v>6701.0574200000001</v>
      </c>
      <c r="O259" s="6">
        <f>O260</f>
        <v>0</v>
      </c>
      <c r="P259" s="5">
        <f t="shared" si="56"/>
        <v>6701.0574200000001</v>
      </c>
      <c r="Q259" s="13">
        <f>Q260</f>
        <v>0</v>
      </c>
      <c r="R259" s="5">
        <f t="shared" si="57"/>
        <v>6701.0574200000001</v>
      </c>
      <c r="S259" s="6">
        <f>S260</f>
        <v>0</v>
      </c>
      <c r="T259" s="5">
        <f t="shared" si="55"/>
        <v>6701.0574200000001</v>
      </c>
      <c r="U259" s="6">
        <f>U260</f>
        <v>0</v>
      </c>
      <c r="V259" s="5">
        <f t="shared" si="52"/>
        <v>6701.0574200000001</v>
      </c>
      <c r="W259" s="6">
        <f>W260</f>
        <v>8.25</v>
      </c>
      <c r="X259" s="5">
        <f t="shared" si="43"/>
        <v>6709.3074200000001</v>
      </c>
      <c r="Y259" s="6">
        <f>Y260</f>
        <v>34.756999999999998</v>
      </c>
      <c r="Z259" s="5">
        <f t="shared" si="44"/>
        <v>6744.0644199999997</v>
      </c>
      <c r="AA259" s="13">
        <f>AA260</f>
        <v>0</v>
      </c>
      <c r="AB259" s="5">
        <f t="shared" si="45"/>
        <v>6744.0644199999997</v>
      </c>
      <c r="AC259" s="6">
        <f>AC260</f>
        <v>0</v>
      </c>
      <c r="AD259" s="5">
        <f t="shared" si="46"/>
        <v>6744.0644199999997</v>
      </c>
      <c r="AE259" s="5">
        <f>AE260</f>
        <v>6709.0644200000006</v>
      </c>
      <c r="AF259" s="32">
        <f t="shared" si="47"/>
        <v>99.48102512342254</v>
      </c>
    </row>
    <row r="260" spans="1:32" ht="47.25" customHeight="1">
      <c r="A260" s="16" t="s">
        <v>521</v>
      </c>
      <c r="B260" s="15" t="s">
        <v>522</v>
      </c>
      <c r="C260" s="8"/>
      <c r="D260" s="5">
        <v>3729.4034199999996</v>
      </c>
      <c r="E260" s="6">
        <f>E261+E263+E265</f>
        <v>1676.39</v>
      </c>
      <c r="F260" s="5">
        <f t="shared" si="51"/>
        <v>5405.79342</v>
      </c>
      <c r="G260" s="6">
        <f>G261+G263+G265+G267</f>
        <v>64.763999999999996</v>
      </c>
      <c r="H260" s="5">
        <f t="shared" si="48"/>
        <v>5470.5574200000001</v>
      </c>
      <c r="I260" s="6">
        <f>I261+I263+I265+I267</f>
        <v>0</v>
      </c>
      <c r="J260" s="5">
        <f t="shared" si="49"/>
        <v>5470.5574200000001</v>
      </c>
      <c r="K260" s="6">
        <f>K261+K263+K265+K267+K269</f>
        <v>1230.5</v>
      </c>
      <c r="L260" s="5">
        <f t="shared" si="50"/>
        <v>6701.0574200000001</v>
      </c>
      <c r="M260" s="6">
        <f>M261+M263+M265+M267+M269</f>
        <v>0</v>
      </c>
      <c r="N260" s="5">
        <f t="shared" si="53"/>
        <v>6701.0574200000001</v>
      </c>
      <c r="O260" s="6">
        <f>O261+O263+O265+O267+O269</f>
        <v>0</v>
      </c>
      <c r="P260" s="5">
        <f t="shared" si="56"/>
        <v>6701.0574200000001</v>
      </c>
      <c r="Q260" s="13">
        <f>Q261+Q263+Q265+Q267+Q269</f>
        <v>0</v>
      </c>
      <c r="R260" s="5">
        <f t="shared" si="57"/>
        <v>6701.0574200000001</v>
      </c>
      <c r="S260" s="6">
        <f>S261+S263+S265+S267+S269+S271</f>
        <v>0</v>
      </c>
      <c r="T260" s="5">
        <f t="shared" si="55"/>
        <v>6701.0574200000001</v>
      </c>
      <c r="U260" s="6">
        <f>U261+U263+U265+U267+U269+U271</f>
        <v>0</v>
      </c>
      <c r="V260" s="5">
        <f t="shared" si="52"/>
        <v>6701.0574200000001</v>
      </c>
      <c r="W260" s="6">
        <f>W261+W263+W265+W267+W269+W271</f>
        <v>8.25</v>
      </c>
      <c r="X260" s="5">
        <f t="shared" si="43"/>
        <v>6709.3074200000001</v>
      </c>
      <c r="Y260" s="6">
        <f>Y261+Y263+Y265+Y267+Y269+Y271</f>
        <v>34.756999999999998</v>
      </c>
      <c r="Z260" s="5">
        <f t="shared" si="44"/>
        <v>6744.0644199999997</v>
      </c>
      <c r="AA260" s="13">
        <f>AA261+AA263+AA265+AA267+AA269+AA271</f>
        <v>0</v>
      </c>
      <c r="AB260" s="5">
        <f t="shared" si="45"/>
        <v>6744.0644199999997</v>
      </c>
      <c r="AC260" s="6">
        <f>AC261+AC263+AC265+AC267+AC269+AC271</f>
        <v>0</v>
      </c>
      <c r="AD260" s="5">
        <f t="shared" si="46"/>
        <v>6744.0644199999997</v>
      </c>
      <c r="AE260" s="5">
        <f>AE261+AE263+AE265+AE267+AE269+AE271</f>
        <v>6709.0644200000006</v>
      </c>
      <c r="AF260" s="32">
        <f t="shared" si="47"/>
        <v>99.48102512342254</v>
      </c>
    </row>
    <row r="261" spans="1:32" ht="47.25" customHeight="1">
      <c r="A261" s="9" t="s">
        <v>338</v>
      </c>
      <c r="B261" s="11" t="s">
        <v>523</v>
      </c>
      <c r="C261" s="8"/>
      <c r="D261" s="5">
        <v>3529.4034200000001</v>
      </c>
      <c r="E261" s="6">
        <f>E262</f>
        <v>0</v>
      </c>
      <c r="F261" s="5">
        <f t="shared" si="51"/>
        <v>3529.4034200000001</v>
      </c>
      <c r="G261" s="6">
        <f>G262</f>
        <v>0</v>
      </c>
      <c r="H261" s="5">
        <f t="shared" si="48"/>
        <v>3529.4034200000001</v>
      </c>
      <c r="I261" s="6">
        <f>I262</f>
        <v>0</v>
      </c>
      <c r="J261" s="5">
        <f t="shared" si="49"/>
        <v>3529.4034200000001</v>
      </c>
      <c r="K261" s="6">
        <f>K262</f>
        <v>0</v>
      </c>
      <c r="L261" s="5">
        <f t="shared" si="50"/>
        <v>3529.4034200000001</v>
      </c>
      <c r="M261" s="6">
        <f>M262</f>
        <v>0</v>
      </c>
      <c r="N261" s="5">
        <f t="shared" si="53"/>
        <v>3529.4034200000001</v>
      </c>
      <c r="O261" s="6">
        <f>O262</f>
        <v>0</v>
      </c>
      <c r="P261" s="5">
        <f t="shared" si="56"/>
        <v>3529.4034200000001</v>
      </c>
      <c r="Q261" s="13">
        <f>Q262</f>
        <v>0</v>
      </c>
      <c r="R261" s="5">
        <f t="shared" si="57"/>
        <v>3529.4034200000001</v>
      </c>
      <c r="S261" s="6">
        <f>S262</f>
        <v>0</v>
      </c>
      <c r="T261" s="5">
        <f t="shared" si="55"/>
        <v>3529.4034200000001</v>
      </c>
      <c r="U261" s="6">
        <f>U262</f>
        <v>0</v>
      </c>
      <c r="V261" s="5">
        <f t="shared" si="52"/>
        <v>3529.4034200000001</v>
      </c>
      <c r="W261" s="6">
        <f>W262</f>
        <v>7.37</v>
      </c>
      <c r="X261" s="5">
        <f t="shared" si="43"/>
        <v>3536.77342</v>
      </c>
      <c r="Y261" s="6">
        <f>Y262</f>
        <v>27.38</v>
      </c>
      <c r="Z261" s="5">
        <f t="shared" si="44"/>
        <v>3564.1534200000001</v>
      </c>
      <c r="AA261" s="13">
        <f>AA262</f>
        <v>0</v>
      </c>
      <c r="AB261" s="5">
        <f t="shared" si="45"/>
        <v>3564.1534200000001</v>
      </c>
      <c r="AC261" s="6">
        <f>AC262</f>
        <v>0</v>
      </c>
      <c r="AD261" s="5">
        <f t="shared" si="46"/>
        <v>3564.1534200000001</v>
      </c>
      <c r="AE261" s="5">
        <f>AE262</f>
        <v>3529.1534200000001</v>
      </c>
      <c r="AF261" s="32">
        <f t="shared" si="47"/>
        <v>99.017999623596452</v>
      </c>
    </row>
    <row r="262" spans="1:32" ht="47.25" customHeight="1">
      <c r="A262" s="9" t="s">
        <v>89</v>
      </c>
      <c r="B262" s="11" t="s">
        <v>523</v>
      </c>
      <c r="C262" s="8">
        <v>600</v>
      </c>
      <c r="D262" s="5">
        <v>3529.4034200000001</v>
      </c>
      <c r="E262" s="6"/>
      <c r="F262" s="5">
        <f t="shared" si="51"/>
        <v>3529.4034200000001</v>
      </c>
      <c r="G262" s="6"/>
      <c r="H262" s="5">
        <f t="shared" si="48"/>
        <v>3529.4034200000001</v>
      </c>
      <c r="I262" s="6"/>
      <c r="J262" s="5">
        <f t="shared" si="49"/>
        <v>3529.4034200000001</v>
      </c>
      <c r="K262" s="6"/>
      <c r="L262" s="5">
        <f t="shared" si="50"/>
        <v>3529.4034200000001</v>
      </c>
      <c r="M262" s="6"/>
      <c r="N262" s="5">
        <f t="shared" si="53"/>
        <v>3529.4034200000001</v>
      </c>
      <c r="O262" s="6"/>
      <c r="P262" s="5">
        <f t="shared" si="56"/>
        <v>3529.4034200000001</v>
      </c>
      <c r="Q262" s="13"/>
      <c r="R262" s="5">
        <f t="shared" si="57"/>
        <v>3529.4034200000001</v>
      </c>
      <c r="S262" s="6"/>
      <c r="T262" s="5">
        <f t="shared" si="55"/>
        <v>3529.4034200000001</v>
      </c>
      <c r="U262" s="6"/>
      <c r="V262" s="5">
        <f t="shared" si="52"/>
        <v>3529.4034200000001</v>
      </c>
      <c r="W262" s="6">
        <v>7.37</v>
      </c>
      <c r="X262" s="5">
        <f t="shared" si="43"/>
        <v>3536.77342</v>
      </c>
      <c r="Y262" s="6">
        <v>27.38</v>
      </c>
      <c r="Z262" s="5">
        <f t="shared" si="44"/>
        <v>3564.1534200000001</v>
      </c>
      <c r="AA262" s="13"/>
      <c r="AB262" s="5">
        <f t="shared" si="45"/>
        <v>3564.1534200000001</v>
      </c>
      <c r="AC262" s="6"/>
      <c r="AD262" s="5">
        <f t="shared" si="46"/>
        <v>3564.1534200000001</v>
      </c>
      <c r="AE262" s="5">
        <v>3529.1534200000001</v>
      </c>
      <c r="AF262" s="32">
        <f t="shared" si="47"/>
        <v>99.017999623596452</v>
      </c>
    </row>
    <row r="263" spans="1:32" ht="82.5" customHeight="1">
      <c r="A263" s="9" t="s">
        <v>348</v>
      </c>
      <c r="B263" s="18" t="s">
        <v>524</v>
      </c>
      <c r="C263" s="8"/>
      <c r="D263" s="5">
        <v>200</v>
      </c>
      <c r="E263" s="6">
        <f>E264</f>
        <v>0</v>
      </c>
      <c r="F263" s="5">
        <f t="shared" si="51"/>
        <v>200</v>
      </c>
      <c r="G263" s="6">
        <f>G264</f>
        <v>0</v>
      </c>
      <c r="H263" s="5">
        <f t="shared" si="48"/>
        <v>200</v>
      </c>
      <c r="I263" s="6">
        <f>I264</f>
        <v>0</v>
      </c>
      <c r="J263" s="5">
        <f t="shared" si="49"/>
        <v>200</v>
      </c>
      <c r="K263" s="6">
        <f>K264</f>
        <v>0</v>
      </c>
      <c r="L263" s="5">
        <f t="shared" si="50"/>
        <v>200</v>
      </c>
      <c r="M263" s="6">
        <f>M264</f>
        <v>0</v>
      </c>
      <c r="N263" s="5">
        <f t="shared" si="53"/>
        <v>200</v>
      </c>
      <c r="O263" s="6">
        <f>O264</f>
        <v>0</v>
      </c>
      <c r="P263" s="5">
        <f t="shared" si="56"/>
        <v>200</v>
      </c>
      <c r="Q263" s="13">
        <f>Q264</f>
        <v>0</v>
      </c>
      <c r="R263" s="5">
        <f t="shared" si="57"/>
        <v>200</v>
      </c>
      <c r="S263" s="6">
        <f>S264</f>
        <v>0</v>
      </c>
      <c r="T263" s="5">
        <f t="shared" si="55"/>
        <v>200</v>
      </c>
      <c r="U263" s="6">
        <f>U264</f>
        <v>0</v>
      </c>
      <c r="V263" s="5">
        <f t="shared" si="52"/>
        <v>200</v>
      </c>
      <c r="W263" s="6">
        <f>W264</f>
        <v>0.88</v>
      </c>
      <c r="X263" s="5">
        <f t="shared" si="43"/>
        <v>200.88</v>
      </c>
      <c r="Y263" s="6">
        <f>Y264</f>
        <v>0</v>
      </c>
      <c r="Z263" s="5">
        <f t="shared" si="44"/>
        <v>200.88</v>
      </c>
      <c r="AA263" s="13">
        <f>AA264</f>
        <v>0</v>
      </c>
      <c r="AB263" s="5">
        <f t="shared" si="45"/>
        <v>200.88</v>
      </c>
      <c r="AC263" s="6">
        <f>AC264</f>
        <v>0</v>
      </c>
      <c r="AD263" s="5">
        <f t="shared" si="46"/>
        <v>200.88</v>
      </c>
      <c r="AE263" s="5">
        <f>AE264</f>
        <v>200.88</v>
      </c>
      <c r="AF263" s="32">
        <f t="shared" si="47"/>
        <v>100</v>
      </c>
    </row>
    <row r="264" spans="1:32" ht="47.25" customHeight="1">
      <c r="A264" s="9" t="s">
        <v>89</v>
      </c>
      <c r="B264" s="18" t="s">
        <v>524</v>
      </c>
      <c r="C264" s="8">
        <v>600</v>
      </c>
      <c r="D264" s="5">
        <v>200</v>
      </c>
      <c r="E264" s="6"/>
      <c r="F264" s="5">
        <f t="shared" si="51"/>
        <v>200</v>
      </c>
      <c r="G264" s="6"/>
      <c r="H264" s="5">
        <f t="shared" si="48"/>
        <v>200</v>
      </c>
      <c r="I264" s="6"/>
      <c r="J264" s="5">
        <f t="shared" si="49"/>
        <v>200</v>
      </c>
      <c r="K264" s="6"/>
      <c r="L264" s="5">
        <f t="shared" si="50"/>
        <v>200</v>
      </c>
      <c r="M264" s="6"/>
      <c r="N264" s="5">
        <f t="shared" si="53"/>
        <v>200</v>
      </c>
      <c r="O264" s="6"/>
      <c r="P264" s="5">
        <f t="shared" si="56"/>
        <v>200</v>
      </c>
      <c r="Q264" s="13"/>
      <c r="R264" s="5">
        <f t="shared" si="57"/>
        <v>200</v>
      </c>
      <c r="S264" s="6"/>
      <c r="T264" s="5">
        <f t="shared" si="55"/>
        <v>200</v>
      </c>
      <c r="U264" s="6"/>
      <c r="V264" s="5">
        <f t="shared" si="52"/>
        <v>200</v>
      </c>
      <c r="W264" s="6">
        <v>0.88</v>
      </c>
      <c r="X264" s="5">
        <f t="shared" si="43"/>
        <v>200.88</v>
      </c>
      <c r="Y264" s="6"/>
      <c r="Z264" s="5">
        <f t="shared" si="44"/>
        <v>200.88</v>
      </c>
      <c r="AA264" s="13"/>
      <c r="AB264" s="5">
        <f t="shared" si="45"/>
        <v>200.88</v>
      </c>
      <c r="AC264" s="6"/>
      <c r="AD264" s="5">
        <f t="shared" si="46"/>
        <v>200.88</v>
      </c>
      <c r="AE264" s="5">
        <v>200.88</v>
      </c>
      <c r="AF264" s="32">
        <f t="shared" si="47"/>
        <v>100</v>
      </c>
    </row>
    <row r="265" spans="1:32" ht="84" customHeight="1">
      <c r="A265" s="9" t="s">
        <v>346</v>
      </c>
      <c r="B265" s="18" t="s">
        <v>551</v>
      </c>
      <c r="C265" s="8"/>
      <c r="D265" s="5">
        <f>D266</f>
        <v>0</v>
      </c>
      <c r="E265" s="6">
        <f>E266</f>
        <v>1676.39</v>
      </c>
      <c r="F265" s="5">
        <f t="shared" si="51"/>
        <v>1676.39</v>
      </c>
      <c r="G265" s="6">
        <f>G266</f>
        <v>0</v>
      </c>
      <c r="H265" s="5">
        <f t="shared" ref="H265:H336" si="58">F265+G265</f>
        <v>1676.39</v>
      </c>
      <c r="I265" s="6">
        <f>I266</f>
        <v>0</v>
      </c>
      <c r="J265" s="5">
        <f t="shared" ref="J265:J338" si="59">H265+I265</f>
        <v>1676.39</v>
      </c>
      <c r="K265" s="6">
        <f>K266</f>
        <v>0</v>
      </c>
      <c r="L265" s="5">
        <f t="shared" ref="L265:L336" si="60">J265+K265</f>
        <v>1676.39</v>
      </c>
      <c r="M265" s="6">
        <f>M266</f>
        <v>0</v>
      </c>
      <c r="N265" s="5">
        <f t="shared" ref="N265:N335" si="61">L265+M265</f>
        <v>1676.39</v>
      </c>
      <c r="O265" s="6">
        <f>O266</f>
        <v>0</v>
      </c>
      <c r="P265" s="5">
        <f t="shared" si="56"/>
        <v>1676.39</v>
      </c>
      <c r="Q265" s="13">
        <f>Q266</f>
        <v>0</v>
      </c>
      <c r="R265" s="5">
        <f t="shared" si="57"/>
        <v>1676.39</v>
      </c>
      <c r="S265" s="6">
        <f>S266</f>
        <v>0</v>
      </c>
      <c r="T265" s="5">
        <f t="shared" si="55"/>
        <v>1676.39</v>
      </c>
      <c r="U265" s="6">
        <f>U266</f>
        <v>0</v>
      </c>
      <c r="V265" s="5">
        <f t="shared" si="52"/>
        <v>1676.39</v>
      </c>
      <c r="W265" s="6">
        <f>W266</f>
        <v>0</v>
      </c>
      <c r="X265" s="5">
        <f t="shared" si="43"/>
        <v>1676.39</v>
      </c>
      <c r="Y265" s="6">
        <f>Y266</f>
        <v>7.3769999999999998</v>
      </c>
      <c r="Z265" s="5">
        <f t="shared" si="44"/>
        <v>1683.7670000000001</v>
      </c>
      <c r="AA265" s="13">
        <f>AA266</f>
        <v>0</v>
      </c>
      <c r="AB265" s="5">
        <f t="shared" si="45"/>
        <v>1683.7670000000001</v>
      </c>
      <c r="AC265" s="6">
        <f>AC266</f>
        <v>0</v>
      </c>
      <c r="AD265" s="5">
        <f t="shared" si="46"/>
        <v>1683.7670000000001</v>
      </c>
      <c r="AE265" s="5">
        <f>AE266</f>
        <v>1683.7670000000001</v>
      </c>
      <c r="AF265" s="32">
        <f t="shared" si="47"/>
        <v>100</v>
      </c>
    </row>
    <row r="266" spans="1:32" ht="47.25" customHeight="1">
      <c r="A266" s="9" t="s">
        <v>89</v>
      </c>
      <c r="B266" s="18" t="s">
        <v>551</v>
      </c>
      <c r="C266" s="8">
        <v>600</v>
      </c>
      <c r="D266" s="5"/>
      <c r="E266" s="6">
        <v>1676.39</v>
      </c>
      <c r="F266" s="5">
        <f t="shared" si="51"/>
        <v>1676.39</v>
      </c>
      <c r="G266" s="6"/>
      <c r="H266" s="5">
        <f t="shared" si="58"/>
        <v>1676.39</v>
      </c>
      <c r="I266" s="6"/>
      <c r="J266" s="5">
        <f t="shared" si="59"/>
        <v>1676.39</v>
      </c>
      <c r="K266" s="6"/>
      <c r="L266" s="5">
        <f t="shared" si="60"/>
        <v>1676.39</v>
      </c>
      <c r="M266" s="6"/>
      <c r="N266" s="5">
        <f t="shared" si="61"/>
        <v>1676.39</v>
      </c>
      <c r="O266" s="6"/>
      <c r="P266" s="5">
        <f t="shared" si="56"/>
        <v>1676.39</v>
      </c>
      <c r="Q266" s="13"/>
      <c r="R266" s="5">
        <f t="shared" si="57"/>
        <v>1676.39</v>
      </c>
      <c r="S266" s="6"/>
      <c r="T266" s="5">
        <f t="shared" si="55"/>
        <v>1676.39</v>
      </c>
      <c r="U266" s="6"/>
      <c r="V266" s="5">
        <f t="shared" si="52"/>
        <v>1676.39</v>
      </c>
      <c r="W266" s="6"/>
      <c r="X266" s="5">
        <f t="shared" si="43"/>
        <v>1676.39</v>
      </c>
      <c r="Y266" s="6">
        <v>7.3769999999999998</v>
      </c>
      <c r="Z266" s="5">
        <f t="shared" si="44"/>
        <v>1683.7670000000001</v>
      </c>
      <c r="AA266" s="13"/>
      <c r="AB266" s="5">
        <f t="shared" si="45"/>
        <v>1683.7670000000001</v>
      </c>
      <c r="AC266" s="6"/>
      <c r="AD266" s="5">
        <f t="shared" si="46"/>
        <v>1683.7670000000001</v>
      </c>
      <c r="AE266" s="5">
        <v>1683.7670000000001</v>
      </c>
      <c r="AF266" s="32">
        <f t="shared" si="47"/>
        <v>100</v>
      </c>
    </row>
    <row r="267" spans="1:32" ht="60" hidden="1" customHeight="1">
      <c r="A267" s="9" t="s">
        <v>549</v>
      </c>
      <c r="B267" s="18" t="s">
        <v>559</v>
      </c>
      <c r="C267" s="8"/>
      <c r="D267" s="5"/>
      <c r="E267" s="6"/>
      <c r="F267" s="5">
        <f t="shared" si="51"/>
        <v>0</v>
      </c>
      <c r="G267" s="6">
        <f>G268</f>
        <v>64.763999999999996</v>
      </c>
      <c r="H267" s="5">
        <f t="shared" si="58"/>
        <v>64.763999999999996</v>
      </c>
      <c r="I267" s="6">
        <f>I268</f>
        <v>0</v>
      </c>
      <c r="J267" s="5">
        <f t="shared" si="59"/>
        <v>64.763999999999996</v>
      </c>
      <c r="K267" s="6">
        <f>K268</f>
        <v>0</v>
      </c>
      <c r="L267" s="5">
        <f t="shared" si="60"/>
        <v>64.763999999999996</v>
      </c>
      <c r="M267" s="6">
        <f>M268</f>
        <v>0</v>
      </c>
      <c r="N267" s="5">
        <f t="shared" si="61"/>
        <v>64.763999999999996</v>
      </c>
      <c r="O267" s="6">
        <f>O268</f>
        <v>0</v>
      </c>
      <c r="P267" s="5">
        <f t="shared" si="56"/>
        <v>64.763999999999996</v>
      </c>
      <c r="Q267" s="13">
        <f>Q268</f>
        <v>0</v>
      </c>
      <c r="R267" s="5">
        <f t="shared" si="57"/>
        <v>64.763999999999996</v>
      </c>
      <c r="S267" s="6">
        <f>S268</f>
        <v>-64.763999999999996</v>
      </c>
      <c r="T267" s="5">
        <f t="shared" si="55"/>
        <v>0</v>
      </c>
      <c r="U267" s="6">
        <f>U268</f>
        <v>0</v>
      </c>
      <c r="V267" s="5">
        <f t="shared" si="52"/>
        <v>0</v>
      </c>
      <c r="W267" s="6">
        <f>W268</f>
        <v>0</v>
      </c>
      <c r="X267" s="5">
        <f t="shared" si="43"/>
        <v>0</v>
      </c>
      <c r="Y267" s="6">
        <f>Y268</f>
        <v>0</v>
      </c>
      <c r="Z267" s="5">
        <f t="shared" si="44"/>
        <v>0</v>
      </c>
      <c r="AA267" s="13">
        <f>AA268</f>
        <v>0</v>
      </c>
      <c r="AB267" s="5">
        <f t="shared" si="45"/>
        <v>0</v>
      </c>
      <c r="AC267" s="6">
        <f>AC268</f>
        <v>0</v>
      </c>
      <c r="AD267" s="5">
        <f t="shared" si="46"/>
        <v>0</v>
      </c>
      <c r="AE267" s="5">
        <f>AE268</f>
        <v>0</v>
      </c>
      <c r="AF267" s="32" t="e">
        <f t="shared" si="47"/>
        <v>#DIV/0!</v>
      </c>
    </row>
    <row r="268" spans="1:32" ht="47.25" hidden="1" customHeight="1">
      <c r="A268" s="9" t="s">
        <v>89</v>
      </c>
      <c r="B268" s="18" t="s">
        <v>559</v>
      </c>
      <c r="C268" s="8">
        <v>600</v>
      </c>
      <c r="D268" s="5"/>
      <c r="E268" s="6"/>
      <c r="F268" s="5">
        <f t="shared" si="51"/>
        <v>0</v>
      </c>
      <c r="G268" s="6">
        <v>64.763999999999996</v>
      </c>
      <c r="H268" s="5">
        <f t="shared" si="58"/>
        <v>64.763999999999996</v>
      </c>
      <c r="I268" s="6"/>
      <c r="J268" s="5">
        <f t="shared" si="59"/>
        <v>64.763999999999996</v>
      </c>
      <c r="K268" s="6"/>
      <c r="L268" s="5">
        <f t="shared" si="60"/>
        <v>64.763999999999996</v>
      </c>
      <c r="M268" s="6"/>
      <c r="N268" s="5">
        <f t="shared" si="61"/>
        <v>64.763999999999996</v>
      </c>
      <c r="O268" s="6"/>
      <c r="P268" s="5">
        <f t="shared" si="56"/>
        <v>64.763999999999996</v>
      </c>
      <c r="Q268" s="13"/>
      <c r="R268" s="5">
        <f t="shared" si="57"/>
        <v>64.763999999999996</v>
      </c>
      <c r="S268" s="6">
        <v>-64.763999999999996</v>
      </c>
      <c r="T268" s="5">
        <f t="shared" si="55"/>
        <v>0</v>
      </c>
      <c r="U268" s="6"/>
      <c r="V268" s="5">
        <f t="shared" si="52"/>
        <v>0</v>
      </c>
      <c r="W268" s="6"/>
      <c r="X268" s="5">
        <f t="shared" ref="X268:X331" si="62">V268+W268</f>
        <v>0</v>
      </c>
      <c r="Y268" s="6"/>
      <c r="Z268" s="5">
        <f t="shared" ref="Z268:Z331" si="63">X268+Y268</f>
        <v>0</v>
      </c>
      <c r="AA268" s="13"/>
      <c r="AB268" s="5">
        <f t="shared" ref="AB268:AB331" si="64">Z268+AA268</f>
        <v>0</v>
      </c>
      <c r="AC268" s="6"/>
      <c r="AD268" s="5">
        <f t="shared" ref="AD268:AD331" si="65">AB268+AC268</f>
        <v>0</v>
      </c>
      <c r="AE268" s="5"/>
      <c r="AF268" s="32" t="e">
        <f t="shared" ref="AF268:AF331" si="66">AE268/AD268*100</f>
        <v>#DIV/0!</v>
      </c>
    </row>
    <row r="269" spans="1:32" ht="57" hidden="1" customHeight="1">
      <c r="A269" s="9" t="s">
        <v>549</v>
      </c>
      <c r="B269" s="18" t="s">
        <v>574</v>
      </c>
      <c r="C269" s="8"/>
      <c r="D269" s="5"/>
      <c r="E269" s="6"/>
      <c r="F269" s="5">
        <f t="shared" si="51"/>
        <v>0</v>
      </c>
      <c r="G269" s="6"/>
      <c r="H269" s="5">
        <f t="shared" si="58"/>
        <v>0</v>
      </c>
      <c r="I269" s="6"/>
      <c r="J269" s="5">
        <f t="shared" si="59"/>
        <v>0</v>
      </c>
      <c r="K269" s="6">
        <f>K270</f>
        <v>1230.5</v>
      </c>
      <c r="L269" s="5">
        <f t="shared" si="60"/>
        <v>1230.5</v>
      </c>
      <c r="M269" s="6">
        <f>M270</f>
        <v>0</v>
      </c>
      <c r="N269" s="5">
        <f t="shared" si="61"/>
        <v>1230.5</v>
      </c>
      <c r="O269" s="6">
        <f>O270</f>
        <v>0</v>
      </c>
      <c r="P269" s="5">
        <f t="shared" si="56"/>
        <v>1230.5</v>
      </c>
      <c r="Q269" s="13">
        <f>Q270</f>
        <v>0</v>
      </c>
      <c r="R269" s="5">
        <f t="shared" si="57"/>
        <v>1230.5</v>
      </c>
      <c r="S269" s="6">
        <f>S270</f>
        <v>-1230.5</v>
      </c>
      <c r="T269" s="5">
        <f t="shared" si="55"/>
        <v>0</v>
      </c>
      <c r="U269" s="6">
        <f>U270</f>
        <v>0</v>
      </c>
      <c r="V269" s="5">
        <f t="shared" si="52"/>
        <v>0</v>
      </c>
      <c r="W269" s="6">
        <f>W270</f>
        <v>0</v>
      </c>
      <c r="X269" s="5">
        <f t="shared" si="62"/>
        <v>0</v>
      </c>
      <c r="Y269" s="6">
        <f>Y270</f>
        <v>0</v>
      </c>
      <c r="Z269" s="5">
        <f t="shared" si="63"/>
        <v>0</v>
      </c>
      <c r="AA269" s="13">
        <f>AA270</f>
        <v>0</v>
      </c>
      <c r="AB269" s="5">
        <f t="shared" si="64"/>
        <v>0</v>
      </c>
      <c r="AC269" s="6">
        <f>AC270</f>
        <v>0</v>
      </c>
      <c r="AD269" s="5">
        <f t="shared" si="65"/>
        <v>0</v>
      </c>
      <c r="AE269" s="5">
        <f>AE270</f>
        <v>0</v>
      </c>
      <c r="AF269" s="32" t="e">
        <f t="shared" si="66"/>
        <v>#DIV/0!</v>
      </c>
    </row>
    <row r="270" spans="1:32" ht="47.25" hidden="1" customHeight="1">
      <c r="A270" s="9" t="s">
        <v>89</v>
      </c>
      <c r="B270" s="18" t="s">
        <v>574</v>
      </c>
      <c r="C270" s="8">
        <v>600</v>
      </c>
      <c r="D270" s="5"/>
      <c r="E270" s="6"/>
      <c r="F270" s="5">
        <f>D270+E270</f>
        <v>0</v>
      </c>
      <c r="G270" s="6"/>
      <c r="H270" s="5">
        <f>F270+G270</f>
        <v>0</v>
      </c>
      <c r="I270" s="6"/>
      <c r="J270" s="5">
        <f t="shared" si="59"/>
        <v>0</v>
      </c>
      <c r="K270" s="6">
        <v>1230.5</v>
      </c>
      <c r="L270" s="5">
        <f t="shared" si="60"/>
        <v>1230.5</v>
      </c>
      <c r="M270" s="6"/>
      <c r="N270" s="5">
        <f t="shared" si="61"/>
        <v>1230.5</v>
      </c>
      <c r="O270" s="6"/>
      <c r="P270" s="5">
        <f t="shared" si="56"/>
        <v>1230.5</v>
      </c>
      <c r="Q270" s="13"/>
      <c r="R270" s="5">
        <f t="shared" si="57"/>
        <v>1230.5</v>
      </c>
      <c r="S270" s="6">
        <v>-1230.5</v>
      </c>
      <c r="T270" s="5">
        <f t="shared" si="55"/>
        <v>0</v>
      </c>
      <c r="U270" s="6"/>
      <c r="V270" s="5">
        <f t="shared" ref="V270:V334" si="67">T270+U270</f>
        <v>0</v>
      </c>
      <c r="W270" s="6"/>
      <c r="X270" s="5">
        <f t="shared" si="62"/>
        <v>0</v>
      </c>
      <c r="Y270" s="6"/>
      <c r="Z270" s="5">
        <f t="shared" si="63"/>
        <v>0</v>
      </c>
      <c r="AA270" s="13"/>
      <c r="AB270" s="5">
        <f t="shared" si="64"/>
        <v>0</v>
      </c>
      <c r="AC270" s="6"/>
      <c r="AD270" s="5">
        <f t="shared" si="65"/>
        <v>0</v>
      </c>
      <c r="AE270" s="5"/>
      <c r="AF270" s="32" t="e">
        <f t="shared" si="66"/>
        <v>#DIV/0!</v>
      </c>
    </row>
    <row r="271" spans="1:32" ht="57.75" customHeight="1">
      <c r="A271" s="9" t="s">
        <v>549</v>
      </c>
      <c r="B271" s="18" t="s">
        <v>639</v>
      </c>
      <c r="C271" s="8"/>
      <c r="D271" s="5"/>
      <c r="E271" s="6"/>
      <c r="F271" s="5">
        <f t="shared" ref="F271:F272" si="68">D271+E271</f>
        <v>0</v>
      </c>
      <c r="G271" s="6"/>
      <c r="H271" s="5">
        <f t="shared" ref="H271:H272" si="69">F271+G271</f>
        <v>0</v>
      </c>
      <c r="I271" s="6"/>
      <c r="J271" s="5">
        <f t="shared" si="59"/>
        <v>0</v>
      </c>
      <c r="K271" s="6"/>
      <c r="L271" s="5">
        <f t="shared" si="60"/>
        <v>0</v>
      </c>
      <c r="M271" s="6"/>
      <c r="N271" s="5">
        <f t="shared" si="61"/>
        <v>0</v>
      </c>
      <c r="O271" s="6"/>
      <c r="P271" s="5">
        <f t="shared" si="56"/>
        <v>0</v>
      </c>
      <c r="Q271" s="13"/>
      <c r="R271" s="5">
        <f t="shared" si="57"/>
        <v>0</v>
      </c>
      <c r="S271" s="6">
        <f>S272</f>
        <v>1295.2639999999999</v>
      </c>
      <c r="T271" s="5">
        <f t="shared" si="55"/>
        <v>1295.2639999999999</v>
      </c>
      <c r="U271" s="6">
        <f>U272</f>
        <v>0</v>
      </c>
      <c r="V271" s="5">
        <f t="shared" si="67"/>
        <v>1295.2639999999999</v>
      </c>
      <c r="W271" s="6">
        <f>W272</f>
        <v>0</v>
      </c>
      <c r="X271" s="5">
        <f t="shared" si="62"/>
        <v>1295.2639999999999</v>
      </c>
      <c r="Y271" s="6">
        <f>Y272</f>
        <v>0</v>
      </c>
      <c r="Z271" s="5">
        <f t="shared" si="63"/>
        <v>1295.2639999999999</v>
      </c>
      <c r="AA271" s="13">
        <f>AA272</f>
        <v>0</v>
      </c>
      <c r="AB271" s="5">
        <f t="shared" si="64"/>
        <v>1295.2639999999999</v>
      </c>
      <c r="AC271" s="6">
        <f>AC272</f>
        <v>0</v>
      </c>
      <c r="AD271" s="5">
        <f t="shared" si="65"/>
        <v>1295.2639999999999</v>
      </c>
      <c r="AE271" s="5">
        <f>AE272</f>
        <v>1295.2639999999999</v>
      </c>
      <c r="AF271" s="32">
        <f t="shared" si="66"/>
        <v>100</v>
      </c>
    </row>
    <row r="272" spans="1:32" ht="47.25" customHeight="1">
      <c r="A272" s="9" t="s">
        <v>89</v>
      </c>
      <c r="B272" s="18" t="s">
        <v>639</v>
      </c>
      <c r="C272" s="8">
        <v>600</v>
      </c>
      <c r="D272" s="5"/>
      <c r="E272" s="6"/>
      <c r="F272" s="5">
        <f t="shared" si="68"/>
        <v>0</v>
      </c>
      <c r="G272" s="6"/>
      <c r="H272" s="5">
        <f t="shared" si="69"/>
        <v>0</v>
      </c>
      <c r="I272" s="6"/>
      <c r="J272" s="5">
        <f t="shared" si="59"/>
        <v>0</v>
      </c>
      <c r="K272" s="6"/>
      <c r="L272" s="5">
        <f t="shared" si="60"/>
        <v>0</v>
      </c>
      <c r="M272" s="6"/>
      <c r="N272" s="5">
        <f t="shared" si="61"/>
        <v>0</v>
      </c>
      <c r="O272" s="6"/>
      <c r="P272" s="5">
        <f t="shared" si="56"/>
        <v>0</v>
      </c>
      <c r="Q272" s="13"/>
      <c r="R272" s="5">
        <f t="shared" si="57"/>
        <v>0</v>
      </c>
      <c r="S272" s="6">
        <f>64.764+1230.5</f>
        <v>1295.2639999999999</v>
      </c>
      <c r="T272" s="5">
        <f t="shared" si="55"/>
        <v>1295.2639999999999</v>
      </c>
      <c r="U272" s="6"/>
      <c r="V272" s="5">
        <f t="shared" si="67"/>
        <v>1295.2639999999999</v>
      </c>
      <c r="W272" s="6"/>
      <c r="X272" s="5">
        <f t="shared" si="62"/>
        <v>1295.2639999999999</v>
      </c>
      <c r="Y272" s="6"/>
      <c r="Z272" s="5">
        <f t="shared" si="63"/>
        <v>1295.2639999999999</v>
      </c>
      <c r="AA272" s="13"/>
      <c r="AB272" s="5">
        <f t="shared" si="64"/>
        <v>1295.2639999999999</v>
      </c>
      <c r="AC272" s="6"/>
      <c r="AD272" s="5">
        <f t="shared" si="65"/>
        <v>1295.2639999999999</v>
      </c>
      <c r="AE272" s="5">
        <v>1295.2639999999999</v>
      </c>
      <c r="AF272" s="32">
        <f t="shared" si="66"/>
        <v>100</v>
      </c>
    </row>
    <row r="273" spans="1:32" ht="93.75" customHeight="1">
      <c r="A273" s="14" t="s">
        <v>5</v>
      </c>
      <c r="B273" s="15" t="s">
        <v>133</v>
      </c>
      <c r="C273" s="8"/>
      <c r="D273" s="5">
        <v>1873.1030000000001</v>
      </c>
      <c r="E273" s="5">
        <f>E274+E278+E292</f>
        <v>0.09</v>
      </c>
      <c r="F273" s="5">
        <f t="shared" si="51"/>
        <v>1873.193</v>
      </c>
      <c r="G273" s="6">
        <f>G274+G278+G292+G302</f>
        <v>3200</v>
      </c>
      <c r="H273" s="5">
        <f t="shared" si="58"/>
        <v>5073.1930000000002</v>
      </c>
      <c r="I273" s="6">
        <f>I274+I278+I292+I302</f>
        <v>100</v>
      </c>
      <c r="J273" s="5">
        <f t="shared" si="59"/>
        <v>5173.1930000000002</v>
      </c>
      <c r="K273" s="6">
        <f>K274+K278+K292+K302</f>
        <v>0</v>
      </c>
      <c r="L273" s="5">
        <f t="shared" si="60"/>
        <v>5173.1930000000002</v>
      </c>
      <c r="M273" s="6">
        <f>M274+M278+M292+M302</f>
        <v>0</v>
      </c>
      <c r="N273" s="5">
        <f t="shared" si="61"/>
        <v>5173.1930000000002</v>
      </c>
      <c r="O273" s="6">
        <f>O274+O278+O292+O302</f>
        <v>0</v>
      </c>
      <c r="P273" s="5">
        <f t="shared" si="56"/>
        <v>5173.1930000000002</v>
      </c>
      <c r="Q273" s="13">
        <f>Q274+Q278+Q292+Q302</f>
        <v>0</v>
      </c>
      <c r="R273" s="5">
        <f t="shared" si="57"/>
        <v>5173.1930000000002</v>
      </c>
      <c r="S273" s="6">
        <f>S274+S278+S292+S302</f>
        <v>-350.38679999999999</v>
      </c>
      <c r="T273" s="5">
        <f t="shared" si="55"/>
        <v>4822.8062</v>
      </c>
      <c r="U273" s="6">
        <f>U274+U278+U292+U302</f>
        <v>-100</v>
      </c>
      <c r="V273" s="5">
        <f t="shared" si="67"/>
        <v>4722.8062</v>
      </c>
      <c r="W273" s="6">
        <f>W274+W278+W292+W302</f>
        <v>0</v>
      </c>
      <c r="X273" s="5">
        <f t="shared" si="62"/>
        <v>4722.8062</v>
      </c>
      <c r="Y273" s="6">
        <f>Y274+Y278+Y292+Y302</f>
        <v>45.862000000000002</v>
      </c>
      <c r="Z273" s="5">
        <f t="shared" si="63"/>
        <v>4768.6682000000001</v>
      </c>
      <c r="AA273" s="13">
        <f>AA274+AA278+AA292+AA302</f>
        <v>0</v>
      </c>
      <c r="AB273" s="5">
        <f t="shared" si="64"/>
        <v>4768.6682000000001</v>
      </c>
      <c r="AC273" s="6">
        <f>AC274+AC278+AC292+AC302</f>
        <v>-1.59</v>
      </c>
      <c r="AD273" s="5">
        <f t="shared" si="65"/>
        <v>4767.0781999999999</v>
      </c>
      <c r="AE273" s="5">
        <f>AE274+AE278+AE292+AE302</f>
        <v>4767.0781999999999</v>
      </c>
      <c r="AF273" s="32">
        <f t="shared" si="66"/>
        <v>100</v>
      </c>
    </row>
    <row r="274" spans="1:32" ht="61.5" customHeight="1">
      <c r="A274" s="16" t="s">
        <v>130</v>
      </c>
      <c r="B274" s="15" t="s">
        <v>134</v>
      </c>
      <c r="C274" s="8"/>
      <c r="D274" s="5">
        <v>178</v>
      </c>
      <c r="E274" s="6">
        <f>E275</f>
        <v>0</v>
      </c>
      <c r="F274" s="5">
        <f t="shared" si="51"/>
        <v>178</v>
      </c>
      <c r="G274" s="6">
        <f>G275</f>
        <v>0</v>
      </c>
      <c r="H274" s="5">
        <f t="shared" si="58"/>
        <v>178</v>
      </c>
      <c r="I274" s="6">
        <f>I275</f>
        <v>100</v>
      </c>
      <c r="J274" s="5">
        <f t="shared" si="59"/>
        <v>278</v>
      </c>
      <c r="K274" s="6">
        <f>K275</f>
        <v>0</v>
      </c>
      <c r="L274" s="5">
        <f t="shared" si="60"/>
        <v>278</v>
      </c>
      <c r="M274" s="6">
        <f>M275</f>
        <v>0</v>
      </c>
      <c r="N274" s="5">
        <f t="shared" si="61"/>
        <v>278</v>
      </c>
      <c r="O274" s="6">
        <f>O275</f>
        <v>0</v>
      </c>
      <c r="P274" s="5">
        <f t="shared" si="56"/>
        <v>278</v>
      </c>
      <c r="Q274" s="13">
        <f>Q275</f>
        <v>0</v>
      </c>
      <c r="R274" s="5">
        <f t="shared" si="57"/>
        <v>278</v>
      </c>
      <c r="S274" s="6">
        <f>S275</f>
        <v>-33.386800000000001</v>
      </c>
      <c r="T274" s="5">
        <f t="shared" si="55"/>
        <v>244.61320000000001</v>
      </c>
      <c r="U274" s="6">
        <f>U275</f>
        <v>0</v>
      </c>
      <c r="V274" s="5">
        <f t="shared" si="67"/>
        <v>244.61320000000001</v>
      </c>
      <c r="W274" s="6">
        <f>W275</f>
        <v>0</v>
      </c>
      <c r="X274" s="5">
        <f t="shared" si="62"/>
        <v>244.61320000000001</v>
      </c>
      <c r="Y274" s="6">
        <f>Y275</f>
        <v>-2</v>
      </c>
      <c r="Z274" s="5">
        <f t="shared" si="63"/>
        <v>242.61320000000001</v>
      </c>
      <c r="AA274" s="13">
        <f>AA275</f>
        <v>0</v>
      </c>
      <c r="AB274" s="5">
        <f t="shared" si="64"/>
        <v>242.61320000000001</v>
      </c>
      <c r="AC274" s="6">
        <f>AC275</f>
        <v>0</v>
      </c>
      <c r="AD274" s="5">
        <f t="shared" si="65"/>
        <v>242.61320000000001</v>
      </c>
      <c r="AE274" s="5">
        <f>AE275</f>
        <v>242.61320000000001</v>
      </c>
      <c r="AF274" s="32">
        <f t="shared" si="66"/>
        <v>100</v>
      </c>
    </row>
    <row r="275" spans="1:32" ht="55.5" customHeight="1">
      <c r="A275" s="9" t="s">
        <v>131</v>
      </c>
      <c r="B275" s="11" t="s">
        <v>135</v>
      </c>
      <c r="C275" s="8"/>
      <c r="D275" s="5">
        <v>178</v>
      </c>
      <c r="E275" s="6">
        <f>E276</f>
        <v>0</v>
      </c>
      <c r="F275" s="5">
        <f t="shared" ref="F275:F343" si="70">D275+E275</f>
        <v>178</v>
      </c>
      <c r="G275" s="6">
        <f>G276</f>
        <v>0</v>
      </c>
      <c r="H275" s="5">
        <f t="shared" si="58"/>
        <v>178</v>
      </c>
      <c r="I275" s="6">
        <f>I276</f>
        <v>100</v>
      </c>
      <c r="J275" s="5">
        <f t="shared" si="59"/>
        <v>278</v>
      </c>
      <c r="K275" s="6">
        <f>K276</f>
        <v>0</v>
      </c>
      <c r="L275" s="5">
        <f t="shared" si="60"/>
        <v>278</v>
      </c>
      <c r="M275" s="6">
        <f>M276</f>
        <v>0</v>
      </c>
      <c r="N275" s="5">
        <f t="shared" si="61"/>
        <v>278</v>
      </c>
      <c r="O275" s="6">
        <f>O276</f>
        <v>0</v>
      </c>
      <c r="P275" s="5">
        <f t="shared" si="56"/>
        <v>278</v>
      </c>
      <c r="Q275" s="13">
        <f>Q276</f>
        <v>0</v>
      </c>
      <c r="R275" s="5">
        <f t="shared" si="57"/>
        <v>278</v>
      </c>
      <c r="S275" s="6">
        <f>S276</f>
        <v>-33.386800000000001</v>
      </c>
      <c r="T275" s="5">
        <f t="shared" si="55"/>
        <v>244.61320000000001</v>
      </c>
      <c r="U275" s="6">
        <f>U276</f>
        <v>0</v>
      </c>
      <c r="V275" s="5">
        <f t="shared" si="67"/>
        <v>244.61320000000001</v>
      </c>
      <c r="W275" s="6">
        <f>W276</f>
        <v>0</v>
      </c>
      <c r="X275" s="5">
        <f t="shared" si="62"/>
        <v>244.61320000000001</v>
      </c>
      <c r="Y275" s="6">
        <f>Y276</f>
        <v>-2</v>
      </c>
      <c r="Z275" s="5">
        <f t="shared" si="63"/>
        <v>242.61320000000001</v>
      </c>
      <c r="AA275" s="13">
        <f>AA276</f>
        <v>0</v>
      </c>
      <c r="AB275" s="5">
        <f t="shared" si="64"/>
        <v>242.61320000000001</v>
      </c>
      <c r="AC275" s="6">
        <f>AC276</f>
        <v>0</v>
      </c>
      <c r="AD275" s="5">
        <f t="shared" si="65"/>
        <v>242.61320000000001</v>
      </c>
      <c r="AE275" s="5">
        <f>AE276</f>
        <v>242.61320000000001</v>
      </c>
      <c r="AF275" s="32">
        <f t="shared" si="66"/>
        <v>100</v>
      </c>
    </row>
    <row r="276" spans="1:32" ht="50.25" customHeight="1">
      <c r="A276" s="9" t="s">
        <v>132</v>
      </c>
      <c r="B276" s="11" t="s">
        <v>136</v>
      </c>
      <c r="C276" s="8"/>
      <c r="D276" s="5">
        <v>178</v>
      </c>
      <c r="E276" s="6">
        <f>E277</f>
        <v>0</v>
      </c>
      <c r="F276" s="5">
        <f t="shared" si="70"/>
        <v>178</v>
      </c>
      <c r="G276" s="6">
        <f>G277</f>
        <v>0</v>
      </c>
      <c r="H276" s="5">
        <f t="shared" si="58"/>
        <v>178</v>
      </c>
      <c r="I276" s="6">
        <f>I277</f>
        <v>100</v>
      </c>
      <c r="J276" s="5">
        <f t="shared" si="59"/>
        <v>278</v>
      </c>
      <c r="K276" s="6">
        <f>K277</f>
        <v>0</v>
      </c>
      <c r="L276" s="5">
        <f t="shared" si="60"/>
        <v>278</v>
      </c>
      <c r="M276" s="6">
        <f>M277</f>
        <v>0</v>
      </c>
      <c r="N276" s="5">
        <f t="shared" si="61"/>
        <v>278</v>
      </c>
      <c r="O276" s="6">
        <f>O277</f>
        <v>0</v>
      </c>
      <c r="P276" s="5">
        <f t="shared" si="56"/>
        <v>278</v>
      </c>
      <c r="Q276" s="13">
        <f>Q277</f>
        <v>0</v>
      </c>
      <c r="R276" s="5">
        <f t="shared" si="57"/>
        <v>278</v>
      </c>
      <c r="S276" s="6">
        <f>S277</f>
        <v>-33.386800000000001</v>
      </c>
      <c r="T276" s="5">
        <f t="shared" si="55"/>
        <v>244.61320000000001</v>
      </c>
      <c r="U276" s="6">
        <f>U277</f>
        <v>0</v>
      </c>
      <c r="V276" s="5">
        <f t="shared" si="67"/>
        <v>244.61320000000001</v>
      </c>
      <c r="W276" s="6">
        <f>W277</f>
        <v>0</v>
      </c>
      <c r="X276" s="5">
        <f t="shared" si="62"/>
        <v>244.61320000000001</v>
      </c>
      <c r="Y276" s="6">
        <f>Y277</f>
        <v>-2</v>
      </c>
      <c r="Z276" s="5">
        <f t="shared" si="63"/>
        <v>242.61320000000001</v>
      </c>
      <c r="AA276" s="13">
        <f>AA277</f>
        <v>0</v>
      </c>
      <c r="AB276" s="5">
        <f t="shared" si="64"/>
        <v>242.61320000000001</v>
      </c>
      <c r="AC276" s="6">
        <f>AC277</f>
        <v>0</v>
      </c>
      <c r="AD276" s="5">
        <f t="shared" si="65"/>
        <v>242.61320000000001</v>
      </c>
      <c r="AE276" s="5">
        <f>AE277</f>
        <v>242.61320000000001</v>
      </c>
      <c r="AF276" s="32">
        <f t="shared" si="66"/>
        <v>100</v>
      </c>
    </row>
    <row r="277" spans="1:32" ht="49.5" customHeight="1">
      <c r="A277" s="9" t="s">
        <v>34</v>
      </c>
      <c r="B277" s="11" t="s">
        <v>136</v>
      </c>
      <c r="C277" s="8">
        <v>200</v>
      </c>
      <c r="D277" s="5">
        <v>178</v>
      </c>
      <c r="E277" s="6"/>
      <c r="F277" s="5">
        <f t="shared" si="70"/>
        <v>178</v>
      </c>
      <c r="G277" s="6"/>
      <c r="H277" s="5">
        <f t="shared" si="58"/>
        <v>178</v>
      </c>
      <c r="I277" s="6">
        <v>100</v>
      </c>
      <c r="J277" s="5">
        <f t="shared" si="59"/>
        <v>278</v>
      </c>
      <c r="K277" s="6"/>
      <c r="L277" s="5">
        <f t="shared" si="60"/>
        <v>278</v>
      </c>
      <c r="M277" s="6"/>
      <c r="N277" s="5">
        <f t="shared" si="61"/>
        <v>278</v>
      </c>
      <c r="O277" s="6"/>
      <c r="P277" s="5">
        <f t="shared" si="56"/>
        <v>278</v>
      </c>
      <c r="Q277" s="13"/>
      <c r="R277" s="5">
        <f t="shared" si="57"/>
        <v>278</v>
      </c>
      <c r="S277" s="6">
        <v>-33.386800000000001</v>
      </c>
      <c r="T277" s="5">
        <f t="shared" si="55"/>
        <v>244.61320000000001</v>
      </c>
      <c r="U277" s="6"/>
      <c r="V277" s="5">
        <f t="shared" si="67"/>
        <v>244.61320000000001</v>
      </c>
      <c r="W277" s="6"/>
      <c r="X277" s="5">
        <f t="shared" si="62"/>
        <v>244.61320000000001</v>
      </c>
      <c r="Y277" s="6">
        <v>-2</v>
      </c>
      <c r="Z277" s="5">
        <f t="shared" si="63"/>
        <v>242.61320000000001</v>
      </c>
      <c r="AA277" s="13"/>
      <c r="AB277" s="5">
        <f t="shared" si="64"/>
        <v>242.61320000000001</v>
      </c>
      <c r="AC277" s="6"/>
      <c r="AD277" s="5">
        <f t="shared" si="65"/>
        <v>242.61320000000001</v>
      </c>
      <c r="AE277" s="5">
        <v>242.61320000000001</v>
      </c>
      <c r="AF277" s="32">
        <f t="shared" si="66"/>
        <v>100</v>
      </c>
    </row>
    <row r="278" spans="1:32" ht="72" customHeight="1">
      <c r="A278" s="16" t="s">
        <v>137</v>
      </c>
      <c r="B278" s="15" t="s">
        <v>140</v>
      </c>
      <c r="C278" s="8"/>
      <c r="D278" s="5">
        <v>1193</v>
      </c>
      <c r="E278" s="6">
        <f>E279+E283+E288</f>
        <v>0</v>
      </c>
      <c r="F278" s="5">
        <f t="shared" si="70"/>
        <v>1193</v>
      </c>
      <c r="G278" s="6">
        <f>G279+G283+G288</f>
        <v>0</v>
      </c>
      <c r="H278" s="5">
        <f t="shared" si="58"/>
        <v>1193</v>
      </c>
      <c r="I278" s="6">
        <f>I279+I283+I288</f>
        <v>0</v>
      </c>
      <c r="J278" s="5">
        <f t="shared" si="59"/>
        <v>1193</v>
      </c>
      <c r="K278" s="6">
        <f>K279+K283+K288</f>
        <v>0</v>
      </c>
      <c r="L278" s="5">
        <f t="shared" si="60"/>
        <v>1193</v>
      </c>
      <c r="M278" s="6">
        <f>M279+M283+M288</f>
        <v>0</v>
      </c>
      <c r="N278" s="5">
        <f t="shared" si="61"/>
        <v>1193</v>
      </c>
      <c r="O278" s="6">
        <f>O279+O283+O288</f>
        <v>0</v>
      </c>
      <c r="P278" s="5">
        <f t="shared" si="56"/>
        <v>1193</v>
      </c>
      <c r="Q278" s="13">
        <f>Q279+Q283+Q288</f>
        <v>0</v>
      </c>
      <c r="R278" s="5">
        <f t="shared" si="57"/>
        <v>1193</v>
      </c>
      <c r="S278" s="6">
        <f>S279+S283+S288</f>
        <v>0</v>
      </c>
      <c r="T278" s="5">
        <f t="shared" si="55"/>
        <v>1193</v>
      </c>
      <c r="U278" s="6">
        <f>U279+U283+U288</f>
        <v>0</v>
      </c>
      <c r="V278" s="5">
        <f t="shared" si="67"/>
        <v>1193</v>
      </c>
      <c r="W278" s="6">
        <f>W279+W283+W288</f>
        <v>0</v>
      </c>
      <c r="X278" s="5">
        <f t="shared" si="62"/>
        <v>1193</v>
      </c>
      <c r="Y278" s="6">
        <f>Y279+Y283+Y288</f>
        <v>47.862000000000002</v>
      </c>
      <c r="Z278" s="5">
        <f t="shared" si="63"/>
        <v>1240.8620000000001</v>
      </c>
      <c r="AA278" s="13">
        <f>AA279+AA283+AA288</f>
        <v>0</v>
      </c>
      <c r="AB278" s="5">
        <f t="shared" si="64"/>
        <v>1240.8620000000001</v>
      </c>
      <c r="AC278" s="6">
        <f>AC279+AC283+AC288</f>
        <v>-1.59</v>
      </c>
      <c r="AD278" s="5">
        <f t="shared" si="65"/>
        <v>1239.2720000000002</v>
      </c>
      <c r="AE278" s="5">
        <f>AE279+AE283+AE288</f>
        <v>1239.2719999999999</v>
      </c>
      <c r="AF278" s="32">
        <f t="shared" si="66"/>
        <v>99.999999999999972</v>
      </c>
    </row>
    <row r="279" spans="1:32" ht="59.25" customHeight="1">
      <c r="A279" s="9" t="s">
        <v>138</v>
      </c>
      <c r="B279" s="11" t="s">
        <v>141</v>
      </c>
      <c r="C279" s="8"/>
      <c r="D279" s="5">
        <v>454.05</v>
      </c>
      <c r="E279" s="6">
        <f>E280</f>
        <v>0</v>
      </c>
      <c r="F279" s="5">
        <f t="shared" si="70"/>
        <v>454.05</v>
      </c>
      <c r="G279" s="6">
        <f>G280</f>
        <v>0</v>
      </c>
      <c r="H279" s="5">
        <f t="shared" si="58"/>
        <v>454.05</v>
      </c>
      <c r="I279" s="6">
        <f>I280</f>
        <v>0</v>
      </c>
      <c r="J279" s="5">
        <f t="shared" si="59"/>
        <v>454.05</v>
      </c>
      <c r="K279" s="6">
        <f>K280</f>
        <v>0</v>
      </c>
      <c r="L279" s="5">
        <f t="shared" si="60"/>
        <v>454.05</v>
      </c>
      <c r="M279" s="6">
        <f>M280</f>
        <v>0</v>
      </c>
      <c r="N279" s="5">
        <f t="shared" si="61"/>
        <v>454.05</v>
      </c>
      <c r="O279" s="6">
        <f>O280</f>
        <v>0</v>
      </c>
      <c r="P279" s="5">
        <f t="shared" si="56"/>
        <v>454.05</v>
      </c>
      <c r="Q279" s="13">
        <f>Q280</f>
        <v>0</v>
      </c>
      <c r="R279" s="5">
        <f t="shared" si="57"/>
        <v>454.05</v>
      </c>
      <c r="S279" s="6">
        <f>S280</f>
        <v>0</v>
      </c>
      <c r="T279" s="5">
        <f t="shared" si="55"/>
        <v>454.05</v>
      </c>
      <c r="U279" s="6">
        <f>U280</f>
        <v>0</v>
      </c>
      <c r="V279" s="5">
        <f t="shared" si="67"/>
        <v>454.05</v>
      </c>
      <c r="W279" s="6">
        <f>W280</f>
        <v>-50</v>
      </c>
      <c r="X279" s="5">
        <f t="shared" si="62"/>
        <v>404.05</v>
      </c>
      <c r="Y279" s="6">
        <f>Y280</f>
        <v>0</v>
      </c>
      <c r="Z279" s="5">
        <f t="shared" si="63"/>
        <v>404.05</v>
      </c>
      <c r="AA279" s="13">
        <f>AA280</f>
        <v>0</v>
      </c>
      <c r="AB279" s="5">
        <f t="shared" si="64"/>
        <v>404.05</v>
      </c>
      <c r="AC279" s="6">
        <f>AC280</f>
        <v>-1.59</v>
      </c>
      <c r="AD279" s="5">
        <f t="shared" si="65"/>
        <v>402.46000000000004</v>
      </c>
      <c r="AE279" s="5">
        <f>AE280</f>
        <v>402.46</v>
      </c>
      <c r="AF279" s="32">
        <f t="shared" si="66"/>
        <v>99.999999999999986</v>
      </c>
    </row>
    <row r="280" spans="1:32" ht="51.75" customHeight="1">
      <c r="A280" s="9" t="s">
        <v>139</v>
      </c>
      <c r="B280" s="11" t="s">
        <v>142</v>
      </c>
      <c r="C280" s="8"/>
      <c r="D280" s="5">
        <v>454.05</v>
      </c>
      <c r="E280" s="6">
        <f>E281+E282</f>
        <v>0</v>
      </c>
      <c r="F280" s="5">
        <f t="shared" si="70"/>
        <v>454.05</v>
      </c>
      <c r="G280" s="6">
        <f>G281+G282</f>
        <v>0</v>
      </c>
      <c r="H280" s="5">
        <f t="shared" si="58"/>
        <v>454.05</v>
      </c>
      <c r="I280" s="6">
        <f>I281+I282</f>
        <v>0</v>
      </c>
      <c r="J280" s="5">
        <f t="shared" si="59"/>
        <v>454.05</v>
      </c>
      <c r="K280" s="6">
        <f>K281+K282</f>
        <v>0</v>
      </c>
      <c r="L280" s="5">
        <f t="shared" si="60"/>
        <v>454.05</v>
      </c>
      <c r="M280" s="6">
        <f>M281+M282</f>
        <v>0</v>
      </c>
      <c r="N280" s="5">
        <f t="shared" si="61"/>
        <v>454.05</v>
      </c>
      <c r="O280" s="6">
        <f>O281+O282</f>
        <v>0</v>
      </c>
      <c r="P280" s="5">
        <f t="shared" si="56"/>
        <v>454.05</v>
      </c>
      <c r="Q280" s="13">
        <f>Q281+Q282</f>
        <v>0</v>
      </c>
      <c r="R280" s="5">
        <f t="shared" si="57"/>
        <v>454.05</v>
      </c>
      <c r="S280" s="6">
        <f>S281+S282</f>
        <v>0</v>
      </c>
      <c r="T280" s="5">
        <f t="shared" si="55"/>
        <v>454.05</v>
      </c>
      <c r="U280" s="6">
        <f>U281+U282</f>
        <v>0</v>
      </c>
      <c r="V280" s="5">
        <f t="shared" si="67"/>
        <v>454.05</v>
      </c>
      <c r="W280" s="6">
        <f>W281+W282</f>
        <v>-50</v>
      </c>
      <c r="X280" s="5">
        <f t="shared" si="62"/>
        <v>404.05</v>
      </c>
      <c r="Y280" s="6">
        <f>Y281+Y282</f>
        <v>0</v>
      </c>
      <c r="Z280" s="5">
        <f t="shared" si="63"/>
        <v>404.05</v>
      </c>
      <c r="AA280" s="13">
        <f>AA281+AA282</f>
        <v>0</v>
      </c>
      <c r="AB280" s="5">
        <f t="shared" si="64"/>
        <v>404.05</v>
      </c>
      <c r="AC280" s="6">
        <f>AC281+AC282</f>
        <v>-1.59</v>
      </c>
      <c r="AD280" s="5">
        <f t="shared" si="65"/>
        <v>402.46000000000004</v>
      </c>
      <c r="AE280" s="5">
        <f>AE281+AE282</f>
        <v>402.46</v>
      </c>
      <c r="AF280" s="32">
        <f t="shared" si="66"/>
        <v>99.999999999999986</v>
      </c>
    </row>
    <row r="281" spans="1:32" ht="86.25" customHeight="1">
      <c r="A281" s="9" t="s">
        <v>143</v>
      </c>
      <c r="B281" s="11" t="s">
        <v>142</v>
      </c>
      <c r="C281" s="8">
        <v>100</v>
      </c>
      <c r="D281" s="5">
        <v>339.05</v>
      </c>
      <c r="E281" s="6"/>
      <c r="F281" s="5">
        <f t="shared" si="70"/>
        <v>339.05</v>
      </c>
      <c r="G281" s="6"/>
      <c r="H281" s="5">
        <f t="shared" si="58"/>
        <v>339.05</v>
      </c>
      <c r="I281" s="6"/>
      <c r="J281" s="5">
        <f t="shared" si="59"/>
        <v>339.05</v>
      </c>
      <c r="K281" s="6"/>
      <c r="L281" s="5">
        <f t="shared" si="60"/>
        <v>339.05</v>
      </c>
      <c r="M281" s="6"/>
      <c r="N281" s="5">
        <f t="shared" si="61"/>
        <v>339.05</v>
      </c>
      <c r="O281" s="6"/>
      <c r="P281" s="5">
        <f t="shared" si="56"/>
        <v>339.05</v>
      </c>
      <c r="Q281" s="13"/>
      <c r="R281" s="5">
        <f t="shared" si="57"/>
        <v>339.05</v>
      </c>
      <c r="S281" s="6"/>
      <c r="T281" s="5">
        <f t="shared" si="55"/>
        <v>339.05</v>
      </c>
      <c r="U281" s="6"/>
      <c r="V281" s="5">
        <f t="shared" si="67"/>
        <v>339.05</v>
      </c>
      <c r="W281" s="6">
        <v>-71.06</v>
      </c>
      <c r="X281" s="5">
        <f t="shared" si="62"/>
        <v>267.99</v>
      </c>
      <c r="Y281" s="6"/>
      <c r="Z281" s="5">
        <f t="shared" si="63"/>
        <v>267.99</v>
      </c>
      <c r="AA281" s="13"/>
      <c r="AB281" s="5">
        <f t="shared" si="64"/>
        <v>267.99</v>
      </c>
      <c r="AC281" s="6">
        <v>-1.59</v>
      </c>
      <c r="AD281" s="5">
        <f t="shared" si="65"/>
        <v>266.40000000000003</v>
      </c>
      <c r="AE281" s="5">
        <v>266.39999999999998</v>
      </c>
      <c r="AF281" s="32">
        <f t="shared" si="66"/>
        <v>99.999999999999972</v>
      </c>
    </row>
    <row r="282" spans="1:32" ht="48.75" customHeight="1">
      <c r="A282" s="9" t="s">
        <v>34</v>
      </c>
      <c r="B282" s="11" t="s">
        <v>142</v>
      </c>
      <c r="C282" s="8">
        <v>200</v>
      </c>
      <c r="D282" s="5">
        <v>115</v>
      </c>
      <c r="E282" s="6"/>
      <c r="F282" s="5">
        <f t="shared" si="70"/>
        <v>115</v>
      </c>
      <c r="G282" s="6"/>
      <c r="H282" s="5">
        <f t="shared" si="58"/>
        <v>115</v>
      </c>
      <c r="I282" s="6"/>
      <c r="J282" s="5">
        <f t="shared" si="59"/>
        <v>115</v>
      </c>
      <c r="K282" s="6"/>
      <c r="L282" s="5">
        <f t="shared" si="60"/>
        <v>115</v>
      </c>
      <c r="M282" s="6"/>
      <c r="N282" s="5">
        <f t="shared" si="61"/>
        <v>115</v>
      </c>
      <c r="O282" s="6"/>
      <c r="P282" s="5">
        <f t="shared" si="56"/>
        <v>115</v>
      </c>
      <c r="Q282" s="13"/>
      <c r="R282" s="5">
        <f t="shared" si="57"/>
        <v>115</v>
      </c>
      <c r="S282" s="6"/>
      <c r="T282" s="5">
        <f t="shared" si="55"/>
        <v>115</v>
      </c>
      <c r="U282" s="6"/>
      <c r="V282" s="5">
        <f t="shared" si="67"/>
        <v>115</v>
      </c>
      <c r="W282" s="6">
        <v>21.06</v>
      </c>
      <c r="X282" s="5">
        <f t="shared" si="62"/>
        <v>136.06</v>
      </c>
      <c r="Y282" s="6"/>
      <c r="Z282" s="5">
        <f t="shared" si="63"/>
        <v>136.06</v>
      </c>
      <c r="AA282" s="13"/>
      <c r="AB282" s="5">
        <f t="shared" si="64"/>
        <v>136.06</v>
      </c>
      <c r="AC282" s="6"/>
      <c r="AD282" s="5">
        <f t="shared" si="65"/>
        <v>136.06</v>
      </c>
      <c r="AE282" s="5">
        <v>136.06</v>
      </c>
      <c r="AF282" s="32">
        <f t="shared" si="66"/>
        <v>100</v>
      </c>
    </row>
    <row r="283" spans="1:32" ht="45.75" customHeight="1">
      <c r="A283" s="9" t="s">
        <v>144</v>
      </c>
      <c r="B283" s="11" t="s">
        <v>146</v>
      </c>
      <c r="C283" s="8"/>
      <c r="D283" s="5">
        <v>550</v>
      </c>
      <c r="E283" s="6">
        <f>E284</f>
        <v>0</v>
      </c>
      <c r="F283" s="5">
        <f t="shared" si="70"/>
        <v>550</v>
      </c>
      <c r="G283" s="6">
        <f>G284</f>
        <v>0</v>
      </c>
      <c r="H283" s="5">
        <f t="shared" si="58"/>
        <v>550</v>
      </c>
      <c r="I283" s="6">
        <f>I284</f>
        <v>0</v>
      </c>
      <c r="J283" s="5">
        <f t="shared" si="59"/>
        <v>550</v>
      </c>
      <c r="K283" s="6">
        <f>K284</f>
        <v>0</v>
      </c>
      <c r="L283" s="5">
        <f t="shared" si="60"/>
        <v>550</v>
      </c>
      <c r="M283" s="6">
        <f>M284</f>
        <v>0</v>
      </c>
      <c r="N283" s="5">
        <f t="shared" si="61"/>
        <v>550</v>
      </c>
      <c r="O283" s="6">
        <f>O284</f>
        <v>0</v>
      </c>
      <c r="P283" s="5">
        <f t="shared" si="56"/>
        <v>550</v>
      </c>
      <c r="Q283" s="13">
        <f>Q284</f>
        <v>0</v>
      </c>
      <c r="R283" s="5">
        <f t="shared" si="57"/>
        <v>550</v>
      </c>
      <c r="S283" s="6">
        <f>S284</f>
        <v>0</v>
      </c>
      <c r="T283" s="5">
        <f t="shared" si="55"/>
        <v>550</v>
      </c>
      <c r="U283" s="6">
        <f>U284</f>
        <v>0</v>
      </c>
      <c r="V283" s="5">
        <f t="shared" si="67"/>
        <v>550</v>
      </c>
      <c r="W283" s="6">
        <f>W284</f>
        <v>50</v>
      </c>
      <c r="X283" s="5">
        <f t="shared" si="62"/>
        <v>600</v>
      </c>
      <c r="Y283" s="6">
        <f>Y284</f>
        <v>47.862000000000002</v>
      </c>
      <c r="Z283" s="5">
        <f t="shared" si="63"/>
        <v>647.86199999999997</v>
      </c>
      <c r="AA283" s="13">
        <f>AA284</f>
        <v>0</v>
      </c>
      <c r="AB283" s="5">
        <f t="shared" si="64"/>
        <v>647.86199999999997</v>
      </c>
      <c r="AC283" s="6">
        <f>AC284</f>
        <v>0</v>
      </c>
      <c r="AD283" s="5">
        <f t="shared" si="65"/>
        <v>647.86199999999997</v>
      </c>
      <c r="AE283" s="5">
        <f>AE284</f>
        <v>647.86199999999997</v>
      </c>
      <c r="AF283" s="32">
        <f t="shared" si="66"/>
        <v>100</v>
      </c>
    </row>
    <row r="284" spans="1:32" ht="48" customHeight="1">
      <c r="A284" s="9" t="s">
        <v>145</v>
      </c>
      <c r="B284" s="11" t="s">
        <v>147</v>
      </c>
      <c r="C284" s="8"/>
      <c r="D284" s="5">
        <v>550</v>
      </c>
      <c r="E284" s="6">
        <f>E285+E286</f>
        <v>0</v>
      </c>
      <c r="F284" s="5">
        <f t="shared" si="70"/>
        <v>550</v>
      </c>
      <c r="G284" s="6">
        <f>G285+G286</f>
        <v>0</v>
      </c>
      <c r="H284" s="5">
        <f t="shared" si="58"/>
        <v>550</v>
      </c>
      <c r="I284" s="6">
        <f>I285+I286</f>
        <v>0</v>
      </c>
      <c r="J284" s="5">
        <f t="shared" si="59"/>
        <v>550</v>
      </c>
      <c r="K284" s="6">
        <f>K285+K286+K287</f>
        <v>0</v>
      </c>
      <c r="L284" s="5">
        <f t="shared" si="60"/>
        <v>550</v>
      </c>
      <c r="M284" s="6">
        <f>M285+M286+M287</f>
        <v>0</v>
      </c>
      <c r="N284" s="5">
        <f t="shared" si="61"/>
        <v>550</v>
      </c>
      <c r="O284" s="6">
        <f>O285+O286+O287</f>
        <v>0</v>
      </c>
      <c r="P284" s="5">
        <f t="shared" si="56"/>
        <v>550</v>
      </c>
      <c r="Q284" s="13">
        <f>Q285+Q286+Q287</f>
        <v>0</v>
      </c>
      <c r="R284" s="5">
        <f t="shared" si="57"/>
        <v>550</v>
      </c>
      <c r="S284" s="6">
        <f>S285+S286+S287</f>
        <v>0</v>
      </c>
      <c r="T284" s="5">
        <f t="shared" si="55"/>
        <v>550</v>
      </c>
      <c r="U284" s="6">
        <f>U285+U286+U287</f>
        <v>0</v>
      </c>
      <c r="V284" s="5">
        <f t="shared" si="67"/>
        <v>550</v>
      </c>
      <c r="W284" s="6">
        <f>W285+W286+W287</f>
        <v>50</v>
      </c>
      <c r="X284" s="5">
        <f t="shared" si="62"/>
        <v>600</v>
      </c>
      <c r="Y284" s="6">
        <f>Y285+Y286+Y287</f>
        <v>47.862000000000002</v>
      </c>
      <c r="Z284" s="5">
        <f t="shared" si="63"/>
        <v>647.86199999999997</v>
      </c>
      <c r="AA284" s="13">
        <f>AA285+AA286+AA287</f>
        <v>0</v>
      </c>
      <c r="AB284" s="5">
        <f t="shared" si="64"/>
        <v>647.86199999999997</v>
      </c>
      <c r="AC284" s="6">
        <f>AC285+AC286+AC287</f>
        <v>0</v>
      </c>
      <c r="AD284" s="5">
        <f t="shared" si="65"/>
        <v>647.86199999999997</v>
      </c>
      <c r="AE284" s="5">
        <v>647.86199999999997</v>
      </c>
      <c r="AF284" s="32">
        <f t="shared" si="66"/>
        <v>100</v>
      </c>
    </row>
    <row r="285" spans="1:32" ht="89.25" customHeight="1">
      <c r="A285" s="9" t="s">
        <v>143</v>
      </c>
      <c r="B285" s="11" t="s">
        <v>147</v>
      </c>
      <c r="C285" s="8">
        <v>100</v>
      </c>
      <c r="D285" s="5">
        <v>415</v>
      </c>
      <c r="E285" s="6"/>
      <c r="F285" s="5">
        <f t="shared" si="70"/>
        <v>415</v>
      </c>
      <c r="G285" s="6"/>
      <c r="H285" s="5">
        <f t="shared" si="58"/>
        <v>415</v>
      </c>
      <c r="I285" s="6"/>
      <c r="J285" s="5">
        <f t="shared" si="59"/>
        <v>415</v>
      </c>
      <c r="K285" s="6"/>
      <c r="L285" s="5">
        <f t="shared" si="60"/>
        <v>415</v>
      </c>
      <c r="M285" s="6"/>
      <c r="N285" s="5">
        <f t="shared" si="61"/>
        <v>415</v>
      </c>
      <c r="O285" s="6"/>
      <c r="P285" s="5">
        <f t="shared" si="56"/>
        <v>415</v>
      </c>
      <c r="Q285" s="13"/>
      <c r="R285" s="5">
        <f t="shared" si="57"/>
        <v>415</v>
      </c>
      <c r="S285" s="6"/>
      <c r="T285" s="5">
        <f t="shared" si="55"/>
        <v>415</v>
      </c>
      <c r="U285" s="6"/>
      <c r="V285" s="5">
        <f t="shared" si="67"/>
        <v>415</v>
      </c>
      <c r="W285" s="6">
        <v>50</v>
      </c>
      <c r="X285" s="5">
        <f t="shared" si="62"/>
        <v>465</v>
      </c>
      <c r="Y285" s="6"/>
      <c r="Z285" s="5">
        <f t="shared" si="63"/>
        <v>465</v>
      </c>
      <c r="AA285" s="13"/>
      <c r="AB285" s="5">
        <f t="shared" si="64"/>
        <v>465</v>
      </c>
      <c r="AC285" s="6"/>
      <c r="AD285" s="5">
        <f t="shared" si="65"/>
        <v>465</v>
      </c>
      <c r="AE285" s="5">
        <v>465</v>
      </c>
      <c r="AF285" s="32">
        <f t="shared" si="66"/>
        <v>100</v>
      </c>
    </row>
    <row r="286" spans="1:32" ht="45.75" customHeight="1">
      <c r="A286" s="9" t="s">
        <v>34</v>
      </c>
      <c r="B286" s="11" t="s">
        <v>147</v>
      </c>
      <c r="C286" s="8">
        <v>200</v>
      </c>
      <c r="D286" s="5">
        <v>135</v>
      </c>
      <c r="E286" s="6"/>
      <c r="F286" s="5">
        <f t="shared" si="70"/>
        <v>135</v>
      </c>
      <c r="G286" s="6"/>
      <c r="H286" s="5">
        <f t="shared" si="58"/>
        <v>135</v>
      </c>
      <c r="I286" s="6"/>
      <c r="J286" s="5">
        <f t="shared" si="59"/>
        <v>135</v>
      </c>
      <c r="K286" s="6">
        <v>-6</v>
      </c>
      <c r="L286" s="5">
        <f t="shared" si="60"/>
        <v>129</v>
      </c>
      <c r="M286" s="6"/>
      <c r="N286" s="5">
        <f t="shared" si="61"/>
        <v>129</v>
      </c>
      <c r="O286" s="6"/>
      <c r="P286" s="5">
        <f t="shared" si="56"/>
        <v>129</v>
      </c>
      <c r="Q286" s="13"/>
      <c r="R286" s="5">
        <f t="shared" si="57"/>
        <v>129</v>
      </c>
      <c r="S286" s="6"/>
      <c r="T286" s="5">
        <f t="shared" si="55"/>
        <v>129</v>
      </c>
      <c r="U286" s="6"/>
      <c r="V286" s="5">
        <f t="shared" si="67"/>
        <v>129</v>
      </c>
      <c r="W286" s="6"/>
      <c r="X286" s="5">
        <f t="shared" si="62"/>
        <v>129</v>
      </c>
      <c r="Y286" s="6">
        <v>47.862000000000002</v>
      </c>
      <c r="Z286" s="5">
        <f t="shared" si="63"/>
        <v>176.86199999999999</v>
      </c>
      <c r="AA286" s="13"/>
      <c r="AB286" s="5">
        <f t="shared" si="64"/>
        <v>176.86199999999999</v>
      </c>
      <c r="AC286" s="6"/>
      <c r="AD286" s="5">
        <f t="shared" si="65"/>
        <v>176.86199999999999</v>
      </c>
      <c r="AE286" s="5">
        <v>176.86199999999999</v>
      </c>
      <c r="AF286" s="32">
        <f t="shared" si="66"/>
        <v>100</v>
      </c>
    </row>
    <row r="287" spans="1:32" ht="32.25" customHeight="1">
      <c r="A287" s="9" t="s">
        <v>33</v>
      </c>
      <c r="B287" s="11" t="s">
        <v>147</v>
      </c>
      <c r="C287" s="8">
        <v>800</v>
      </c>
      <c r="D287" s="5"/>
      <c r="E287" s="6"/>
      <c r="F287" s="5"/>
      <c r="G287" s="6"/>
      <c r="H287" s="5"/>
      <c r="I287" s="6"/>
      <c r="J287" s="5"/>
      <c r="K287" s="6">
        <v>6</v>
      </c>
      <c r="L287" s="5">
        <f t="shared" si="60"/>
        <v>6</v>
      </c>
      <c r="M287" s="6"/>
      <c r="N287" s="5">
        <f t="shared" si="61"/>
        <v>6</v>
      </c>
      <c r="O287" s="6"/>
      <c r="P287" s="5">
        <f t="shared" si="56"/>
        <v>6</v>
      </c>
      <c r="Q287" s="13"/>
      <c r="R287" s="5">
        <f t="shared" si="57"/>
        <v>6</v>
      </c>
      <c r="S287" s="6"/>
      <c r="T287" s="5">
        <f t="shared" si="55"/>
        <v>6</v>
      </c>
      <c r="U287" s="6"/>
      <c r="V287" s="5">
        <f t="shared" si="67"/>
        <v>6</v>
      </c>
      <c r="W287" s="6"/>
      <c r="X287" s="5">
        <f t="shared" si="62"/>
        <v>6</v>
      </c>
      <c r="Y287" s="6"/>
      <c r="Z287" s="5">
        <f t="shared" si="63"/>
        <v>6</v>
      </c>
      <c r="AA287" s="13"/>
      <c r="AB287" s="5">
        <f t="shared" si="64"/>
        <v>6</v>
      </c>
      <c r="AC287" s="6"/>
      <c r="AD287" s="5">
        <f t="shared" si="65"/>
        <v>6</v>
      </c>
      <c r="AE287" s="5">
        <v>6</v>
      </c>
      <c r="AF287" s="32">
        <f t="shared" si="66"/>
        <v>100</v>
      </c>
    </row>
    <row r="288" spans="1:32" ht="48" customHeight="1">
      <c r="A288" s="9" t="s">
        <v>148</v>
      </c>
      <c r="B288" s="11" t="s">
        <v>149</v>
      </c>
      <c r="C288" s="8"/>
      <c r="D288" s="5">
        <v>188.95</v>
      </c>
      <c r="E288" s="6">
        <f>E289</f>
        <v>0</v>
      </c>
      <c r="F288" s="5">
        <f t="shared" si="70"/>
        <v>188.95</v>
      </c>
      <c r="G288" s="6">
        <f>G289</f>
        <v>0</v>
      </c>
      <c r="H288" s="5">
        <f t="shared" si="58"/>
        <v>188.95</v>
      </c>
      <c r="I288" s="6">
        <f>I289</f>
        <v>0</v>
      </c>
      <c r="J288" s="5">
        <f t="shared" si="59"/>
        <v>188.95</v>
      </c>
      <c r="K288" s="6">
        <f>K289</f>
        <v>0</v>
      </c>
      <c r="L288" s="5">
        <f t="shared" si="60"/>
        <v>188.95</v>
      </c>
      <c r="M288" s="6">
        <f>M289</f>
        <v>0</v>
      </c>
      <c r="N288" s="5">
        <f t="shared" si="61"/>
        <v>188.95</v>
      </c>
      <c r="O288" s="6">
        <f>O289</f>
        <v>0</v>
      </c>
      <c r="P288" s="5">
        <f t="shared" si="56"/>
        <v>188.95</v>
      </c>
      <c r="Q288" s="13">
        <f>Q289</f>
        <v>0</v>
      </c>
      <c r="R288" s="5">
        <f t="shared" si="57"/>
        <v>188.95</v>
      </c>
      <c r="S288" s="6">
        <f>S289</f>
        <v>0</v>
      </c>
      <c r="T288" s="5">
        <f t="shared" si="55"/>
        <v>188.95</v>
      </c>
      <c r="U288" s="6">
        <f>U289</f>
        <v>0</v>
      </c>
      <c r="V288" s="5">
        <f t="shared" si="67"/>
        <v>188.95</v>
      </c>
      <c r="W288" s="6">
        <f>W289</f>
        <v>0</v>
      </c>
      <c r="X288" s="5">
        <f t="shared" si="62"/>
        <v>188.95</v>
      </c>
      <c r="Y288" s="6">
        <f>Y289</f>
        <v>0</v>
      </c>
      <c r="Z288" s="5">
        <f t="shared" si="63"/>
        <v>188.95</v>
      </c>
      <c r="AA288" s="13">
        <f>AA289</f>
        <v>0</v>
      </c>
      <c r="AB288" s="5">
        <f t="shared" si="64"/>
        <v>188.95</v>
      </c>
      <c r="AC288" s="6">
        <f>AC289</f>
        <v>0</v>
      </c>
      <c r="AD288" s="5">
        <f t="shared" si="65"/>
        <v>188.95</v>
      </c>
      <c r="AE288" s="5">
        <f>AE289</f>
        <v>188.95</v>
      </c>
      <c r="AF288" s="32">
        <f t="shared" si="66"/>
        <v>100</v>
      </c>
    </row>
    <row r="289" spans="1:32" ht="42" customHeight="1">
      <c r="A289" s="9" t="s">
        <v>638</v>
      </c>
      <c r="B289" s="11" t="s">
        <v>150</v>
      </c>
      <c r="C289" s="8"/>
      <c r="D289" s="5">
        <v>188.95</v>
      </c>
      <c r="E289" s="6">
        <f>E290+E291</f>
        <v>0</v>
      </c>
      <c r="F289" s="5">
        <f t="shared" si="70"/>
        <v>188.95</v>
      </c>
      <c r="G289" s="6">
        <f>G290+G291</f>
        <v>0</v>
      </c>
      <c r="H289" s="5">
        <f t="shared" si="58"/>
        <v>188.95</v>
      </c>
      <c r="I289" s="6">
        <f>I290+I291</f>
        <v>0</v>
      </c>
      <c r="J289" s="5">
        <f t="shared" si="59"/>
        <v>188.95</v>
      </c>
      <c r="K289" s="6">
        <f>K290+K291</f>
        <v>0</v>
      </c>
      <c r="L289" s="5">
        <f t="shared" si="60"/>
        <v>188.95</v>
      </c>
      <c r="M289" s="6">
        <f>M290+M291</f>
        <v>0</v>
      </c>
      <c r="N289" s="5">
        <f t="shared" si="61"/>
        <v>188.95</v>
      </c>
      <c r="O289" s="6">
        <f>O290+O291</f>
        <v>0</v>
      </c>
      <c r="P289" s="5">
        <f t="shared" si="56"/>
        <v>188.95</v>
      </c>
      <c r="Q289" s="13">
        <f>Q290+Q291</f>
        <v>0</v>
      </c>
      <c r="R289" s="5">
        <f t="shared" si="57"/>
        <v>188.95</v>
      </c>
      <c r="S289" s="6">
        <f>S290+S291</f>
        <v>0</v>
      </c>
      <c r="T289" s="5">
        <f t="shared" si="55"/>
        <v>188.95</v>
      </c>
      <c r="U289" s="6">
        <f>U290+U291</f>
        <v>0</v>
      </c>
      <c r="V289" s="5">
        <f t="shared" si="67"/>
        <v>188.95</v>
      </c>
      <c r="W289" s="6">
        <f>W290+W291</f>
        <v>0</v>
      </c>
      <c r="X289" s="5">
        <f t="shared" si="62"/>
        <v>188.95</v>
      </c>
      <c r="Y289" s="6">
        <f>Y290+Y291</f>
        <v>0</v>
      </c>
      <c r="Z289" s="5">
        <f t="shared" si="63"/>
        <v>188.95</v>
      </c>
      <c r="AA289" s="13">
        <f>AA290+AA291</f>
        <v>0</v>
      </c>
      <c r="AB289" s="5">
        <f t="shared" si="64"/>
        <v>188.95</v>
      </c>
      <c r="AC289" s="6">
        <f>AC290+AC291</f>
        <v>0</v>
      </c>
      <c r="AD289" s="5">
        <f t="shared" si="65"/>
        <v>188.95</v>
      </c>
      <c r="AE289" s="5">
        <f>AE290+AE291</f>
        <v>188.95</v>
      </c>
      <c r="AF289" s="32">
        <f t="shared" si="66"/>
        <v>100</v>
      </c>
    </row>
    <row r="290" spans="1:32" ht="81.75" customHeight="1">
      <c r="A290" s="9" t="s">
        <v>143</v>
      </c>
      <c r="B290" s="11" t="s">
        <v>150</v>
      </c>
      <c r="C290" s="8">
        <v>100</v>
      </c>
      <c r="D290" s="5">
        <v>163.95</v>
      </c>
      <c r="E290" s="6"/>
      <c r="F290" s="5">
        <f t="shared" si="70"/>
        <v>163.95</v>
      </c>
      <c r="G290" s="6"/>
      <c r="H290" s="5">
        <f t="shared" si="58"/>
        <v>163.95</v>
      </c>
      <c r="I290" s="6"/>
      <c r="J290" s="5">
        <f t="shared" si="59"/>
        <v>163.95</v>
      </c>
      <c r="K290" s="6"/>
      <c r="L290" s="5">
        <f t="shared" si="60"/>
        <v>163.95</v>
      </c>
      <c r="M290" s="6"/>
      <c r="N290" s="5">
        <f t="shared" si="61"/>
        <v>163.95</v>
      </c>
      <c r="O290" s="6"/>
      <c r="P290" s="5">
        <f t="shared" si="56"/>
        <v>163.95</v>
      </c>
      <c r="Q290" s="13"/>
      <c r="R290" s="5">
        <f t="shared" si="57"/>
        <v>163.95</v>
      </c>
      <c r="S290" s="6">
        <v>-2</v>
      </c>
      <c r="T290" s="5">
        <f t="shared" si="55"/>
        <v>161.94999999999999</v>
      </c>
      <c r="U290" s="6"/>
      <c r="V290" s="5">
        <f t="shared" si="67"/>
        <v>161.94999999999999</v>
      </c>
      <c r="W290" s="6"/>
      <c r="X290" s="5">
        <f t="shared" si="62"/>
        <v>161.94999999999999</v>
      </c>
      <c r="Y290" s="6"/>
      <c r="Z290" s="5">
        <f t="shared" si="63"/>
        <v>161.94999999999999</v>
      </c>
      <c r="AA290" s="13"/>
      <c r="AB290" s="5">
        <f t="shared" si="64"/>
        <v>161.94999999999999</v>
      </c>
      <c r="AC290" s="6"/>
      <c r="AD290" s="5">
        <f t="shared" si="65"/>
        <v>161.94999999999999</v>
      </c>
      <c r="AE290" s="5">
        <v>161.94999999999999</v>
      </c>
      <c r="AF290" s="32">
        <f t="shared" si="66"/>
        <v>100</v>
      </c>
    </row>
    <row r="291" spans="1:32" ht="50.25" customHeight="1">
      <c r="A291" s="9" t="s">
        <v>34</v>
      </c>
      <c r="B291" s="11" t="s">
        <v>150</v>
      </c>
      <c r="C291" s="8">
        <v>200</v>
      </c>
      <c r="D291" s="5">
        <v>25</v>
      </c>
      <c r="E291" s="6"/>
      <c r="F291" s="5">
        <f t="shared" si="70"/>
        <v>25</v>
      </c>
      <c r="G291" s="6"/>
      <c r="H291" s="5">
        <f t="shared" si="58"/>
        <v>25</v>
      </c>
      <c r="I291" s="6"/>
      <c r="J291" s="5">
        <f t="shared" si="59"/>
        <v>25</v>
      </c>
      <c r="K291" s="6"/>
      <c r="L291" s="5">
        <f t="shared" si="60"/>
        <v>25</v>
      </c>
      <c r="M291" s="6"/>
      <c r="N291" s="5">
        <f t="shared" si="61"/>
        <v>25</v>
      </c>
      <c r="O291" s="6"/>
      <c r="P291" s="5">
        <f t="shared" si="56"/>
        <v>25</v>
      </c>
      <c r="Q291" s="13"/>
      <c r="R291" s="5">
        <f t="shared" si="57"/>
        <v>25</v>
      </c>
      <c r="S291" s="6">
        <v>2</v>
      </c>
      <c r="T291" s="5">
        <f t="shared" si="55"/>
        <v>27</v>
      </c>
      <c r="U291" s="6"/>
      <c r="V291" s="5">
        <f t="shared" si="67"/>
        <v>27</v>
      </c>
      <c r="W291" s="6"/>
      <c r="X291" s="5">
        <f t="shared" si="62"/>
        <v>27</v>
      </c>
      <c r="Y291" s="6"/>
      <c r="Z291" s="5">
        <f t="shared" si="63"/>
        <v>27</v>
      </c>
      <c r="AA291" s="13"/>
      <c r="AB291" s="5">
        <f t="shared" si="64"/>
        <v>27</v>
      </c>
      <c r="AC291" s="6"/>
      <c r="AD291" s="5">
        <f t="shared" si="65"/>
        <v>27</v>
      </c>
      <c r="AE291" s="5">
        <v>27</v>
      </c>
      <c r="AF291" s="32">
        <f t="shared" si="66"/>
        <v>100</v>
      </c>
    </row>
    <row r="292" spans="1:32" ht="61.5" customHeight="1">
      <c r="A292" s="16" t="s">
        <v>626</v>
      </c>
      <c r="B292" s="15" t="s">
        <v>512</v>
      </c>
      <c r="C292" s="8"/>
      <c r="D292" s="5">
        <v>502.10300000000001</v>
      </c>
      <c r="E292" s="6">
        <f>E293+E296</f>
        <v>0.09</v>
      </c>
      <c r="F292" s="5">
        <f t="shared" si="70"/>
        <v>502.19299999999998</v>
      </c>
      <c r="G292" s="6">
        <f>G293+G296</f>
        <v>0</v>
      </c>
      <c r="H292" s="5">
        <f t="shared" si="58"/>
        <v>502.19299999999998</v>
      </c>
      <c r="I292" s="6">
        <f>I293+I296</f>
        <v>0</v>
      </c>
      <c r="J292" s="5">
        <f t="shared" si="59"/>
        <v>502.19299999999998</v>
      </c>
      <c r="K292" s="6">
        <f>K293+K296</f>
        <v>0</v>
      </c>
      <c r="L292" s="5">
        <f t="shared" si="60"/>
        <v>502.19299999999998</v>
      </c>
      <c r="M292" s="6">
        <f>M293+M296</f>
        <v>0</v>
      </c>
      <c r="N292" s="5">
        <f t="shared" si="61"/>
        <v>502.19299999999998</v>
      </c>
      <c r="O292" s="6">
        <f>O293+O296</f>
        <v>0</v>
      </c>
      <c r="P292" s="5">
        <f t="shared" si="56"/>
        <v>502.19299999999998</v>
      </c>
      <c r="Q292" s="13">
        <f>Q293+Q296</f>
        <v>0</v>
      </c>
      <c r="R292" s="5">
        <f t="shared" si="57"/>
        <v>502.19299999999998</v>
      </c>
      <c r="S292" s="6">
        <f>S293+S296</f>
        <v>-317</v>
      </c>
      <c r="T292" s="5">
        <f t="shared" si="55"/>
        <v>185.19299999999998</v>
      </c>
      <c r="U292" s="6">
        <f>U293+U296</f>
        <v>0</v>
      </c>
      <c r="V292" s="5">
        <f t="shared" si="67"/>
        <v>185.19299999999998</v>
      </c>
      <c r="W292" s="6">
        <f>W293+W296</f>
        <v>0</v>
      </c>
      <c r="X292" s="5">
        <f t="shared" si="62"/>
        <v>185.19299999999998</v>
      </c>
      <c r="Y292" s="6">
        <f>Y293+Y296</f>
        <v>0</v>
      </c>
      <c r="Z292" s="5">
        <f t="shared" si="63"/>
        <v>185.19299999999998</v>
      </c>
      <c r="AA292" s="13">
        <f>AA293+AA296</f>
        <v>0</v>
      </c>
      <c r="AB292" s="5">
        <f t="shared" si="64"/>
        <v>185.19299999999998</v>
      </c>
      <c r="AC292" s="6">
        <f>AC293+AC296</f>
        <v>0</v>
      </c>
      <c r="AD292" s="5">
        <f t="shared" si="65"/>
        <v>185.19299999999998</v>
      </c>
      <c r="AE292" s="5">
        <f>AE293+AE296</f>
        <v>185.19299999999998</v>
      </c>
      <c r="AF292" s="32">
        <f t="shared" si="66"/>
        <v>100</v>
      </c>
    </row>
    <row r="293" spans="1:32" ht="66">
      <c r="A293" s="9" t="s">
        <v>200</v>
      </c>
      <c r="B293" s="11" t="s">
        <v>513</v>
      </c>
      <c r="C293" s="8"/>
      <c r="D293" s="5">
        <v>350</v>
      </c>
      <c r="E293" s="6">
        <f>E294</f>
        <v>0</v>
      </c>
      <c r="F293" s="5">
        <f t="shared" si="70"/>
        <v>350</v>
      </c>
      <c r="G293" s="6">
        <f>G294</f>
        <v>0</v>
      </c>
      <c r="H293" s="5">
        <f t="shared" si="58"/>
        <v>350</v>
      </c>
      <c r="I293" s="6">
        <f>I294</f>
        <v>0</v>
      </c>
      <c r="J293" s="5">
        <f t="shared" si="59"/>
        <v>350</v>
      </c>
      <c r="K293" s="6">
        <f>K294</f>
        <v>0</v>
      </c>
      <c r="L293" s="5">
        <f t="shared" si="60"/>
        <v>350</v>
      </c>
      <c r="M293" s="6">
        <f>M294</f>
        <v>0</v>
      </c>
      <c r="N293" s="5">
        <f t="shared" si="61"/>
        <v>350</v>
      </c>
      <c r="O293" s="6">
        <f>O294</f>
        <v>0</v>
      </c>
      <c r="P293" s="5">
        <f t="shared" si="56"/>
        <v>350</v>
      </c>
      <c r="Q293" s="13">
        <f>Q294</f>
        <v>0</v>
      </c>
      <c r="R293" s="5">
        <f t="shared" si="57"/>
        <v>350</v>
      </c>
      <c r="S293" s="6">
        <f>S294</f>
        <v>-305</v>
      </c>
      <c r="T293" s="5">
        <f t="shared" ref="T293:T357" si="71">R293+S293</f>
        <v>45</v>
      </c>
      <c r="U293" s="6">
        <f>U294</f>
        <v>0</v>
      </c>
      <c r="V293" s="5">
        <f t="shared" si="67"/>
        <v>45</v>
      </c>
      <c r="W293" s="6">
        <f>W294</f>
        <v>0</v>
      </c>
      <c r="X293" s="5">
        <f t="shared" si="62"/>
        <v>45</v>
      </c>
      <c r="Y293" s="6">
        <f>Y294</f>
        <v>0</v>
      </c>
      <c r="Z293" s="5">
        <f t="shared" si="63"/>
        <v>45</v>
      </c>
      <c r="AA293" s="13">
        <f>AA294</f>
        <v>0</v>
      </c>
      <c r="AB293" s="5">
        <f t="shared" si="64"/>
        <v>45</v>
      </c>
      <c r="AC293" s="6">
        <f>AC294</f>
        <v>0</v>
      </c>
      <c r="AD293" s="5">
        <f t="shared" si="65"/>
        <v>45</v>
      </c>
      <c r="AE293" s="5">
        <f>AE294</f>
        <v>45</v>
      </c>
      <c r="AF293" s="32">
        <f t="shared" si="66"/>
        <v>100</v>
      </c>
    </row>
    <row r="294" spans="1:32" ht="52.8">
      <c r="A294" s="9" t="s">
        <v>201</v>
      </c>
      <c r="B294" s="18" t="s">
        <v>515</v>
      </c>
      <c r="C294" s="8"/>
      <c r="D294" s="5">
        <v>350</v>
      </c>
      <c r="E294" s="6">
        <f>E295</f>
        <v>0</v>
      </c>
      <c r="F294" s="5">
        <f t="shared" si="70"/>
        <v>350</v>
      </c>
      <c r="G294" s="6">
        <f>G295</f>
        <v>0</v>
      </c>
      <c r="H294" s="5">
        <f t="shared" si="58"/>
        <v>350</v>
      </c>
      <c r="I294" s="6">
        <f>I295</f>
        <v>0</v>
      </c>
      <c r="J294" s="5">
        <f t="shared" si="59"/>
        <v>350</v>
      </c>
      <c r="K294" s="6">
        <f>K295</f>
        <v>0</v>
      </c>
      <c r="L294" s="5">
        <f t="shared" si="60"/>
        <v>350</v>
      </c>
      <c r="M294" s="6">
        <f>M295</f>
        <v>0</v>
      </c>
      <c r="N294" s="5">
        <f t="shared" si="61"/>
        <v>350</v>
      </c>
      <c r="O294" s="6">
        <f>O295</f>
        <v>0</v>
      </c>
      <c r="P294" s="5">
        <f t="shared" ref="P294:P360" si="72">N294+O294</f>
        <v>350</v>
      </c>
      <c r="Q294" s="13">
        <f>Q295</f>
        <v>0</v>
      </c>
      <c r="R294" s="5">
        <f t="shared" ref="R294:R360" si="73">P294+Q294</f>
        <v>350</v>
      </c>
      <c r="S294" s="6">
        <f>S295</f>
        <v>-305</v>
      </c>
      <c r="T294" s="5">
        <f t="shared" si="71"/>
        <v>45</v>
      </c>
      <c r="U294" s="6">
        <f>U295</f>
        <v>0</v>
      </c>
      <c r="V294" s="5">
        <f t="shared" si="67"/>
        <v>45</v>
      </c>
      <c r="W294" s="6">
        <f>W295</f>
        <v>0</v>
      </c>
      <c r="X294" s="5">
        <f t="shared" si="62"/>
        <v>45</v>
      </c>
      <c r="Y294" s="6">
        <f>Y295</f>
        <v>0</v>
      </c>
      <c r="Z294" s="5">
        <f t="shared" si="63"/>
        <v>45</v>
      </c>
      <c r="AA294" s="13">
        <f>AA295</f>
        <v>0</v>
      </c>
      <c r="AB294" s="5">
        <f t="shared" si="64"/>
        <v>45</v>
      </c>
      <c r="AC294" s="6">
        <f>AC295</f>
        <v>0</v>
      </c>
      <c r="AD294" s="5">
        <f t="shared" si="65"/>
        <v>45</v>
      </c>
      <c r="AE294" s="5">
        <f>AE295</f>
        <v>45</v>
      </c>
      <c r="AF294" s="32">
        <f t="shared" si="66"/>
        <v>100</v>
      </c>
    </row>
    <row r="295" spans="1:32" ht="26.4">
      <c r="A295" s="9" t="s">
        <v>400</v>
      </c>
      <c r="B295" s="18" t="s">
        <v>515</v>
      </c>
      <c r="C295" s="8">
        <v>300</v>
      </c>
      <c r="D295" s="5">
        <v>350</v>
      </c>
      <c r="E295" s="6"/>
      <c r="F295" s="5">
        <f t="shared" si="70"/>
        <v>350</v>
      </c>
      <c r="G295" s="6"/>
      <c r="H295" s="5">
        <f t="shared" si="58"/>
        <v>350</v>
      </c>
      <c r="I295" s="6"/>
      <c r="J295" s="5">
        <f t="shared" si="59"/>
        <v>350</v>
      </c>
      <c r="K295" s="6"/>
      <c r="L295" s="5">
        <f t="shared" si="60"/>
        <v>350</v>
      </c>
      <c r="M295" s="6"/>
      <c r="N295" s="5">
        <f t="shared" si="61"/>
        <v>350</v>
      </c>
      <c r="O295" s="6"/>
      <c r="P295" s="5">
        <f t="shared" si="72"/>
        <v>350</v>
      </c>
      <c r="Q295" s="13"/>
      <c r="R295" s="5">
        <f t="shared" si="73"/>
        <v>350</v>
      </c>
      <c r="S295" s="6">
        <v>-305</v>
      </c>
      <c r="T295" s="5">
        <f t="shared" si="71"/>
        <v>45</v>
      </c>
      <c r="U295" s="6"/>
      <c r="V295" s="5">
        <f t="shared" si="67"/>
        <v>45</v>
      </c>
      <c r="W295" s="6"/>
      <c r="X295" s="5">
        <f t="shared" si="62"/>
        <v>45</v>
      </c>
      <c r="Y295" s="6"/>
      <c r="Z295" s="5">
        <f t="shared" si="63"/>
        <v>45</v>
      </c>
      <c r="AA295" s="13"/>
      <c r="AB295" s="5">
        <f t="shared" si="64"/>
        <v>45</v>
      </c>
      <c r="AC295" s="6"/>
      <c r="AD295" s="5">
        <f t="shared" si="65"/>
        <v>45</v>
      </c>
      <c r="AE295" s="5">
        <v>45</v>
      </c>
      <c r="AF295" s="32">
        <f t="shared" si="66"/>
        <v>100</v>
      </c>
    </row>
    <row r="296" spans="1:32" ht="52.8">
      <c r="A296" s="9" t="s">
        <v>487</v>
      </c>
      <c r="B296" s="11" t="s">
        <v>514</v>
      </c>
      <c r="C296" s="8"/>
      <c r="D296" s="5">
        <v>152.10300000000001</v>
      </c>
      <c r="E296" s="6">
        <f>E297+E300</f>
        <v>0.09</v>
      </c>
      <c r="F296" s="5">
        <f t="shared" si="70"/>
        <v>152.19300000000001</v>
      </c>
      <c r="G296" s="6">
        <f>G297+G300</f>
        <v>0</v>
      </c>
      <c r="H296" s="5">
        <f t="shared" si="58"/>
        <v>152.19300000000001</v>
      </c>
      <c r="I296" s="6">
        <f>I297+I300</f>
        <v>0</v>
      </c>
      <c r="J296" s="5">
        <f t="shared" si="59"/>
        <v>152.19300000000001</v>
      </c>
      <c r="K296" s="6">
        <f>K297+K300</f>
        <v>0</v>
      </c>
      <c r="L296" s="5">
        <f t="shared" si="60"/>
        <v>152.19300000000001</v>
      </c>
      <c r="M296" s="6">
        <f>M297+M300</f>
        <v>0</v>
      </c>
      <c r="N296" s="5">
        <f t="shared" si="61"/>
        <v>152.19300000000001</v>
      </c>
      <c r="O296" s="6">
        <f>O297+O300</f>
        <v>0</v>
      </c>
      <c r="P296" s="5">
        <f t="shared" si="72"/>
        <v>152.19300000000001</v>
      </c>
      <c r="Q296" s="13">
        <f>Q297+Q300</f>
        <v>0</v>
      </c>
      <c r="R296" s="5">
        <f t="shared" si="73"/>
        <v>152.19300000000001</v>
      </c>
      <c r="S296" s="6">
        <f>S297+S300</f>
        <v>-12</v>
      </c>
      <c r="T296" s="5">
        <f t="shared" si="71"/>
        <v>140.19300000000001</v>
      </c>
      <c r="U296" s="6">
        <f>U297+U300</f>
        <v>0</v>
      </c>
      <c r="V296" s="5">
        <f t="shared" si="67"/>
        <v>140.19300000000001</v>
      </c>
      <c r="W296" s="6">
        <f>W297+W300</f>
        <v>0</v>
      </c>
      <c r="X296" s="5">
        <f t="shared" si="62"/>
        <v>140.19300000000001</v>
      </c>
      <c r="Y296" s="6">
        <f>Y297+Y300</f>
        <v>0</v>
      </c>
      <c r="Z296" s="5">
        <f t="shared" si="63"/>
        <v>140.19300000000001</v>
      </c>
      <c r="AA296" s="13">
        <f>AA297+AA300</f>
        <v>0</v>
      </c>
      <c r="AB296" s="5">
        <f t="shared" si="64"/>
        <v>140.19300000000001</v>
      </c>
      <c r="AC296" s="6">
        <f>AC297+AC300</f>
        <v>0</v>
      </c>
      <c r="AD296" s="5">
        <f t="shared" si="65"/>
        <v>140.19300000000001</v>
      </c>
      <c r="AE296" s="5">
        <f>AE297+AE300</f>
        <v>140.19299999999998</v>
      </c>
      <c r="AF296" s="32">
        <f t="shared" si="66"/>
        <v>99.999999999999972</v>
      </c>
    </row>
    <row r="297" spans="1:32" ht="40.5" customHeight="1">
      <c r="A297" s="9" t="s">
        <v>488</v>
      </c>
      <c r="B297" s="11" t="s">
        <v>516</v>
      </c>
      <c r="C297" s="8"/>
      <c r="D297" s="5">
        <v>152.10300000000001</v>
      </c>
      <c r="E297" s="6">
        <f>E298+E299</f>
        <v>0.09</v>
      </c>
      <c r="F297" s="5">
        <f t="shared" si="70"/>
        <v>152.19300000000001</v>
      </c>
      <c r="G297" s="6">
        <f>G298+G299</f>
        <v>0</v>
      </c>
      <c r="H297" s="5">
        <f t="shared" si="58"/>
        <v>152.19300000000001</v>
      </c>
      <c r="I297" s="6">
        <f>I298+I299</f>
        <v>0</v>
      </c>
      <c r="J297" s="5">
        <f t="shared" si="59"/>
        <v>152.19300000000001</v>
      </c>
      <c r="K297" s="6">
        <f>K298+K299</f>
        <v>0</v>
      </c>
      <c r="L297" s="5">
        <f t="shared" si="60"/>
        <v>152.19300000000001</v>
      </c>
      <c r="M297" s="6">
        <f>M298+M299</f>
        <v>0</v>
      </c>
      <c r="N297" s="5">
        <f t="shared" si="61"/>
        <v>152.19300000000001</v>
      </c>
      <c r="O297" s="6">
        <f>O298+O299</f>
        <v>0</v>
      </c>
      <c r="P297" s="5">
        <f t="shared" si="72"/>
        <v>152.19300000000001</v>
      </c>
      <c r="Q297" s="13">
        <f>Q298+Q299</f>
        <v>0</v>
      </c>
      <c r="R297" s="5">
        <f t="shared" si="73"/>
        <v>152.19300000000001</v>
      </c>
      <c r="S297" s="6">
        <f>S298+S299</f>
        <v>-12</v>
      </c>
      <c r="T297" s="5">
        <f t="shared" si="71"/>
        <v>140.19300000000001</v>
      </c>
      <c r="U297" s="6">
        <f>U298+U299</f>
        <v>0</v>
      </c>
      <c r="V297" s="5">
        <f t="shared" si="67"/>
        <v>140.19300000000001</v>
      </c>
      <c r="W297" s="6">
        <f>W298+W299</f>
        <v>0</v>
      </c>
      <c r="X297" s="5">
        <f t="shared" si="62"/>
        <v>140.19300000000001</v>
      </c>
      <c r="Y297" s="6">
        <f>Y298+Y299</f>
        <v>0</v>
      </c>
      <c r="Z297" s="5">
        <f t="shared" si="63"/>
        <v>140.19300000000001</v>
      </c>
      <c r="AA297" s="13">
        <f>AA298+AA299</f>
        <v>0</v>
      </c>
      <c r="AB297" s="5">
        <f t="shared" si="64"/>
        <v>140.19300000000001</v>
      </c>
      <c r="AC297" s="6">
        <f>AC298+AC299</f>
        <v>0</v>
      </c>
      <c r="AD297" s="5">
        <f t="shared" si="65"/>
        <v>140.19300000000001</v>
      </c>
      <c r="AE297" s="5">
        <f>AE298+AE299</f>
        <v>140.19299999999998</v>
      </c>
      <c r="AF297" s="32">
        <f t="shared" si="66"/>
        <v>99.999999999999972</v>
      </c>
    </row>
    <row r="298" spans="1:32" ht="39.6">
      <c r="A298" s="9" t="s">
        <v>34</v>
      </c>
      <c r="B298" s="11" t="s">
        <v>516</v>
      </c>
      <c r="C298" s="8">
        <v>200</v>
      </c>
      <c r="D298" s="5">
        <v>116.10299999999999</v>
      </c>
      <c r="E298" s="6">
        <v>0.09</v>
      </c>
      <c r="F298" s="5">
        <f t="shared" si="70"/>
        <v>116.193</v>
      </c>
      <c r="G298" s="6"/>
      <c r="H298" s="5">
        <f t="shared" si="58"/>
        <v>116.193</v>
      </c>
      <c r="I298" s="6"/>
      <c r="J298" s="5">
        <f t="shared" si="59"/>
        <v>116.193</v>
      </c>
      <c r="K298" s="6"/>
      <c r="L298" s="5">
        <f t="shared" si="60"/>
        <v>116.193</v>
      </c>
      <c r="M298" s="6"/>
      <c r="N298" s="5">
        <f t="shared" si="61"/>
        <v>116.193</v>
      </c>
      <c r="O298" s="6"/>
      <c r="P298" s="5">
        <f t="shared" si="72"/>
        <v>116.193</v>
      </c>
      <c r="Q298" s="13"/>
      <c r="R298" s="5">
        <f t="shared" si="73"/>
        <v>116.193</v>
      </c>
      <c r="S298" s="6"/>
      <c r="T298" s="5">
        <f t="shared" si="71"/>
        <v>116.193</v>
      </c>
      <c r="U298" s="6"/>
      <c r="V298" s="5">
        <f t="shared" si="67"/>
        <v>116.193</v>
      </c>
      <c r="W298" s="6"/>
      <c r="X298" s="5">
        <f t="shared" si="62"/>
        <v>116.193</v>
      </c>
      <c r="Y298" s="6"/>
      <c r="Z298" s="5">
        <f t="shared" si="63"/>
        <v>116.193</v>
      </c>
      <c r="AA298" s="13"/>
      <c r="AB298" s="5">
        <f t="shared" si="64"/>
        <v>116.193</v>
      </c>
      <c r="AC298" s="6"/>
      <c r="AD298" s="5">
        <f t="shared" si="65"/>
        <v>116.193</v>
      </c>
      <c r="AE298" s="5">
        <v>116.193</v>
      </c>
      <c r="AF298" s="32">
        <f t="shared" si="66"/>
        <v>100</v>
      </c>
    </row>
    <row r="299" spans="1:32" ht="32.25" customHeight="1">
      <c r="A299" s="9" t="s">
        <v>400</v>
      </c>
      <c r="B299" s="11" t="s">
        <v>516</v>
      </c>
      <c r="C299" s="8">
        <v>300</v>
      </c>
      <c r="D299" s="5">
        <v>36</v>
      </c>
      <c r="E299" s="6"/>
      <c r="F299" s="5">
        <f t="shared" si="70"/>
        <v>36</v>
      </c>
      <c r="G299" s="6"/>
      <c r="H299" s="5">
        <f t="shared" si="58"/>
        <v>36</v>
      </c>
      <c r="I299" s="6"/>
      <c r="J299" s="5">
        <f t="shared" si="59"/>
        <v>36</v>
      </c>
      <c r="K299" s="6"/>
      <c r="L299" s="5">
        <f t="shared" si="60"/>
        <v>36</v>
      </c>
      <c r="M299" s="6"/>
      <c r="N299" s="5">
        <f t="shared" si="61"/>
        <v>36</v>
      </c>
      <c r="O299" s="6"/>
      <c r="P299" s="5">
        <f t="shared" si="72"/>
        <v>36</v>
      </c>
      <c r="Q299" s="13"/>
      <c r="R299" s="5">
        <f t="shared" si="73"/>
        <v>36</v>
      </c>
      <c r="S299" s="6">
        <v>-12</v>
      </c>
      <c r="T299" s="5">
        <f t="shared" si="71"/>
        <v>24</v>
      </c>
      <c r="U299" s="6"/>
      <c r="V299" s="5">
        <f t="shared" si="67"/>
        <v>24</v>
      </c>
      <c r="W299" s="6"/>
      <c r="X299" s="5">
        <f t="shared" si="62"/>
        <v>24</v>
      </c>
      <c r="Y299" s="6"/>
      <c r="Z299" s="5">
        <f t="shared" si="63"/>
        <v>24</v>
      </c>
      <c r="AA299" s="13"/>
      <c r="AB299" s="5">
        <f t="shared" si="64"/>
        <v>24</v>
      </c>
      <c r="AC299" s="6"/>
      <c r="AD299" s="5">
        <f t="shared" si="65"/>
        <v>24</v>
      </c>
      <c r="AE299" s="5">
        <v>24</v>
      </c>
      <c r="AF299" s="32">
        <f t="shared" si="66"/>
        <v>100</v>
      </c>
    </row>
    <row r="300" spans="1:32" ht="52.8" hidden="1">
      <c r="A300" s="9" t="s">
        <v>489</v>
      </c>
      <c r="B300" s="11" t="s">
        <v>517</v>
      </c>
      <c r="C300" s="8"/>
      <c r="D300" s="5">
        <v>0</v>
      </c>
      <c r="E300" s="6">
        <f>E301</f>
        <v>0</v>
      </c>
      <c r="F300" s="5">
        <f t="shared" si="70"/>
        <v>0</v>
      </c>
      <c r="G300" s="6">
        <f>G301</f>
        <v>0</v>
      </c>
      <c r="H300" s="5">
        <f t="shared" si="58"/>
        <v>0</v>
      </c>
      <c r="I300" s="6">
        <f>I301</f>
        <v>0</v>
      </c>
      <c r="J300" s="5">
        <f t="shared" si="59"/>
        <v>0</v>
      </c>
      <c r="K300" s="6">
        <f>K301</f>
        <v>0</v>
      </c>
      <c r="L300" s="5">
        <f t="shared" si="60"/>
        <v>0</v>
      </c>
      <c r="M300" s="6">
        <f>M301</f>
        <v>0</v>
      </c>
      <c r="N300" s="5">
        <f t="shared" si="61"/>
        <v>0</v>
      </c>
      <c r="O300" s="6">
        <f>O301</f>
        <v>0</v>
      </c>
      <c r="P300" s="5">
        <f t="shared" si="72"/>
        <v>0</v>
      </c>
      <c r="Q300" s="13">
        <f>Q301</f>
        <v>0</v>
      </c>
      <c r="R300" s="5">
        <f t="shared" si="73"/>
        <v>0</v>
      </c>
      <c r="S300" s="6">
        <f>S301</f>
        <v>0</v>
      </c>
      <c r="T300" s="5">
        <f t="shared" si="71"/>
        <v>0</v>
      </c>
      <c r="U300" s="6">
        <f>U301</f>
        <v>0</v>
      </c>
      <c r="V300" s="5">
        <f t="shared" si="67"/>
        <v>0</v>
      </c>
      <c r="W300" s="6">
        <f>W301</f>
        <v>0</v>
      </c>
      <c r="X300" s="5">
        <f t="shared" si="62"/>
        <v>0</v>
      </c>
      <c r="Y300" s="6">
        <f>Y301</f>
        <v>0</v>
      </c>
      <c r="Z300" s="5">
        <f t="shared" si="63"/>
        <v>0</v>
      </c>
      <c r="AA300" s="13">
        <f>AA301</f>
        <v>0</v>
      </c>
      <c r="AB300" s="5">
        <f t="shared" si="64"/>
        <v>0</v>
      </c>
      <c r="AC300" s="6">
        <f>AC301</f>
        <v>0</v>
      </c>
      <c r="AD300" s="5">
        <f t="shared" si="65"/>
        <v>0</v>
      </c>
      <c r="AE300" s="5">
        <f>AE301</f>
        <v>0</v>
      </c>
      <c r="AF300" s="32" t="e">
        <f t="shared" si="66"/>
        <v>#DIV/0!</v>
      </c>
    </row>
    <row r="301" spans="1:32" ht="39.6" hidden="1">
      <c r="A301" s="9" t="s">
        <v>34</v>
      </c>
      <c r="B301" s="11" t="s">
        <v>517</v>
      </c>
      <c r="C301" s="8">
        <v>200</v>
      </c>
      <c r="D301" s="5">
        <v>0</v>
      </c>
      <c r="E301" s="6"/>
      <c r="F301" s="5">
        <f>D301+E301</f>
        <v>0</v>
      </c>
      <c r="G301" s="6"/>
      <c r="H301" s="5">
        <f>F301+G301</f>
        <v>0</v>
      </c>
      <c r="I301" s="6"/>
      <c r="J301" s="5">
        <f t="shared" si="59"/>
        <v>0</v>
      </c>
      <c r="K301" s="6"/>
      <c r="L301" s="5">
        <f t="shared" si="60"/>
        <v>0</v>
      </c>
      <c r="M301" s="6"/>
      <c r="N301" s="5">
        <f t="shared" si="61"/>
        <v>0</v>
      </c>
      <c r="O301" s="6"/>
      <c r="P301" s="5">
        <f t="shared" si="72"/>
        <v>0</v>
      </c>
      <c r="Q301" s="13"/>
      <c r="R301" s="5">
        <f t="shared" si="73"/>
        <v>0</v>
      </c>
      <c r="S301" s="6"/>
      <c r="T301" s="5">
        <f t="shared" si="71"/>
        <v>0</v>
      </c>
      <c r="U301" s="6"/>
      <c r="V301" s="5">
        <f t="shared" si="67"/>
        <v>0</v>
      </c>
      <c r="W301" s="6"/>
      <c r="X301" s="5">
        <f t="shared" si="62"/>
        <v>0</v>
      </c>
      <c r="Y301" s="6"/>
      <c r="Z301" s="5">
        <f t="shared" si="63"/>
        <v>0</v>
      </c>
      <c r="AA301" s="13"/>
      <c r="AB301" s="5">
        <f t="shared" si="64"/>
        <v>0</v>
      </c>
      <c r="AC301" s="6"/>
      <c r="AD301" s="5">
        <f t="shared" si="65"/>
        <v>0</v>
      </c>
      <c r="AE301" s="5"/>
      <c r="AF301" s="32" t="e">
        <f t="shared" si="66"/>
        <v>#DIV/0!</v>
      </c>
    </row>
    <row r="302" spans="1:32" ht="58.5" customHeight="1">
      <c r="A302" s="16" t="s">
        <v>564</v>
      </c>
      <c r="B302" s="15" t="s">
        <v>561</v>
      </c>
      <c r="C302" s="8"/>
      <c r="D302" s="5"/>
      <c r="E302" s="6"/>
      <c r="F302" s="5">
        <f t="shared" ref="F302:F306" si="74">D302+E302</f>
        <v>0</v>
      </c>
      <c r="G302" s="6">
        <f>G303</f>
        <v>3200</v>
      </c>
      <c r="H302" s="5">
        <f t="shared" ref="H302:H306" si="75">F302+G302</f>
        <v>3200</v>
      </c>
      <c r="I302" s="6">
        <f>I303</f>
        <v>0</v>
      </c>
      <c r="J302" s="5">
        <f t="shared" si="59"/>
        <v>3200</v>
      </c>
      <c r="K302" s="6">
        <f>K303</f>
        <v>0</v>
      </c>
      <c r="L302" s="5">
        <f t="shared" si="60"/>
        <v>3200</v>
      </c>
      <c r="M302" s="6">
        <f>M303</f>
        <v>0</v>
      </c>
      <c r="N302" s="5">
        <f t="shared" si="61"/>
        <v>3200</v>
      </c>
      <c r="O302" s="6">
        <f>O303</f>
        <v>0</v>
      </c>
      <c r="P302" s="5">
        <f t="shared" si="72"/>
        <v>3200</v>
      </c>
      <c r="Q302" s="13">
        <f>Q303</f>
        <v>0</v>
      </c>
      <c r="R302" s="5">
        <f t="shared" si="73"/>
        <v>3200</v>
      </c>
      <c r="S302" s="6">
        <f>S303</f>
        <v>0</v>
      </c>
      <c r="T302" s="5">
        <f t="shared" si="71"/>
        <v>3200</v>
      </c>
      <c r="U302" s="6">
        <f>U303</f>
        <v>-100</v>
      </c>
      <c r="V302" s="5">
        <f t="shared" si="67"/>
        <v>3100</v>
      </c>
      <c r="W302" s="6">
        <f>W303</f>
        <v>0</v>
      </c>
      <c r="X302" s="5">
        <f t="shared" si="62"/>
        <v>3100</v>
      </c>
      <c r="Y302" s="6">
        <f>Y303</f>
        <v>0</v>
      </c>
      <c r="Z302" s="5">
        <f t="shared" si="63"/>
        <v>3100</v>
      </c>
      <c r="AA302" s="13">
        <f>AA303</f>
        <v>0</v>
      </c>
      <c r="AB302" s="5">
        <f t="shared" si="64"/>
        <v>3100</v>
      </c>
      <c r="AC302" s="6">
        <f>AC303</f>
        <v>0</v>
      </c>
      <c r="AD302" s="5">
        <f t="shared" si="65"/>
        <v>3100</v>
      </c>
      <c r="AE302" s="5">
        <f>AE303</f>
        <v>3100</v>
      </c>
      <c r="AF302" s="32">
        <f t="shared" si="66"/>
        <v>100</v>
      </c>
    </row>
    <row r="303" spans="1:32" ht="52.8">
      <c r="A303" s="9" t="s">
        <v>563</v>
      </c>
      <c r="B303" s="11" t="s">
        <v>562</v>
      </c>
      <c r="C303" s="8"/>
      <c r="D303" s="5"/>
      <c r="E303" s="6"/>
      <c r="F303" s="5">
        <f t="shared" si="74"/>
        <v>0</v>
      </c>
      <c r="G303" s="6">
        <f>G304</f>
        <v>3200</v>
      </c>
      <c r="H303" s="5">
        <f t="shared" si="75"/>
        <v>3200</v>
      </c>
      <c r="I303" s="6">
        <f>I304</f>
        <v>0</v>
      </c>
      <c r="J303" s="5">
        <f t="shared" si="59"/>
        <v>3200</v>
      </c>
      <c r="K303" s="6">
        <f>K304</f>
        <v>0</v>
      </c>
      <c r="L303" s="5">
        <f t="shared" si="60"/>
        <v>3200</v>
      </c>
      <c r="M303" s="6">
        <f>M304</f>
        <v>0</v>
      </c>
      <c r="N303" s="5">
        <f t="shared" si="61"/>
        <v>3200</v>
      </c>
      <c r="O303" s="6">
        <f>O304</f>
        <v>0</v>
      </c>
      <c r="P303" s="5">
        <f t="shared" si="72"/>
        <v>3200</v>
      </c>
      <c r="Q303" s="13">
        <f>Q304</f>
        <v>0</v>
      </c>
      <c r="R303" s="5">
        <f t="shared" si="73"/>
        <v>3200</v>
      </c>
      <c r="S303" s="6">
        <f>S304</f>
        <v>0</v>
      </c>
      <c r="T303" s="5">
        <f t="shared" si="71"/>
        <v>3200</v>
      </c>
      <c r="U303" s="6">
        <f>U304</f>
        <v>-100</v>
      </c>
      <c r="V303" s="5">
        <f t="shared" si="67"/>
        <v>3100</v>
      </c>
      <c r="W303" s="6">
        <f>W304</f>
        <v>0</v>
      </c>
      <c r="X303" s="5">
        <f t="shared" si="62"/>
        <v>3100</v>
      </c>
      <c r="Y303" s="6">
        <f>Y304</f>
        <v>0</v>
      </c>
      <c r="Z303" s="5">
        <f t="shared" si="63"/>
        <v>3100</v>
      </c>
      <c r="AA303" s="13">
        <f>AA304</f>
        <v>0</v>
      </c>
      <c r="AB303" s="5">
        <f t="shared" si="64"/>
        <v>3100</v>
      </c>
      <c r="AC303" s="6">
        <f>AC304</f>
        <v>0</v>
      </c>
      <c r="AD303" s="5">
        <f t="shared" si="65"/>
        <v>3100</v>
      </c>
      <c r="AE303" s="5">
        <f>AE304</f>
        <v>3100</v>
      </c>
      <c r="AF303" s="32">
        <f t="shared" si="66"/>
        <v>100</v>
      </c>
    </row>
    <row r="304" spans="1:32" ht="45" customHeight="1">
      <c r="A304" s="9" t="s">
        <v>565</v>
      </c>
      <c r="B304" s="11" t="s">
        <v>566</v>
      </c>
      <c r="C304" s="8"/>
      <c r="D304" s="5"/>
      <c r="E304" s="6"/>
      <c r="F304" s="5">
        <f t="shared" si="74"/>
        <v>0</v>
      </c>
      <c r="G304" s="6">
        <f>G305</f>
        <v>3200</v>
      </c>
      <c r="H304" s="5">
        <f t="shared" si="75"/>
        <v>3200</v>
      </c>
      <c r="I304" s="6">
        <f>I305</f>
        <v>0</v>
      </c>
      <c r="J304" s="5">
        <f t="shared" si="59"/>
        <v>3200</v>
      </c>
      <c r="K304" s="6">
        <f>K305</f>
        <v>0</v>
      </c>
      <c r="L304" s="5">
        <f t="shared" si="60"/>
        <v>3200</v>
      </c>
      <c r="M304" s="6">
        <f>M305</f>
        <v>0</v>
      </c>
      <c r="N304" s="5">
        <f t="shared" si="61"/>
        <v>3200</v>
      </c>
      <c r="O304" s="6">
        <f>O305</f>
        <v>0</v>
      </c>
      <c r="P304" s="5">
        <f t="shared" si="72"/>
        <v>3200</v>
      </c>
      <c r="Q304" s="13">
        <f>Q305</f>
        <v>0</v>
      </c>
      <c r="R304" s="5">
        <f t="shared" si="73"/>
        <v>3200</v>
      </c>
      <c r="S304" s="6">
        <f>S305</f>
        <v>0</v>
      </c>
      <c r="T304" s="5">
        <f t="shared" si="71"/>
        <v>3200</v>
      </c>
      <c r="U304" s="6">
        <f>U305+U306</f>
        <v>-100</v>
      </c>
      <c r="V304" s="5">
        <f t="shared" si="67"/>
        <v>3100</v>
      </c>
      <c r="W304" s="6">
        <f>W305+W306</f>
        <v>0</v>
      </c>
      <c r="X304" s="5">
        <f t="shared" si="62"/>
        <v>3100</v>
      </c>
      <c r="Y304" s="6">
        <f>Y305+Y306</f>
        <v>0</v>
      </c>
      <c r="Z304" s="5">
        <f t="shared" si="63"/>
        <v>3100</v>
      </c>
      <c r="AA304" s="13">
        <f>AA305+AA306</f>
        <v>0</v>
      </c>
      <c r="AB304" s="5">
        <f t="shared" si="64"/>
        <v>3100</v>
      </c>
      <c r="AC304" s="6">
        <f>AC305+AC306</f>
        <v>0</v>
      </c>
      <c r="AD304" s="5">
        <f t="shared" si="65"/>
        <v>3100</v>
      </c>
      <c r="AE304" s="5">
        <f>AE305+AE306</f>
        <v>3100</v>
      </c>
      <c r="AF304" s="32">
        <f t="shared" si="66"/>
        <v>100</v>
      </c>
    </row>
    <row r="305" spans="1:32" ht="40.5" hidden="1" customHeight="1">
      <c r="A305" s="9" t="s">
        <v>34</v>
      </c>
      <c r="B305" s="11" t="s">
        <v>566</v>
      </c>
      <c r="C305" s="8">
        <v>200</v>
      </c>
      <c r="D305" s="5"/>
      <c r="E305" s="6"/>
      <c r="F305" s="5">
        <f t="shared" si="74"/>
        <v>0</v>
      </c>
      <c r="G305" s="6">
        <v>3200</v>
      </c>
      <c r="H305" s="5">
        <f t="shared" si="75"/>
        <v>3200</v>
      </c>
      <c r="I305" s="6"/>
      <c r="J305" s="5">
        <f t="shared" si="59"/>
        <v>3200</v>
      </c>
      <c r="K305" s="6"/>
      <c r="L305" s="5">
        <f t="shared" si="60"/>
        <v>3200</v>
      </c>
      <c r="M305" s="6"/>
      <c r="N305" s="5">
        <f t="shared" si="61"/>
        <v>3200</v>
      </c>
      <c r="O305" s="6"/>
      <c r="P305" s="5">
        <f t="shared" si="72"/>
        <v>3200</v>
      </c>
      <c r="Q305" s="13"/>
      <c r="R305" s="5">
        <f t="shared" si="73"/>
        <v>3200</v>
      </c>
      <c r="S305" s="6"/>
      <c r="T305" s="5">
        <f t="shared" si="71"/>
        <v>3200</v>
      </c>
      <c r="U305" s="6">
        <f>-100-3100</f>
        <v>-3200</v>
      </c>
      <c r="V305" s="5">
        <f t="shared" si="67"/>
        <v>0</v>
      </c>
      <c r="W305" s="6"/>
      <c r="X305" s="5">
        <f t="shared" si="62"/>
        <v>0</v>
      </c>
      <c r="Y305" s="6"/>
      <c r="Z305" s="5">
        <f t="shared" si="63"/>
        <v>0</v>
      </c>
      <c r="AA305" s="13"/>
      <c r="AB305" s="5">
        <f t="shared" si="64"/>
        <v>0</v>
      </c>
      <c r="AC305" s="6"/>
      <c r="AD305" s="5">
        <f t="shared" si="65"/>
        <v>0</v>
      </c>
      <c r="AE305" s="5"/>
      <c r="AF305" s="32" t="e">
        <f t="shared" si="66"/>
        <v>#DIV/0!</v>
      </c>
    </row>
    <row r="306" spans="1:32" ht="48.75" customHeight="1">
      <c r="A306" s="10" t="s">
        <v>379</v>
      </c>
      <c r="B306" s="11" t="s">
        <v>566</v>
      </c>
      <c r="C306" s="8">
        <v>400</v>
      </c>
      <c r="D306" s="5"/>
      <c r="E306" s="6"/>
      <c r="F306" s="5">
        <f t="shared" si="74"/>
        <v>0</v>
      </c>
      <c r="G306" s="6"/>
      <c r="H306" s="5">
        <f t="shared" si="75"/>
        <v>0</v>
      </c>
      <c r="I306" s="6"/>
      <c r="J306" s="5">
        <f t="shared" si="59"/>
        <v>0</v>
      </c>
      <c r="K306" s="6"/>
      <c r="L306" s="5">
        <f t="shared" si="60"/>
        <v>0</v>
      </c>
      <c r="M306" s="6"/>
      <c r="N306" s="5">
        <f t="shared" si="61"/>
        <v>0</v>
      </c>
      <c r="O306" s="6"/>
      <c r="P306" s="5">
        <f t="shared" si="72"/>
        <v>0</v>
      </c>
      <c r="Q306" s="13"/>
      <c r="R306" s="5">
        <f t="shared" si="73"/>
        <v>0</v>
      </c>
      <c r="S306" s="6"/>
      <c r="T306" s="5">
        <f t="shared" si="71"/>
        <v>0</v>
      </c>
      <c r="U306" s="6">
        <v>3100</v>
      </c>
      <c r="V306" s="5">
        <f t="shared" si="67"/>
        <v>3100</v>
      </c>
      <c r="W306" s="6"/>
      <c r="X306" s="5">
        <f t="shared" si="62"/>
        <v>3100</v>
      </c>
      <c r="Y306" s="6"/>
      <c r="Z306" s="5">
        <f t="shared" si="63"/>
        <v>3100</v>
      </c>
      <c r="AA306" s="13"/>
      <c r="AB306" s="5">
        <f t="shared" si="64"/>
        <v>3100</v>
      </c>
      <c r="AC306" s="6"/>
      <c r="AD306" s="5">
        <f t="shared" si="65"/>
        <v>3100</v>
      </c>
      <c r="AE306" s="5">
        <v>3100</v>
      </c>
      <c r="AF306" s="32">
        <f t="shared" si="66"/>
        <v>100</v>
      </c>
    </row>
    <row r="307" spans="1:32" ht="126.75" customHeight="1">
      <c r="A307" s="14" t="s">
        <v>605</v>
      </c>
      <c r="B307" s="15" t="s">
        <v>127</v>
      </c>
      <c r="C307" s="8"/>
      <c r="D307" s="5">
        <v>45598.26195</v>
      </c>
      <c r="E307" s="6">
        <f>E308+E312+E334+E339+E345+E352+E370+E379+E393+E399+E405+E409+E411+E413+E417</f>
        <v>2852.9459999999999</v>
      </c>
      <c r="F307" s="5">
        <f t="shared" si="70"/>
        <v>48451.207949999996</v>
      </c>
      <c r="G307" s="6">
        <f>G308+G312+G334+G339+G345+G352+G370+G379+G393+G399+G405+G409+G411+G413+G417</f>
        <v>-1124.9850000000001</v>
      </c>
      <c r="H307" s="5">
        <f t="shared" si="58"/>
        <v>47326.222949999996</v>
      </c>
      <c r="I307" s="6">
        <f>I308+I312+I334+I339+I345+I352+I370+I379+I393+I399+I405+I409+I411+I413+I417</f>
        <v>711.53499999999997</v>
      </c>
      <c r="J307" s="5">
        <f t="shared" si="59"/>
        <v>48037.757949999999</v>
      </c>
      <c r="K307" s="6">
        <f>K308+K312+K334+K339+K345+K352+K370+K379+K393+K399+K405+K409+K411+K413+K417</f>
        <v>2618.6750000000002</v>
      </c>
      <c r="L307" s="5">
        <f t="shared" si="60"/>
        <v>50656.432950000002</v>
      </c>
      <c r="M307" s="6">
        <f>M308+M312+M334+M339+M345+M352+M370+M379+M393+M399+M405+M409+M411+M413+M417+M437</f>
        <v>13210.763099999998</v>
      </c>
      <c r="N307" s="5">
        <f t="shared" si="61"/>
        <v>63867.196049999999</v>
      </c>
      <c r="O307" s="6">
        <f>O308+O312+O334+O339+O345+O352+O370+O379+O393+O399+O405+O409+O411+O413+O417+O437</f>
        <v>3148</v>
      </c>
      <c r="P307" s="5">
        <f t="shared" si="72"/>
        <v>67015.196049999999</v>
      </c>
      <c r="Q307" s="13">
        <f>Q308+Q312+Q334+Q339+Q345+Q352+Q370+Q379+Q393+Q399+Q405+Q409+Q411+Q413+Q417+Q437</f>
        <v>3000.3174899999999</v>
      </c>
      <c r="R307" s="5">
        <f t="shared" si="73"/>
        <v>70015.51354</v>
      </c>
      <c r="S307" s="6">
        <f>S308+S312+S334+S339+S345+S352+S370+S379+S393+S399+S405+S409+S411+S413+S417+S437</f>
        <v>0</v>
      </c>
      <c r="T307" s="5">
        <f t="shared" si="71"/>
        <v>70015.51354</v>
      </c>
      <c r="U307" s="6">
        <f>U308+U312+U334+U339+U345+U352+U370+U379+U393+U399+U405+U409+U411+U413+U417+U437</f>
        <v>72342.463300000003</v>
      </c>
      <c r="V307" s="5">
        <f t="shared" si="67"/>
        <v>142357.97684000002</v>
      </c>
      <c r="W307" s="6">
        <f>W308+W312+W334+W339+W345+W352+W370+W379+W393+W399+W405+W409+W411+W413+W417+W437</f>
        <v>1771.0190000000002</v>
      </c>
      <c r="X307" s="5">
        <f t="shared" si="62"/>
        <v>144128.99584000002</v>
      </c>
      <c r="Y307" s="6">
        <f>Y308+Y312+Y334+Y339+Y345+Y352+Y370+Y379+Y393+Y399+Y405+Y409+Y411+Y413+Y417+Y437</f>
        <v>-5210.9153900000001</v>
      </c>
      <c r="Z307" s="5">
        <f t="shared" si="63"/>
        <v>138918.08045000001</v>
      </c>
      <c r="AA307" s="13">
        <f>AA308+AA312+AA334+AA339+AA345+AA352+AA370+AA379+AA393+AA399+AA405+AA409+AA411+AA413+AA417+AA437+AA447</f>
        <v>7706.8716599999998</v>
      </c>
      <c r="AB307" s="5">
        <f t="shared" si="64"/>
        <v>146624.95211000001</v>
      </c>
      <c r="AC307" s="6">
        <f>AC308+AC312+AC334+AC339+AC345+AC352+AC370+AC379+AC393+AC399+AC405+AC409+AC411+AC413+AC417+AC437+AC447</f>
        <v>-2.8999799999999998</v>
      </c>
      <c r="AD307" s="5">
        <f t="shared" si="65"/>
        <v>146622.05213000003</v>
      </c>
      <c r="AE307" s="5">
        <f>AE308+AE312+AE334+AE339+AE345+AE352+AE370+AE379+AE393+AE399+AE405+AE409+AE411+AE413+AE417+AE437+AE447</f>
        <v>75008.509970000014</v>
      </c>
      <c r="AF307" s="32">
        <f t="shared" si="66"/>
        <v>51.157727558945197</v>
      </c>
    </row>
    <row r="308" spans="1:32" ht="68.25" hidden="1" customHeight="1">
      <c r="A308" s="16" t="s">
        <v>125</v>
      </c>
      <c r="B308" s="15" t="s">
        <v>128</v>
      </c>
      <c r="C308" s="8"/>
      <c r="D308" s="5">
        <v>0</v>
      </c>
      <c r="E308" s="4">
        <f>E309</f>
        <v>0</v>
      </c>
      <c r="F308" s="5">
        <f t="shared" si="70"/>
        <v>0</v>
      </c>
      <c r="G308" s="6">
        <f>G309</f>
        <v>0</v>
      </c>
      <c r="H308" s="5">
        <f t="shared" si="58"/>
        <v>0</v>
      </c>
      <c r="I308" s="6">
        <f>I309</f>
        <v>0</v>
      </c>
      <c r="J308" s="5">
        <f t="shared" si="59"/>
        <v>0</v>
      </c>
      <c r="K308" s="6">
        <f>K309</f>
        <v>0</v>
      </c>
      <c r="L308" s="5">
        <f t="shared" si="60"/>
        <v>0</v>
      </c>
      <c r="M308" s="6">
        <f>M309</f>
        <v>0</v>
      </c>
      <c r="N308" s="5">
        <f t="shared" si="61"/>
        <v>0</v>
      </c>
      <c r="O308" s="6">
        <f>O309</f>
        <v>0</v>
      </c>
      <c r="P308" s="5">
        <f t="shared" si="72"/>
        <v>0</v>
      </c>
      <c r="Q308" s="13">
        <f>Q309</f>
        <v>3021.8185699999999</v>
      </c>
      <c r="R308" s="5">
        <f t="shared" si="73"/>
        <v>3021.8185699999999</v>
      </c>
      <c r="S308" s="6">
        <f>S309</f>
        <v>0</v>
      </c>
      <c r="T308" s="5">
        <f t="shared" si="71"/>
        <v>3021.8185699999999</v>
      </c>
      <c r="U308" s="6">
        <f>U309</f>
        <v>0</v>
      </c>
      <c r="V308" s="5">
        <f t="shared" si="67"/>
        <v>3021.8185699999999</v>
      </c>
      <c r="W308" s="6">
        <f>W309</f>
        <v>0</v>
      </c>
      <c r="X308" s="5">
        <f t="shared" si="62"/>
        <v>3021.8185699999999</v>
      </c>
      <c r="Y308" s="6">
        <f>Y309</f>
        <v>-3021.8185699999999</v>
      </c>
      <c r="Z308" s="5">
        <f t="shared" si="63"/>
        <v>0</v>
      </c>
      <c r="AA308" s="13">
        <f>AA309</f>
        <v>0</v>
      </c>
      <c r="AB308" s="5">
        <f t="shared" si="64"/>
        <v>0</v>
      </c>
      <c r="AC308" s="6">
        <f>AC309</f>
        <v>0</v>
      </c>
      <c r="AD308" s="5">
        <f t="shared" si="65"/>
        <v>0</v>
      </c>
      <c r="AE308" s="5">
        <f>AE309</f>
        <v>0</v>
      </c>
      <c r="AF308" s="32" t="e">
        <f t="shared" si="66"/>
        <v>#DIV/0!</v>
      </c>
    </row>
    <row r="309" spans="1:32" ht="62.25" hidden="1" customHeight="1">
      <c r="A309" s="9" t="s">
        <v>126</v>
      </c>
      <c r="B309" s="11" t="s">
        <v>129</v>
      </c>
      <c r="C309" s="8"/>
      <c r="D309" s="5">
        <v>0</v>
      </c>
      <c r="E309" s="4">
        <v>0</v>
      </c>
      <c r="F309" s="5">
        <f t="shared" si="70"/>
        <v>0</v>
      </c>
      <c r="G309" s="6">
        <v>0</v>
      </c>
      <c r="H309" s="5">
        <f t="shared" si="58"/>
        <v>0</v>
      </c>
      <c r="I309" s="6">
        <v>0</v>
      </c>
      <c r="J309" s="5">
        <f t="shared" si="59"/>
        <v>0</v>
      </c>
      <c r="K309" s="6">
        <v>0</v>
      </c>
      <c r="L309" s="5">
        <f t="shared" si="60"/>
        <v>0</v>
      </c>
      <c r="M309" s="6">
        <v>0</v>
      </c>
      <c r="N309" s="5">
        <f t="shared" si="61"/>
        <v>0</v>
      </c>
      <c r="O309" s="6">
        <v>0</v>
      </c>
      <c r="P309" s="5">
        <f t="shared" si="72"/>
        <v>0</v>
      </c>
      <c r="Q309" s="13">
        <f>Q310</f>
        <v>3021.8185699999999</v>
      </c>
      <c r="R309" s="5">
        <f t="shared" si="73"/>
        <v>3021.8185699999999</v>
      </c>
      <c r="S309" s="6">
        <f>S310</f>
        <v>0</v>
      </c>
      <c r="T309" s="5">
        <f t="shared" si="71"/>
        <v>3021.8185699999999</v>
      </c>
      <c r="U309" s="6">
        <f>U310</f>
        <v>0</v>
      </c>
      <c r="V309" s="5">
        <f t="shared" si="67"/>
        <v>3021.8185699999999</v>
      </c>
      <c r="W309" s="6">
        <f>W310</f>
        <v>0</v>
      </c>
      <c r="X309" s="5">
        <f t="shared" si="62"/>
        <v>3021.8185699999999</v>
      </c>
      <c r="Y309" s="6">
        <f>Y310</f>
        <v>-3021.8185699999999</v>
      </c>
      <c r="Z309" s="5">
        <f t="shared" si="63"/>
        <v>0</v>
      </c>
      <c r="AA309" s="13">
        <f>AA310</f>
        <v>0</v>
      </c>
      <c r="AB309" s="5">
        <f t="shared" si="64"/>
        <v>0</v>
      </c>
      <c r="AC309" s="6">
        <f>AC310</f>
        <v>0</v>
      </c>
      <c r="AD309" s="5">
        <f t="shared" si="65"/>
        <v>0</v>
      </c>
      <c r="AE309" s="5">
        <f>AE310</f>
        <v>0</v>
      </c>
      <c r="AF309" s="32" t="e">
        <f t="shared" si="66"/>
        <v>#DIV/0!</v>
      </c>
    </row>
    <row r="310" spans="1:32" ht="39" hidden="1" customHeight="1">
      <c r="A310" s="9" t="s">
        <v>622</v>
      </c>
      <c r="B310" s="11" t="s">
        <v>623</v>
      </c>
      <c r="C310" s="8"/>
      <c r="D310" s="5"/>
      <c r="E310" s="4"/>
      <c r="F310" s="5">
        <f t="shared" si="70"/>
        <v>0</v>
      </c>
      <c r="G310" s="6"/>
      <c r="H310" s="5">
        <f t="shared" si="58"/>
        <v>0</v>
      </c>
      <c r="I310" s="6"/>
      <c r="J310" s="5">
        <f t="shared" si="59"/>
        <v>0</v>
      </c>
      <c r="K310" s="6"/>
      <c r="L310" s="5">
        <f t="shared" si="60"/>
        <v>0</v>
      </c>
      <c r="M310" s="6"/>
      <c r="N310" s="5">
        <f t="shared" si="61"/>
        <v>0</v>
      </c>
      <c r="O310" s="6"/>
      <c r="P310" s="5">
        <f t="shared" si="72"/>
        <v>0</v>
      </c>
      <c r="Q310" s="13">
        <f>Q311</f>
        <v>3021.8185699999999</v>
      </c>
      <c r="R310" s="5">
        <f t="shared" si="73"/>
        <v>3021.8185699999999</v>
      </c>
      <c r="S310" s="6">
        <f>S311</f>
        <v>0</v>
      </c>
      <c r="T310" s="5">
        <f t="shared" si="71"/>
        <v>3021.8185699999999</v>
      </c>
      <c r="U310" s="6">
        <f>U311</f>
        <v>0</v>
      </c>
      <c r="V310" s="5">
        <f t="shared" si="67"/>
        <v>3021.8185699999999</v>
      </c>
      <c r="W310" s="6">
        <f>W311</f>
        <v>0</v>
      </c>
      <c r="X310" s="5">
        <f t="shared" si="62"/>
        <v>3021.8185699999999</v>
      </c>
      <c r="Y310" s="6">
        <f>Y311</f>
        <v>-3021.8185699999999</v>
      </c>
      <c r="Z310" s="5">
        <f t="shared" si="63"/>
        <v>0</v>
      </c>
      <c r="AA310" s="13">
        <f>AA311</f>
        <v>0</v>
      </c>
      <c r="AB310" s="5">
        <f t="shared" si="64"/>
        <v>0</v>
      </c>
      <c r="AC310" s="6">
        <f>AC311</f>
        <v>0</v>
      </c>
      <c r="AD310" s="5">
        <f t="shared" si="65"/>
        <v>0</v>
      </c>
      <c r="AE310" s="5">
        <f>AE311</f>
        <v>0</v>
      </c>
      <c r="AF310" s="32" t="e">
        <f t="shared" si="66"/>
        <v>#DIV/0!</v>
      </c>
    </row>
    <row r="311" spans="1:32" ht="46.5" hidden="1" customHeight="1">
      <c r="A311" s="10" t="s">
        <v>379</v>
      </c>
      <c r="B311" s="11" t="s">
        <v>623</v>
      </c>
      <c r="C311" s="8">
        <v>400</v>
      </c>
      <c r="D311" s="5"/>
      <c r="E311" s="4"/>
      <c r="F311" s="5">
        <f t="shared" si="70"/>
        <v>0</v>
      </c>
      <c r="G311" s="6"/>
      <c r="H311" s="5">
        <f t="shared" si="58"/>
        <v>0</v>
      </c>
      <c r="I311" s="6"/>
      <c r="J311" s="5">
        <f t="shared" si="59"/>
        <v>0</v>
      </c>
      <c r="K311" s="6"/>
      <c r="L311" s="5">
        <f t="shared" si="60"/>
        <v>0</v>
      </c>
      <c r="M311" s="6"/>
      <c r="N311" s="5">
        <f t="shared" si="61"/>
        <v>0</v>
      </c>
      <c r="O311" s="6"/>
      <c r="P311" s="5">
        <f t="shared" si="72"/>
        <v>0</v>
      </c>
      <c r="Q311" s="13">
        <v>3021.8185699999999</v>
      </c>
      <c r="R311" s="5">
        <f t="shared" si="73"/>
        <v>3021.8185699999999</v>
      </c>
      <c r="S311" s="6"/>
      <c r="T311" s="5">
        <f t="shared" si="71"/>
        <v>3021.8185699999999</v>
      </c>
      <c r="U311" s="6"/>
      <c r="V311" s="5">
        <f t="shared" si="67"/>
        <v>3021.8185699999999</v>
      </c>
      <c r="W311" s="6"/>
      <c r="X311" s="5">
        <f t="shared" si="62"/>
        <v>3021.8185699999999</v>
      </c>
      <c r="Y311" s="6">
        <v>-3021.8185699999999</v>
      </c>
      <c r="Z311" s="5">
        <f t="shared" si="63"/>
        <v>0</v>
      </c>
      <c r="AA311" s="13"/>
      <c r="AB311" s="5">
        <f t="shared" si="64"/>
        <v>0</v>
      </c>
      <c r="AC311" s="6"/>
      <c r="AD311" s="5">
        <f t="shared" si="65"/>
        <v>0</v>
      </c>
      <c r="AE311" s="5"/>
      <c r="AF311" s="32" t="e">
        <f t="shared" si="66"/>
        <v>#DIV/0!</v>
      </c>
    </row>
    <row r="312" spans="1:32" ht="53.25" customHeight="1">
      <c r="A312" s="16" t="s">
        <v>267</v>
      </c>
      <c r="B312" s="15" t="s">
        <v>270</v>
      </c>
      <c r="C312" s="8"/>
      <c r="D312" s="5">
        <v>11226.338449999999</v>
      </c>
      <c r="E312" s="6">
        <f>E313</f>
        <v>2303.4459999999999</v>
      </c>
      <c r="F312" s="5">
        <f t="shared" si="70"/>
        <v>13529.784449999999</v>
      </c>
      <c r="G312" s="6">
        <f>G313</f>
        <v>0</v>
      </c>
      <c r="H312" s="5">
        <f t="shared" si="58"/>
        <v>13529.784449999999</v>
      </c>
      <c r="I312" s="6">
        <f>I313</f>
        <v>93.03</v>
      </c>
      <c r="J312" s="5">
        <f t="shared" si="59"/>
        <v>13622.81445</v>
      </c>
      <c r="K312" s="6">
        <f>K313</f>
        <v>5.8250000000000002</v>
      </c>
      <c r="L312" s="5">
        <f t="shared" si="60"/>
        <v>13628.639450000001</v>
      </c>
      <c r="M312" s="6">
        <f>M313</f>
        <v>12213.403039999999</v>
      </c>
      <c r="N312" s="5">
        <f t="shared" si="61"/>
        <v>25842.04249</v>
      </c>
      <c r="O312" s="6">
        <f>O313</f>
        <v>0</v>
      </c>
      <c r="P312" s="5">
        <f t="shared" si="72"/>
        <v>25842.04249</v>
      </c>
      <c r="Q312" s="13">
        <f>Q313</f>
        <v>-1</v>
      </c>
      <c r="R312" s="5">
        <f t="shared" si="73"/>
        <v>25841.04249</v>
      </c>
      <c r="S312" s="6">
        <f>S313</f>
        <v>0</v>
      </c>
      <c r="T312" s="5">
        <f t="shared" si="71"/>
        <v>25841.04249</v>
      </c>
      <c r="U312" s="6">
        <f>U313</f>
        <v>404.17129999999997</v>
      </c>
      <c r="V312" s="5">
        <f t="shared" si="67"/>
        <v>26245.213790000002</v>
      </c>
      <c r="W312" s="6">
        <f>W313</f>
        <v>1769</v>
      </c>
      <c r="X312" s="5">
        <f t="shared" si="62"/>
        <v>28014.213790000002</v>
      </c>
      <c r="Y312" s="6">
        <f>Y313</f>
        <v>408.36339999999996</v>
      </c>
      <c r="Z312" s="5">
        <f t="shared" si="63"/>
        <v>28422.57719</v>
      </c>
      <c r="AA312" s="13">
        <f>AA313</f>
        <v>-289</v>
      </c>
      <c r="AB312" s="5">
        <f t="shared" si="64"/>
        <v>28133.57719</v>
      </c>
      <c r="AC312" s="6">
        <f>AC313</f>
        <v>0</v>
      </c>
      <c r="AD312" s="5">
        <f t="shared" si="65"/>
        <v>28133.57719</v>
      </c>
      <c r="AE312" s="5">
        <f>AE313</f>
        <v>28067.405890000002</v>
      </c>
      <c r="AF312" s="32">
        <f t="shared" si="66"/>
        <v>99.764795996068642</v>
      </c>
    </row>
    <row r="313" spans="1:32" ht="53.25" customHeight="1">
      <c r="A313" s="9" t="s">
        <v>268</v>
      </c>
      <c r="B313" s="11" t="s">
        <v>271</v>
      </c>
      <c r="C313" s="8"/>
      <c r="D313" s="5">
        <v>11226.338449999999</v>
      </c>
      <c r="E313" s="6">
        <f>E314+E316+E318+E320+E324+E326+E328+E330</f>
        <v>2303.4459999999999</v>
      </c>
      <c r="F313" s="5">
        <f t="shared" si="70"/>
        <v>13529.784449999999</v>
      </c>
      <c r="G313" s="6">
        <f>G314+G316+G318+G320+G324+G326+G328+G330</f>
        <v>0</v>
      </c>
      <c r="H313" s="5">
        <f t="shared" si="58"/>
        <v>13529.784449999999</v>
      </c>
      <c r="I313" s="6">
        <f>I314+I316+I318+I320+I324+I326+I328+I330+I332</f>
        <v>93.03</v>
      </c>
      <c r="J313" s="5">
        <f t="shared" si="59"/>
        <v>13622.81445</v>
      </c>
      <c r="K313" s="6">
        <f>K314+K316+K318+K320+K324+K326+K328+K330+K332</f>
        <v>5.8250000000000002</v>
      </c>
      <c r="L313" s="5">
        <f t="shared" si="60"/>
        <v>13628.639450000001</v>
      </c>
      <c r="M313" s="6">
        <f>M314+M316+M318+M320+M324+M326+M328+M330+M332+M322</f>
        <v>12213.403039999999</v>
      </c>
      <c r="N313" s="5">
        <f t="shared" si="61"/>
        <v>25842.04249</v>
      </c>
      <c r="O313" s="6">
        <f>O314+O316+O318+O320+O324+O326+O328+O330+O332+O322</f>
        <v>0</v>
      </c>
      <c r="P313" s="5">
        <f t="shared" si="72"/>
        <v>25842.04249</v>
      </c>
      <c r="Q313" s="13">
        <f>Q314+Q316+Q318+Q320+Q324+Q326+Q328+Q330+Q332+Q322</f>
        <v>-1</v>
      </c>
      <c r="R313" s="5">
        <f t="shared" si="73"/>
        <v>25841.04249</v>
      </c>
      <c r="S313" s="6">
        <f>S314+S316+S318+S320+S324+S326+S328+S330+S332+S322</f>
        <v>0</v>
      </c>
      <c r="T313" s="5">
        <f t="shared" si="71"/>
        <v>25841.04249</v>
      </c>
      <c r="U313" s="6">
        <f>U314+U316+U318+U320+U324+U326+U328+U330+U332+U322</f>
        <v>404.17129999999997</v>
      </c>
      <c r="V313" s="5">
        <f t="shared" si="67"/>
        <v>26245.213790000002</v>
      </c>
      <c r="W313" s="6">
        <f>W314+W316+W318+W320+W324+W326+W328+W330+W332+W322</f>
        <v>1769</v>
      </c>
      <c r="X313" s="5">
        <f t="shared" si="62"/>
        <v>28014.213790000002</v>
      </c>
      <c r="Y313" s="6">
        <f>Y314+Y316+Y318+Y320+Y324+Y326+Y328+Y330+Y332+Y322</f>
        <v>408.36339999999996</v>
      </c>
      <c r="Z313" s="5">
        <f t="shared" si="63"/>
        <v>28422.57719</v>
      </c>
      <c r="AA313" s="13">
        <f>AA314+AA316+AA318+AA320+AA324+AA326+AA328+AA330+AA332+AA322</f>
        <v>-289</v>
      </c>
      <c r="AB313" s="5">
        <f t="shared" si="64"/>
        <v>28133.57719</v>
      </c>
      <c r="AC313" s="6">
        <f>AC314+AC316+AC318+AC320+AC324+AC326+AC328+AC330+AC332+AC322</f>
        <v>0</v>
      </c>
      <c r="AD313" s="5">
        <f t="shared" si="65"/>
        <v>28133.57719</v>
      </c>
      <c r="AE313" s="5">
        <f>AE314+AE316+AE318+AE320+AE324+AE326+AE328+AE330+AE332+AE322</f>
        <v>28067.405890000002</v>
      </c>
      <c r="AF313" s="32">
        <f t="shared" si="66"/>
        <v>99.764795996068642</v>
      </c>
    </row>
    <row r="314" spans="1:32" ht="42.75" customHeight="1">
      <c r="A314" s="9" t="s">
        <v>269</v>
      </c>
      <c r="B314" s="2" t="s">
        <v>511</v>
      </c>
      <c r="C314" s="8"/>
      <c r="D314" s="5">
        <v>2101.3620000000005</v>
      </c>
      <c r="E314" s="4">
        <f>E315</f>
        <v>170</v>
      </c>
      <c r="F314" s="5">
        <f t="shared" si="70"/>
        <v>2271.3620000000005</v>
      </c>
      <c r="G314" s="6">
        <f>G315</f>
        <v>0</v>
      </c>
      <c r="H314" s="5">
        <f t="shared" si="58"/>
        <v>2271.3620000000005</v>
      </c>
      <c r="I314" s="6">
        <f>I315</f>
        <v>23.03</v>
      </c>
      <c r="J314" s="5">
        <f t="shared" si="59"/>
        <v>2294.3920000000007</v>
      </c>
      <c r="K314" s="6">
        <f>K315</f>
        <v>5.8250000000000002</v>
      </c>
      <c r="L314" s="5">
        <f t="shared" si="60"/>
        <v>2300.2170000000006</v>
      </c>
      <c r="M314" s="6">
        <f>M315</f>
        <v>-642.81096000000002</v>
      </c>
      <c r="N314" s="5">
        <f t="shared" si="61"/>
        <v>1657.4060400000005</v>
      </c>
      <c r="O314" s="6">
        <f>O315</f>
        <v>0</v>
      </c>
      <c r="P314" s="5">
        <f t="shared" si="72"/>
        <v>1657.4060400000005</v>
      </c>
      <c r="Q314" s="13">
        <f>Q315</f>
        <v>0</v>
      </c>
      <c r="R314" s="5">
        <f t="shared" si="73"/>
        <v>1657.4060400000005</v>
      </c>
      <c r="S314" s="6">
        <f>S315</f>
        <v>0</v>
      </c>
      <c r="T314" s="5">
        <f t="shared" si="71"/>
        <v>1657.4060400000005</v>
      </c>
      <c r="U314" s="6">
        <f>U315</f>
        <v>207.654</v>
      </c>
      <c r="V314" s="5">
        <f t="shared" si="67"/>
        <v>1865.0600400000005</v>
      </c>
      <c r="W314" s="6">
        <f>W315</f>
        <v>1189</v>
      </c>
      <c r="X314" s="5">
        <f t="shared" si="62"/>
        <v>3054.0600400000003</v>
      </c>
      <c r="Y314" s="6">
        <f>Y315</f>
        <v>-591.63660000000004</v>
      </c>
      <c r="Z314" s="5">
        <f t="shared" si="63"/>
        <v>2462.4234400000005</v>
      </c>
      <c r="AA314" s="13">
        <f>AA315</f>
        <v>-289</v>
      </c>
      <c r="AB314" s="5">
        <f t="shared" si="64"/>
        <v>2173.4234400000005</v>
      </c>
      <c r="AC314" s="6">
        <f>AC315</f>
        <v>0</v>
      </c>
      <c r="AD314" s="5">
        <f t="shared" si="65"/>
        <v>2173.4234400000005</v>
      </c>
      <c r="AE314" s="5">
        <f>AE315</f>
        <v>2173.42344</v>
      </c>
      <c r="AF314" s="32">
        <f t="shared" si="66"/>
        <v>99.999999999999972</v>
      </c>
    </row>
    <row r="315" spans="1:32" ht="47.25" customHeight="1">
      <c r="A315" s="9" t="s">
        <v>34</v>
      </c>
      <c r="B315" s="2" t="s">
        <v>511</v>
      </c>
      <c r="C315" s="8">
        <v>200</v>
      </c>
      <c r="D315" s="5">
        <v>2101.3620000000005</v>
      </c>
      <c r="E315" s="4">
        <v>170</v>
      </c>
      <c r="F315" s="5">
        <f t="shared" si="70"/>
        <v>2271.3620000000005</v>
      </c>
      <c r="G315" s="6"/>
      <c r="H315" s="5">
        <f t="shared" si="58"/>
        <v>2271.3620000000005</v>
      </c>
      <c r="I315" s="6">
        <v>23.03</v>
      </c>
      <c r="J315" s="5">
        <f t="shared" si="59"/>
        <v>2294.3920000000007</v>
      </c>
      <c r="K315" s="6">
        <v>5.8250000000000002</v>
      </c>
      <c r="L315" s="5">
        <f t="shared" si="60"/>
        <v>2300.2170000000006</v>
      </c>
      <c r="M315" s="6">
        <f>-0.00026-642.8107</f>
        <v>-642.81096000000002</v>
      </c>
      <c r="N315" s="5">
        <f t="shared" si="61"/>
        <v>1657.4060400000005</v>
      </c>
      <c r="O315" s="6"/>
      <c r="P315" s="5">
        <f t="shared" si="72"/>
        <v>1657.4060400000005</v>
      </c>
      <c r="Q315" s="13">
        <v>0</v>
      </c>
      <c r="R315" s="5">
        <f t="shared" si="73"/>
        <v>1657.4060400000005</v>
      </c>
      <c r="S315" s="6">
        <v>0</v>
      </c>
      <c r="T315" s="5">
        <f t="shared" si="71"/>
        <v>1657.4060400000005</v>
      </c>
      <c r="U315" s="6">
        <f>50+100-12+69.654</f>
        <v>207.654</v>
      </c>
      <c r="V315" s="5">
        <f t="shared" si="67"/>
        <v>1865.0600400000005</v>
      </c>
      <c r="W315" s="6">
        <v>1189</v>
      </c>
      <c r="X315" s="5">
        <f t="shared" si="62"/>
        <v>3054.0600400000003</v>
      </c>
      <c r="Y315" s="6">
        <v>-591.63660000000004</v>
      </c>
      <c r="Z315" s="5">
        <f t="shared" si="63"/>
        <v>2462.4234400000005</v>
      </c>
      <c r="AA315" s="13">
        <f>-299+10</f>
        <v>-289</v>
      </c>
      <c r="AB315" s="5">
        <f t="shared" si="64"/>
        <v>2173.4234400000005</v>
      </c>
      <c r="AC315" s="6"/>
      <c r="AD315" s="5">
        <f t="shared" si="65"/>
        <v>2173.4234400000005</v>
      </c>
      <c r="AE315" s="5">
        <v>2173.42344</v>
      </c>
      <c r="AF315" s="32">
        <f t="shared" si="66"/>
        <v>99.999999999999972</v>
      </c>
    </row>
    <row r="316" spans="1:32" ht="47.25" customHeight="1">
      <c r="A316" s="9" t="s">
        <v>269</v>
      </c>
      <c r="B316" s="11" t="s">
        <v>272</v>
      </c>
      <c r="C316" s="8"/>
      <c r="D316" s="5">
        <v>9124.9764500000001</v>
      </c>
      <c r="E316" s="4">
        <f>E317</f>
        <v>2033.4459999999999</v>
      </c>
      <c r="F316" s="5">
        <f t="shared" si="70"/>
        <v>11158.42245</v>
      </c>
      <c r="G316" s="6">
        <f>G317</f>
        <v>0</v>
      </c>
      <c r="H316" s="5">
        <f t="shared" si="58"/>
        <v>11158.42245</v>
      </c>
      <c r="I316" s="6">
        <f>I317</f>
        <v>0</v>
      </c>
      <c r="J316" s="5">
        <f t="shared" si="59"/>
        <v>11158.42245</v>
      </c>
      <c r="K316" s="6">
        <f>K317</f>
        <v>0</v>
      </c>
      <c r="L316" s="5">
        <f t="shared" si="60"/>
        <v>11158.42245</v>
      </c>
      <c r="M316" s="6">
        <f>M317</f>
        <v>0</v>
      </c>
      <c r="N316" s="5">
        <f t="shared" si="61"/>
        <v>11158.42245</v>
      </c>
      <c r="O316" s="6">
        <f>O317</f>
        <v>0</v>
      </c>
      <c r="P316" s="5">
        <f t="shared" si="72"/>
        <v>11158.42245</v>
      </c>
      <c r="Q316" s="13">
        <f>Q317</f>
        <v>0</v>
      </c>
      <c r="R316" s="5">
        <f t="shared" si="73"/>
        <v>11158.42245</v>
      </c>
      <c r="S316" s="6">
        <f>S317</f>
        <v>0</v>
      </c>
      <c r="T316" s="5">
        <f t="shared" si="71"/>
        <v>11158.42245</v>
      </c>
      <c r="U316" s="6">
        <f>U317</f>
        <v>200</v>
      </c>
      <c r="V316" s="5">
        <f t="shared" si="67"/>
        <v>11358.42245</v>
      </c>
      <c r="W316" s="6">
        <f>W317</f>
        <v>580</v>
      </c>
      <c r="X316" s="5">
        <f t="shared" si="62"/>
        <v>11938.42245</v>
      </c>
      <c r="Y316" s="6">
        <f>Y317</f>
        <v>1000</v>
      </c>
      <c r="Z316" s="5">
        <f t="shared" si="63"/>
        <v>12938.42245</v>
      </c>
      <c r="AA316" s="13">
        <f>AA317</f>
        <v>0</v>
      </c>
      <c r="AB316" s="5">
        <f t="shared" si="64"/>
        <v>12938.42245</v>
      </c>
      <c r="AC316" s="6">
        <f>AC317</f>
        <v>0</v>
      </c>
      <c r="AD316" s="5">
        <f t="shared" si="65"/>
        <v>12938.42245</v>
      </c>
      <c r="AE316" s="5">
        <f>AE317</f>
        <v>12938.42245</v>
      </c>
      <c r="AF316" s="32">
        <f t="shared" si="66"/>
        <v>100</v>
      </c>
    </row>
    <row r="317" spans="1:32" ht="39" customHeight="1">
      <c r="A317" s="9" t="s">
        <v>33</v>
      </c>
      <c r="B317" s="11" t="s">
        <v>272</v>
      </c>
      <c r="C317" s="8">
        <v>800</v>
      </c>
      <c r="D317" s="5">
        <v>9124.9764500000001</v>
      </c>
      <c r="E317" s="4">
        <v>2033.4459999999999</v>
      </c>
      <c r="F317" s="5">
        <f t="shared" si="70"/>
        <v>11158.42245</v>
      </c>
      <c r="G317" s="6"/>
      <c r="H317" s="5">
        <f t="shared" si="58"/>
        <v>11158.42245</v>
      </c>
      <c r="I317" s="6"/>
      <c r="J317" s="5">
        <f t="shared" si="59"/>
        <v>11158.42245</v>
      </c>
      <c r="K317" s="6"/>
      <c r="L317" s="5">
        <f t="shared" si="60"/>
        <v>11158.42245</v>
      </c>
      <c r="M317" s="6"/>
      <c r="N317" s="5">
        <f t="shared" si="61"/>
        <v>11158.42245</v>
      </c>
      <c r="O317" s="6"/>
      <c r="P317" s="5">
        <f t="shared" si="72"/>
        <v>11158.42245</v>
      </c>
      <c r="Q317" s="13"/>
      <c r="R317" s="5">
        <f t="shared" si="73"/>
        <v>11158.42245</v>
      </c>
      <c r="S317" s="6"/>
      <c r="T317" s="5">
        <f t="shared" si="71"/>
        <v>11158.42245</v>
      </c>
      <c r="U317" s="6">
        <v>200</v>
      </c>
      <c r="V317" s="5">
        <f t="shared" si="67"/>
        <v>11358.42245</v>
      </c>
      <c r="W317" s="6">
        <v>580</v>
      </c>
      <c r="X317" s="5">
        <f t="shared" si="62"/>
        <v>11938.42245</v>
      </c>
      <c r="Y317" s="6">
        <v>1000</v>
      </c>
      <c r="Z317" s="5">
        <f t="shared" si="63"/>
        <v>12938.42245</v>
      </c>
      <c r="AA317" s="13"/>
      <c r="AB317" s="5">
        <f t="shared" si="64"/>
        <v>12938.42245</v>
      </c>
      <c r="AC317" s="6"/>
      <c r="AD317" s="5">
        <f t="shared" si="65"/>
        <v>12938.42245</v>
      </c>
      <c r="AE317" s="5">
        <v>12938.42245</v>
      </c>
      <c r="AF317" s="32">
        <f t="shared" si="66"/>
        <v>100</v>
      </c>
    </row>
    <row r="318" spans="1:32" ht="40.5" customHeight="1">
      <c r="A318" s="22" t="s">
        <v>609</v>
      </c>
      <c r="B318" s="2" t="s">
        <v>610</v>
      </c>
      <c r="C318" s="8"/>
      <c r="D318" s="5">
        <v>0</v>
      </c>
      <c r="E318" s="6">
        <f>E319</f>
        <v>0</v>
      </c>
      <c r="F318" s="5">
        <f t="shared" si="70"/>
        <v>0</v>
      </c>
      <c r="G318" s="6">
        <f>G319</f>
        <v>0</v>
      </c>
      <c r="H318" s="5">
        <f t="shared" si="58"/>
        <v>0</v>
      </c>
      <c r="I318" s="6">
        <f>I319</f>
        <v>0</v>
      </c>
      <c r="J318" s="5">
        <f t="shared" si="59"/>
        <v>0</v>
      </c>
      <c r="K318" s="6">
        <f>K319</f>
        <v>0</v>
      </c>
      <c r="L318" s="5">
        <f t="shared" si="60"/>
        <v>0</v>
      </c>
      <c r="M318" s="6">
        <f>M319</f>
        <v>0</v>
      </c>
      <c r="N318" s="5">
        <f t="shared" si="61"/>
        <v>0</v>
      </c>
      <c r="O318" s="6">
        <f>O319</f>
        <v>0</v>
      </c>
      <c r="P318" s="5">
        <f t="shared" si="72"/>
        <v>0</v>
      </c>
      <c r="Q318" s="13">
        <f>Q319</f>
        <v>0</v>
      </c>
      <c r="R318" s="5">
        <f t="shared" si="73"/>
        <v>0</v>
      </c>
      <c r="S318" s="6">
        <f>S319</f>
        <v>0</v>
      </c>
      <c r="T318" s="5">
        <f t="shared" si="71"/>
        <v>0</v>
      </c>
      <c r="U318" s="6">
        <f>U319</f>
        <v>0</v>
      </c>
      <c r="V318" s="5">
        <f t="shared" si="67"/>
        <v>0</v>
      </c>
      <c r="W318" s="6">
        <f>W319</f>
        <v>0</v>
      </c>
      <c r="X318" s="5">
        <f t="shared" si="62"/>
        <v>0</v>
      </c>
      <c r="Y318" s="6">
        <f>Y319</f>
        <v>0</v>
      </c>
      <c r="Z318" s="5">
        <f t="shared" si="63"/>
        <v>0</v>
      </c>
      <c r="AA318" s="13">
        <f>AA319</f>
        <v>0</v>
      </c>
      <c r="AB318" s="5">
        <f t="shared" si="64"/>
        <v>0</v>
      </c>
      <c r="AC318" s="6">
        <f>AC319</f>
        <v>0</v>
      </c>
      <c r="AD318" s="5">
        <f t="shared" si="65"/>
        <v>0</v>
      </c>
      <c r="AE318" s="5">
        <f>AE319</f>
        <v>0</v>
      </c>
      <c r="AF318" s="32">
        <v>0</v>
      </c>
    </row>
    <row r="319" spans="1:32" ht="45.75" customHeight="1">
      <c r="A319" s="10" t="s">
        <v>34</v>
      </c>
      <c r="B319" s="2" t="s">
        <v>610</v>
      </c>
      <c r="C319" s="8">
        <v>200</v>
      </c>
      <c r="D319" s="5">
        <v>0</v>
      </c>
      <c r="E319" s="6"/>
      <c r="F319" s="5">
        <f t="shared" si="70"/>
        <v>0</v>
      </c>
      <c r="G319" s="6"/>
      <c r="H319" s="5">
        <f t="shared" si="58"/>
        <v>0</v>
      </c>
      <c r="I319" s="6"/>
      <c r="J319" s="5">
        <f t="shared" si="59"/>
        <v>0</v>
      </c>
      <c r="K319" s="6"/>
      <c r="L319" s="5">
        <f t="shared" si="60"/>
        <v>0</v>
      </c>
      <c r="M319" s="6"/>
      <c r="N319" s="5">
        <f t="shared" si="61"/>
        <v>0</v>
      </c>
      <c r="O319" s="6"/>
      <c r="P319" s="5">
        <f t="shared" si="72"/>
        <v>0</v>
      </c>
      <c r="Q319" s="13"/>
      <c r="R319" s="5">
        <f t="shared" si="73"/>
        <v>0</v>
      </c>
      <c r="S319" s="6"/>
      <c r="T319" s="5">
        <f t="shared" si="71"/>
        <v>0</v>
      </c>
      <c r="U319" s="6"/>
      <c r="V319" s="5">
        <f t="shared" si="67"/>
        <v>0</v>
      </c>
      <c r="W319" s="6"/>
      <c r="X319" s="5">
        <f t="shared" si="62"/>
        <v>0</v>
      </c>
      <c r="Y319" s="6"/>
      <c r="Z319" s="5">
        <f t="shared" si="63"/>
        <v>0</v>
      </c>
      <c r="AA319" s="13"/>
      <c r="AB319" s="5">
        <f t="shared" si="64"/>
        <v>0</v>
      </c>
      <c r="AC319" s="6"/>
      <c r="AD319" s="5">
        <f t="shared" si="65"/>
        <v>0</v>
      </c>
      <c r="AE319" s="5">
        <v>0</v>
      </c>
      <c r="AF319" s="32">
        <v>0</v>
      </c>
    </row>
    <row r="320" spans="1:32" ht="80.25" hidden="1" customHeight="1">
      <c r="A320" s="9" t="s">
        <v>510</v>
      </c>
      <c r="B320" s="11" t="s">
        <v>273</v>
      </c>
      <c r="C320" s="8"/>
      <c r="D320" s="5">
        <v>0</v>
      </c>
      <c r="E320" s="6">
        <f>E321</f>
        <v>0</v>
      </c>
      <c r="F320" s="5">
        <f t="shared" si="70"/>
        <v>0</v>
      </c>
      <c r="G320" s="6">
        <f>G321</f>
        <v>0</v>
      </c>
      <c r="H320" s="5">
        <f t="shared" si="58"/>
        <v>0</v>
      </c>
      <c r="I320" s="6">
        <f>I321</f>
        <v>0</v>
      </c>
      <c r="J320" s="5">
        <f t="shared" si="59"/>
        <v>0</v>
      </c>
      <c r="K320" s="6">
        <f>K321</f>
        <v>0</v>
      </c>
      <c r="L320" s="5">
        <f t="shared" si="60"/>
        <v>0</v>
      </c>
      <c r="M320" s="6">
        <f>M321</f>
        <v>12213.4033</v>
      </c>
      <c r="N320" s="5">
        <f t="shared" si="61"/>
        <v>12213.4033</v>
      </c>
      <c r="O320" s="6">
        <f>O321</f>
        <v>0</v>
      </c>
      <c r="P320" s="5">
        <f t="shared" si="72"/>
        <v>12213.4033</v>
      </c>
      <c r="Q320" s="13">
        <f>Q321</f>
        <v>0</v>
      </c>
      <c r="R320" s="5">
        <f t="shared" si="73"/>
        <v>12213.4033</v>
      </c>
      <c r="S320" s="6">
        <f>S321</f>
        <v>-12213.4033</v>
      </c>
      <c r="T320" s="5">
        <f t="shared" si="71"/>
        <v>0</v>
      </c>
      <c r="U320" s="6">
        <f>U321</f>
        <v>0</v>
      </c>
      <c r="V320" s="5">
        <f t="shared" si="67"/>
        <v>0</v>
      </c>
      <c r="W320" s="6">
        <f>W321</f>
        <v>0</v>
      </c>
      <c r="X320" s="5">
        <f t="shared" si="62"/>
        <v>0</v>
      </c>
      <c r="Y320" s="6">
        <f>Y321</f>
        <v>0</v>
      </c>
      <c r="Z320" s="5">
        <f t="shared" si="63"/>
        <v>0</v>
      </c>
      <c r="AA320" s="13">
        <f>AA321</f>
        <v>0</v>
      </c>
      <c r="AB320" s="5">
        <f t="shared" si="64"/>
        <v>0</v>
      </c>
      <c r="AC320" s="6">
        <f>AC321</f>
        <v>0</v>
      </c>
      <c r="AD320" s="5">
        <f t="shared" si="65"/>
        <v>0</v>
      </c>
      <c r="AE320" s="5">
        <f>AE321</f>
        <v>0</v>
      </c>
      <c r="AF320" s="32" t="e">
        <f t="shared" si="66"/>
        <v>#DIV/0!</v>
      </c>
    </row>
    <row r="321" spans="1:32" ht="48.75" hidden="1" customHeight="1">
      <c r="A321" s="9" t="s">
        <v>34</v>
      </c>
      <c r="B321" s="11" t="s">
        <v>273</v>
      </c>
      <c r="C321" s="8">
        <v>200</v>
      </c>
      <c r="D321" s="5">
        <v>0</v>
      </c>
      <c r="E321" s="6"/>
      <c r="F321" s="5">
        <f t="shared" si="70"/>
        <v>0</v>
      </c>
      <c r="G321" s="6"/>
      <c r="H321" s="5">
        <f t="shared" si="58"/>
        <v>0</v>
      </c>
      <c r="I321" s="6"/>
      <c r="J321" s="5">
        <f>H321+I321</f>
        <v>0</v>
      </c>
      <c r="K321" s="6"/>
      <c r="L321" s="5">
        <f>J321+K321</f>
        <v>0</v>
      </c>
      <c r="M321" s="6">
        <v>12213.4033</v>
      </c>
      <c r="N321" s="5">
        <f t="shared" si="61"/>
        <v>12213.4033</v>
      </c>
      <c r="O321" s="6"/>
      <c r="P321" s="5">
        <f t="shared" si="72"/>
        <v>12213.4033</v>
      </c>
      <c r="Q321" s="13"/>
      <c r="R321" s="5">
        <f t="shared" si="73"/>
        <v>12213.4033</v>
      </c>
      <c r="S321" s="6">
        <v>-12213.4033</v>
      </c>
      <c r="T321" s="5">
        <f t="shared" si="71"/>
        <v>0</v>
      </c>
      <c r="U321" s="6"/>
      <c r="V321" s="5">
        <f t="shared" si="67"/>
        <v>0</v>
      </c>
      <c r="W321" s="6"/>
      <c r="X321" s="5">
        <f t="shared" si="62"/>
        <v>0</v>
      </c>
      <c r="Y321" s="6"/>
      <c r="Z321" s="5">
        <f t="shared" si="63"/>
        <v>0</v>
      </c>
      <c r="AA321" s="13"/>
      <c r="AB321" s="5">
        <f t="shared" si="64"/>
        <v>0</v>
      </c>
      <c r="AC321" s="6"/>
      <c r="AD321" s="5">
        <f t="shared" si="65"/>
        <v>0</v>
      </c>
      <c r="AE321" s="5"/>
      <c r="AF321" s="32" t="e">
        <f t="shared" si="66"/>
        <v>#DIV/0!</v>
      </c>
    </row>
    <row r="322" spans="1:32" ht="81" customHeight="1">
      <c r="A322" s="9" t="s">
        <v>510</v>
      </c>
      <c r="B322" s="11" t="s">
        <v>603</v>
      </c>
      <c r="C322" s="8"/>
      <c r="D322" s="5"/>
      <c r="E322" s="6"/>
      <c r="F322" s="5">
        <f t="shared" si="70"/>
        <v>0</v>
      </c>
      <c r="G322" s="6"/>
      <c r="H322" s="5">
        <f t="shared" si="58"/>
        <v>0</v>
      </c>
      <c r="I322" s="6"/>
      <c r="J322" s="5">
        <f t="shared" ref="J322:J323" si="76">H322+I322</f>
        <v>0</v>
      </c>
      <c r="K322" s="6"/>
      <c r="L322" s="5">
        <f t="shared" ref="L322:L323" si="77">J322+K322</f>
        <v>0</v>
      </c>
      <c r="M322" s="6">
        <f>M323</f>
        <v>642.8107</v>
      </c>
      <c r="N322" s="5">
        <f t="shared" si="61"/>
        <v>642.8107</v>
      </c>
      <c r="O322" s="6">
        <f>O323</f>
        <v>0</v>
      </c>
      <c r="P322" s="5">
        <f t="shared" si="72"/>
        <v>642.8107</v>
      </c>
      <c r="Q322" s="13">
        <f>Q323</f>
        <v>0</v>
      </c>
      <c r="R322" s="5">
        <f t="shared" si="73"/>
        <v>642.8107</v>
      </c>
      <c r="S322" s="6">
        <f>S323</f>
        <v>12213.4033</v>
      </c>
      <c r="T322" s="5">
        <f t="shared" si="71"/>
        <v>12856.214</v>
      </c>
      <c r="U322" s="6">
        <f>U323</f>
        <v>-3.4826999999999999</v>
      </c>
      <c r="V322" s="5">
        <f t="shared" si="67"/>
        <v>12852.731299999999</v>
      </c>
      <c r="W322" s="6">
        <f>W323</f>
        <v>0</v>
      </c>
      <c r="X322" s="5">
        <f t="shared" si="62"/>
        <v>12852.731299999999</v>
      </c>
      <c r="Y322" s="6">
        <f>Y323</f>
        <v>0</v>
      </c>
      <c r="Z322" s="5">
        <f t="shared" si="63"/>
        <v>12852.731299999999</v>
      </c>
      <c r="AA322" s="13">
        <f>AA323</f>
        <v>0</v>
      </c>
      <c r="AB322" s="5">
        <f t="shared" si="64"/>
        <v>12852.731299999999</v>
      </c>
      <c r="AC322" s="6">
        <f>AC323</f>
        <v>0</v>
      </c>
      <c r="AD322" s="5">
        <f t="shared" si="65"/>
        <v>12852.731299999999</v>
      </c>
      <c r="AE322" s="5">
        <f>AE323</f>
        <v>12786.56</v>
      </c>
      <c r="AF322" s="32">
        <f t="shared" si="66"/>
        <v>99.485157680064475</v>
      </c>
    </row>
    <row r="323" spans="1:32" ht="48.75" customHeight="1">
      <c r="A323" s="9" t="s">
        <v>34</v>
      </c>
      <c r="B323" s="11" t="s">
        <v>603</v>
      </c>
      <c r="C323" s="8">
        <v>200</v>
      </c>
      <c r="D323" s="5"/>
      <c r="E323" s="6"/>
      <c r="F323" s="5">
        <f t="shared" si="70"/>
        <v>0</v>
      </c>
      <c r="G323" s="6"/>
      <c r="H323" s="5">
        <f t="shared" si="58"/>
        <v>0</v>
      </c>
      <c r="I323" s="6"/>
      <c r="J323" s="5">
        <f t="shared" si="76"/>
        <v>0</v>
      </c>
      <c r="K323" s="6"/>
      <c r="L323" s="5">
        <f t="shared" si="77"/>
        <v>0</v>
      </c>
      <c r="M323" s="6">
        <v>642.8107</v>
      </c>
      <c r="N323" s="5">
        <f t="shared" si="61"/>
        <v>642.8107</v>
      </c>
      <c r="O323" s="6"/>
      <c r="P323" s="5">
        <f t="shared" si="72"/>
        <v>642.8107</v>
      </c>
      <c r="Q323" s="13"/>
      <c r="R323" s="5">
        <f t="shared" si="73"/>
        <v>642.8107</v>
      </c>
      <c r="S323" s="6">
        <v>12213.4033</v>
      </c>
      <c r="T323" s="5">
        <f t="shared" si="71"/>
        <v>12856.214</v>
      </c>
      <c r="U323" s="6">
        <v>-3.4826999999999999</v>
      </c>
      <c r="V323" s="5">
        <f t="shared" si="67"/>
        <v>12852.731299999999</v>
      </c>
      <c r="W323" s="6"/>
      <c r="X323" s="5">
        <f t="shared" si="62"/>
        <v>12852.731299999999</v>
      </c>
      <c r="Y323" s="6"/>
      <c r="Z323" s="5">
        <f t="shared" si="63"/>
        <v>12852.731299999999</v>
      </c>
      <c r="AA323" s="13"/>
      <c r="AB323" s="5">
        <f t="shared" si="64"/>
        <v>12852.731299999999</v>
      </c>
      <c r="AC323" s="6"/>
      <c r="AD323" s="5">
        <f t="shared" si="65"/>
        <v>12852.731299999999</v>
      </c>
      <c r="AE323" s="5">
        <v>12786.56</v>
      </c>
      <c r="AF323" s="32">
        <f t="shared" si="66"/>
        <v>99.485157680064475</v>
      </c>
    </row>
    <row r="324" spans="1:32" ht="56.25" hidden="1" customHeight="1">
      <c r="A324" s="9" t="s">
        <v>447</v>
      </c>
      <c r="B324" s="11" t="s">
        <v>448</v>
      </c>
      <c r="C324" s="8"/>
      <c r="D324" s="5">
        <v>0</v>
      </c>
      <c r="E324" s="6">
        <f>E325</f>
        <v>0</v>
      </c>
      <c r="F324" s="5">
        <f t="shared" si="70"/>
        <v>0</v>
      </c>
      <c r="G324" s="6">
        <f>G325</f>
        <v>0</v>
      </c>
      <c r="H324" s="5">
        <f t="shared" si="58"/>
        <v>0</v>
      </c>
      <c r="I324" s="6">
        <f>I325</f>
        <v>0</v>
      </c>
      <c r="J324" s="5">
        <f t="shared" si="59"/>
        <v>0</v>
      </c>
      <c r="K324" s="6">
        <f>K325</f>
        <v>0</v>
      </c>
      <c r="L324" s="5">
        <f t="shared" si="60"/>
        <v>0</v>
      </c>
      <c r="M324" s="6">
        <f>M325</f>
        <v>0</v>
      </c>
      <c r="N324" s="5">
        <f t="shared" si="61"/>
        <v>0</v>
      </c>
      <c r="O324" s="6">
        <f>O325</f>
        <v>0</v>
      </c>
      <c r="P324" s="5">
        <f t="shared" si="72"/>
        <v>0</v>
      </c>
      <c r="Q324" s="13">
        <f>Q325</f>
        <v>0</v>
      </c>
      <c r="R324" s="5">
        <f t="shared" si="73"/>
        <v>0</v>
      </c>
      <c r="S324" s="6">
        <f>S325</f>
        <v>0</v>
      </c>
      <c r="T324" s="5">
        <f t="shared" si="71"/>
        <v>0</v>
      </c>
      <c r="U324" s="6">
        <f>U325</f>
        <v>0</v>
      </c>
      <c r="V324" s="5">
        <f t="shared" si="67"/>
        <v>0</v>
      </c>
      <c r="W324" s="6">
        <f>W325</f>
        <v>0</v>
      </c>
      <c r="X324" s="5">
        <f t="shared" si="62"/>
        <v>0</v>
      </c>
      <c r="Y324" s="6">
        <f>Y325</f>
        <v>0</v>
      </c>
      <c r="Z324" s="5">
        <f t="shared" si="63"/>
        <v>0</v>
      </c>
      <c r="AA324" s="13">
        <f>AA325</f>
        <v>0</v>
      </c>
      <c r="AB324" s="5">
        <f t="shared" si="64"/>
        <v>0</v>
      </c>
      <c r="AC324" s="6">
        <f>AC325</f>
        <v>0</v>
      </c>
      <c r="AD324" s="5">
        <f t="shared" si="65"/>
        <v>0</v>
      </c>
      <c r="AE324" s="5">
        <f>AE325</f>
        <v>0</v>
      </c>
      <c r="AF324" s="32" t="e">
        <f t="shared" si="66"/>
        <v>#DIV/0!</v>
      </c>
    </row>
    <row r="325" spans="1:32" ht="48.75" hidden="1" customHeight="1">
      <c r="A325" s="9" t="s">
        <v>34</v>
      </c>
      <c r="B325" s="11" t="s">
        <v>448</v>
      </c>
      <c r="C325" s="8">
        <v>200</v>
      </c>
      <c r="D325" s="5">
        <v>0</v>
      </c>
      <c r="E325" s="6"/>
      <c r="F325" s="5">
        <f t="shared" si="70"/>
        <v>0</v>
      </c>
      <c r="G325" s="6"/>
      <c r="H325" s="5">
        <f t="shared" si="58"/>
        <v>0</v>
      </c>
      <c r="I325" s="6"/>
      <c r="J325" s="5">
        <f t="shared" si="59"/>
        <v>0</v>
      </c>
      <c r="K325" s="6"/>
      <c r="L325" s="5">
        <f t="shared" si="60"/>
        <v>0</v>
      </c>
      <c r="M325" s="6"/>
      <c r="N325" s="5">
        <f t="shared" si="61"/>
        <v>0</v>
      </c>
      <c r="O325" s="6"/>
      <c r="P325" s="5">
        <f t="shared" si="72"/>
        <v>0</v>
      </c>
      <c r="Q325" s="13"/>
      <c r="R325" s="5">
        <f t="shared" si="73"/>
        <v>0</v>
      </c>
      <c r="S325" s="6"/>
      <c r="T325" s="5">
        <f t="shared" si="71"/>
        <v>0</v>
      </c>
      <c r="U325" s="6"/>
      <c r="V325" s="5">
        <f t="shared" si="67"/>
        <v>0</v>
      </c>
      <c r="W325" s="6"/>
      <c r="X325" s="5">
        <f t="shared" si="62"/>
        <v>0</v>
      </c>
      <c r="Y325" s="6"/>
      <c r="Z325" s="5">
        <f t="shared" si="63"/>
        <v>0</v>
      </c>
      <c r="AA325" s="13"/>
      <c r="AB325" s="5">
        <f t="shared" si="64"/>
        <v>0</v>
      </c>
      <c r="AC325" s="6"/>
      <c r="AD325" s="5">
        <f t="shared" si="65"/>
        <v>0</v>
      </c>
      <c r="AE325" s="5"/>
      <c r="AF325" s="32" t="e">
        <f t="shared" si="66"/>
        <v>#DIV/0!</v>
      </c>
    </row>
    <row r="326" spans="1:32" ht="66" hidden="1" customHeight="1">
      <c r="A326" s="9" t="s">
        <v>457</v>
      </c>
      <c r="B326" s="11" t="s">
        <v>458</v>
      </c>
      <c r="C326" s="8"/>
      <c r="D326" s="5">
        <v>0</v>
      </c>
      <c r="E326" s="6">
        <f>E327</f>
        <v>0</v>
      </c>
      <c r="F326" s="5">
        <f t="shared" si="70"/>
        <v>0</v>
      </c>
      <c r="G326" s="6">
        <f>G327</f>
        <v>0</v>
      </c>
      <c r="H326" s="5">
        <f t="shared" si="58"/>
        <v>0</v>
      </c>
      <c r="I326" s="6">
        <f>I327</f>
        <v>0</v>
      </c>
      <c r="J326" s="5">
        <f t="shared" si="59"/>
        <v>0</v>
      </c>
      <c r="K326" s="6">
        <f>K327</f>
        <v>0</v>
      </c>
      <c r="L326" s="5">
        <f t="shared" si="60"/>
        <v>0</v>
      </c>
      <c r="M326" s="6">
        <f>M327</f>
        <v>0</v>
      </c>
      <c r="N326" s="5">
        <f t="shared" si="61"/>
        <v>0</v>
      </c>
      <c r="O326" s="6">
        <f>O327</f>
        <v>0</v>
      </c>
      <c r="P326" s="5">
        <f t="shared" si="72"/>
        <v>0</v>
      </c>
      <c r="Q326" s="13">
        <f>Q327</f>
        <v>0</v>
      </c>
      <c r="R326" s="5">
        <f t="shared" si="73"/>
        <v>0</v>
      </c>
      <c r="S326" s="6">
        <f>S327</f>
        <v>0</v>
      </c>
      <c r="T326" s="5">
        <f t="shared" si="71"/>
        <v>0</v>
      </c>
      <c r="U326" s="6">
        <f>U327</f>
        <v>0</v>
      </c>
      <c r="V326" s="5">
        <f t="shared" si="67"/>
        <v>0</v>
      </c>
      <c r="W326" s="6">
        <f>W327</f>
        <v>0</v>
      </c>
      <c r="X326" s="5">
        <f t="shared" si="62"/>
        <v>0</v>
      </c>
      <c r="Y326" s="6">
        <f>Y327</f>
        <v>0</v>
      </c>
      <c r="Z326" s="5">
        <f t="shared" si="63"/>
        <v>0</v>
      </c>
      <c r="AA326" s="13">
        <f>AA327</f>
        <v>0</v>
      </c>
      <c r="AB326" s="5">
        <f t="shared" si="64"/>
        <v>0</v>
      </c>
      <c r="AC326" s="6">
        <f>AC327</f>
        <v>0</v>
      </c>
      <c r="AD326" s="5">
        <f t="shared" si="65"/>
        <v>0</v>
      </c>
      <c r="AE326" s="5">
        <f>AE327</f>
        <v>0</v>
      </c>
      <c r="AF326" s="32" t="e">
        <f t="shared" si="66"/>
        <v>#DIV/0!</v>
      </c>
    </row>
    <row r="327" spans="1:32" ht="47.25" hidden="1" customHeight="1">
      <c r="A327" s="9" t="s">
        <v>34</v>
      </c>
      <c r="B327" s="11" t="s">
        <v>458</v>
      </c>
      <c r="C327" s="8">
        <v>200</v>
      </c>
      <c r="D327" s="5">
        <v>0</v>
      </c>
      <c r="E327" s="6"/>
      <c r="F327" s="5">
        <f t="shared" si="70"/>
        <v>0</v>
      </c>
      <c r="G327" s="6"/>
      <c r="H327" s="5">
        <f t="shared" si="58"/>
        <v>0</v>
      </c>
      <c r="I327" s="6"/>
      <c r="J327" s="5">
        <f t="shared" si="59"/>
        <v>0</v>
      </c>
      <c r="K327" s="6"/>
      <c r="L327" s="5">
        <f t="shared" si="60"/>
        <v>0</v>
      </c>
      <c r="M327" s="6"/>
      <c r="N327" s="5">
        <f t="shared" si="61"/>
        <v>0</v>
      </c>
      <c r="O327" s="6"/>
      <c r="P327" s="5">
        <f t="shared" si="72"/>
        <v>0</v>
      </c>
      <c r="Q327" s="13"/>
      <c r="R327" s="5">
        <f t="shared" si="73"/>
        <v>0</v>
      </c>
      <c r="S327" s="6"/>
      <c r="T327" s="5">
        <f t="shared" si="71"/>
        <v>0</v>
      </c>
      <c r="U327" s="6"/>
      <c r="V327" s="5">
        <f t="shared" si="67"/>
        <v>0</v>
      </c>
      <c r="W327" s="6"/>
      <c r="X327" s="5">
        <f t="shared" si="62"/>
        <v>0</v>
      </c>
      <c r="Y327" s="6"/>
      <c r="Z327" s="5">
        <f t="shared" si="63"/>
        <v>0</v>
      </c>
      <c r="AA327" s="13"/>
      <c r="AB327" s="5">
        <f t="shared" si="64"/>
        <v>0</v>
      </c>
      <c r="AC327" s="6"/>
      <c r="AD327" s="5">
        <f t="shared" si="65"/>
        <v>0</v>
      </c>
      <c r="AE327" s="5"/>
      <c r="AF327" s="32" t="e">
        <f t="shared" si="66"/>
        <v>#DIV/0!</v>
      </c>
    </row>
    <row r="328" spans="1:32" ht="56.25" customHeight="1">
      <c r="A328" s="9" t="s">
        <v>545</v>
      </c>
      <c r="B328" s="2" t="s">
        <v>547</v>
      </c>
      <c r="C328" s="19"/>
      <c r="D328" s="5">
        <f>D329</f>
        <v>0</v>
      </c>
      <c r="E328" s="6">
        <f>E329</f>
        <v>50</v>
      </c>
      <c r="F328" s="5">
        <f t="shared" si="70"/>
        <v>50</v>
      </c>
      <c r="G328" s="6">
        <f>G329</f>
        <v>0</v>
      </c>
      <c r="H328" s="5">
        <f t="shared" si="58"/>
        <v>50</v>
      </c>
      <c r="I328" s="6">
        <f>I329</f>
        <v>0</v>
      </c>
      <c r="J328" s="5">
        <f t="shared" si="59"/>
        <v>50</v>
      </c>
      <c r="K328" s="6">
        <f>K329</f>
        <v>0</v>
      </c>
      <c r="L328" s="5">
        <f t="shared" si="60"/>
        <v>50</v>
      </c>
      <c r="M328" s="6">
        <f>M329</f>
        <v>0</v>
      </c>
      <c r="N328" s="5">
        <f t="shared" si="61"/>
        <v>50</v>
      </c>
      <c r="O328" s="6">
        <f>O329</f>
        <v>0</v>
      </c>
      <c r="P328" s="5">
        <f t="shared" si="72"/>
        <v>50</v>
      </c>
      <c r="Q328" s="13">
        <f>Q329</f>
        <v>-0.5</v>
      </c>
      <c r="R328" s="5">
        <f t="shared" si="73"/>
        <v>49.5</v>
      </c>
      <c r="S328" s="6">
        <f>S329</f>
        <v>0</v>
      </c>
      <c r="T328" s="5">
        <f t="shared" si="71"/>
        <v>49.5</v>
      </c>
      <c r="U328" s="6">
        <f>U329</f>
        <v>0</v>
      </c>
      <c r="V328" s="5">
        <f t="shared" si="67"/>
        <v>49.5</v>
      </c>
      <c r="W328" s="6">
        <f>W329</f>
        <v>0</v>
      </c>
      <c r="X328" s="5">
        <f t="shared" si="62"/>
        <v>49.5</v>
      </c>
      <c r="Y328" s="6">
        <f>Y329</f>
        <v>0</v>
      </c>
      <c r="Z328" s="5">
        <f t="shared" si="63"/>
        <v>49.5</v>
      </c>
      <c r="AA328" s="13">
        <f>AA329</f>
        <v>0</v>
      </c>
      <c r="AB328" s="5">
        <f t="shared" si="64"/>
        <v>49.5</v>
      </c>
      <c r="AC328" s="6">
        <f>AC329</f>
        <v>0</v>
      </c>
      <c r="AD328" s="5">
        <f t="shared" si="65"/>
        <v>49.5</v>
      </c>
      <c r="AE328" s="5">
        <f>AE329</f>
        <v>49.5</v>
      </c>
      <c r="AF328" s="32">
        <f t="shared" si="66"/>
        <v>100</v>
      </c>
    </row>
    <row r="329" spans="1:32" ht="47.25" customHeight="1">
      <c r="A329" s="9" t="s">
        <v>34</v>
      </c>
      <c r="B329" s="2" t="s">
        <v>547</v>
      </c>
      <c r="C329" s="8">
        <v>200</v>
      </c>
      <c r="D329" s="5"/>
      <c r="E329" s="6">
        <v>50</v>
      </c>
      <c r="F329" s="5">
        <f t="shared" si="70"/>
        <v>50</v>
      </c>
      <c r="G329" s="6"/>
      <c r="H329" s="5">
        <f t="shared" si="58"/>
        <v>50</v>
      </c>
      <c r="I329" s="6"/>
      <c r="J329" s="5">
        <f t="shared" si="59"/>
        <v>50</v>
      </c>
      <c r="K329" s="6"/>
      <c r="L329" s="5">
        <f t="shared" si="60"/>
        <v>50</v>
      </c>
      <c r="M329" s="6"/>
      <c r="N329" s="5">
        <f t="shared" si="61"/>
        <v>50</v>
      </c>
      <c r="O329" s="6"/>
      <c r="P329" s="5">
        <f t="shared" si="72"/>
        <v>50</v>
      </c>
      <c r="Q329" s="13">
        <v>-0.5</v>
      </c>
      <c r="R329" s="5">
        <f t="shared" si="73"/>
        <v>49.5</v>
      </c>
      <c r="S329" s="6"/>
      <c r="T329" s="5">
        <f t="shared" si="71"/>
        <v>49.5</v>
      </c>
      <c r="U329" s="6"/>
      <c r="V329" s="5">
        <f t="shared" si="67"/>
        <v>49.5</v>
      </c>
      <c r="W329" s="6"/>
      <c r="X329" s="5">
        <f t="shared" si="62"/>
        <v>49.5</v>
      </c>
      <c r="Y329" s="6"/>
      <c r="Z329" s="5">
        <f t="shared" si="63"/>
        <v>49.5</v>
      </c>
      <c r="AA329" s="13"/>
      <c r="AB329" s="5">
        <f t="shared" si="64"/>
        <v>49.5</v>
      </c>
      <c r="AC329" s="6"/>
      <c r="AD329" s="5">
        <f t="shared" si="65"/>
        <v>49.5</v>
      </c>
      <c r="AE329" s="5">
        <v>49.5</v>
      </c>
      <c r="AF329" s="32">
        <f t="shared" si="66"/>
        <v>100</v>
      </c>
    </row>
    <row r="330" spans="1:32" ht="47.25" customHeight="1">
      <c r="A330" s="9" t="s">
        <v>546</v>
      </c>
      <c r="B330" s="2" t="s">
        <v>548</v>
      </c>
      <c r="C330" s="8"/>
      <c r="D330" s="5">
        <f>D331</f>
        <v>0</v>
      </c>
      <c r="E330" s="6">
        <f>E331</f>
        <v>50</v>
      </c>
      <c r="F330" s="5">
        <f t="shared" si="70"/>
        <v>50</v>
      </c>
      <c r="G330" s="6">
        <f>G331</f>
        <v>0</v>
      </c>
      <c r="H330" s="5">
        <f t="shared" si="58"/>
        <v>50</v>
      </c>
      <c r="I330" s="6">
        <f>I331</f>
        <v>0</v>
      </c>
      <c r="J330" s="5">
        <f t="shared" si="59"/>
        <v>50</v>
      </c>
      <c r="K330" s="6">
        <f>K331</f>
        <v>0</v>
      </c>
      <c r="L330" s="5">
        <f t="shared" si="60"/>
        <v>50</v>
      </c>
      <c r="M330" s="6">
        <f>M331</f>
        <v>0</v>
      </c>
      <c r="N330" s="5">
        <f t="shared" si="61"/>
        <v>50</v>
      </c>
      <c r="O330" s="6">
        <f>O331</f>
        <v>0</v>
      </c>
      <c r="P330" s="5">
        <f t="shared" si="72"/>
        <v>50</v>
      </c>
      <c r="Q330" s="13">
        <f>Q331</f>
        <v>-0.5</v>
      </c>
      <c r="R330" s="5">
        <f t="shared" si="73"/>
        <v>49.5</v>
      </c>
      <c r="S330" s="6">
        <f>S331</f>
        <v>0</v>
      </c>
      <c r="T330" s="5">
        <f t="shared" si="71"/>
        <v>49.5</v>
      </c>
      <c r="U330" s="6">
        <f>U331</f>
        <v>0</v>
      </c>
      <c r="V330" s="5">
        <f t="shared" si="67"/>
        <v>49.5</v>
      </c>
      <c r="W330" s="6">
        <f>W331</f>
        <v>0</v>
      </c>
      <c r="X330" s="5">
        <f t="shared" si="62"/>
        <v>49.5</v>
      </c>
      <c r="Y330" s="6">
        <f>Y331</f>
        <v>0</v>
      </c>
      <c r="Z330" s="5">
        <f t="shared" si="63"/>
        <v>49.5</v>
      </c>
      <c r="AA330" s="13">
        <f>AA331</f>
        <v>0</v>
      </c>
      <c r="AB330" s="5">
        <f t="shared" si="64"/>
        <v>49.5</v>
      </c>
      <c r="AC330" s="6">
        <f>AC331</f>
        <v>0</v>
      </c>
      <c r="AD330" s="5">
        <f t="shared" si="65"/>
        <v>49.5</v>
      </c>
      <c r="AE330" s="5">
        <f>AE331</f>
        <v>49.5</v>
      </c>
      <c r="AF330" s="32">
        <f t="shared" si="66"/>
        <v>100</v>
      </c>
    </row>
    <row r="331" spans="1:32" ht="47.25" customHeight="1">
      <c r="A331" s="9" t="s">
        <v>34</v>
      </c>
      <c r="B331" s="2" t="s">
        <v>548</v>
      </c>
      <c r="C331" s="8">
        <v>200</v>
      </c>
      <c r="D331" s="5"/>
      <c r="E331" s="6">
        <v>50</v>
      </c>
      <c r="F331" s="5">
        <f t="shared" si="70"/>
        <v>50</v>
      </c>
      <c r="G331" s="6"/>
      <c r="H331" s="5">
        <f t="shared" si="58"/>
        <v>50</v>
      </c>
      <c r="I331" s="6"/>
      <c r="J331" s="5">
        <f t="shared" si="59"/>
        <v>50</v>
      </c>
      <c r="K331" s="6"/>
      <c r="L331" s="5">
        <f t="shared" si="60"/>
        <v>50</v>
      </c>
      <c r="M331" s="6"/>
      <c r="N331" s="5">
        <f t="shared" si="61"/>
        <v>50</v>
      </c>
      <c r="O331" s="6"/>
      <c r="P331" s="5">
        <f t="shared" si="72"/>
        <v>50</v>
      </c>
      <c r="Q331" s="13">
        <v>-0.5</v>
      </c>
      <c r="R331" s="5">
        <f t="shared" si="73"/>
        <v>49.5</v>
      </c>
      <c r="S331" s="6"/>
      <c r="T331" s="5">
        <f t="shared" si="71"/>
        <v>49.5</v>
      </c>
      <c r="U331" s="6"/>
      <c r="V331" s="5">
        <f t="shared" si="67"/>
        <v>49.5</v>
      </c>
      <c r="W331" s="6"/>
      <c r="X331" s="5">
        <f t="shared" si="62"/>
        <v>49.5</v>
      </c>
      <c r="Y331" s="6"/>
      <c r="Z331" s="5">
        <f t="shared" si="63"/>
        <v>49.5</v>
      </c>
      <c r="AA331" s="13"/>
      <c r="AB331" s="5">
        <f t="shared" si="64"/>
        <v>49.5</v>
      </c>
      <c r="AC331" s="6"/>
      <c r="AD331" s="5">
        <f t="shared" si="65"/>
        <v>49.5</v>
      </c>
      <c r="AE331" s="5">
        <v>49.5</v>
      </c>
      <c r="AF331" s="32">
        <f t="shared" si="66"/>
        <v>100</v>
      </c>
    </row>
    <row r="332" spans="1:32" ht="52.8">
      <c r="A332" s="9" t="s">
        <v>569</v>
      </c>
      <c r="B332" s="23" t="s">
        <v>570</v>
      </c>
      <c r="C332" s="8"/>
      <c r="D332" s="5"/>
      <c r="E332" s="6"/>
      <c r="F332" s="5">
        <f t="shared" si="70"/>
        <v>0</v>
      </c>
      <c r="G332" s="6"/>
      <c r="H332" s="5">
        <f t="shared" si="58"/>
        <v>0</v>
      </c>
      <c r="I332" s="6">
        <f>I333</f>
        <v>70</v>
      </c>
      <c r="J332" s="5">
        <f t="shared" si="59"/>
        <v>70</v>
      </c>
      <c r="K332" s="6">
        <f>K333</f>
        <v>0</v>
      </c>
      <c r="L332" s="5">
        <f t="shared" si="60"/>
        <v>70</v>
      </c>
      <c r="M332" s="6">
        <f>M333</f>
        <v>0</v>
      </c>
      <c r="N332" s="5">
        <f t="shared" si="61"/>
        <v>70</v>
      </c>
      <c r="O332" s="6">
        <f>O333</f>
        <v>0</v>
      </c>
      <c r="P332" s="5">
        <f t="shared" si="72"/>
        <v>70</v>
      </c>
      <c r="Q332" s="13">
        <f>Q333</f>
        <v>0</v>
      </c>
      <c r="R332" s="5">
        <f t="shared" si="73"/>
        <v>70</v>
      </c>
      <c r="S332" s="6">
        <f>S333</f>
        <v>0</v>
      </c>
      <c r="T332" s="5">
        <f t="shared" si="71"/>
        <v>70</v>
      </c>
      <c r="U332" s="6">
        <f>U333</f>
        <v>0</v>
      </c>
      <c r="V332" s="5">
        <f t="shared" si="67"/>
        <v>70</v>
      </c>
      <c r="W332" s="6">
        <f>W333</f>
        <v>0</v>
      </c>
      <c r="X332" s="5">
        <f t="shared" ref="X332:X395" si="78">V332+W332</f>
        <v>70</v>
      </c>
      <c r="Y332" s="6">
        <f>Y333</f>
        <v>0</v>
      </c>
      <c r="Z332" s="5">
        <f t="shared" ref="Z332:Z395" si="79">X332+Y332</f>
        <v>70</v>
      </c>
      <c r="AA332" s="13">
        <f>AA333</f>
        <v>0</v>
      </c>
      <c r="AB332" s="5">
        <f t="shared" ref="AB332:AB395" si="80">Z332+AA332</f>
        <v>70</v>
      </c>
      <c r="AC332" s="6">
        <f>AC333</f>
        <v>0</v>
      </c>
      <c r="AD332" s="5">
        <f t="shared" ref="AD332:AD395" si="81">AB332+AC332</f>
        <v>70</v>
      </c>
      <c r="AE332" s="5">
        <f>AE333</f>
        <v>70</v>
      </c>
      <c r="AF332" s="32">
        <f t="shared" ref="AF332:AF395" si="82">AE332/AD332*100</f>
        <v>100</v>
      </c>
    </row>
    <row r="333" spans="1:32" ht="47.25" customHeight="1">
      <c r="A333" s="9" t="s">
        <v>34</v>
      </c>
      <c r="B333" s="2" t="s">
        <v>570</v>
      </c>
      <c r="C333" s="8">
        <v>200</v>
      </c>
      <c r="D333" s="5"/>
      <c r="E333" s="6"/>
      <c r="F333" s="5">
        <f t="shared" si="70"/>
        <v>0</v>
      </c>
      <c r="G333" s="6"/>
      <c r="H333" s="5">
        <f t="shared" si="58"/>
        <v>0</v>
      </c>
      <c r="I333" s="6">
        <v>70</v>
      </c>
      <c r="J333" s="5">
        <f t="shared" si="59"/>
        <v>70</v>
      </c>
      <c r="K333" s="6"/>
      <c r="L333" s="5">
        <f t="shared" si="60"/>
        <v>70</v>
      </c>
      <c r="M333" s="6"/>
      <c r="N333" s="5">
        <f t="shared" si="61"/>
        <v>70</v>
      </c>
      <c r="O333" s="6"/>
      <c r="P333" s="5">
        <f t="shared" si="72"/>
        <v>70</v>
      </c>
      <c r="Q333" s="13"/>
      <c r="R333" s="5">
        <f t="shared" si="73"/>
        <v>70</v>
      </c>
      <c r="S333" s="6"/>
      <c r="T333" s="5">
        <f t="shared" si="71"/>
        <v>70</v>
      </c>
      <c r="U333" s="6"/>
      <c r="V333" s="5">
        <f t="shared" si="67"/>
        <v>70</v>
      </c>
      <c r="W333" s="6"/>
      <c r="X333" s="5">
        <f t="shared" si="78"/>
        <v>70</v>
      </c>
      <c r="Y333" s="6"/>
      <c r="Z333" s="5">
        <f t="shared" si="79"/>
        <v>70</v>
      </c>
      <c r="AA333" s="13"/>
      <c r="AB333" s="5">
        <f t="shared" si="80"/>
        <v>70</v>
      </c>
      <c r="AC333" s="6"/>
      <c r="AD333" s="5">
        <f t="shared" si="81"/>
        <v>70</v>
      </c>
      <c r="AE333" s="5">
        <v>70</v>
      </c>
      <c r="AF333" s="32">
        <f t="shared" si="82"/>
        <v>100</v>
      </c>
    </row>
    <row r="334" spans="1:32" ht="40.5" customHeight="1">
      <c r="A334" s="16" t="s">
        <v>274</v>
      </c>
      <c r="B334" s="15" t="s">
        <v>276</v>
      </c>
      <c r="C334" s="8"/>
      <c r="D334" s="5">
        <v>0</v>
      </c>
      <c r="E334" s="6">
        <f>E335</f>
        <v>0</v>
      </c>
      <c r="F334" s="5">
        <f t="shared" si="70"/>
        <v>0</v>
      </c>
      <c r="G334" s="6">
        <f>G335</f>
        <v>0</v>
      </c>
      <c r="H334" s="5">
        <f t="shared" si="58"/>
        <v>0</v>
      </c>
      <c r="I334" s="6">
        <f>I335</f>
        <v>0</v>
      </c>
      <c r="J334" s="5">
        <f t="shared" si="59"/>
        <v>0</v>
      </c>
      <c r="K334" s="6">
        <f>K335</f>
        <v>20.75</v>
      </c>
      <c r="L334" s="5">
        <f t="shared" si="60"/>
        <v>20.75</v>
      </c>
      <c r="M334" s="6">
        <f>M335</f>
        <v>0</v>
      </c>
      <c r="N334" s="5">
        <f t="shared" si="61"/>
        <v>20.75</v>
      </c>
      <c r="O334" s="6">
        <f>O335</f>
        <v>0</v>
      </c>
      <c r="P334" s="5">
        <f t="shared" si="72"/>
        <v>20.75</v>
      </c>
      <c r="Q334" s="13">
        <f>Q335</f>
        <v>-15.801080000000001</v>
      </c>
      <c r="R334" s="5">
        <f t="shared" si="73"/>
        <v>4.9489199999999993</v>
      </c>
      <c r="S334" s="6">
        <f>S335</f>
        <v>0</v>
      </c>
      <c r="T334" s="5">
        <f t="shared" si="71"/>
        <v>4.9489199999999993</v>
      </c>
      <c r="U334" s="6">
        <f>U335</f>
        <v>1E-3</v>
      </c>
      <c r="V334" s="5">
        <f t="shared" si="67"/>
        <v>4.9499199999999997</v>
      </c>
      <c r="W334" s="6">
        <f>W335</f>
        <v>0</v>
      </c>
      <c r="X334" s="5">
        <f t="shared" si="78"/>
        <v>4.9499199999999997</v>
      </c>
      <c r="Y334" s="6">
        <f>Y335</f>
        <v>0</v>
      </c>
      <c r="Z334" s="5">
        <f t="shared" si="79"/>
        <v>4.9499199999999997</v>
      </c>
      <c r="AA334" s="13">
        <f>AA335</f>
        <v>0</v>
      </c>
      <c r="AB334" s="5">
        <f t="shared" si="80"/>
        <v>4.9499199999999997</v>
      </c>
      <c r="AC334" s="6">
        <f>AC335</f>
        <v>0</v>
      </c>
      <c r="AD334" s="5">
        <f t="shared" si="81"/>
        <v>4.9499199999999997</v>
      </c>
      <c r="AE334" s="5">
        <f>AE335</f>
        <v>4.9479199999999999</v>
      </c>
      <c r="AF334" s="32">
        <f t="shared" si="82"/>
        <v>99.959595306590813</v>
      </c>
    </row>
    <row r="335" spans="1:32" ht="42.75" customHeight="1">
      <c r="A335" s="9" t="s">
        <v>275</v>
      </c>
      <c r="B335" s="11" t="s">
        <v>277</v>
      </c>
      <c r="C335" s="8"/>
      <c r="D335" s="5">
        <v>0</v>
      </c>
      <c r="E335" s="6">
        <f>E336</f>
        <v>0</v>
      </c>
      <c r="F335" s="5">
        <f t="shared" si="70"/>
        <v>0</v>
      </c>
      <c r="G335" s="6">
        <f>G336</f>
        <v>0</v>
      </c>
      <c r="H335" s="5">
        <f t="shared" si="58"/>
        <v>0</v>
      </c>
      <c r="I335" s="6">
        <f>I336</f>
        <v>0</v>
      </c>
      <c r="J335" s="5">
        <f t="shared" si="59"/>
        <v>0</v>
      </c>
      <c r="K335" s="6">
        <f>K336</f>
        <v>20.75</v>
      </c>
      <c r="L335" s="5">
        <f t="shared" si="60"/>
        <v>20.75</v>
      </c>
      <c r="M335" s="6">
        <f>M336</f>
        <v>0</v>
      </c>
      <c r="N335" s="5">
        <f t="shared" si="61"/>
        <v>20.75</v>
      </c>
      <c r="O335" s="6">
        <f>O336</f>
        <v>0</v>
      </c>
      <c r="P335" s="5">
        <f t="shared" si="72"/>
        <v>20.75</v>
      </c>
      <c r="Q335" s="13">
        <f>Q336</f>
        <v>-15.801080000000001</v>
      </c>
      <c r="R335" s="5">
        <f t="shared" si="73"/>
        <v>4.9489199999999993</v>
      </c>
      <c r="S335" s="6">
        <f>S336</f>
        <v>0</v>
      </c>
      <c r="T335" s="5">
        <f t="shared" si="71"/>
        <v>4.9489199999999993</v>
      </c>
      <c r="U335" s="6">
        <f>U336</f>
        <v>1E-3</v>
      </c>
      <c r="V335" s="5">
        <f t="shared" ref="V335:V398" si="83">T335+U335</f>
        <v>4.9499199999999997</v>
      </c>
      <c r="W335" s="6">
        <f>W336</f>
        <v>0</v>
      </c>
      <c r="X335" s="5">
        <f t="shared" si="78"/>
        <v>4.9499199999999997</v>
      </c>
      <c r="Y335" s="6">
        <f>Y336</f>
        <v>0</v>
      </c>
      <c r="Z335" s="5">
        <f t="shared" si="79"/>
        <v>4.9499199999999997</v>
      </c>
      <c r="AA335" s="13">
        <f>AA336</f>
        <v>0</v>
      </c>
      <c r="AB335" s="5">
        <f t="shared" si="80"/>
        <v>4.9499199999999997</v>
      </c>
      <c r="AC335" s="6">
        <f>AC336</f>
        <v>0</v>
      </c>
      <c r="AD335" s="5">
        <f t="shared" si="81"/>
        <v>4.9499199999999997</v>
      </c>
      <c r="AE335" s="5">
        <f>AE336</f>
        <v>4.9479199999999999</v>
      </c>
      <c r="AF335" s="32">
        <f t="shared" si="82"/>
        <v>99.959595306590813</v>
      </c>
    </row>
    <row r="336" spans="1:32" ht="39" customHeight="1">
      <c r="A336" s="9" t="s">
        <v>450</v>
      </c>
      <c r="B336" s="11" t="s">
        <v>451</v>
      </c>
      <c r="C336" s="8"/>
      <c r="D336" s="5">
        <v>0</v>
      </c>
      <c r="E336" s="6">
        <f>E337+E338</f>
        <v>0</v>
      </c>
      <c r="F336" s="5">
        <f t="shared" si="70"/>
        <v>0</v>
      </c>
      <c r="G336" s="6">
        <f>G337+G338</f>
        <v>0</v>
      </c>
      <c r="H336" s="5">
        <f t="shared" si="58"/>
        <v>0</v>
      </c>
      <c r="I336" s="6">
        <f>I337+I338</f>
        <v>0</v>
      </c>
      <c r="J336" s="5">
        <f t="shared" si="59"/>
        <v>0</v>
      </c>
      <c r="K336" s="6">
        <f>K337+K338</f>
        <v>20.75</v>
      </c>
      <c r="L336" s="5">
        <f t="shared" si="60"/>
        <v>20.75</v>
      </c>
      <c r="M336" s="6">
        <f>M337+M338</f>
        <v>0</v>
      </c>
      <c r="N336" s="5">
        <f t="shared" ref="N336:N396" si="84">L336+M336</f>
        <v>20.75</v>
      </c>
      <c r="O336" s="6">
        <f>O337+O338</f>
        <v>0</v>
      </c>
      <c r="P336" s="5">
        <f t="shared" si="72"/>
        <v>20.75</v>
      </c>
      <c r="Q336" s="13">
        <f>Q337+Q338</f>
        <v>-15.801080000000001</v>
      </c>
      <c r="R336" s="5">
        <f t="shared" si="73"/>
        <v>4.9489199999999993</v>
      </c>
      <c r="S336" s="6">
        <f>S337+S338</f>
        <v>0</v>
      </c>
      <c r="T336" s="5">
        <f t="shared" si="71"/>
        <v>4.9489199999999993</v>
      </c>
      <c r="U336" s="6">
        <f>U337+U338</f>
        <v>1E-3</v>
      </c>
      <c r="V336" s="5">
        <f t="shared" si="83"/>
        <v>4.9499199999999997</v>
      </c>
      <c r="W336" s="6">
        <f>W337+W338</f>
        <v>0</v>
      </c>
      <c r="X336" s="5">
        <f t="shared" si="78"/>
        <v>4.9499199999999997</v>
      </c>
      <c r="Y336" s="6">
        <f>Y337+Y338</f>
        <v>0</v>
      </c>
      <c r="Z336" s="5">
        <f t="shared" si="79"/>
        <v>4.9499199999999997</v>
      </c>
      <c r="AA336" s="13">
        <f>AA337+AA338</f>
        <v>0</v>
      </c>
      <c r="AB336" s="5">
        <f t="shared" si="80"/>
        <v>4.9499199999999997</v>
      </c>
      <c r="AC336" s="6">
        <f>AC337+AC338</f>
        <v>0</v>
      </c>
      <c r="AD336" s="5">
        <f t="shared" si="81"/>
        <v>4.9499199999999997</v>
      </c>
      <c r="AE336" s="5">
        <f>AE337+AE338</f>
        <v>4.9479199999999999</v>
      </c>
      <c r="AF336" s="32">
        <f t="shared" si="82"/>
        <v>99.959595306590813</v>
      </c>
    </row>
    <row r="337" spans="1:32" ht="47.25" customHeight="1">
      <c r="A337" s="9" t="s">
        <v>34</v>
      </c>
      <c r="B337" s="11" t="s">
        <v>451</v>
      </c>
      <c r="C337" s="8">
        <v>200</v>
      </c>
      <c r="D337" s="5">
        <v>0</v>
      </c>
      <c r="E337" s="6"/>
      <c r="F337" s="5">
        <f t="shared" si="70"/>
        <v>0</v>
      </c>
      <c r="G337" s="6"/>
      <c r="H337" s="5">
        <f t="shared" ref="H337:H396" si="85">F337+G337</f>
        <v>0</v>
      </c>
      <c r="I337" s="6"/>
      <c r="J337" s="5">
        <f t="shared" si="59"/>
        <v>0</v>
      </c>
      <c r="K337" s="6">
        <v>20.75</v>
      </c>
      <c r="L337" s="5">
        <f t="shared" ref="L337:L398" si="86">J337+K337</f>
        <v>20.75</v>
      </c>
      <c r="M337" s="6"/>
      <c r="N337" s="5">
        <f t="shared" si="84"/>
        <v>20.75</v>
      </c>
      <c r="O337" s="6"/>
      <c r="P337" s="5">
        <f t="shared" si="72"/>
        <v>20.75</v>
      </c>
      <c r="Q337" s="13">
        <v>-15.801080000000001</v>
      </c>
      <c r="R337" s="5">
        <f t="shared" si="73"/>
        <v>4.9489199999999993</v>
      </c>
      <c r="S337" s="6"/>
      <c r="T337" s="5">
        <f t="shared" si="71"/>
        <v>4.9489199999999993</v>
      </c>
      <c r="U337" s="6">
        <v>1E-3</v>
      </c>
      <c r="V337" s="5">
        <f t="shared" si="83"/>
        <v>4.9499199999999997</v>
      </c>
      <c r="W337" s="6"/>
      <c r="X337" s="5">
        <f t="shared" si="78"/>
        <v>4.9499199999999997</v>
      </c>
      <c r="Y337" s="6"/>
      <c r="Z337" s="5">
        <f t="shared" si="79"/>
        <v>4.9499199999999997</v>
      </c>
      <c r="AA337" s="13"/>
      <c r="AB337" s="5">
        <f t="shared" si="80"/>
        <v>4.9499199999999997</v>
      </c>
      <c r="AC337" s="6"/>
      <c r="AD337" s="5">
        <f t="shared" si="81"/>
        <v>4.9499199999999997</v>
      </c>
      <c r="AE337" s="5">
        <v>4.9479199999999999</v>
      </c>
      <c r="AF337" s="32">
        <f t="shared" si="82"/>
        <v>99.959595306590813</v>
      </c>
    </row>
    <row r="338" spans="1:32" ht="47.25" hidden="1" customHeight="1">
      <c r="A338" s="9" t="s">
        <v>33</v>
      </c>
      <c r="B338" s="11" t="s">
        <v>451</v>
      </c>
      <c r="C338" s="8">
        <v>800</v>
      </c>
      <c r="D338" s="5">
        <v>0</v>
      </c>
      <c r="E338" s="6"/>
      <c r="F338" s="5">
        <f t="shared" si="70"/>
        <v>0</v>
      </c>
      <c r="G338" s="6"/>
      <c r="H338" s="5">
        <f t="shared" si="85"/>
        <v>0</v>
      </c>
      <c r="I338" s="6"/>
      <c r="J338" s="5">
        <f t="shared" si="59"/>
        <v>0</v>
      </c>
      <c r="K338" s="6"/>
      <c r="L338" s="5">
        <f t="shared" si="86"/>
        <v>0</v>
      </c>
      <c r="M338" s="6"/>
      <c r="N338" s="5">
        <f t="shared" si="84"/>
        <v>0</v>
      </c>
      <c r="O338" s="6"/>
      <c r="P338" s="5">
        <f t="shared" si="72"/>
        <v>0</v>
      </c>
      <c r="Q338" s="13"/>
      <c r="R338" s="5">
        <f t="shared" si="73"/>
        <v>0</v>
      </c>
      <c r="S338" s="6"/>
      <c r="T338" s="5">
        <f t="shared" si="71"/>
        <v>0</v>
      </c>
      <c r="U338" s="6"/>
      <c r="V338" s="5">
        <f t="shared" si="83"/>
        <v>0</v>
      </c>
      <c r="W338" s="6"/>
      <c r="X338" s="5">
        <f t="shared" si="78"/>
        <v>0</v>
      </c>
      <c r="Y338" s="6"/>
      <c r="Z338" s="5">
        <f t="shared" si="79"/>
        <v>0</v>
      </c>
      <c r="AA338" s="13"/>
      <c r="AB338" s="5">
        <f t="shared" si="80"/>
        <v>0</v>
      </c>
      <c r="AC338" s="6"/>
      <c r="AD338" s="5">
        <f t="shared" si="81"/>
        <v>0</v>
      </c>
      <c r="AE338" s="5"/>
      <c r="AF338" s="32" t="e">
        <f t="shared" si="82"/>
        <v>#DIV/0!</v>
      </c>
    </row>
    <row r="339" spans="1:32" ht="34.5" customHeight="1">
      <c r="A339" s="16" t="s">
        <v>97</v>
      </c>
      <c r="B339" s="21" t="s">
        <v>278</v>
      </c>
      <c r="C339" s="8"/>
      <c r="D339" s="5">
        <v>597.23241000000007</v>
      </c>
      <c r="E339" s="6">
        <f>E340</f>
        <v>0</v>
      </c>
      <c r="F339" s="5">
        <f t="shared" si="70"/>
        <v>597.23241000000007</v>
      </c>
      <c r="G339" s="6">
        <f>G340</f>
        <v>0</v>
      </c>
      <c r="H339" s="5">
        <f t="shared" si="85"/>
        <v>597.23241000000007</v>
      </c>
      <c r="I339" s="6">
        <f>I340</f>
        <v>0</v>
      </c>
      <c r="J339" s="5">
        <f t="shared" ref="J339:J400" si="87">H339+I339</f>
        <v>597.23241000000007</v>
      </c>
      <c r="K339" s="6">
        <f>K340</f>
        <v>-141.04847000000001</v>
      </c>
      <c r="L339" s="5">
        <f t="shared" si="86"/>
        <v>456.18394000000006</v>
      </c>
      <c r="M339" s="6">
        <f>M340</f>
        <v>714.86005999999986</v>
      </c>
      <c r="N339" s="5">
        <f t="shared" si="84"/>
        <v>1171.0439999999999</v>
      </c>
      <c r="O339" s="6">
        <f>O340</f>
        <v>0</v>
      </c>
      <c r="P339" s="5">
        <f t="shared" si="72"/>
        <v>1171.0439999999999</v>
      </c>
      <c r="Q339" s="13">
        <f>Q340</f>
        <v>0</v>
      </c>
      <c r="R339" s="5">
        <f t="shared" si="73"/>
        <v>1171.0439999999999</v>
      </c>
      <c r="S339" s="6">
        <f>S340</f>
        <v>0</v>
      </c>
      <c r="T339" s="5">
        <f t="shared" si="71"/>
        <v>1171.0439999999999</v>
      </c>
      <c r="U339" s="6">
        <f>U340</f>
        <v>0</v>
      </c>
      <c r="V339" s="5">
        <f t="shared" si="83"/>
        <v>1171.0439999999999</v>
      </c>
      <c r="W339" s="6">
        <f>W340</f>
        <v>-146</v>
      </c>
      <c r="X339" s="5">
        <f t="shared" si="78"/>
        <v>1025.0439999999999</v>
      </c>
      <c r="Y339" s="6">
        <f>Y340</f>
        <v>0</v>
      </c>
      <c r="Z339" s="5">
        <f t="shared" si="79"/>
        <v>1025.0439999999999</v>
      </c>
      <c r="AA339" s="13">
        <f>AA340</f>
        <v>0</v>
      </c>
      <c r="AB339" s="5">
        <f t="shared" si="80"/>
        <v>1025.0439999999999</v>
      </c>
      <c r="AC339" s="6">
        <f>AC340</f>
        <v>-0.18056</v>
      </c>
      <c r="AD339" s="5">
        <f t="shared" si="81"/>
        <v>1024.8634399999999</v>
      </c>
      <c r="AE339" s="5">
        <f>AE340</f>
        <v>1024.6635000000001</v>
      </c>
      <c r="AF339" s="32">
        <f t="shared" si="82"/>
        <v>99.980491059374714</v>
      </c>
    </row>
    <row r="340" spans="1:32" ht="42.75" customHeight="1">
      <c r="A340" s="9" t="s">
        <v>98</v>
      </c>
      <c r="B340" s="11" t="s">
        <v>279</v>
      </c>
      <c r="C340" s="8"/>
      <c r="D340" s="5">
        <v>597.23241000000007</v>
      </c>
      <c r="E340" s="6">
        <f>E341</f>
        <v>0</v>
      </c>
      <c r="F340" s="5">
        <f t="shared" si="70"/>
        <v>597.23241000000007</v>
      </c>
      <c r="G340" s="6">
        <f>G341</f>
        <v>0</v>
      </c>
      <c r="H340" s="5">
        <f t="shared" si="85"/>
        <v>597.23241000000007</v>
      </c>
      <c r="I340" s="6">
        <f>I341</f>
        <v>0</v>
      </c>
      <c r="J340" s="5">
        <f t="shared" si="87"/>
        <v>597.23241000000007</v>
      </c>
      <c r="K340" s="6">
        <f>K341</f>
        <v>-141.04847000000001</v>
      </c>
      <c r="L340" s="5">
        <f t="shared" si="86"/>
        <v>456.18394000000006</v>
      </c>
      <c r="M340" s="6">
        <f>M341+M343</f>
        <v>714.86005999999986</v>
      </c>
      <c r="N340" s="5">
        <f t="shared" si="84"/>
        <v>1171.0439999999999</v>
      </c>
      <c r="O340" s="6">
        <f>O341+O343</f>
        <v>0</v>
      </c>
      <c r="P340" s="5">
        <f t="shared" si="72"/>
        <v>1171.0439999999999</v>
      </c>
      <c r="Q340" s="13">
        <f>Q341+Q343</f>
        <v>0</v>
      </c>
      <c r="R340" s="5">
        <f t="shared" si="73"/>
        <v>1171.0439999999999</v>
      </c>
      <c r="S340" s="6">
        <f>S341+S343</f>
        <v>0</v>
      </c>
      <c r="T340" s="5">
        <f t="shared" si="71"/>
        <v>1171.0439999999999</v>
      </c>
      <c r="U340" s="6">
        <f>U341+U343</f>
        <v>0</v>
      </c>
      <c r="V340" s="5">
        <f t="shared" si="83"/>
        <v>1171.0439999999999</v>
      </c>
      <c r="W340" s="6">
        <f>W341+W343</f>
        <v>-146</v>
      </c>
      <c r="X340" s="5">
        <f t="shared" si="78"/>
        <v>1025.0439999999999</v>
      </c>
      <c r="Y340" s="6">
        <f>Y341+Y343</f>
        <v>0</v>
      </c>
      <c r="Z340" s="5">
        <f t="shared" si="79"/>
        <v>1025.0439999999999</v>
      </c>
      <c r="AA340" s="13">
        <f>AA341+AA343</f>
        <v>0</v>
      </c>
      <c r="AB340" s="5">
        <f t="shared" si="80"/>
        <v>1025.0439999999999</v>
      </c>
      <c r="AC340" s="6">
        <f>AC341+AC343</f>
        <v>-0.18056</v>
      </c>
      <c r="AD340" s="5">
        <f t="shared" si="81"/>
        <v>1024.8634399999999</v>
      </c>
      <c r="AE340" s="5">
        <f>AE341+AE343</f>
        <v>1024.6635000000001</v>
      </c>
      <c r="AF340" s="32">
        <f t="shared" si="82"/>
        <v>99.980491059374714</v>
      </c>
    </row>
    <row r="341" spans="1:32" ht="50.25" hidden="1" customHeight="1">
      <c r="A341" s="9" t="s">
        <v>99</v>
      </c>
      <c r="B341" s="11" t="s">
        <v>602</v>
      </c>
      <c r="C341" s="8"/>
      <c r="D341" s="5">
        <v>597.23241000000007</v>
      </c>
      <c r="E341" s="6">
        <f>E342</f>
        <v>0</v>
      </c>
      <c r="F341" s="5">
        <f t="shared" si="70"/>
        <v>597.23241000000007</v>
      </c>
      <c r="G341" s="6">
        <f>G342</f>
        <v>0</v>
      </c>
      <c r="H341" s="5">
        <f t="shared" si="85"/>
        <v>597.23241000000007</v>
      </c>
      <c r="I341" s="6">
        <f>I342</f>
        <v>0</v>
      </c>
      <c r="J341" s="5">
        <f t="shared" si="87"/>
        <v>597.23241000000007</v>
      </c>
      <c r="K341" s="6">
        <f>K342</f>
        <v>-141.04847000000001</v>
      </c>
      <c r="L341" s="5">
        <f t="shared" si="86"/>
        <v>456.18394000000006</v>
      </c>
      <c r="M341" s="6">
        <f>M342</f>
        <v>-456.18394000000001</v>
      </c>
      <c r="N341" s="5">
        <f t="shared" si="84"/>
        <v>0</v>
      </c>
      <c r="O341" s="6">
        <f>O342</f>
        <v>0</v>
      </c>
      <c r="P341" s="5">
        <f t="shared" si="72"/>
        <v>0</v>
      </c>
      <c r="Q341" s="13">
        <f>Q342</f>
        <v>0</v>
      </c>
      <c r="R341" s="5">
        <f t="shared" si="73"/>
        <v>0</v>
      </c>
      <c r="S341" s="6">
        <f>S342</f>
        <v>0</v>
      </c>
      <c r="T341" s="5">
        <f t="shared" si="71"/>
        <v>0</v>
      </c>
      <c r="U341" s="6">
        <f>U342</f>
        <v>0</v>
      </c>
      <c r="V341" s="5">
        <f t="shared" si="83"/>
        <v>0</v>
      </c>
      <c r="W341" s="6">
        <f>W342</f>
        <v>0</v>
      </c>
      <c r="X341" s="5">
        <f t="shared" si="78"/>
        <v>0</v>
      </c>
      <c r="Y341" s="6">
        <f>Y342</f>
        <v>0</v>
      </c>
      <c r="Z341" s="5">
        <f t="shared" si="79"/>
        <v>0</v>
      </c>
      <c r="AA341" s="13">
        <f>AA342</f>
        <v>0</v>
      </c>
      <c r="AB341" s="5">
        <f t="shared" si="80"/>
        <v>0</v>
      </c>
      <c r="AC341" s="6">
        <f>AC342</f>
        <v>0</v>
      </c>
      <c r="AD341" s="5">
        <f t="shared" si="81"/>
        <v>0</v>
      </c>
      <c r="AE341" s="5">
        <f>AE342</f>
        <v>0</v>
      </c>
      <c r="AF341" s="32" t="e">
        <f t="shared" si="82"/>
        <v>#DIV/0!</v>
      </c>
    </row>
    <row r="342" spans="1:32" ht="43.5" hidden="1" customHeight="1">
      <c r="A342" s="9" t="s">
        <v>400</v>
      </c>
      <c r="B342" s="11" t="s">
        <v>602</v>
      </c>
      <c r="C342" s="8">
        <v>300</v>
      </c>
      <c r="D342" s="5">
        <v>597.23241000000007</v>
      </c>
      <c r="E342" s="6"/>
      <c r="F342" s="5">
        <f t="shared" si="70"/>
        <v>597.23241000000007</v>
      </c>
      <c r="G342" s="6"/>
      <c r="H342" s="5">
        <f t="shared" si="85"/>
        <v>597.23241000000007</v>
      </c>
      <c r="I342" s="6"/>
      <c r="J342" s="5">
        <f t="shared" si="87"/>
        <v>597.23241000000007</v>
      </c>
      <c r="K342" s="6">
        <f>-41.04847-100</f>
        <v>-141.04847000000001</v>
      </c>
      <c r="L342" s="5">
        <f t="shared" si="86"/>
        <v>456.18394000000006</v>
      </c>
      <c r="M342" s="6">
        <v>-456.18394000000001</v>
      </c>
      <c r="N342" s="5">
        <f t="shared" si="84"/>
        <v>0</v>
      </c>
      <c r="O342" s="6"/>
      <c r="P342" s="5">
        <f t="shared" si="72"/>
        <v>0</v>
      </c>
      <c r="Q342" s="13"/>
      <c r="R342" s="5">
        <f t="shared" si="73"/>
        <v>0</v>
      </c>
      <c r="S342" s="6"/>
      <c r="T342" s="5">
        <f t="shared" si="71"/>
        <v>0</v>
      </c>
      <c r="U342" s="6"/>
      <c r="V342" s="5">
        <f t="shared" si="83"/>
        <v>0</v>
      </c>
      <c r="W342" s="6"/>
      <c r="X342" s="5">
        <f t="shared" si="78"/>
        <v>0</v>
      </c>
      <c r="Y342" s="6"/>
      <c r="Z342" s="5">
        <f t="shared" si="79"/>
        <v>0</v>
      </c>
      <c r="AA342" s="13"/>
      <c r="AB342" s="5">
        <f t="shared" si="80"/>
        <v>0</v>
      </c>
      <c r="AC342" s="6"/>
      <c r="AD342" s="5">
        <f t="shared" si="81"/>
        <v>0</v>
      </c>
      <c r="AE342" s="5"/>
      <c r="AF342" s="32" t="e">
        <f t="shared" si="82"/>
        <v>#DIV/0!</v>
      </c>
    </row>
    <row r="343" spans="1:32" ht="43.5" customHeight="1">
      <c r="A343" s="9" t="s">
        <v>99</v>
      </c>
      <c r="B343" s="11" t="s">
        <v>597</v>
      </c>
      <c r="C343" s="8"/>
      <c r="D343" s="5"/>
      <c r="E343" s="6"/>
      <c r="F343" s="5">
        <f t="shared" si="70"/>
        <v>0</v>
      </c>
      <c r="G343" s="6"/>
      <c r="H343" s="5">
        <f t="shared" si="85"/>
        <v>0</v>
      </c>
      <c r="I343" s="6"/>
      <c r="J343" s="5">
        <f t="shared" si="87"/>
        <v>0</v>
      </c>
      <c r="K343" s="6"/>
      <c r="L343" s="5">
        <f t="shared" si="86"/>
        <v>0</v>
      </c>
      <c r="M343" s="6">
        <f>M344</f>
        <v>1171.0439999999999</v>
      </c>
      <c r="N343" s="5">
        <f t="shared" si="84"/>
        <v>1171.0439999999999</v>
      </c>
      <c r="O343" s="6">
        <f>O344</f>
        <v>0</v>
      </c>
      <c r="P343" s="5">
        <f t="shared" si="72"/>
        <v>1171.0439999999999</v>
      </c>
      <c r="Q343" s="13">
        <f>Q344</f>
        <v>0</v>
      </c>
      <c r="R343" s="5">
        <f t="shared" si="73"/>
        <v>1171.0439999999999</v>
      </c>
      <c r="S343" s="6">
        <f>S344</f>
        <v>0</v>
      </c>
      <c r="T343" s="5">
        <f t="shared" si="71"/>
        <v>1171.0439999999999</v>
      </c>
      <c r="U343" s="6">
        <f>U344</f>
        <v>0</v>
      </c>
      <c r="V343" s="5">
        <f t="shared" si="83"/>
        <v>1171.0439999999999</v>
      </c>
      <c r="W343" s="6">
        <f>W344</f>
        <v>-146</v>
      </c>
      <c r="X343" s="5">
        <f t="shared" si="78"/>
        <v>1025.0439999999999</v>
      </c>
      <c r="Y343" s="6">
        <f>Y344</f>
        <v>0</v>
      </c>
      <c r="Z343" s="5">
        <f t="shared" si="79"/>
        <v>1025.0439999999999</v>
      </c>
      <c r="AA343" s="13">
        <f>AA344</f>
        <v>0</v>
      </c>
      <c r="AB343" s="5">
        <f t="shared" si="80"/>
        <v>1025.0439999999999</v>
      </c>
      <c r="AC343" s="6">
        <f>AC344</f>
        <v>-0.18056</v>
      </c>
      <c r="AD343" s="5">
        <f t="shared" si="81"/>
        <v>1024.8634399999999</v>
      </c>
      <c r="AE343" s="5">
        <f>AE344</f>
        <v>1024.6635000000001</v>
      </c>
      <c r="AF343" s="32">
        <f t="shared" si="82"/>
        <v>99.980491059374714</v>
      </c>
    </row>
    <row r="344" spans="1:32" ht="43.5" customHeight="1">
      <c r="A344" s="9" t="s">
        <v>400</v>
      </c>
      <c r="B344" s="11" t="s">
        <v>597</v>
      </c>
      <c r="C344" s="8">
        <v>300</v>
      </c>
      <c r="D344" s="5"/>
      <c r="E344" s="6"/>
      <c r="F344" s="5">
        <f t="shared" ref="F344" si="88">D344+E344</f>
        <v>0</v>
      </c>
      <c r="G344" s="6"/>
      <c r="H344" s="5">
        <f t="shared" si="85"/>
        <v>0</v>
      </c>
      <c r="I344" s="6"/>
      <c r="J344" s="5">
        <f t="shared" si="87"/>
        <v>0</v>
      </c>
      <c r="K344" s="6"/>
      <c r="L344" s="5">
        <f t="shared" si="86"/>
        <v>0</v>
      </c>
      <c r="M344" s="6">
        <f>456.18394-306.13514+1020.9952</f>
        <v>1171.0439999999999</v>
      </c>
      <c r="N344" s="5">
        <f t="shared" si="84"/>
        <v>1171.0439999999999</v>
      </c>
      <c r="O344" s="6"/>
      <c r="P344" s="5">
        <f t="shared" si="72"/>
        <v>1171.0439999999999</v>
      </c>
      <c r="Q344" s="13"/>
      <c r="R344" s="5">
        <f t="shared" si="73"/>
        <v>1171.0439999999999</v>
      </c>
      <c r="S344" s="6"/>
      <c r="T344" s="5">
        <f t="shared" si="71"/>
        <v>1171.0439999999999</v>
      </c>
      <c r="U344" s="6"/>
      <c r="V344" s="5">
        <f t="shared" si="83"/>
        <v>1171.0439999999999</v>
      </c>
      <c r="W344" s="6">
        <v>-146</v>
      </c>
      <c r="X344" s="5">
        <f t="shared" si="78"/>
        <v>1025.0439999999999</v>
      </c>
      <c r="Y344" s="13"/>
      <c r="Z344" s="5">
        <f t="shared" si="79"/>
        <v>1025.0439999999999</v>
      </c>
      <c r="AA344" s="13"/>
      <c r="AB344" s="5">
        <f t="shared" si="80"/>
        <v>1025.0439999999999</v>
      </c>
      <c r="AC344" s="6">
        <v>-0.18056</v>
      </c>
      <c r="AD344" s="5">
        <f t="shared" si="81"/>
        <v>1024.8634399999999</v>
      </c>
      <c r="AE344" s="5">
        <v>1024.6635000000001</v>
      </c>
      <c r="AF344" s="32">
        <f t="shared" si="82"/>
        <v>99.980491059374714</v>
      </c>
    </row>
    <row r="345" spans="1:32" ht="60" customHeight="1">
      <c r="A345" s="16" t="s">
        <v>438</v>
      </c>
      <c r="B345" s="15" t="s">
        <v>94</v>
      </c>
      <c r="C345" s="8"/>
      <c r="D345" s="3">
        <v>1335.8909199999998</v>
      </c>
      <c r="E345" s="6">
        <f>E346</f>
        <v>0</v>
      </c>
      <c r="F345" s="5">
        <f t="shared" ref="F345:F409" si="89">D345+E345</f>
        <v>1335.8909199999998</v>
      </c>
      <c r="G345" s="6">
        <f>G346</f>
        <v>0</v>
      </c>
      <c r="H345" s="5">
        <f t="shared" si="85"/>
        <v>1335.8909199999998</v>
      </c>
      <c r="I345" s="6">
        <f>I346</f>
        <v>368.505</v>
      </c>
      <c r="J345" s="5">
        <f t="shared" si="87"/>
        <v>1704.3959199999999</v>
      </c>
      <c r="K345" s="6">
        <f>K346</f>
        <v>0</v>
      </c>
      <c r="L345" s="5">
        <f t="shared" si="86"/>
        <v>1704.3959199999999</v>
      </c>
      <c r="M345" s="6">
        <f>M346</f>
        <v>0</v>
      </c>
      <c r="N345" s="5">
        <f t="shared" si="84"/>
        <v>1704.3959199999999</v>
      </c>
      <c r="O345" s="6">
        <f>O346</f>
        <v>0</v>
      </c>
      <c r="P345" s="5">
        <f t="shared" si="72"/>
        <v>1704.3959199999999</v>
      </c>
      <c r="Q345" s="13">
        <f>Q346</f>
        <v>-1</v>
      </c>
      <c r="R345" s="5">
        <f t="shared" si="73"/>
        <v>1703.3959199999999</v>
      </c>
      <c r="S345" s="6">
        <f>S346</f>
        <v>0</v>
      </c>
      <c r="T345" s="5">
        <f t="shared" si="71"/>
        <v>1703.3959199999999</v>
      </c>
      <c r="U345" s="6">
        <f>U346</f>
        <v>0</v>
      </c>
      <c r="V345" s="5">
        <f t="shared" si="83"/>
        <v>1703.3959199999999</v>
      </c>
      <c r="W345" s="6">
        <f>W346</f>
        <v>48.966999999999999</v>
      </c>
      <c r="X345" s="5">
        <f t="shared" si="78"/>
        <v>1752.36292</v>
      </c>
      <c r="Y345" s="6">
        <f>Y346</f>
        <v>0.4</v>
      </c>
      <c r="Z345" s="5">
        <f t="shared" si="79"/>
        <v>1752.7629200000001</v>
      </c>
      <c r="AA345" s="13">
        <f>AA346</f>
        <v>0</v>
      </c>
      <c r="AB345" s="5">
        <f t="shared" si="80"/>
        <v>1752.7629200000001</v>
      </c>
      <c r="AC345" s="6">
        <f>AC346</f>
        <v>0</v>
      </c>
      <c r="AD345" s="5">
        <f t="shared" si="81"/>
        <v>1752.7629200000001</v>
      </c>
      <c r="AE345" s="5">
        <f>AE346</f>
        <v>1747.62076</v>
      </c>
      <c r="AF345" s="32">
        <f t="shared" si="82"/>
        <v>99.70662546877702</v>
      </c>
    </row>
    <row r="346" spans="1:32" ht="66.75" customHeight="1">
      <c r="A346" s="9" t="s">
        <v>439</v>
      </c>
      <c r="B346" s="11" t="s">
        <v>95</v>
      </c>
      <c r="C346" s="8"/>
      <c r="D346" s="3">
        <v>1335.8909199999998</v>
      </c>
      <c r="E346" s="6">
        <f>E347</f>
        <v>0</v>
      </c>
      <c r="F346" s="5">
        <f t="shared" si="89"/>
        <v>1335.8909199999998</v>
      </c>
      <c r="G346" s="6">
        <f>G347</f>
        <v>0</v>
      </c>
      <c r="H346" s="5">
        <f t="shared" si="85"/>
        <v>1335.8909199999998</v>
      </c>
      <c r="I346" s="6">
        <f>I347</f>
        <v>368.505</v>
      </c>
      <c r="J346" s="5">
        <f t="shared" si="87"/>
        <v>1704.3959199999999</v>
      </c>
      <c r="K346" s="6">
        <f>K347</f>
        <v>0</v>
      </c>
      <c r="L346" s="5">
        <f t="shared" si="86"/>
        <v>1704.3959199999999</v>
      </c>
      <c r="M346" s="6">
        <f>M347</f>
        <v>0</v>
      </c>
      <c r="N346" s="5">
        <f t="shared" si="84"/>
        <v>1704.3959199999999</v>
      </c>
      <c r="O346" s="6">
        <f>O347</f>
        <v>0</v>
      </c>
      <c r="P346" s="5">
        <f t="shared" si="72"/>
        <v>1704.3959199999999</v>
      </c>
      <c r="Q346" s="13">
        <f>Q347</f>
        <v>-1</v>
      </c>
      <c r="R346" s="5">
        <f t="shared" si="73"/>
        <v>1703.3959199999999</v>
      </c>
      <c r="S346" s="6">
        <f>S347</f>
        <v>0</v>
      </c>
      <c r="T346" s="5">
        <f t="shared" si="71"/>
        <v>1703.3959199999999</v>
      </c>
      <c r="U346" s="6">
        <f>U347</f>
        <v>0</v>
      </c>
      <c r="V346" s="5">
        <f t="shared" si="83"/>
        <v>1703.3959199999999</v>
      </c>
      <c r="W346" s="6">
        <f>W347</f>
        <v>48.966999999999999</v>
      </c>
      <c r="X346" s="5">
        <f t="shared" si="78"/>
        <v>1752.36292</v>
      </c>
      <c r="Y346" s="6">
        <f>Y347</f>
        <v>0.4</v>
      </c>
      <c r="Z346" s="5">
        <f t="shared" si="79"/>
        <v>1752.7629200000001</v>
      </c>
      <c r="AA346" s="13">
        <f>AA347</f>
        <v>0</v>
      </c>
      <c r="AB346" s="5">
        <f t="shared" si="80"/>
        <v>1752.7629200000001</v>
      </c>
      <c r="AC346" s="6">
        <f>AC347</f>
        <v>0</v>
      </c>
      <c r="AD346" s="5">
        <f t="shared" si="81"/>
        <v>1752.7629200000001</v>
      </c>
      <c r="AE346" s="5">
        <f>AE347</f>
        <v>1747.62076</v>
      </c>
      <c r="AF346" s="32">
        <f t="shared" si="82"/>
        <v>99.70662546877702</v>
      </c>
    </row>
    <row r="347" spans="1:32" ht="56.25" customHeight="1">
      <c r="A347" s="9" t="s">
        <v>440</v>
      </c>
      <c r="B347" s="11" t="s">
        <v>96</v>
      </c>
      <c r="C347" s="8"/>
      <c r="D347" s="3">
        <v>1335.8909199999998</v>
      </c>
      <c r="E347" s="6">
        <f>E348+E349+E350+E351</f>
        <v>0</v>
      </c>
      <c r="F347" s="5">
        <f t="shared" si="89"/>
        <v>1335.8909199999998</v>
      </c>
      <c r="G347" s="6">
        <f>G348+G349+G350+G351</f>
        <v>0</v>
      </c>
      <c r="H347" s="5">
        <f t="shared" si="85"/>
        <v>1335.8909199999998</v>
      </c>
      <c r="I347" s="6">
        <f>I348+I349+I350+I351</f>
        <v>368.505</v>
      </c>
      <c r="J347" s="5">
        <f t="shared" si="87"/>
        <v>1704.3959199999999</v>
      </c>
      <c r="K347" s="6">
        <f>K348+K349+K350+K351</f>
        <v>0</v>
      </c>
      <c r="L347" s="5">
        <f t="shared" si="86"/>
        <v>1704.3959199999999</v>
      </c>
      <c r="M347" s="6">
        <f>M348+M349+M350+M351</f>
        <v>0</v>
      </c>
      <c r="N347" s="5">
        <f t="shared" si="84"/>
        <v>1704.3959199999999</v>
      </c>
      <c r="O347" s="6">
        <f>O348+O349+O350+O351</f>
        <v>0</v>
      </c>
      <c r="P347" s="5">
        <f t="shared" si="72"/>
        <v>1704.3959199999999</v>
      </c>
      <c r="Q347" s="13">
        <f>Q348+Q349+Q350+Q351</f>
        <v>-1</v>
      </c>
      <c r="R347" s="5">
        <f t="shared" si="73"/>
        <v>1703.3959199999999</v>
      </c>
      <c r="S347" s="6">
        <f>S348+S349+S350+S351</f>
        <v>0</v>
      </c>
      <c r="T347" s="5">
        <f t="shared" si="71"/>
        <v>1703.3959199999999</v>
      </c>
      <c r="U347" s="6">
        <f>U348+U349+U350+U351</f>
        <v>0</v>
      </c>
      <c r="V347" s="5">
        <f t="shared" si="83"/>
        <v>1703.3959199999999</v>
      </c>
      <c r="W347" s="6">
        <f>W348+W349+W350+W351</f>
        <v>48.966999999999999</v>
      </c>
      <c r="X347" s="5">
        <f t="shared" si="78"/>
        <v>1752.36292</v>
      </c>
      <c r="Y347" s="6">
        <f>Y348+Y349+Y350+Y351</f>
        <v>0.4</v>
      </c>
      <c r="Z347" s="5">
        <f t="shared" si="79"/>
        <v>1752.7629200000001</v>
      </c>
      <c r="AA347" s="13">
        <f>AA348+AA349+AA350+AA351</f>
        <v>0</v>
      </c>
      <c r="AB347" s="5">
        <f t="shared" si="80"/>
        <v>1752.7629200000001</v>
      </c>
      <c r="AC347" s="6">
        <f>AC348+AC349+AC350+AC351</f>
        <v>0</v>
      </c>
      <c r="AD347" s="5">
        <f t="shared" si="81"/>
        <v>1752.7629200000001</v>
      </c>
      <c r="AE347" s="5">
        <f>AE348+AE349+AE350+AE351</f>
        <v>1747.62076</v>
      </c>
      <c r="AF347" s="32">
        <f t="shared" si="82"/>
        <v>99.70662546877702</v>
      </c>
    </row>
    <row r="348" spans="1:32" ht="87.75" customHeight="1">
      <c r="A348" s="9" t="s">
        <v>143</v>
      </c>
      <c r="B348" s="11" t="s">
        <v>96</v>
      </c>
      <c r="C348" s="8">
        <v>100</v>
      </c>
      <c r="D348" s="3">
        <v>1016.0745000000001</v>
      </c>
      <c r="E348" s="6"/>
      <c r="F348" s="5">
        <f t="shared" si="89"/>
        <v>1016.0745000000001</v>
      </c>
      <c r="G348" s="6"/>
      <c r="H348" s="5">
        <f t="shared" si="85"/>
        <v>1016.0745000000001</v>
      </c>
      <c r="I348" s="6">
        <v>368.505</v>
      </c>
      <c r="J348" s="5">
        <f t="shared" si="87"/>
        <v>1384.5795000000001</v>
      </c>
      <c r="K348" s="6"/>
      <c r="L348" s="5">
        <f t="shared" si="86"/>
        <v>1384.5795000000001</v>
      </c>
      <c r="M348" s="6"/>
      <c r="N348" s="5">
        <f t="shared" si="84"/>
        <v>1384.5795000000001</v>
      </c>
      <c r="O348" s="6"/>
      <c r="P348" s="5">
        <f t="shared" si="72"/>
        <v>1384.5795000000001</v>
      </c>
      <c r="Q348" s="13"/>
      <c r="R348" s="5">
        <f t="shared" si="73"/>
        <v>1384.5795000000001</v>
      </c>
      <c r="S348" s="6"/>
      <c r="T348" s="5">
        <f t="shared" si="71"/>
        <v>1384.5795000000001</v>
      </c>
      <c r="U348" s="6"/>
      <c r="V348" s="5">
        <f t="shared" si="83"/>
        <v>1384.5795000000001</v>
      </c>
      <c r="W348" s="6">
        <v>48.417000000000002</v>
      </c>
      <c r="X348" s="5">
        <f t="shared" si="78"/>
        <v>1432.9965</v>
      </c>
      <c r="Y348" s="6">
        <v>0.4</v>
      </c>
      <c r="Z348" s="5">
        <f t="shared" si="79"/>
        <v>1433.3965000000001</v>
      </c>
      <c r="AA348" s="13"/>
      <c r="AB348" s="5">
        <f t="shared" si="80"/>
        <v>1433.3965000000001</v>
      </c>
      <c r="AC348" s="6"/>
      <c r="AD348" s="5">
        <f t="shared" si="81"/>
        <v>1433.3965000000001</v>
      </c>
      <c r="AE348" s="5">
        <v>1433.3965000000001</v>
      </c>
      <c r="AF348" s="32">
        <f t="shared" si="82"/>
        <v>100</v>
      </c>
    </row>
    <row r="349" spans="1:32" ht="43.5" customHeight="1">
      <c r="A349" s="9" t="s">
        <v>34</v>
      </c>
      <c r="B349" s="11" t="s">
        <v>96</v>
      </c>
      <c r="C349" s="8">
        <v>200</v>
      </c>
      <c r="D349" s="5">
        <v>318.81642000000005</v>
      </c>
      <c r="E349" s="6"/>
      <c r="F349" s="5">
        <f t="shared" si="89"/>
        <v>318.81642000000005</v>
      </c>
      <c r="G349" s="6"/>
      <c r="H349" s="5">
        <f t="shared" si="85"/>
        <v>318.81642000000005</v>
      </c>
      <c r="I349" s="6"/>
      <c r="J349" s="5">
        <f t="shared" si="87"/>
        <v>318.81642000000005</v>
      </c>
      <c r="K349" s="6"/>
      <c r="L349" s="5">
        <f t="shared" si="86"/>
        <v>318.81642000000005</v>
      </c>
      <c r="M349" s="6"/>
      <c r="N349" s="5">
        <f t="shared" si="84"/>
        <v>318.81642000000005</v>
      </c>
      <c r="O349" s="6"/>
      <c r="P349" s="5">
        <f t="shared" si="72"/>
        <v>318.81642000000005</v>
      </c>
      <c r="Q349" s="13"/>
      <c r="R349" s="5">
        <f t="shared" si="73"/>
        <v>318.81642000000005</v>
      </c>
      <c r="S349" s="6"/>
      <c r="T349" s="5">
        <f t="shared" si="71"/>
        <v>318.81642000000005</v>
      </c>
      <c r="U349" s="6"/>
      <c r="V349" s="5">
        <f t="shared" si="83"/>
        <v>318.81642000000005</v>
      </c>
      <c r="W349" s="6">
        <v>0.55000000000000004</v>
      </c>
      <c r="X349" s="5">
        <f t="shared" si="78"/>
        <v>319.36642000000006</v>
      </c>
      <c r="Y349" s="6"/>
      <c r="Z349" s="5">
        <f t="shared" si="79"/>
        <v>319.36642000000006</v>
      </c>
      <c r="AA349" s="13"/>
      <c r="AB349" s="5">
        <f t="shared" si="80"/>
        <v>319.36642000000006</v>
      </c>
      <c r="AC349" s="6"/>
      <c r="AD349" s="5">
        <f t="shared" si="81"/>
        <v>319.36642000000006</v>
      </c>
      <c r="AE349" s="5">
        <v>314.22426000000002</v>
      </c>
      <c r="AF349" s="32">
        <f t="shared" si="82"/>
        <v>98.389887077044591</v>
      </c>
    </row>
    <row r="350" spans="1:32" ht="43.5" hidden="1" customHeight="1">
      <c r="A350" s="9" t="s">
        <v>400</v>
      </c>
      <c r="B350" s="11" t="s">
        <v>96</v>
      </c>
      <c r="C350" s="8">
        <v>300</v>
      </c>
      <c r="D350" s="5">
        <v>0</v>
      </c>
      <c r="E350" s="6"/>
      <c r="F350" s="5">
        <f t="shared" si="89"/>
        <v>0</v>
      </c>
      <c r="G350" s="6"/>
      <c r="H350" s="5">
        <f t="shared" si="85"/>
        <v>0</v>
      </c>
      <c r="I350" s="6"/>
      <c r="J350" s="5">
        <f t="shared" si="87"/>
        <v>0</v>
      </c>
      <c r="K350" s="6"/>
      <c r="L350" s="5">
        <f t="shared" si="86"/>
        <v>0</v>
      </c>
      <c r="M350" s="6"/>
      <c r="N350" s="5">
        <f t="shared" si="84"/>
        <v>0</v>
      </c>
      <c r="O350" s="6"/>
      <c r="P350" s="5">
        <f t="shared" si="72"/>
        <v>0</v>
      </c>
      <c r="Q350" s="13"/>
      <c r="R350" s="5">
        <f t="shared" si="73"/>
        <v>0</v>
      </c>
      <c r="S350" s="6"/>
      <c r="T350" s="5">
        <f t="shared" si="71"/>
        <v>0</v>
      </c>
      <c r="U350" s="6"/>
      <c r="V350" s="5">
        <f t="shared" si="83"/>
        <v>0</v>
      </c>
      <c r="W350" s="6"/>
      <c r="X350" s="5">
        <f t="shared" si="78"/>
        <v>0</v>
      </c>
      <c r="Y350" s="6"/>
      <c r="Z350" s="5">
        <f t="shared" si="79"/>
        <v>0</v>
      </c>
      <c r="AA350" s="13"/>
      <c r="AB350" s="5">
        <f t="shared" si="80"/>
        <v>0</v>
      </c>
      <c r="AC350" s="6"/>
      <c r="AD350" s="5">
        <f t="shared" si="81"/>
        <v>0</v>
      </c>
      <c r="AE350" s="5"/>
      <c r="AF350" s="32" t="e">
        <f t="shared" si="82"/>
        <v>#DIV/0!</v>
      </c>
    </row>
    <row r="351" spans="1:32" ht="44.25" hidden="1" customHeight="1">
      <c r="A351" s="9" t="s">
        <v>33</v>
      </c>
      <c r="B351" s="11" t="s">
        <v>96</v>
      </c>
      <c r="C351" s="8">
        <v>800</v>
      </c>
      <c r="D351" s="5">
        <v>1</v>
      </c>
      <c r="E351" s="6"/>
      <c r="F351" s="5">
        <f t="shared" si="89"/>
        <v>1</v>
      </c>
      <c r="G351" s="6"/>
      <c r="H351" s="5">
        <f t="shared" si="85"/>
        <v>1</v>
      </c>
      <c r="I351" s="6"/>
      <c r="J351" s="5">
        <f t="shared" si="87"/>
        <v>1</v>
      </c>
      <c r="K351" s="6"/>
      <c r="L351" s="5">
        <f t="shared" si="86"/>
        <v>1</v>
      </c>
      <c r="M351" s="6"/>
      <c r="N351" s="5">
        <f t="shared" si="84"/>
        <v>1</v>
      </c>
      <c r="O351" s="6"/>
      <c r="P351" s="5">
        <f t="shared" si="72"/>
        <v>1</v>
      </c>
      <c r="Q351" s="13">
        <v>-1</v>
      </c>
      <c r="R351" s="5">
        <f t="shared" si="73"/>
        <v>0</v>
      </c>
      <c r="S351" s="6"/>
      <c r="T351" s="5">
        <f t="shared" si="71"/>
        <v>0</v>
      </c>
      <c r="U351" s="6"/>
      <c r="V351" s="5">
        <f t="shared" si="83"/>
        <v>0</v>
      </c>
      <c r="W351" s="6"/>
      <c r="X351" s="5">
        <f t="shared" si="78"/>
        <v>0</v>
      </c>
      <c r="Y351" s="6"/>
      <c r="Z351" s="5">
        <f t="shared" si="79"/>
        <v>0</v>
      </c>
      <c r="AA351" s="13"/>
      <c r="AB351" s="5">
        <f t="shared" si="80"/>
        <v>0</v>
      </c>
      <c r="AC351" s="6"/>
      <c r="AD351" s="5">
        <f t="shared" si="81"/>
        <v>0</v>
      </c>
      <c r="AE351" s="5"/>
      <c r="AF351" s="32" t="e">
        <f t="shared" si="82"/>
        <v>#DIV/0!</v>
      </c>
    </row>
    <row r="352" spans="1:32" ht="41.25" customHeight="1">
      <c r="A352" s="16" t="s">
        <v>280</v>
      </c>
      <c r="B352" s="15" t="s">
        <v>369</v>
      </c>
      <c r="C352" s="8"/>
      <c r="D352" s="5">
        <v>27605.95</v>
      </c>
      <c r="E352" s="6">
        <f>E353</f>
        <v>39.5</v>
      </c>
      <c r="F352" s="5">
        <f t="shared" si="89"/>
        <v>27645.45</v>
      </c>
      <c r="G352" s="6">
        <f>G353</f>
        <v>0</v>
      </c>
      <c r="H352" s="5">
        <f t="shared" si="85"/>
        <v>27645.45</v>
      </c>
      <c r="I352" s="6">
        <f>I353</f>
        <v>250</v>
      </c>
      <c r="J352" s="5">
        <f t="shared" si="87"/>
        <v>27895.45</v>
      </c>
      <c r="K352" s="6">
        <f>K353</f>
        <v>0</v>
      </c>
      <c r="L352" s="5">
        <f t="shared" si="86"/>
        <v>27895.45</v>
      </c>
      <c r="M352" s="6">
        <f>M353</f>
        <v>0</v>
      </c>
      <c r="N352" s="5">
        <f t="shared" si="84"/>
        <v>27895.45</v>
      </c>
      <c r="O352" s="6">
        <f>O353</f>
        <v>0</v>
      </c>
      <c r="P352" s="5">
        <f t="shared" si="72"/>
        <v>27895.45</v>
      </c>
      <c r="Q352" s="13">
        <f>Q353</f>
        <v>0</v>
      </c>
      <c r="R352" s="5">
        <f t="shared" si="73"/>
        <v>27895.45</v>
      </c>
      <c r="S352" s="6">
        <f>S353</f>
        <v>0</v>
      </c>
      <c r="T352" s="5">
        <f t="shared" si="71"/>
        <v>27895.45</v>
      </c>
      <c r="U352" s="6">
        <f>U353</f>
        <v>0</v>
      </c>
      <c r="V352" s="5">
        <f t="shared" si="83"/>
        <v>27895.45</v>
      </c>
      <c r="W352" s="6">
        <f>W353</f>
        <v>63.591999999999999</v>
      </c>
      <c r="X352" s="5">
        <f t="shared" si="78"/>
        <v>27959.042000000001</v>
      </c>
      <c r="Y352" s="6">
        <f>Y353</f>
        <v>-2598.7002200000002</v>
      </c>
      <c r="Z352" s="5">
        <f t="shared" si="79"/>
        <v>25360.341780000002</v>
      </c>
      <c r="AA352" s="13">
        <f>AA353</f>
        <v>0</v>
      </c>
      <c r="AB352" s="5">
        <f t="shared" si="80"/>
        <v>25360.341780000002</v>
      </c>
      <c r="AC352" s="6">
        <f>AC353</f>
        <v>0</v>
      </c>
      <c r="AD352" s="5">
        <f t="shared" si="81"/>
        <v>25360.341780000002</v>
      </c>
      <c r="AE352" s="5">
        <f>AE353</f>
        <v>25360.341779999999</v>
      </c>
      <c r="AF352" s="32">
        <f t="shared" si="82"/>
        <v>99.999999999999986</v>
      </c>
    </row>
    <row r="353" spans="1:32" ht="46.5" customHeight="1">
      <c r="A353" s="9" t="s">
        <v>281</v>
      </c>
      <c r="B353" s="11" t="s">
        <v>370</v>
      </c>
      <c r="C353" s="8"/>
      <c r="D353" s="5">
        <v>27605.95</v>
      </c>
      <c r="E353" s="6">
        <f>E354+E356+E358+E360+E363+E366+E368</f>
        <v>39.5</v>
      </c>
      <c r="F353" s="5">
        <f t="shared" si="89"/>
        <v>27645.45</v>
      </c>
      <c r="G353" s="6">
        <f>G354+G356+G358+G360+G363+G366+G368</f>
        <v>0</v>
      </c>
      <c r="H353" s="5">
        <f t="shared" si="85"/>
        <v>27645.45</v>
      </c>
      <c r="I353" s="6">
        <f>I354+I356+I358+I360+I363+I366+I368</f>
        <v>250</v>
      </c>
      <c r="J353" s="5">
        <f t="shared" si="87"/>
        <v>27895.45</v>
      </c>
      <c r="K353" s="6">
        <f>K354+K356+K358+K360+K363+K366+K368</f>
        <v>0</v>
      </c>
      <c r="L353" s="5">
        <f t="shared" si="86"/>
        <v>27895.45</v>
      </c>
      <c r="M353" s="6">
        <f>M354+M356+M358+M360+M363+M366+M368</f>
        <v>0</v>
      </c>
      <c r="N353" s="5">
        <f t="shared" si="84"/>
        <v>27895.45</v>
      </c>
      <c r="O353" s="6">
        <f>O354+O356+O358+O360+O363+O366+O368</f>
        <v>0</v>
      </c>
      <c r="P353" s="5">
        <f t="shared" si="72"/>
        <v>27895.45</v>
      </c>
      <c r="Q353" s="13">
        <f>Q354+Q356+Q358+Q360+Q363+Q366+Q368</f>
        <v>0</v>
      </c>
      <c r="R353" s="5">
        <f t="shared" si="73"/>
        <v>27895.45</v>
      </c>
      <c r="S353" s="6">
        <f>S354+S356+S358+S360+S363+S366+S368</f>
        <v>0</v>
      </c>
      <c r="T353" s="5">
        <f t="shared" si="71"/>
        <v>27895.45</v>
      </c>
      <c r="U353" s="6">
        <f>U354+U356+U358+U360+U363+U366+U368</f>
        <v>0</v>
      </c>
      <c r="V353" s="5">
        <f t="shared" si="83"/>
        <v>27895.45</v>
      </c>
      <c r="W353" s="6">
        <f>W354+W356+W358+W360+W363+W366+W368</f>
        <v>63.591999999999999</v>
      </c>
      <c r="X353" s="5">
        <f t="shared" si="78"/>
        <v>27959.042000000001</v>
      </c>
      <c r="Y353" s="6">
        <f>Y354+Y356+Y358+Y360+Y363+Y366+Y368</f>
        <v>-2598.7002200000002</v>
      </c>
      <c r="Z353" s="5">
        <f t="shared" si="79"/>
        <v>25360.341780000002</v>
      </c>
      <c r="AA353" s="13">
        <f>AA354+AA356+AA358+AA360+AA363+AA366+AA368</f>
        <v>0</v>
      </c>
      <c r="AB353" s="5">
        <f t="shared" si="80"/>
        <v>25360.341780000002</v>
      </c>
      <c r="AC353" s="6">
        <f>AC354+AC356+AC358+AC360+AC363+AC366+AC368</f>
        <v>0</v>
      </c>
      <c r="AD353" s="5">
        <f t="shared" si="81"/>
        <v>25360.341780000002</v>
      </c>
      <c r="AE353" s="5">
        <f>AE354+AE356+AE358+AE360+AE363+AE366+AE368</f>
        <v>25360.341779999999</v>
      </c>
      <c r="AF353" s="32">
        <f t="shared" si="82"/>
        <v>99.999999999999986</v>
      </c>
    </row>
    <row r="354" spans="1:32" ht="34.5" hidden="1" customHeight="1">
      <c r="A354" s="9" t="s">
        <v>371</v>
      </c>
      <c r="B354" s="11" t="s">
        <v>372</v>
      </c>
      <c r="C354" s="8"/>
      <c r="D354" s="5">
        <v>0</v>
      </c>
      <c r="E354" s="6">
        <f>E355</f>
        <v>0</v>
      </c>
      <c r="F354" s="5">
        <f t="shared" si="89"/>
        <v>0</v>
      </c>
      <c r="G354" s="6">
        <f>G355</f>
        <v>0</v>
      </c>
      <c r="H354" s="5">
        <f t="shared" si="85"/>
        <v>0</v>
      </c>
      <c r="I354" s="6">
        <f>I355</f>
        <v>0</v>
      </c>
      <c r="J354" s="5">
        <f t="shared" si="87"/>
        <v>0</v>
      </c>
      <c r="K354" s="6">
        <f>K355</f>
        <v>0</v>
      </c>
      <c r="L354" s="5">
        <f t="shared" si="86"/>
        <v>0</v>
      </c>
      <c r="M354" s="6">
        <f>M355</f>
        <v>0</v>
      </c>
      <c r="N354" s="5">
        <f t="shared" si="84"/>
        <v>0</v>
      </c>
      <c r="O354" s="6">
        <f>O355</f>
        <v>0</v>
      </c>
      <c r="P354" s="5">
        <f t="shared" si="72"/>
        <v>0</v>
      </c>
      <c r="Q354" s="13">
        <f>Q355</f>
        <v>0</v>
      </c>
      <c r="R354" s="5">
        <f t="shared" si="73"/>
        <v>0</v>
      </c>
      <c r="S354" s="6">
        <f>S355</f>
        <v>0</v>
      </c>
      <c r="T354" s="5">
        <f t="shared" si="71"/>
        <v>0</v>
      </c>
      <c r="U354" s="6">
        <f>U355</f>
        <v>0</v>
      </c>
      <c r="V354" s="5">
        <f t="shared" si="83"/>
        <v>0</v>
      </c>
      <c r="W354" s="6">
        <f>W355</f>
        <v>0</v>
      </c>
      <c r="X354" s="5">
        <f t="shared" si="78"/>
        <v>0</v>
      </c>
      <c r="Y354" s="6">
        <f>Y355</f>
        <v>0</v>
      </c>
      <c r="Z354" s="5">
        <f t="shared" si="79"/>
        <v>0</v>
      </c>
      <c r="AA354" s="13">
        <f>AA355</f>
        <v>0</v>
      </c>
      <c r="AB354" s="5">
        <f t="shared" si="80"/>
        <v>0</v>
      </c>
      <c r="AC354" s="6">
        <f>AC355</f>
        <v>0</v>
      </c>
      <c r="AD354" s="5">
        <f t="shared" si="81"/>
        <v>0</v>
      </c>
      <c r="AE354" s="5">
        <f>AE355</f>
        <v>0</v>
      </c>
      <c r="AF354" s="32" t="e">
        <f t="shared" si="82"/>
        <v>#DIV/0!</v>
      </c>
    </row>
    <row r="355" spans="1:32" ht="53.25" hidden="1" customHeight="1">
      <c r="A355" s="9" t="s">
        <v>34</v>
      </c>
      <c r="B355" s="11" t="s">
        <v>372</v>
      </c>
      <c r="C355" s="8">
        <v>200</v>
      </c>
      <c r="D355" s="5">
        <v>0</v>
      </c>
      <c r="E355" s="6"/>
      <c r="F355" s="5">
        <f t="shared" si="89"/>
        <v>0</v>
      </c>
      <c r="G355" s="6"/>
      <c r="H355" s="5">
        <f t="shared" si="85"/>
        <v>0</v>
      </c>
      <c r="I355" s="6"/>
      <c r="J355" s="5">
        <f t="shared" si="87"/>
        <v>0</v>
      </c>
      <c r="K355" s="6"/>
      <c r="L355" s="5">
        <f t="shared" si="86"/>
        <v>0</v>
      </c>
      <c r="M355" s="6"/>
      <c r="N355" s="5">
        <f t="shared" si="84"/>
        <v>0</v>
      </c>
      <c r="O355" s="6"/>
      <c r="P355" s="5">
        <f t="shared" si="72"/>
        <v>0</v>
      </c>
      <c r="Q355" s="13"/>
      <c r="R355" s="5">
        <f t="shared" si="73"/>
        <v>0</v>
      </c>
      <c r="S355" s="6"/>
      <c r="T355" s="5">
        <f t="shared" si="71"/>
        <v>0</v>
      </c>
      <c r="U355" s="6"/>
      <c r="V355" s="5">
        <f t="shared" si="83"/>
        <v>0</v>
      </c>
      <c r="W355" s="6"/>
      <c r="X355" s="5">
        <f t="shared" si="78"/>
        <v>0</v>
      </c>
      <c r="Y355" s="6"/>
      <c r="Z355" s="5">
        <f t="shared" si="79"/>
        <v>0</v>
      </c>
      <c r="AA355" s="13"/>
      <c r="AB355" s="5">
        <f t="shared" si="80"/>
        <v>0</v>
      </c>
      <c r="AC355" s="6"/>
      <c r="AD355" s="5">
        <f t="shared" si="81"/>
        <v>0</v>
      </c>
      <c r="AE355" s="5"/>
      <c r="AF355" s="32" t="e">
        <f t="shared" si="82"/>
        <v>#DIV/0!</v>
      </c>
    </row>
    <row r="356" spans="1:32" ht="42" hidden="1" customHeight="1">
      <c r="A356" s="9" t="s">
        <v>373</v>
      </c>
      <c r="B356" s="11" t="s">
        <v>374</v>
      </c>
      <c r="C356" s="8"/>
      <c r="D356" s="5">
        <v>0</v>
      </c>
      <c r="E356" s="6">
        <f>E357</f>
        <v>0</v>
      </c>
      <c r="F356" s="5">
        <f t="shared" si="89"/>
        <v>0</v>
      </c>
      <c r="G356" s="6">
        <f>G357</f>
        <v>0</v>
      </c>
      <c r="H356" s="5">
        <f t="shared" si="85"/>
        <v>0</v>
      </c>
      <c r="I356" s="6">
        <f>I357</f>
        <v>0</v>
      </c>
      <c r="J356" s="5">
        <f t="shared" si="87"/>
        <v>0</v>
      </c>
      <c r="K356" s="6">
        <f>K357</f>
        <v>0</v>
      </c>
      <c r="L356" s="5">
        <f t="shared" si="86"/>
        <v>0</v>
      </c>
      <c r="M356" s="6">
        <f>M357</f>
        <v>0</v>
      </c>
      <c r="N356" s="5">
        <f t="shared" si="84"/>
        <v>0</v>
      </c>
      <c r="O356" s="6">
        <f>O357</f>
        <v>0</v>
      </c>
      <c r="P356" s="5">
        <f t="shared" si="72"/>
        <v>0</v>
      </c>
      <c r="Q356" s="13">
        <f>Q357</f>
        <v>0</v>
      </c>
      <c r="R356" s="5">
        <f t="shared" si="73"/>
        <v>0</v>
      </c>
      <c r="S356" s="6">
        <f>S357</f>
        <v>0</v>
      </c>
      <c r="T356" s="5">
        <f t="shared" si="71"/>
        <v>0</v>
      </c>
      <c r="U356" s="6">
        <f>U357</f>
        <v>0</v>
      </c>
      <c r="V356" s="5">
        <f t="shared" si="83"/>
        <v>0</v>
      </c>
      <c r="W356" s="6">
        <f>W357</f>
        <v>0</v>
      </c>
      <c r="X356" s="5">
        <f t="shared" si="78"/>
        <v>0</v>
      </c>
      <c r="Y356" s="6">
        <f>Y357</f>
        <v>0</v>
      </c>
      <c r="Z356" s="5">
        <f t="shared" si="79"/>
        <v>0</v>
      </c>
      <c r="AA356" s="13">
        <f>AA357</f>
        <v>0</v>
      </c>
      <c r="AB356" s="5">
        <f t="shared" si="80"/>
        <v>0</v>
      </c>
      <c r="AC356" s="6">
        <f>AC357</f>
        <v>0</v>
      </c>
      <c r="AD356" s="5">
        <f t="shared" si="81"/>
        <v>0</v>
      </c>
      <c r="AE356" s="5">
        <f>AE357</f>
        <v>0</v>
      </c>
      <c r="AF356" s="32" t="e">
        <f t="shared" si="82"/>
        <v>#DIV/0!</v>
      </c>
    </row>
    <row r="357" spans="1:32" ht="53.25" hidden="1" customHeight="1">
      <c r="A357" s="9" t="s">
        <v>34</v>
      </c>
      <c r="B357" s="11" t="s">
        <v>374</v>
      </c>
      <c r="C357" s="8">
        <v>200</v>
      </c>
      <c r="D357" s="5">
        <v>0</v>
      </c>
      <c r="E357" s="6"/>
      <c r="F357" s="5">
        <f t="shared" si="89"/>
        <v>0</v>
      </c>
      <c r="G357" s="6"/>
      <c r="H357" s="5">
        <f t="shared" si="85"/>
        <v>0</v>
      </c>
      <c r="I357" s="6"/>
      <c r="J357" s="5">
        <f t="shared" si="87"/>
        <v>0</v>
      </c>
      <c r="K357" s="6"/>
      <c r="L357" s="5">
        <f t="shared" si="86"/>
        <v>0</v>
      </c>
      <c r="M357" s="6"/>
      <c r="N357" s="5">
        <f t="shared" si="84"/>
        <v>0</v>
      </c>
      <c r="O357" s="6"/>
      <c r="P357" s="5">
        <f t="shared" si="72"/>
        <v>0</v>
      </c>
      <c r="Q357" s="13"/>
      <c r="R357" s="5">
        <f t="shared" si="73"/>
        <v>0</v>
      </c>
      <c r="S357" s="6"/>
      <c r="T357" s="5">
        <f t="shared" si="71"/>
        <v>0</v>
      </c>
      <c r="U357" s="6"/>
      <c r="V357" s="5">
        <f t="shared" si="83"/>
        <v>0</v>
      </c>
      <c r="W357" s="6"/>
      <c r="X357" s="5">
        <f t="shared" si="78"/>
        <v>0</v>
      </c>
      <c r="Y357" s="6"/>
      <c r="Z357" s="5">
        <f t="shared" si="79"/>
        <v>0</v>
      </c>
      <c r="AA357" s="13"/>
      <c r="AB357" s="5">
        <f t="shared" si="80"/>
        <v>0</v>
      </c>
      <c r="AC357" s="6"/>
      <c r="AD357" s="5">
        <f t="shared" si="81"/>
        <v>0</v>
      </c>
      <c r="AE357" s="5"/>
      <c r="AF357" s="32" t="e">
        <f t="shared" si="82"/>
        <v>#DIV/0!</v>
      </c>
    </row>
    <row r="358" spans="1:32" ht="57" customHeight="1">
      <c r="A358" s="9" t="s">
        <v>375</v>
      </c>
      <c r="B358" s="18" t="s">
        <v>376</v>
      </c>
      <c r="C358" s="8"/>
      <c r="D358" s="5">
        <v>27605.95</v>
      </c>
      <c r="E358" s="4">
        <f>E359</f>
        <v>0</v>
      </c>
      <c r="F358" s="5">
        <f t="shared" si="89"/>
        <v>27605.95</v>
      </c>
      <c r="G358" s="6">
        <f>G359</f>
        <v>0</v>
      </c>
      <c r="H358" s="5">
        <f t="shared" si="85"/>
        <v>27605.95</v>
      </c>
      <c r="I358" s="6">
        <f>I359</f>
        <v>250</v>
      </c>
      <c r="J358" s="5">
        <f t="shared" si="87"/>
        <v>27855.95</v>
      </c>
      <c r="K358" s="6">
        <f>K359</f>
        <v>0</v>
      </c>
      <c r="L358" s="5">
        <f t="shared" si="86"/>
        <v>27855.95</v>
      </c>
      <c r="M358" s="6">
        <f>M359</f>
        <v>0</v>
      </c>
      <c r="N358" s="5">
        <f t="shared" si="84"/>
        <v>27855.95</v>
      </c>
      <c r="O358" s="6">
        <f>O359</f>
        <v>0</v>
      </c>
      <c r="P358" s="5">
        <f t="shared" si="72"/>
        <v>27855.95</v>
      </c>
      <c r="Q358" s="13">
        <f>Q359</f>
        <v>0</v>
      </c>
      <c r="R358" s="5">
        <f t="shared" si="73"/>
        <v>27855.95</v>
      </c>
      <c r="S358" s="6">
        <f>S359</f>
        <v>0</v>
      </c>
      <c r="T358" s="5">
        <f t="shared" ref="T358:T421" si="90">R358+S358</f>
        <v>27855.95</v>
      </c>
      <c r="U358" s="6">
        <f>U359</f>
        <v>0</v>
      </c>
      <c r="V358" s="5">
        <f t="shared" si="83"/>
        <v>27855.95</v>
      </c>
      <c r="W358" s="6">
        <f>W359</f>
        <v>63.591999999999999</v>
      </c>
      <c r="X358" s="5">
        <f t="shared" si="78"/>
        <v>27919.542000000001</v>
      </c>
      <c r="Y358" s="6">
        <f>Y359</f>
        <v>-2598.7002200000002</v>
      </c>
      <c r="Z358" s="5">
        <f t="shared" si="79"/>
        <v>25320.841780000002</v>
      </c>
      <c r="AA358" s="13">
        <f>AA359</f>
        <v>0</v>
      </c>
      <c r="AB358" s="5">
        <f t="shared" si="80"/>
        <v>25320.841780000002</v>
      </c>
      <c r="AC358" s="6">
        <f>AC359</f>
        <v>0</v>
      </c>
      <c r="AD358" s="5">
        <f t="shared" si="81"/>
        <v>25320.841780000002</v>
      </c>
      <c r="AE358" s="5">
        <f>AE359</f>
        <v>25320.841779999999</v>
      </c>
      <c r="AF358" s="32">
        <f t="shared" si="82"/>
        <v>99.999999999999986</v>
      </c>
    </row>
    <row r="359" spans="1:32" ht="42.75" customHeight="1">
      <c r="A359" s="24" t="s">
        <v>266</v>
      </c>
      <c r="B359" s="18" t="s">
        <v>376</v>
      </c>
      <c r="C359" s="8">
        <v>800</v>
      </c>
      <c r="D359" s="5">
        <v>27605.95</v>
      </c>
      <c r="E359" s="6"/>
      <c r="F359" s="5">
        <f t="shared" si="89"/>
        <v>27605.95</v>
      </c>
      <c r="G359" s="6"/>
      <c r="H359" s="5">
        <f t="shared" si="85"/>
        <v>27605.95</v>
      </c>
      <c r="I359" s="6">
        <v>250</v>
      </c>
      <c r="J359" s="5">
        <f t="shared" si="87"/>
        <v>27855.95</v>
      </c>
      <c r="K359" s="6"/>
      <c r="L359" s="5">
        <f t="shared" si="86"/>
        <v>27855.95</v>
      </c>
      <c r="M359" s="6"/>
      <c r="N359" s="5">
        <f t="shared" si="84"/>
        <v>27855.95</v>
      </c>
      <c r="O359" s="6"/>
      <c r="P359" s="5">
        <f t="shared" si="72"/>
        <v>27855.95</v>
      </c>
      <c r="Q359" s="13"/>
      <c r="R359" s="5">
        <f t="shared" si="73"/>
        <v>27855.95</v>
      </c>
      <c r="S359" s="6"/>
      <c r="T359" s="5">
        <f t="shared" si="90"/>
        <v>27855.95</v>
      </c>
      <c r="U359" s="6"/>
      <c r="V359" s="5">
        <f t="shared" si="83"/>
        <v>27855.95</v>
      </c>
      <c r="W359" s="6">
        <v>63.591999999999999</v>
      </c>
      <c r="X359" s="5">
        <f t="shared" si="78"/>
        <v>27919.542000000001</v>
      </c>
      <c r="Y359" s="6">
        <v>-2598.7002200000002</v>
      </c>
      <c r="Z359" s="5">
        <f t="shared" si="79"/>
        <v>25320.841780000002</v>
      </c>
      <c r="AA359" s="13"/>
      <c r="AB359" s="5">
        <f t="shared" si="80"/>
        <v>25320.841780000002</v>
      </c>
      <c r="AC359" s="6"/>
      <c r="AD359" s="5">
        <f t="shared" si="81"/>
        <v>25320.841780000002</v>
      </c>
      <c r="AE359" s="5">
        <v>25320.841779999999</v>
      </c>
      <c r="AF359" s="32">
        <f t="shared" si="82"/>
        <v>99.999999999999986</v>
      </c>
    </row>
    <row r="360" spans="1:32" ht="42" hidden="1" customHeight="1">
      <c r="A360" s="9" t="s">
        <v>377</v>
      </c>
      <c r="B360" s="18" t="s">
        <v>449</v>
      </c>
      <c r="C360" s="8"/>
      <c r="D360" s="5">
        <v>0</v>
      </c>
      <c r="E360" s="6">
        <f>E361+E362</f>
        <v>0</v>
      </c>
      <c r="F360" s="5">
        <f t="shared" si="89"/>
        <v>0</v>
      </c>
      <c r="G360" s="6">
        <f>G361+G362</f>
        <v>0</v>
      </c>
      <c r="H360" s="5">
        <f t="shared" si="85"/>
        <v>0</v>
      </c>
      <c r="I360" s="6">
        <f>I361+I362</f>
        <v>0</v>
      </c>
      <c r="J360" s="5">
        <f t="shared" si="87"/>
        <v>0</v>
      </c>
      <c r="K360" s="6">
        <f>K361+K362</f>
        <v>0</v>
      </c>
      <c r="L360" s="5">
        <f t="shared" si="86"/>
        <v>0</v>
      </c>
      <c r="M360" s="6">
        <f>M361+M362</f>
        <v>0</v>
      </c>
      <c r="N360" s="5">
        <f t="shared" si="84"/>
        <v>0</v>
      </c>
      <c r="O360" s="6">
        <f>O361+O362</f>
        <v>0</v>
      </c>
      <c r="P360" s="5">
        <f t="shared" si="72"/>
        <v>0</v>
      </c>
      <c r="Q360" s="13">
        <f>Q361+Q362</f>
        <v>0</v>
      </c>
      <c r="R360" s="5">
        <f t="shared" si="73"/>
        <v>0</v>
      </c>
      <c r="S360" s="6">
        <f>S361+S362</f>
        <v>0</v>
      </c>
      <c r="T360" s="5">
        <f t="shared" si="90"/>
        <v>0</v>
      </c>
      <c r="U360" s="6">
        <f>U361+U362</f>
        <v>0</v>
      </c>
      <c r="V360" s="5">
        <f t="shared" si="83"/>
        <v>0</v>
      </c>
      <c r="W360" s="6">
        <f>W361+W362</f>
        <v>0</v>
      </c>
      <c r="X360" s="5">
        <f t="shared" si="78"/>
        <v>0</v>
      </c>
      <c r="Y360" s="6">
        <f>Y361+Y362</f>
        <v>0</v>
      </c>
      <c r="Z360" s="5">
        <f t="shared" si="79"/>
        <v>0</v>
      </c>
      <c r="AA360" s="13">
        <f>AA361+AA362</f>
        <v>0</v>
      </c>
      <c r="AB360" s="5">
        <f t="shared" si="80"/>
        <v>0</v>
      </c>
      <c r="AC360" s="6">
        <f>AC361+AC362</f>
        <v>0</v>
      </c>
      <c r="AD360" s="5">
        <f t="shared" si="81"/>
        <v>0</v>
      </c>
      <c r="AE360" s="5">
        <f>AE361+AE362</f>
        <v>0</v>
      </c>
      <c r="AF360" s="32" t="e">
        <f t="shared" si="82"/>
        <v>#DIV/0!</v>
      </c>
    </row>
    <row r="361" spans="1:32" ht="47.25" hidden="1" customHeight="1">
      <c r="A361" s="9" t="s">
        <v>34</v>
      </c>
      <c r="B361" s="18" t="s">
        <v>449</v>
      </c>
      <c r="C361" s="8">
        <v>200</v>
      </c>
      <c r="D361" s="5">
        <v>0</v>
      </c>
      <c r="E361" s="6"/>
      <c r="F361" s="5">
        <f t="shared" si="89"/>
        <v>0</v>
      </c>
      <c r="G361" s="6"/>
      <c r="H361" s="5">
        <f t="shared" si="85"/>
        <v>0</v>
      </c>
      <c r="I361" s="6"/>
      <c r="J361" s="5">
        <f t="shared" si="87"/>
        <v>0</v>
      </c>
      <c r="K361" s="6"/>
      <c r="L361" s="5">
        <f t="shared" si="86"/>
        <v>0</v>
      </c>
      <c r="M361" s="6"/>
      <c r="N361" s="5">
        <f t="shared" si="84"/>
        <v>0</v>
      </c>
      <c r="O361" s="6"/>
      <c r="P361" s="5">
        <f t="shared" ref="P361:P424" si="91">N361+O361</f>
        <v>0</v>
      </c>
      <c r="Q361" s="13"/>
      <c r="R361" s="5">
        <f t="shared" ref="R361:R424" si="92">P361+Q361</f>
        <v>0</v>
      </c>
      <c r="S361" s="6"/>
      <c r="T361" s="5">
        <f t="shared" si="90"/>
        <v>0</v>
      </c>
      <c r="U361" s="6"/>
      <c r="V361" s="5">
        <f t="shared" si="83"/>
        <v>0</v>
      </c>
      <c r="W361" s="6"/>
      <c r="X361" s="5">
        <f t="shared" si="78"/>
        <v>0</v>
      </c>
      <c r="Y361" s="6"/>
      <c r="Z361" s="5">
        <f t="shared" si="79"/>
        <v>0</v>
      </c>
      <c r="AA361" s="13"/>
      <c r="AB361" s="5">
        <f t="shared" si="80"/>
        <v>0</v>
      </c>
      <c r="AC361" s="6"/>
      <c r="AD361" s="5">
        <f t="shared" si="81"/>
        <v>0</v>
      </c>
      <c r="AE361" s="5"/>
      <c r="AF361" s="32" t="e">
        <f t="shared" si="82"/>
        <v>#DIV/0!</v>
      </c>
    </row>
    <row r="362" spans="1:32" ht="48.75" hidden="1" customHeight="1">
      <c r="A362" s="9" t="s">
        <v>379</v>
      </c>
      <c r="B362" s="18" t="s">
        <v>449</v>
      </c>
      <c r="C362" s="8">
        <v>400</v>
      </c>
      <c r="D362" s="5">
        <v>0</v>
      </c>
      <c r="E362" s="6"/>
      <c r="F362" s="5">
        <f t="shared" si="89"/>
        <v>0</v>
      </c>
      <c r="G362" s="6"/>
      <c r="H362" s="5">
        <f t="shared" si="85"/>
        <v>0</v>
      </c>
      <c r="I362" s="6"/>
      <c r="J362" s="5">
        <f t="shared" si="87"/>
        <v>0</v>
      </c>
      <c r="K362" s="6"/>
      <c r="L362" s="5">
        <f t="shared" si="86"/>
        <v>0</v>
      </c>
      <c r="M362" s="6"/>
      <c r="N362" s="5">
        <f t="shared" si="84"/>
        <v>0</v>
      </c>
      <c r="O362" s="6"/>
      <c r="P362" s="5">
        <f t="shared" si="91"/>
        <v>0</v>
      </c>
      <c r="Q362" s="13"/>
      <c r="R362" s="5">
        <f t="shared" si="92"/>
        <v>0</v>
      </c>
      <c r="S362" s="6"/>
      <c r="T362" s="5">
        <f t="shared" si="90"/>
        <v>0</v>
      </c>
      <c r="U362" s="6"/>
      <c r="V362" s="5">
        <f t="shared" si="83"/>
        <v>0</v>
      </c>
      <c r="W362" s="6"/>
      <c r="X362" s="5">
        <f t="shared" si="78"/>
        <v>0</v>
      </c>
      <c r="Y362" s="6"/>
      <c r="Z362" s="5">
        <f t="shared" si="79"/>
        <v>0</v>
      </c>
      <c r="AA362" s="13"/>
      <c r="AB362" s="5">
        <f t="shared" si="80"/>
        <v>0</v>
      </c>
      <c r="AC362" s="6"/>
      <c r="AD362" s="5">
        <f t="shared" si="81"/>
        <v>0</v>
      </c>
      <c r="AE362" s="5"/>
      <c r="AF362" s="32" t="e">
        <f t="shared" si="82"/>
        <v>#DIV/0!</v>
      </c>
    </row>
    <row r="363" spans="1:32" ht="46.5" hidden="1" customHeight="1">
      <c r="A363" s="9" t="s">
        <v>378</v>
      </c>
      <c r="B363" s="18" t="s">
        <v>452</v>
      </c>
      <c r="C363" s="8"/>
      <c r="D363" s="5">
        <v>0</v>
      </c>
      <c r="E363" s="6">
        <f>E364+E365</f>
        <v>0</v>
      </c>
      <c r="F363" s="5">
        <f t="shared" si="89"/>
        <v>0</v>
      </c>
      <c r="G363" s="6">
        <f>G364+G365</f>
        <v>0</v>
      </c>
      <c r="H363" s="5">
        <f t="shared" si="85"/>
        <v>0</v>
      </c>
      <c r="I363" s="6">
        <f>I364+I365</f>
        <v>0</v>
      </c>
      <c r="J363" s="5">
        <f t="shared" si="87"/>
        <v>0</v>
      </c>
      <c r="K363" s="6">
        <f>K364+K365</f>
        <v>0</v>
      </c>
      <c r="L363" s="5">
        <f t="shared" si="86"/>
        <v>0</v>
      </c>
      <c r="M363" s="6">
        <f>M364+M365</f>
        <v>0</v>
      </c>
      <c r="N363" s="5">
        <f t="shared" si="84"/>
        <v>0</v>
      </c>
      <c r="O363" s="6">
        <f>O364+O365</f>
        <v>0</v>
      </c>
      <c r="P363" s="5">
        <f t="shared" si="91"/>
        <v>0</v>
      </c>
      <c r="Q363" s="13">
        <f>Q364+Q365</f>
        <v>0</v>
      </c>
      <c r="R363" s="5">
        <f t="shared" si="92"/>
        <v>0</v>
      </c>
      <c r="S363" s="6">
        <f>S364+S365</f>
        <v>0</v>
      </c>
      <c r="T363" s="5">
        <f t="shared" si="90"/>
        <v>0</v>
      </c>
      <c r="U363" s="6">
        <f>U364+U365</f>
        <v>0</v>
      </c>
      <c r="V363" s="5">
        <f t="shared" si="83"/>
        <v>0</v>
      </c>
      <c r="W363" s="6">
        <f>W364+W365</f>
        <v>0</v>
      </c>
      <c r="X363" s="5">
        <f t="shared" si="78"/>
        <v>0</v>
      </c>
      <c r="Y363" s="6">
        <f>Y364+Y365</f>
        <v>0</v>
      </c>
      <c r="Z363" s="5">
        <f t="shared" si="79"/>
        <v>0</v>
      </c>
      <c r="AA363" s="13">
        <f>AA364+AA365</f>
        <v>0</v>
      </c>
      <c r="AB363" s="5">
        <f t="shared" si="80"/>
        <v>0</v>
      </c>
      <c r="AC363" s="6">
        <f>AC364+AC365</f>
        <v>0</v>
      </c>
      <c r="AD363" s="5">
        <f t="shared" si="81"/>
        <v>0</v>
      </c>
      <c r="AE363" s="5">
        <f>AE364+AE365</f>
        <v>0</v>
      </c>
      <c r="AF363" s="32" t="e">
        <f t="shared" si="82"/>
        <v>#DIV/0!</v>
      </c>
    </row>
    <row r="364" spans="1:32" ht="47.25" hidden="1" customHeight="1">
      <c r="A364" s="9" t="s">
        <v>34</v>
      </c>
      <c r="B364" s="18" t="s">
        <v>452</v>
      </c>
      <c r="C364" s="8">
        <v>200</v>
      </c>
      <c r="D364" s="5">
        <v>0</v>
      </c>
      <c r="E364" s="6"/>
      <c r="F364" s="5">
        <f t="shared" si="89"/>
        <v>0</v>
      </c>
      <c r="G364" s="6"/>
      <c r="H364" s="5">
        <f t="shared" si="85"/>
        <v>0</v>
      </c>
      <c r="I364" s="6"/>
      <c r="J364" s="5">
        <f t="shared" si="87"/>
        <v>0</v>
      </c>
      <c r="K364" s="6"/>
      <c r="L364" s="5">
        <f t="shared" si="86"/>
        <v>0</v>
      </c>
      <c r="M364" s="6"/>
      <c r="N364" s="5">
        <f t="shared" si="84"/>
        <v>0</v>
      </c>
      <c r="O364" s="6"/>
      <c r="P364" s="5">
        <f t="shared" si="91"/>
        <v>0</v>
      </c>
      <c r="Q364" s="13"/>
      <c r="R364" s="5">
        <f t="shared" si="92"/>
        <v>0</v>
      </c>
      <c r="S364" s="6"/>
      <c r="T364" s="5">
        <f t="shared" si="90"/>
        <v>0</v>
      </c>
      <c r="U364" s="6"/>
      <c r="V364" s="5">
        <f t="shared" si="83"/>
        <v>0</v>
      </c>
      <c r="W364" s="6"/>
      <c r="X364" s="5">
        <f t="shared" si="78"/>
        <v>0</v>
      </c>
      <c r="Y364" s="6"/>
      <c r="Z364" s="5">
        <f t="shared" si="79"/>
        <v>0</v>
      </c>
      <c r="AA364" s="13"/>
      <c r="AB364" s="5">
        <f t="shared" si="80"/>
        <v>0</v>
      </c>
      <c r="AC364" s="6"/>
      <c r="AD364" s="5">
        <f t="shared" si="81"/>
        <v>0</v>
      </c>
      <c r="AE364" s="5"/>
      <c r="AF364" s="32" t="e">
        <f t="shared" si="82"/>
        <v>#DIV/0!</v>
      </c>
    </row>
    <row r="365" spans="1:32" ht="45.75" hidden="1" customHeight="1">
      <c r="A365" s="9" t="s">
        <v>379</v>
      </c>
      <c r="B365" s="18" t="s">
        <v>452</v>
      </c>
      <c r="C365" s="8">
        <v>400</v>
      </c>
      <c r="D365" s="5">
        <v>0</v>
      </c>
      <c r="E365" s="6"/>
      <c r="F365" s="5">
        <f t="shared" si="89"/>
        <v>0</v>
      </c>
      <c r="G365" s="6"/>
      <c r="H365" s="5">
        <f t="shared" si="85"/>
        <v>0</v>
      </c>
      <c r="I365" s="6"/>
      <c r="J365" s="5">
        <f t="shared" si="87"/>
        <v>0</v>
      </c>
      <c r="K365" s="6"/>
      <c r="L365" s="5">
        <f t="shared" si="86"/>
        <v>0</v>
      </c>
      <c r="M365" s="6"/>
      <c r="N365" s="5">
        <f t="shared" si="84"/>
        <v>0</v>
      </c>
      <c r="O365" s="6"/>
      <c r="P365" s="5">
        <f t="shared" si="91"/>
        <v>0</v>
      </c>
      <c r="Q365" s="13"/>
      <c r="R365" s="5">
        <f t="shared" si="92"/>
        <v>0</v>
      </c>
      <c r="S365" s="6"/>
      <c r="T365" s="5">
        <f t="shared" si="90"/>
        <v>0</v>
      </c>
      <c r="U365" s="6"/>
      <c r="V365" s="5">
        <f t="shared" si="83"/>
        <v>0</v>
      </c>
      <c r="W365" s="6"/>
      <c r="X365" s="5">
        <f t="shared" si="78"/>
        <v>0</v>
      </c>
      <c r="Y365" s="6"/>
      <c r="Z365" s="5">
        <f t="shared" si="79"/>
        <v>0</v>
      </c>
      <c r="AA365" s="13"/>
      <c r="AB365" s="5">
        <f t="shared" si="80"/>
        <v>0</v>
      </c>
      <c r="AC365" s="6"/>
      <c r="AD365" s="5">
        <f t="shared" si="81"/>
        <v>0</v>
      </c>
      <c r="AE365" s="5"/>
      <c r="AF365" s="32" t="e">
        <f t="shared" si="82"/>
        <v>#DIV/0!</v>
      </c>
    </row>
    <row r="366" spans="1:32" ht="36.75" hidden="1" customHeight="1">
      <c r="A366" s="9" t="s">
        <v>380</v>
      </c>
      <c r="B366" s="18" t="s">
        <v>381</v>
      </c>
      <c r="C366" s="8"/>
      <c r="D366" s="5">
        <v>0</v>
      </c>
      <c r="E366" s="6">
        <f>E367</f>
        <v>0</v>
      </c>
      <c r="F366" s="5">
        <f t="shared" si="89"/>
        <v>0</v>
      </c>
      <c r="G366" s="6">
        <f>G367</f>
        <v>0</v>
      </c>
      <c r="H366" s="5">
        <f t="shared" si="85"/>
        <v>0</v>
      </c>
      <c r="I366" s="6">
        <f>I367</f>
        <v>0</v>
      </c>
      <c r="J366" s="5">
        <f t="shared" si="87"/>
        <v>0</v>
      </c>
      <c r="K366" s="6">
        <f>K367</f>
        <v>0</v>
      </c>
      <c r="L366" s="5">
        <f t="shared" si="86"/>
        <v>0</v>
      </c>
      <c r="M366" s="6">
        <f>M367</f>
        <v>0</v>
      </c>
      <c r="N366" s="5">
        <f t="shared" si="84"/>
        <v>0</v>
      </c>
      <c r="O366" s="6">
        <f>O367</f>
        <v>0</v>
      </c>
      <c r="P366" s="5">
        <f t="shared" si="91"/>
        <v>0</v>
      </c>
      <c r="Q366" s="13">
        <f>Q367</f>
        <v>0</v>
      </c>
      <c r="R366" s="5">
        <f t="shared" si="92"/>
        <v>0</v>
      </c>
      <c r="S366" s="6">
        <f>S367</f>
        <v>0</v>
      </c>
      <c r="T366" s="5">
        <f t="shared" si="90"/>
        <v>0</v>
      </c>
      <c r="U366" s="6">
        <f>U367</f>
        <v>0</v>
      </c>
      <c r="V366" s="5">
        <f t="shared" si="83"/>
        <v>0</v>
      </c>
      <c r="W366" s="6">
        <f>W367</f>
        <v>0</v>
      </c>
      <c r="X366" s="5">
        <f t="shared" si="78"/>
        <v>0</v>
      </c>
      <c r="Y366" s="6">
        <f>Y367</f>
        <v>0</v>
      </c>
      <c r="Z366" s="5">
        <f t="shared" si="79"/>
        <v>0</v>
      </c>
      <c r="AA366" s="13">
        <f>AA367</f>
        <v>0</v>
      </c>
      <c r="AB366" s="5">
        <f t="shared" si="80"/>
        <v>0</v>
      </c>
      <c r="AC366" s="6">
        <f>AC367</f>
        <v>0</v>
      </c>
      <c r="AD366" s="5">
        <f t="shared" si="81"/>
        <v>0</v>
      </c>
      <c r="AE366" s="5">
        <f>AE367</f>
        <v>0</v>
      </c>
      <c r="AF366" s="32" t="e">
        <f t="shared" si="82"/>
        <v>#DIV/0!</v>
      </c>
    </row>
    <row r="367" spans="1:32" ht="48" hidden="1" customHeight="1">
      <c r="A367" s="9" t="s">
        <v>379</v>
      </c>
      <c r="B367" s="18" t="s">
        <v>381</v>
      </c>
      <c r="C367" s="8">
        <v>400</v>
      </c>
      <c r="D367" s="5">
        <v>0</v>
      </c>
      <c r="E367" s="6"/>
      <c r="F367" s="5">
        <f t="shared" si="89"/>
        <v>0</v>
      </c>
      <c r="G367" s="6"/>
      <c r="H367" s="5">
        <f t="shared" si="85"/>
        <v>0</v>
      </c>
      <c r="I367" s="6"/>
      <c r="J367" s="5">
        <f t="shared" si="87"/>
        <v>0</v>
      </c>
      <c r="K367" s="6"/>
      <c r="L367" s="5">
        <f t="shared" si="86"/>
        <v>0</v>
      </c>
      <c r="M367" s="6"/>
      <c r="N367" s="5">
        <f t="shared" si="84"/>
        <v>0</v>
      </c>
      <c r="O367" s="6"/>
      <c r="P367" s="5">
        <f t="shared" si="91"/>
        <v>0</v>
      </c>
      <c r="Q367" s="13"/>
      <c r="R367" s="5">
        <f t="shared" si="92"/>
        <v>0</v>
      </c>
      <c r="S367" s="6"/>
      <c r="T367" s="5">
        <f t="shared" si="90"/>
        <v>0</v>
      </c>
      <c r="U367" s="6"/>
      <c r="V367" s="5">
        <f t="shared" si="83"/>
        <v>0</v>
      </c>
      <c r="W367" s="6"/>
      <c r="X367" s="5">
        <f t="shared" si="78"/>
        <v>0</v>
      </c>
      <c r="Y367" s="6"/>
      <c r="Z367" s="5">
        <f t="shared" si="79"/>
        <v>0</v>
      </c>
      <c r="AA367" s="13"/>
      <c r="AB367" s="5">
        <f t="shared" si="80"/>
        <v>0</v>
      </c>
      <c r="AC367" s="6"/>
      <c r="AD367" s="5">
        <f t="shared" si="81"/>
        <v>0</v>
      </c>
      <c r="AE367" s="5"/>
      <c r="AF367" s="32" t="e">
        <f t="shared" si="82"/>
        <v>#DIV/0!</v>
      </c>
    </row>
    <row r="368" spans="1:32" ht="48" customHeight="1">
      <c r="A368" s="9" t="s">
        <v>543</v>
      </c>
      <c r="B368" s="7" t="s">
        <v>544</v>
      </c>
      <c r="C368" s="19"/>
      <c r="D368" s="5">
        <f>D369</f>
        <v>0</v>
      </c>
      <c r="E368" s="6">
        <f>E369</f>
        <v>39.5</v>
      </c>
      <c r="F368" s="5">
        <f t="shared" si="89"/>
        <v>39.5</v>
      </c>
      <c r="G368" s="6">
        <f>G369</f>
        <v>0</v>
      </c>
      <c r="H368" s="5">
        <f t="shared" si="85"/>
        <v>39.5</v>
      </c>
      <c r="I368" s="6">
        <f>I369</f>
        <v>0</v>
      </c>
      <c r="J368" s="5">
        <f t="shared" si="87"/>
        <v>39.5</v>
      </c>
      <c r="K368" s="6">
        <f>K369</f>
        <v>0</v>
      </c>
      <c r="L368" s="5">
        <f t="shared" si="86"/>
        <v>39.5</v>
      </c>
      <c r="M368" s="6">
        <f>M369</f>
        <v>0</v>
      </c>
      <c r="N368" s="5">
        <f t="shared" si="84"/>
        <v>39.5</v>
      </c>
      <c r="O368" s="6">
        <f>O369</f>
        <v>0</v>
      </c>
      <c r="P368" s="5">
        <f t="shared" si="91"/>
        <v>39.5</v>
      </c>
      <c r="Q368" s="13">
        <f>Q369</f>
        <v>0</v>
      </c>
      <c r="R368" s="5">
        <f t="shared" si="92"/>
        <v>39.5</v>
      </c>
      <c r="S368" s="6">
        <f>S369</f>
        <v>0</v>
      </c>
      <c r="T368" s="5">
        <f t="shared" si="90"/>
        <v>39.5</v>
      </c>
      <c r="U368" s="6">
        <f>U369</f>
        <v>0</v>
      </c>
      <c r="V368" s="5">
        <f t="shared" si="83"/>
        <v>39.5</v>
      </c>
      <c r="W368" s="6">
        <f>W369</f>
        <v>0</v>
      </c>
      <c r="X368" s="5">
        <f t="shared" si="78"/>
        <v>39.5</v>
      </c>
      <c r="Y368" s="6">
        <f>Y369</f>
        <v>0</v>
      </c>
      <c r="Z368" s="5">
        <f t="shared" si="79"/>
        <v>39.5</v>
      </c>
      <c r="AA368" s="13">
        <f>AA369</f>
        <v>0</v>
      </c>
      <c r="AB368" s="5">
        <f t="shared" si="80"/>
        <v>39.5</v>
      </c>
      <c r="AC368" s="6">
        <f>AC369</f>
        <v>0</v>
      </c>
      <c r="AD368" s="5">
        <f t="shared" si="81"/>
        <v>39.5</v>
      </c>
      <c r="AE368" s="5">
        <f>AE369</f>
        <v>39.5</v>
      </c>
      <c r="AF368" s="32">
        <f t="shared" si="82"/>
        <v>100</v>
      </c>
    </row>
    <row r="369" spans="1:32" ht="48" customHeight="1">
      <c r="A369" s="9" t="s">
        <v>34</v>
      </c>
      <c r="B369" s="7" t="s">
        <v>544</v>
      </c>
      <c r="C369" s="19">
        <v>200</v>
      </c>
      <c r="D369" s="5"/>
      <c r="E369" s="6">
        <v>39.5</v>
      </c>
      <c r="F369" s="5">
        <f t="shared" si="89"/>
        <v>39.5</v>
      </c>
      <c r="G369" s="6"/>
      <c r="H369" s="5">
        <f t="shared" si="85"/>
        <v>39.5</v>
      </c>
      <c r="I369" s="6"/>
      <c r="J369" s="5">
        <f t="shared" si="87"/>
        <v>39.5</v>
      </c>
      <c r="K369" s="6"/>
      <c r="L369" s="5">
        <f t="shared" si="86"/>
        <v>39.5</v>
      </c>
      <c r="M369" s="6"/>
      <c r="N369" s="5">
        <f t="shared" si="84"/>
        <v>39.5</v>
      </c>
      <c r="O369" s="6"/>
      <c r="P369" s="5">
        <f t="shared" si="91"/>
        <v>39.5</v>
      </c>
      <c r="Q369" s="13"/>
      <c r="R369" s="5">
        <f t="shared" si="92"/>
        <v>39.5</v>
      </c>
      <c r="S369" s="6"/>
      <c r="T369" s="5">
        <f t="shared" si="90"/>
        <v>39.5</v>
      </c>
      <c r="U369" s="6"/>
      <c r="V369" s="5">
        <f t="shared" si="83"/>
        <v>39.5</v>
      </c>
      <c r="W369" s="6"/>
      <c r="X369" s="5">
        <f t="shared" si="78"/>
        <v>39.5</v>
      </c>
      <c r="Y369" s="6"/>
      <c r="Z369" s="5">
        <f t="shared" si="79"/>
        <v>39.5</v>
      </c>
      <c r="AA369" s="13"/>
      <c r="AB369" s="5">
        <f t="shared" si="80"/>
        <v>39.5</v>
      </c>
      <c r="AC369" s="6"/>
      <c r="AD369" s="5">
        <f t="shared" si="81"/>
        <v>39.5</v>
      </c>
      <c r="AE369" s="5">
        <v>39.5</v>
      </c>
      <c r="AF369" s="32">
        <f t="shared" si="82"/>
        <v>100</v>
      </c>
    </row>
    <row r="370" spans="1:32" ht="112.5" customHeight="1">
      <c r="A370" s="16" t="s">
        <v>435</v>
      </c>
      <c r="B370" s="15" t="s">
        <v>86</v>
      </c>
      <c r="C370" s="8"/>
      <c r="D370" s="3">
        <v>3440.2911700000004</v>
      </c>
      <c r="E370" s="6">
        <f>E371+E376</f>
        <v>0</v>
      </c>
      <c r="F370" s="5">
        <f t="shared" si="89"/>
        <v>3440.2911700000004</v>
      </c>
      <c r="G370" s="6">
        <f>G371+G376</f>
        <v>0</v>
      </c>
      <c r="H370" s="5">
        <f t="shared" si="85"/>
        <v>3440.2911700000004</v>
      </c>
      <c r="I370" s="6">
        <f>I371+I376</f>
        <v>0</v>
      </c>
      <c r="J370" s="5">
        <f t="shared" si="87"/>
        <v>3440.2911700000004</v>
      </c>
      <c r="K370" s="6">
        <f>K371+K376</f>
        <v>1258.675</v>
      </c>
      <c r="L370" s="5">
        <f t="shared" si="86"/>
        <v>4698.9661700000006</v>
      </c>
      <c r="M370" s="6">
        <f>M371+M376</f>
        <v>0</v>
      </c>
      <c r="N370" s="5">
        <f t="shared" si="84"/>
        <v>4698.9661700000006</v>
      </c>
      <c r="O370" s="6">
        <f>O371+O376</f>
        <v>0</v>
      </c>
      <c r="P370" s="5">
        <f t="shared" si="91"/>
        <v>4698.9661700000006</v>
      </c>
      <c r="Q370" s="13">
        <f>Q371+Q376</f>
        <v>0</v>
      </c>
      <c r="R370" s="5">
        <f t="shared" si="92"/>
        <v>4698.9661700000006</v>
      </c>
      <c r="S370" s="6">
        <f>S371+S376</f>
        <v>0</v>
      </c>
      <c r="T370" s="5">
        <f t="shared" si="90"/>
        <v>4698.9661700000006</v>
      </c>
      <c r="U370" s="6">
        <f>U371+U376</f>
        <v>0</v>
      </c>
      <c r="V370" s="5">
        <f t="shared" si="83"/>
        <v>4698.9661700000006</v>
      </c>
      <c r="W370" s="6">
        <f>W371+W376</f>
        <v>35.46</v>
      </c>
      <c r="X370" s="5">
        <f t="shared" si="78"/>
        <v>4734.4261700000006</v>
      </c>
      <c r="Y370" s="6">
        <f>Y371+Y376</f>
        <v>0.84</v>
      </c>
      <c r="Z370" s="5">
        <f t="shared" si="79"/>
        <v>4735.2661700000008</v>
      </c>
      <c r="AA370" s="13">
        <f>AA371+AA376</f>
        <v>0</v>
      </c>
      <c r="AB370" s="5">
        <f t="shared" si="80"/>
        <v>4735.2661700000008</v>
      </c>
      <c r="AC370" s="6">
        <f>AC371+AC376</f>
        <v>0</v>
      </c>
      <c r="AD370" s="5">
        <f t="shared" si="81"/>
        <v>4735.2661700000008</v>
      </c>
      <c r="AE370" s="5">
        <f>AE371+AE376</f>
        <v>4735.2661699999999</v>
      </c>
      <c r="AF370" s="32">
        <f t="shared" si="82"/>
        <v>99.999999999999972</v>
      </c>
    </row>
    <row r="371" spans="1:32" ht="109.5" customHeight="1">
      <c r="A371" s="9" t="s">
        <v>434</v>
      </c>
      <c r="B371" s="11" t="s">
        <v>87</v>
      </c>
      <c r="C371" s="8"/>
      <c r="D371" s="3">
        <v>3440.2911700000004</v>
      </c>
      <c r="E371" s="6">
        <f>E372+E374</f>
        <v>0</v>
      </c>
      <c r="F371" s="5">
        <f t="shared" si="89"/>
        <v>3440.2911700000004</v>
      </c>
      <c r="G371" s="6">
        <f>G372+G374</f>
        <v>0</v>
      </c>
      <c r="H371" s="5">
        <f t="shared" si="85"/>
        <v>3440.2911700000004</v>
      </c>
      <c r="I371" s="6">
        <f>I372+I374</f>
        <v>0</v>
      </c>
      <c r="J371" s="5">
        <f t="shared" si="87"/>
        <v>3440.2911700000004</v>
      </c>
      <c r="K371" s="6">
        <f>K372+K374</f>
        <v>1258.675</v>
      </c>
      <c r="L371" s="5">
        <f t="shared" si="86"/>
        <v>4698.9661700000006</v>
      </c>
      <c r="M371" s="6">
        <f>M372+M374</f>
        <v>0</v>
      </c>
      <c r="N371" s="5">
        <f t="shared" si="84"/>
        <v>4698.9661700000006</v>
      </c>
      <c r="O371" s="6">
        <f>O372+O374</f>
        <v>0</v>
      </c>
      <c r="P371" s="5">
        <f t="shared" si="91"/>
        <v>4698.9661700000006</v>
      </c>
      <c r="Q371" s="13">
        <f>Q372+Q374</f>
        <v>0</v>
      </c>
      <c r="R371" s="5">
        <f t="shared" si="92"/>
        <v>4698.9661700000006</v>
      </c>
      <c r="S371" s="6">
        <f>S372+S374</f>
        <v>0</v>
      </c>
      <c r="T371" s="5">
        <f t="shared" si="90"/>
        <v>4698.9661700000006</v>
      </c>
      <c r="U371" s="6">
        <f>U372+U374</f>
        <v>0</v>
      </c>
      <c r="V371" s="5">
        <f t="shared" si="83"/>
        <v>4698.9661700000006</v>
      </c>
      <c r="W371" s="6">
        <f>W372+W374</f>
        <v>35.46</v>
      </c>
      <c r="X371" s="5">
        <f t="shared" si="78"/>
        <v>4734.4261700000006</v>
      </c>
      <c r="Y371" s="6">
        <f>Y372+Y374</f>
        <v>0.84</v>
      </c>
      <c r="Z371" s="5">
        <f t="shared" si="79"/>
        <v>4735.2661700000008</v>
      </c>
      <c r="AA371" s="13">
        <f>AA372+AA374</f>
        <v>0</v>
      </c>
      <c r="AB371" s="5">
        <f t="shared" si="80"/>
        <v>4735.2661700000008</v>
      </c>
      <c r="AC371" s="6">
        <f>AC372+AC374</f>
        <v>0</v>
      </c>
      <c r="AD371" s="5">
        <f t="shared" si="81"/>
        <v>4735.2661700000008</v>
      </c>
      <c r="AE371" s="5">
        <f>AE372+AE374</f>
        <v>4735.2661699999999</v>
      </c>
      <c r="AF371" s="32">
        <f t="shared" si="82"/>
        <v>99.999999999999972</v>
      </c>
    </row>
    <row r="372" spans="1:32" ht="97.5" customHeight="1">
      <c r="A372" s="9" t="s">
        <v>433</v>
      </c>
      <c r="B372" s="11" t="s">
        <v>88</v>
      </c>
      <c r="C372" s="8"/>
      <c r="D372" s="3">
        <v>3440.2911700000004</v>
      </c>
      <c r="E372" s="6">
        <f>E373</f>
        <v>0</v>
      </c>
      <c r="F372" s="5">
        <f t="shared" si="89"/>
        <v>3440.2911700000004</v>
      </c>
      <c r="G372" s="6">
        <f>G373</f>
        <v>0</v>
      </c>
      <c r="H372" s="5">
        <f t="shared" si="85"/>
        <v>3440.2911700000004</v>
      </c>
      <c r="I372" s="6">
        <f>I373</f>
        <v>0</v>
      </c>
      <c r="J372" s="5">
        <f t="shared" si="87"/>
        <v>3440.2911700000004</v>
      </c>
      <c r="K372" s="6">
        <f>K373</f>
        <v>0</v>
      </c>
      <c r="L372" s="5">
        <f t="shared" si="86"/>
        <v>3440.2911700000004</v>
      </c>
      <c r="M372" s="6">
        <f>M373</f>
        <v>0</v>
      </c>
      <c r="N372" s="5">
        <f t="shared" si="84"/>
        <v>3440.2911700000004</v>
      </c>
      <c r="O372" s="6">
        <f>O373</f>
        <v>0</v>
      </c>
      <c r="P372" s="5">
        <f t="shared" si="91"/>
        <v>3440.2911700000004</v>
      </c>
      <c r="Q372" s="13">
        <f>Q373</f>
        <v>0</v>
      </c>
      <c r="R372" s="5">
        <f t="shared" si="92"/>
        <v>3440.2911700000004</v>
      </c>
      <c r="S372" s="6">
        <f>S373</f>
        <v>0</v>
      </c>
      <c r="T372" s="5">
        <f t="shared" si="90"/>
        <v>3440.2911700000004</v>
      </c>
      <c r="U372" s="6">
        <f>U373</f>
        <v>0</v>
      </c>
      <c r="V372" s="5">
        <f t="shared" si="83"/>
        <v>3440.2911700000004</v>
      </c>
      <c r="W372" s="6">
        <f>W373</f>
        <v>35.46</v>
      </c>
      <c r="X372" s="5">
        <f t="shared" si="78"/>
        <v>3475.7511700000005</v>
      </c>
      <c r="Y372" s="6">
        <f>Y373</f>
        <v>0.84</v>
      </c>
      <c r="Z372" s="5">
        <f t="shared" si="79"/>
        <v>3476.5911700000006</v>
      </c>
      <c r="AA372" s="13">
        <f>AA373</f>
        <v>0</v>
      </c>
      <c r="AB372" s="5">
        <f t="shared" si="80"/>
        <v>3476.5911700000006</v>
      </c>
      <c r="AC372" s="6">
        <f>AC373</f>
        <v>0</v>
      </c>
      <c r="AD372" s="5">
        <f t="shared" si="81"/>
        <v>3476.5911700000006</v>
      </c>
      <c r="AE372" s="5">
        <f>AE373</f>
        <v>3476.5911700000001</v>
      </c>
      <c r="AF372" s="32">
        <f t="shared" si="82"/>
        <v>99.999999999999986</v>
      </c>
    </row>
    <row r="373" spans="1:32" ht="50.25" customHeight="1">
      <c r="A373" s="9" t="s">
        <v>89</v>
      </c>
      <c r="B373" s="11" t="s">
        <v>88</v>
      </c>
      <c r="C373" s="8">
        <v>600</v>
      </c>
      <c r="D373" s="3">
        <v>3440.2911700000004</v>
      </c>
      <c r="E373" s="6"/>
      <c r="F373" s="5">
        <f t="shared" si="89"/>
        <v>3440.2911700000004</v>
      </c>
      <c r="G373" s="6"/>
      <c r="H373" s="5">
        <f t="shared" si="85"/>
        <v>3440.2911700000004</v>
      </c>
      <c r="I373" s="6"/>
      <c r="J373" s="5">
        <f t="shared" si="87"/>
        <v>3440.2911700000004</v>
      </c>
      <c r="K373" s="6"/>
      <c r="L373" s="5">
        <f t="shared" si="86"/>
        <v>3440.2911700000004</v>
      </c>
      <c r="M373" s="6"/>
      <c r="N373" s="5">
        <f t="shared" si="84"/>
        <v>3440.2911700000004</v>
      </c>
      <c r="O373" s="6"/>
      <c r="P373" s="5">
        <f t="shared" si="91"/>
        <v>3440.2911700000004</v>
      </c>
      <c r="Q373" s="13"/>
      <c r="R373" s="5">
        <f t="shared" si="92"/>
        <v>3440.2911700000004</v>
      </c>
      <c r="S373" s="6"/>
      <c r="T373" s="5">
        <f t="shared" si="90"/>
        <v>3440.2911700000004</v>
      </c>
      <c r="U373" s="6"/>
      <c r="V373" s="5">
        <f t="shared" si="83"/>
        <v>3440.2911700000004</v>
      </c>
      <c r="W373" s="6">
        <v>35.46</v>
      </c>
      <c r="X373" s="5">
        <f t="shared" si="78"/>
        <v>3475.7511700000005</v>
      </c>
      <c r="Y373" s="6">
        <v>0.84</v>
      </c>
      <c r="Z373" s="5">
        <f t="shared" si="79"/>
        <v>3476.5911700000006</v>
      </c>
      <c r="AA373" s="13"/>
      <c r="AB373" s="5">
        <f t="shared" si="80"/>
        <v>3476.5911700000006</v>
      </c>
      <c r="AC373" s="6"/>
      <c r="AD373" s="5">
        <f t="shared" si="81"/>
        <v>3476.5911700000006</v>
      </c>
      <c r="AE373" s="5">
        <v>3476.5911700000001</v>
      </c>
      <c r="AF373" s="32">
        <f t="shared" si="82"/>
        <v>99.999999999999986</v>
      </c>
    </row>
    <row r="374" spans="1:32" ht="75" customHeight="1">
      <c r="A374" s="9" t="s">
        <v>490</v>
      </c>
      <c r="B374" s="11" t="s">
        <v>491</v>
      </c>
      <c r="C374" s="8"/>
      <c r="D374" s="5">
        <v>0</v>
      </c>
      <c r="E374" s="6">
        <f>E375</f>
        <v>0</v>
      </c>
      <c r="F374" s="5">
        <f t="shared" si="89"/>
        <v>0</v>
      </c>
      <c r="G374" s="6">
        <f>G375</f>
        <v>0</v>
      </c>
      <c r="H374" s="5">
        <f t="shared" si="85"/>
        <v>0</v>
      </c>
      <c r="I374" s="6">
        <f>I375</f>
        <v>0</v>
      </c>
      <c r="J374" s="5">
        <f t="shared" si="87"/>
        <v>0</v>
      </c>
      <c r="K374" s="6">
        <f>K375</f>
        <v>1258.675</v>
      </c>
      <c r="L374" s="5">
        <f t="shared" si="86"/>
        <v>1258.675</v>
      </c>
      <c r="M374" s="6">
        <f>M375</f>
        <v>0</v>
      </c>
      <c r="N374" s="5">
        <f t="shared" si="84"/>
        <v>1258.675</v>
      </c>
      <c r="O374" s="6">
        <f>O375</f>
        <v>0</v>
      </c>
      <c r="P374" s="5">
        <f t="shared" si="91"/>
        <v>1258.675</v>
      </c>
      <c r="Q374" s="13">
        <f>Q375</f>
        <v>0</v>
      </c>
      <c r="R374" s="5">
        <f t="shared" si="92"/>
        <v>1258.675</v>
      </c>
      <c r="S374" s="6">
        <f>S375</f>
        <v>0</v>
      </c>
      <c r="T374" s="5">
        <f t="shared" si="90"/>
        <v>1258.675</v>
      </c>
      <c r="U374" s="6">
        <f>U375</f>
        <v>0</v>
      </c>
      <c r="V374" s="5">
        <f t="shared" si="83"/>
        <v>1258.675</v>
      </c>
      <c r="W374" s="6">
        <f>W375</f>
        <v>0</v>
      </c>
      <c r="X374" s="5">
        <f t="shared" si="78"/>
        <v>1258.675</v>
      </c>
      <c r="Y374" s="6">
        <f>Y375</f>
        <v>0</v>
      </c>
      <c r="Z374" s="5">
        <f t="shared" si="79"/>
        <v>1258.675</v>
      </c>
      <c r="AA374" s="13">
        <f>AA375</f>
        <v>0</v>
      </c>
      <c r="AB374" s="5">
        <f t="shared" si="80"/>
        <v>1258.675</v>
      </c>
      <c r="AC374" s="6">
        <f>AC375</f>
        <v>0</v>
      </c>
      <c r="AD374" s="5">
        <f t="shared" si="81"/>
        <v>1258.675</v>
      </c>
      <c r="AE374" s="5">
        <f>AE375</f>
        <v>1258.675</v>
      </c>
      <c r="AF374" s="32">
        <f t="shared" si="82"/>
        <v>100</v>
      </c>
    </row>
    <row r="375" spans="1:32" ht="52.5" customHeight="1">
      <c r="A375" s="9" t="s">
        <v>89</v>
      </c>
      <c r="B375" s="11" t="s">
        <v>491</v>
      </c>
      <c r="C375" s="8">
        <v>600</v>
      </c>
      <c r="D375" s="5">
        <v>0</v>
      </c>
      <c r="E375" s="6"/>
      <c r="F375" s="5">
        <f t="shared" si="89"/>
        <v>0</v>
      </c>
      <c r="G375" s="6"/>
      <c r="H375" s="5">
        <f t="shared" si="85"/>
        <v>0</v>
      </c>
      <c r="I375" s="6"/>
      <c r="J375" s="5">
        <f t="shared" si="87"/>
        <v>0</v>
      </c>
      <c r="K375" s="6">
        <v>1258.675</v>
      </c>
      <c r="L375" s="5">
        <f t="shared" si="86"/>
        <v>1258.675</v>
      </c>
      <c r="M375" s="6"/>
      <c r="N375" s="5">
        <f t="shared" si="84"/>
        <v>1258.675</v>
      </c>
      <c r="O375" s="6"/>
      <c r="P375" s="5">
        <f t="shared" si="91"/>
        <v>1258.675</v>
      </c>
      <c r="Q375" s="13"/>
      <c r="R375" s="5">
        <f t="shared" si="92"/>
        <v>1258.675</v>
      </c>
      <c r="S375" s="6"/>
      <c r="T375" s="5">
        <f t="shared" si="90"/>
        <v>1258.675</v>
      </c>
      <c r="U375" s="6"/>
      <c r="V375" s="5">
        <f t="shared" si="83"/>
        <v>1258.675</v>
      </c>
      <c r="W375" s="6"/>
      <c r="X375" s="5">
        <f t="shared" si="78"/>
        <v>1258.675</v>
      </c>
      <c r="Y375" s="6"/>
      <c r="Z375" s="5">
        <f t="shared" si="79"/>
        <v>1258.675</v>
      </c>
      <c r="AA375" s="13"/>
      <c r="AB375" s="5">
        <f t="shared" si="80"/>
        <v>1258.675</v>
      </c>
      <c r="AC375" s="6"/>
      <c r="AD375" s="5">
        <f t="shared" si="81"/>
        <v>1258.675</v>
      </c>
      <c r="AE375" s="5">
        <v>1258.675</v>
      </c>
      <c r="AF375" s="32">
        <f t="shared" si="82"/>
        <v>100</v>
      </c>
    </row>
    <row r="376" spans="1:32" ht="86.25" hidden="1" customHeight="1">
      <c r="A376" s="9" t="s">
        <v>90</v>
      </c>
      <c r="B376" s="11" t="s">
        <v>92</v>
      </c>
      <c r="C376" s="8"/>
      <c r="D376" s="5">
        <v>0</v>
      </c>
      <c r="E376" s="6">
        <f>E377</f>
        <v>0</v>
      </c>
      <c r="F376" s="5">
        <f t="shared" si="89"/>
        <v>0</v>
      </c>
      <c r="G376" s="6">
        <f>G377</f>
        <v>0</v>
      </c>
      <c r="H376" s="5">
        <f t="shared" si="85"/>
        <v>0</v>
      </c>
      <c r="I376" s="6">
        <f>I377</f>
        <v>0</v>
      </c>
      <c r="J376" s="5">
        <f t="shared" si="87"/>
        <v>0</v>
      </c>
      <c r="K376" s="6">
        <f>K377</f>
        <v>0</v>
      </c>
      <c r="L376" s="5">
        <f t="shared" si="86"/>
        <v>0</v>
      </c>
      <c r="M376" s="6">
        <f>M377</f>
        <v>0</v>
      </c>
      <c r="N376" s="5">
        <f t="shared" si="84"/>
        <v>0</v>
      </c>
      <c r="O376" s="6">
        <f>O377</f>
        <v>0</v>
      </c>
      <c r="P376" s="5">
        <f t="shared" si="91"/>
        <v>0</v>
      </c>
      <c r="Q376" s="13">
        <f>Q377</f>
        <v>0</v>
      </c>
      <c r="R376" s="5">
        <f t="shared" si="92"/>
        <v>0</v>
      </c>
      <c r="S376" s="6">
        <f>S377</f>
        <v>0</v>
      </c>
      <c r="T376" s="5">
        <f t="shared" si="90"/>
        <v>0</v>
      </c>
      <c r="U376" s="6">
        <f>U377</f>
        <v>0</v>
      </c>
      <c r="V376" s="5">
        <f t="shared" si="83"/>
        <v>0</v>
      </c>
      <c r="W376" s="6">
        <f>W377</f>
        <v>0</v>
      </c>
      <c r="X376" s="5">
        <f t="shared" si="78"/>
        <v>0</v>
      </c>
      <c r="Y376" s="6">
        <f>Y377</f>
        <v>0</v>
      </c>
      <c r="Z376" s="5">
        <f t="shared" si="79"/>
        <v>0</v>
      </c>
      <c r="AA376" s="13">
        <f>AA377</f>
        <v>0</v>
      </c>
      <c r="AB376" s="5">
        <f t="shared" si="80"/>
        <v>0</v>
      </c>
      <c r="AC376" s="6">
        <f>AC377</f>
        <v>0</v>
      </c>
      <c r="AD376" s="5">
        <f t="shared" si="81"/>
        <v>0</v>
      </c>
      <c r="AE376" s="5">
        <f>AE377</f>
        <v>0</v>
      </c>
      <c r="AF376" s="32" t="e">
        <f t="shared" si="82"/>
        <v>#DIV/0!</v>
      </c>
    </row>
    <row r="377" spans="1:32" ht="80.25" hidden="1" customHeight="1">
      <c r="A377" s="9" t="s">
        <v>91</v>
      </c>
      <c r="B377" s="11" t="s">
        <v>93</v>
      </c>
      <c r="C377" s="8"/>
      <c r="D377" s="5">
        <v>0</v>
      </c>
      <c r="E377" s="6">
        <f>E378</f>
        <v>0</v>
      </c>
      <c r="F377" s="5">
        <f t="shared" si="89"/>
        <v>0</v>
      </c>
      <c r="G377" s="6">
        <f>G378</f>
        <v>0</v>
      </c>
      <c r="H377" s="5">
        <f t="shared" si="85"/>
        <v>0</v>
      </c>
      <c r="I377" s="6">
        <f>I378</f>
        <v>0</v>
      </c>
      <c r="J377" s="5">
        <f t="shared" si="87"/>
        <v>0</v>
      </c>
      <c r="K377" s="6">
        <f>K378</f>
        <v>0</v>
      </c>
      <c r="L377" s="5">
        <f t="shared" si="86"/>
        <v>0</v>
      </c>
      <c r="M377" s="6">
        <f>M378</f>
        <v>0</v>
      </c>
      <c r="N377" s="5">
        <f t="shared" si="84"/>
        <v>0</v>
      </c>
      <c r="O377" s="6">
        <f>O378</f>
        <v>0</v>
      </c>
      <c r="P377" s="5">
        <f t="shared" si="91"/>
        <v>0</v>
      </c>
      <c r="Q377" s="13">
        <f>Q378</f>
        <v>0</v>
      </c>
      <c r="R377" s="5">
        <f t="shared" si="92"/>
        <v>0</v>
      </c>
      <c r="S377" s="6">
        <f>S378</f>
        <v>0</v>
      </c>
      <c r="T377" s="5">
        <f t="shared" si="90"/>
        <v>0</v>
      </c>
      <c r="U377" s="6">
        <f>U378</f>
        <v>0</v>
      </c>
      <c r="V377" s="5">
        <f t="shared" si="83"/>
        <v>0</v>
      </c>
      <c r="W377" s="6">
        <f>W378</f>
        <v>0</v>
      </c>
      <c r="X377" s="5">
        <f t="shared" si="78"/>
        <v>0</v>
      </c>
      <c r="Y377" s="6">
        <f>Y378</f>
        <v>0</v>
      </c>
      <c r="Z377" s="5">
        <f t="shared" si="79"/>
        <v>0</v>
      </c>
      <c r="AA377" s="13">
        <f>AA378</f>
        <v>0</v>
      </c>
      <c r="AB377" s="5">
        <f t="shared" si="80"/>
        <v>0</v>
      </c>
      <c r="AC377" s="6">
        <f>AC378</f>
        <v>0</v>
      </c>
      <c r="AD377" s="5">
        <f t="shared" si="81"/>
        <v>0</v>
      </c>
      <c r="AE377" s="5">
        <f>AE378</f>
        <v>0</v>
      </c>
      <c r="AF377" s="32" t="e">
        <f t="shared" si="82"/>
        <v>#DIV/0!</v>
      </c>
    </row>
    <row r="378" spans="1:32" ht="48" customHeight="1">
      <c r="A378" s="9" t="s">
        <v>89</v>
      </c>
      <c r="B378" s="11" t="s">
        <v>93</v>
      </c>
      <c r="C378" s="8">
        <v>600</v>
      </c>
      <c r="D378" s="5">
        <v>0</v>
      </c>
      <c r="E378" s="6"/>
      <c r="F378" s="5">
        <f t="shared" si="89"/>
        <v>0</v>
      </c>
      <c r="G378" s="6"/>
      <c r="H378" s="5">
        <f t="shared" si="85"/>
        <v>0</v>
      </c>
      <c r="I378" s="6"/>
      <c r="J378" s="5">
        <f t="shared" si="87"/>
        <v>0</v>
      </c>
      <c r="K378" s="6"/>
      <c r="L378" s="5">
        <f t="shared" si="86"/>
        <v>0</v>
      </c>
      <c r="M378" s="6"/>
      <c r="N378" s="5">
        <f t="shared" si="84"/>
        <v>0</v>
      </c>
      <c r="O378" s="6"/>
      <c r="P378" s="5">
        <f t="shared" si="91"/>
        <v>0</v>
      </c>
      <c r="Q378" s="13"/>
      <c r="R378" s="5">
        <f t="shared" si="92"/>
        <v>0</v>
      </c>
      <c r="S378" s="6"/>
      <c r="T378" s="5">
        <f t="shared" si="90"/>
        <v>0</v>
      </c>
      <c r="U378" s="6"/>
      <c r="V378" s="5">
        <f t="shared" si="83"/>
        <v>0</v>
      </c>
      <c r="W378" s="6"/>
      <c r="X378" s="5">
        <f t="shared" si="78"/>
        <v>0</v>
      </c>
      <c r="Y378" s="6"/>
      <c r="Z378" s="5">
        <f t="shared" si="79"/>
        <v>0</v>
      </c>
      <c r="AA378" s="13"/>
      <c r="AB378" s="5">
        <f t="shared" si="80"/>
        <v>0</v>
      </c>
      <c r="AC378" s="6"/>
      <c r="AD378" s="5">
        <f t="shared" si="81"/>
        <v>0</v>
      </c>
      <c r="AE378" s="5"/>
      <c r="AF378" s="32" t="e">
        <f t="shared" si="82"/>
        <v>#DIV/0!</v>
      </c>
    </row>
    <row r="379" spans="1:32" ht="39.75" customHeight="1">
      <c r="A379" s="16" t="s">
        <v>79</v>
      </c>
      <c r="B379" s="15" t="s">
        <v>82</v>
      </c>
      <c r="C379" s="8"/>
      <c r="D379" s="5">
        <v>176.25799999999998</v>
      </c>
      <c r="E379" s="6">
        <f>E380</f>
        <v>100</v>
      </c>
      <c r="F379" s="5">
        <f t="shared" si="89"/>
        <v>276.25799999999998</v>
      </c>
      <c r="G379" s="6">
        <f>G380</f>
        <v>65</v>
      </c>
      <c r="H379" s="5">
        <f t="shared" si="85"/>
        <v>341.25799999999998</v>
      </c>
      <c r="I379" s="6">
        <f>I380</f>
        <v>0</v>
      </c>
      <c r="J379" s="5">
        <f t="shared" si="87"/>
        <v>341.25799999999998</v>
      </c>
      <c r="K379" s="6">
        <f>K380</f>
        <v>0</v>
      </c>
      <c r="L379" s="5">
        <f t="shared" si="86"/>
        <v>341.25799999999998</v>
      </c>
      <c r="M379" s="6">
        <f>M380</f>
        <v>252.5</v>
      </c>
      <c r="N379" s="5">
        <f t="shared" si="84"/>
        <v>593.75800000000004</v>
      </c>
      <c r="O379" s="6">
        <f>O380</f>
        <v>0</v>
      </c>
      <c r="P379" s="5">
        <f t="shared" si="91"/>
        <v>593.75800000000004</v>
      </c>
      <c r="Q379" s="13">
        <f>Q380</f>
        <v>-3.7</v>
      </c>
      <c r="R379" s="5">
        <f t="shared" si="92"/>
        <v>590.05799999999999</v>
      </c>
      <c r="S379" s="6">
        <f>S380</f>
        <v>0</v>
      </c>
      <c r="T379" s="5">
        <f t="shared" si="90"/>
        <v>590.05799999999999</v>
      </c>
      <c r="U379" s="6">
        <f>U380</f>
        <v>99.290999999999997</v>
      </c>
      <c r="V379" s="5">
        <f t="shared" si="83"/>
        <v>689.34899999999993</v>
      </c>
      <c r="W379" s="6">
        <f>W380</f>
        <v>0</v>
      </c>
      <c r="X379" s="5">
        <f t="shared" si="78"/>
        <v>689.34899999999993</v>
      </c>
      <c r="Y379" s="6">
        <f>Y380</f>
        <v>0</v>
      </c>
      <c r="Z379" s="5">
        <f t="shared" si="79"/>
        <v>689.34899999999993</v>
      </c>
      <c r="AA379" s="13">
        <f>AA380</f>
        <v>-4.1283399999999997</v>
      </c>
      <c r="AB379" s="5">
        <f t="shared" si="80"/>
        <v>685.22065999999995</v>
      </c>
      <c r="AC379" s="6">
        <f>AC380</f>
        <v>-2.0000000000000002E-5</v>
      </c>
      <c r="AD379" s="5">
        <f t="shared" si="81"/>
        <v>685.22064</v>
      </c>
      <c r="AE379" s="5">
        <f>AE380</f>
        <v>680.39387999999997</v>
      </c>
      <c r="AF379" s="32">
        <f t="shared" si="82"/>
        <v>99.295590395525736</v>
      </c>
    </row>
    <row r="380" spans="1:32" ht="38.25" customHeight="1">
      <c r="A380" s="9" t="s">
        <v>80</v>
      </c>
      <c r="B380" s="11" t="s">
        <v>83</v>
      </c>
      <c r="C380" s="8"/>
      <c r="D380" s="5">
        <v>176.25799999999998</v>
      </c>
      <c r="E380" s="6">
        <f>E381+E384+E389+E391+E386</f>
        <v>100</v>
      </c>
      <c r="F380" s="5">
        <f t="shared" si="89"/>
        <v>276.25799999999998</v>
      </c>
      <c r="G380" s="6">
        <f>G381+G384+G389+G391+G386</f>
        <v>65</v>
      </c>
      <c r="H380" s="5">
        <f t="shared" si="85"/>
        <v>341.25799999999998</v>
      </c>
      <c r="I380" s="6">
        <f>I381+I384+I389+I391+I386</f>
        <v>0</v>
      </c>
      <c r="J380" s="5">
        <f t="shared" si="87"/>
        <v>341.25799999999998</v>
      </c>
      <c r="K380" s="6">
        <f>K381+K384+K389+K391+K386</f>
        <v>0</v>
      </c>
      <c r="L380" s="5">
        <f t="shared" si="86"/>
        <v>341.25799999999998</v>
      </c>
      <c r="M380" s="6">
        <f>M381+M384+M389+M391+M386</f>
        <v>252.5</v>
      </c>
      <c r="N380" s="5">
        <f t="shared" si="84"/>
        <v>593.75800000000004</v>
      </c>
      <c r="O380" s="6">
        <f>O381+O384+O389+O391+O386</f>
        <v>0</v>
      </c>
      <c r="P380" s="5">
        <f t="shared" si="91"/>
        <v>593.75800000000004</v>
      </c>
      <c r="Q380" s="13">
        <f>Q381+Q384+Q389+Q391+Q386</f>
        <v>-3.7</v>
      </c>
      <c r="R380" s="5">
        <f t="shared" si="92"/>
        <v>590.05799999999999</v>
      </c>
      <c r="S380" s="6">
        <f>S381+S384+S389+S391+S386</f>
        <v>0</v>
      </c>
      <c r="T380" s="5">
        <f t="shared" si="90"/>
        <v>590.05799999999999</v>
      </c>
      <c r="U380" s="6">
        <f>U381+U384+U389+U391+U386</f>
        <v>99.290999999999997</v>
      </c>
      <c r="V380" s="5">
        <f t="shared" si="83"/>
        <v>689.34899999999993</v>
      </c>
      <c r="W380" s="6">
        <f>W381+W384+W389+W391+W386</f>
        <v>0</v>
      </c>
      <c r="X380" s="5">
        <f t="shared" si="78"/>
        <v>689.34899999999993</v>
      </c>
      <c r="Y380" s="6">
        <f>Y381+Y384+Y389+Y391+Y386</f>
        <v>0</v>
      </c>
      <c r="Z380" s="5">
        <f t="shared" si="79"/>
        <v>689.34899999999993</v>
      </c>
      <c r="AA380" s="13">
        <f>AA381+AA384+AA389+AA391+AA386</f>
        <v>-4.1283399999999997</v>
      </c>
      <c r="AB380" s="5">
        <f t="shared" si="80"/>
        <v>685.22065999999995</v>
      </c>
      <c r="AC380" s="6">
        <f>AC381+AC384+AC389+AC391+AC386</f>
        <v>-2.0000000000000002E-5</v>
      </c>
      <c r="AD380" s="5">
        <f t="shared" si="81"/>
        <v>685.22064</v>
      </c>
      <c r="AE380" s="5">
        <f>AE381+AE384+AE389+AE391+AE386</f>
        <v>680.39387999999997</v>
      </c>
      <c r="AF380" s="32">
        <f t="shared" si="82"/>
        <v>99.295590395525736</v>
      </c>
    </row>
    <row r="381" spans="1:32" ht="39.75" customHeight="1">
      <c r="A381" s="9" t="s">
        <v>81</v>
      </c>
      <c r="B381" s="11" t="s">
        <v>84</v>
      </c>
      <c r="C381" s="8"/>
      <c r="D381" s="5">
        <v>0</v>
      </c>
      <c r="E381" s="6">
        <f>E383</f>
        <v>0</v>
      </c>
      <c r="F381" s="5">
        <f t="shared" si="89"/>
        <v>0</v>
      </c>
      <c r="G381" s="6">
        <f>G383</f>
        <v>40</v>
      </c>
      <c r="H381" s="5">
        <f t="shared" si="85"/>
        <v>40</v>
      </c>
      <c r="I381" s="6">
        <f>I383</f>
        <v>0</v>
      </c>
      <c r="J381" s="5">
        <f>H381+I381</f>
        <v>40</v>
      </c>
      <c r="K381" s="6">
        <f>K382+K383</f>
        <v>0</v>
      </c>
      <c r="L381" s="5">
        <f t="shared" si="86"/>
        <v>40</v>
      </c>
      <c r="M381" s="6">
        <f>M382+M383</f>
        <v>0</v>
      </c>
      <c r="N381" s="5">
        <f t="shared" si="84"/>
        <v>40</v>
      </c>
      <c r="O381" s="6">
        <f>O382+O383</f>
        <v>0</v>
      </c>
      <c r="P381" s="5">
        <f t="shared" si="91"/>
        <v>40</v>
      </c>
      <c r="Q381" s="13">
        <f>Q382+Q383</f>
        <v>-3.7</v>
      </c>
      <c r="R381" s="5">
        <f t="shared" si="92"/>
        <v>36.299999999999997</v>
      </c>
      <c r="S381" s="6">
        <f>S382+S383</f>
        <v>0</v>
      </c>
      <c r="T381" s="5">
        <f t="shared" si="90"/>
        <v>36.299999999999997</v>
      </c>
      <c r="U381" s="6">
        <f>U382+U383</f>
        <v>0</v>
      </c>
      <c r="V381" s="5">
        <f t="shared" si="83"/>
        <v>36.299999999999997</v>
      </c>
      <c r="W381" s="6">
        <f>W382+W383</f>
        <v>0</v>
      </c>
      <c r="X381" s="5">
        <f t="shared" si="78"/>
        <v>36.299999999999997</v>
      </c>
      <c r="Y381" s="6">
        <f>Y382+Y383</f>
        <v>0</v>
      </c>
      <c r="Z381" s="5">
        <f t="shared" si="79"/>
        <v>36.299999999999997</v>
      </c>
      <c r="AA381" s="13">
        <f>AA382+AA383</f>
        <v>0</v>
      </c>
      <c r="AB381" s="5">
        <f t="shared" si="80"/>
        <v>36.299999999999997</v>
      </c>
      <c r="AC381" s="6">
        <f>AC382+AC383</f>
        <v>0</v>
      </c>
      <c r="AD381" s="5">
        <f t="shared" si="81"/>
        <v>36.299999999999997</v>
      </c>
      <c r="AE381" s="5">
        <f>AE382+AE383</f>
        <v>36.299999999999997</v>
      </c>
      <c r="AF381" s="32">
        <f t="shared" si="82"/>
        <v>100</v>
      </c>
    </row>
    <row r="382" spans="1:32" ht="39.75" customHeight="1">
      <c r="A382" s="9" t="s">
        <v>34</v>
      </c>
      <c r="B382" s="11" t="s">
        <v>84</v>
      </c>
      <c r="C382" s="8">
        <v>200</v>
      </c>
      <c r="D382" s="5"/>
      <c r="E382" s="6"/>
      <c r="F382" s="5">
        <f t="shared" si="89"/>
        <v>0</v>
      </c>
      <c r="G382" s="6"/>
      <c r="H382" s="5">
        <f t="shared" si="85"/>
        <v>0</v>
      </c>
      <c r="I382" s="6"/>
      <c r="J382" s="5">
        <f>H382+I382</f>
        <v>0</v>
      </c>
      <c r="K382" s="6">
        <v>40</v>
      </c>
      <c r="L382" s="5">
        <f t="shared" si="86"/>
        <v>40</v>
      </c>
      <c r="M382" s="6"/>
      <c r="N382" s="5">
        <f t="shared" si="84"/>
        <v>40</v>
      </c>
      <c r="O382" s="6"/>
      <c r="P382" s="5">
        <f t="shared" si="91"/>
        <v>40</v>
      </c>
      <c r="Q382" s="13">
        <v>-3.7</v>
      </c>
      <c r="R382" s="5">
        <f t="shared" si="92"/>
        <v>36.299999999999997</v>
      </c>
      <c r="S382" s="6"/>
      <c r="T382" s="5">
        <f t="shared" si="90"/>
        <v>36.299999999999997</v>
      </c>
      <c r="U382" s="6"/>
      <c r="V382" s="5">
        <f t="shared" si="83"/>
        <v>36.299999999999997</v>
      </c>
      <c r="W382" s="6"/>
      <c r="X382" s="5">
        <f t="shared" si="78"/>
        <v>36.299999999999997</v>
      </c>
      <c r="Y382" s="6"/>
      <c r="Z382" s="5">
        <f t="shared" si="79"/>
        <v>36.299999999999997</v>
      </c>
      <c r="AA382" s="13"/>
      <c r="AB382" s="5">
        <f t="shared" si="80"/>
        <v>36.299999999999997</v>
      </c>
      <c r="AC382" s="6"/>
      <c r="AD382" s="5">
        <f t="shared" si="81"/>
        <v>36.299999999999997</v>
      </c>
      <c r="AE382" s="5">
        <v>36.299999999999997</v>
      </c>
      <c r="AF382" s="32">
        <f t="shared" si="82"/>
        <v>100</v>
      </c>
    </row>
    <row r="383" spans="1:32" ht="50.25" hidden="1" customHeight="1">
      <c r="A383" s="9" t="s">
        <v>379</v>
      </c>
      <c r="B383" s="11" t="s">
        <v>84</v>
      </c>
      <c r="C383" s="8">
        <v>400</v>
      </c>
      <c r="D383" s="5">
        <v>0</v>
      </c>
      <c r="E383" s="6"/>
      <c r="F383" s="5">
        <f t="shared" si="89"/>
        <v>0</v>
      </c>
      <c r="G383" s="6">
        <v>40</v>
      </c>
      <c r="H383" s="5">
        <f t="shared" si="85"/>
        <v>40</v>
      </c>
      <c r="I383" s="6"/>
      <c r="J383" s="5">
        <f t="shared" si="87"/>
        <v>40</v>
      </c>
      <c r="K383" s="6">
        <v>-40</v>
      </c>
      <c r="L383" s="5">
        <f t="shared" si="86"/>
        <v>0</v>
      </c>
      <c r="M383" s="6"/>
      <c r="N383" s="5">
        <f t="shared" si="84"/>
        <v>0</v>
      </c>
      <c r="O383" s="6"/>
      <c r="P383" s="5">
        <f t="shared" si="91"/>
        <v>0</v>
      </c>
      <c r="Q383" s="13"/>
      <c r="R383" s="5">
        <f t="shared" si="92"/>
        <v>0</v>
      </c>
      <c r="S383" s="6"/>
      <c r="T383" s="5">
        <f t="shared" si="90"/>
        <v>0</v>
      </c>
      <c r="U383" s="6"/>
      <c r="V383" s="5">
        <f t="shared" si="83"/>
        <v>0</v>
      </c>
      <c r="W383" s="6"/>
      <c r="X383" s="5">
        <f t="shared" si="78"/>
        <v>0</v>
      </c>
      <c r="Y383" s="6"/>
      <c r="Z383" s="5">
        <f t="shared" si="79"/>
        <v>0</v>
      </c>
      <c r="AA383" s="13"/>
      <c r="AB383" s="5">
        <f t="shared" si="80"/>
        <v>0</v>
      </c>
      <c r="AC383" s="6"/>
      <c r="AD383" s="5">
        <f t="shared" si="81"/>
        <v>0</v>
      </c>
      <c r="AE383" s="5"/>
      <c r="AF383" s="32" t="e">
        <f t="shared" si="82"/>
        <v>#DIV/0!</v>
      </c>
    </row>
    <row r="384" spans="1:32" ht="50.25" customHeight="1">
      <c r="A384" s="9" t="s">
        <v>539</v>
      </c>
      <c r="B384" s="11" t="s">
        <v>540</v>
      </c>
      <c r="C384" s="8"/>
      <c r="D384" s="5">
        <v>143.5</v>
      </c>
      <c r="E384" s="6">
        <f>E385</f>
        <v>0</v>
      </c>
      <c r="F384" s="5">
        <f t="shared" si="89"/>
        <v>143.5</v>
      </c>
      <c r="G384" s="6">
        <f>G385</f>
        <v>0</v>
      </c>
      <c r="H384" s="5">
        <f t="shared" si="85"/>
        <v>143.5</v>
      </c>
      <c r="I384" s="6">
        <f>I385</f>
        <v>0</v>
      </c>
      <c r="J384" s="5">
        <f t="shared" si="87"/>
        <v>143.5</v>
      </c>
      <c r="K384" s="6">
        <f>K385</f>
        <v>0</v>
      </c>
      <c r="L384" s="5">
        <f t="shared" si="86"/>
        <v>143.5</v>
      </c>
      <c r="M384" s="6">
        <f>M385</f>
        <v>252.5</v>
      </c>
      <c r="N384" s="5">
        <f t="shared" si="84"/>
        <v>396</v>
      </c>
      <c r="O384" s="6">
        <f>O385</f>
        <v>0</v>
      </c>
      <c r="P384" s="5">
        <f t="shared" si="91"/>
        <v>396</v>
      </c>
      <c r="Q384" s="13">
        <f>Q385</f>
        <v>0</v>
      </c>
      <c r="R384" s="5">
        <f t="shared" si="92"/>
        <v>396</v>
      </c>
      <c r="S384" s="6">
        <f>S385</f>
        <v>0</v>
      </c>
      <c r="T384" s="5">
        <f t="shared" si="90"/>
        <v>396</v>
      </c>
      <c r="U384" s="6">
        <f>U385</f>
        <v>0</v>
      </c>
      <c r="V384" s="5">
        <f t="shared" si="83"/>
        <v>396</v>
      </c>
      <c r="W384" s="6">
        <f>W385</f>
        <v>0</v>
      </c>
      <c r="X384" s="5">
        <f t="shared" si="78"/>
        <v>396</v>
      </c>
      <c r="Y384" s="6">
        <f>Y385</f>
        <v>0</v>
      </c>
      <c r="Z384" s="5">
        <f t="shared" si="79"/>
        <v>396</v>
      </c>
      <c r="AA384" s="13">
        <f>AA385</f>
        <v>0</v>
      </c>
      <c r="AB384" s="5">
        <f t="shared" si="80"/>
        <v>396</v>
      </c>
      <c r="AC384" s="6">
        <f>AC385</f>
        <v>0</v>
      </c>
      <c r="AD384" s="5">
        <f t="shared" si="81"/>
        <v>396</v>
      </c>
      <c r="AE384" s="5">
        <f>AE385</f>
        <v>396</v>
      </c>
      <c r="AF384" s="32">
        <f t="shared" si="82"/>
        <v>100</v>
      </c>
    </row>
    <row r="385" spans="1:32" ht="50.25" customHeight="1">
      <c r="A385" s="9" t="s">
        <v>34</v>
      </c>
      <c r="B385" s="18" t="s">
        <v>540</v>
      </c>
      <c r="C385" s="8">
        <v>200</v>
      </c>
      <c r="D385" s="5">
        <v>143.5</v>
      </c>
      <c r="E385" s="6"/>
      <c r="F385" s="5">
        <f t="shared" si="89"/>
        <v>143.5</v>
      </c>
      <c r="G385" s="6"/>
      <c r="H385" s="5">
        <f t="shared" si="85"/>
        <v>143.5</v>
      </c>
      <c r="I385" s="6"/>
      <c r="J385" s="5">
        <f t="shared" si="87"/>
        <v>143.5</v>
      </c>
      <c r="K385" s="6"/>
      <c r="L385" s="5">
        <f t="shared" si="86"/>
        <v>143.5</v>
      </c>
      <c r="M385" s="6">
        <v>252.5</v>
      </c>
      <c r="N385" s="5">
        <f t="shared" si="84"/>
        <v>396</v>
      </c>
      <c r="O385" s="6"/>
      <c r="P385" s="5">
        <f t="shared" si="91"/>
        <v>396</v>
      </c>
      <c r="Q385" s="13"/>
      <c r="R385" s="5">
        <f t="shared" si="92"/>
        <v>396</v>
      </c>
      <c r="S385" s="6"/>
      <c r="T385" s="5">
        <f t="shared" si="90"/>
        <v>396</v>
      </c>
      <c r="U385" s="6"/>
      <c r="V385" s="5">
        <f t="shared" si="83"/>
        <v>396</v>
      </c>
      <c r="W385" s="6"/>
      <c r="X385" s="5">
        <f t="shared" si="78"/>
        <v>396</v>
      </c>
      <c r="Y385" s="6"/>
      <c r="Z385" s="5">
        <f t="shared" si="79"/>
        <v>396</v>
      </c>
      <c r="AA385" s="13"/>
      <c r="AB385" s="5">
        <f t="shared" si="80"/>
        <v>396</v>
      </c>
      <c r="AC385" s="6"/>
      <c r="AD385" s="5">
        <f t="shared" si="81"/>
        <v>396</v>
      </c>
      <c r="AE385" s="5">
        <v>396</v>
      </c>
      <c r="AF385" s="32">
        <f t="shared" si="82"/>
        <v>100</v>
      </c>
    </row>
    <row r="386" spans="1:32" ht="50.25" customHeight="1">
      <c r="A386" s="9" t="s">
        <v>557</v>
      </c>
      <c r="B386" s="18" t="s">
        <v>558</v>
      </c>
      <c r="C386" s="8"/>
      <c r="D386" s="5">
        <f>D387+D388</f>
        <v>0</v>
      </c>
      <c r="E386" s="6">
        <f>E387+E388</f>
        <v>0</v>
      </c>
      <c r="F386" s="5">
        <f t="shared" si="89"/>
        <v>0</v>
      </c>
      <c r="G386" s="6">
        <f>G387+G388</f>
        <v>25</v>
      </c>
      <c r="H386" s="5">
        <f t="shared" si="85"/>
        <v>25</v>
      </c>
      <c r="I386" s="6">
        <f>I387+I388</f>
        <v>0</v>
      </c>
      <c r="J386" s="5">
        <f t="shared" si="87"/>
        <v>25</v>
      </c>
      <c r="K386" s="6">
        <f>K387+K388</f>
        <v>0</v>
      </c>
      <c r="L386" s="5">
        <f t="shared" si="86"/>
        <v>25</v>
      </c>
      <c r="M386" s="6">
        <f>M387+M388</f>
        <v>0</v>
      </c>
      <c r="N386" s="5">
        <f t="shared" si="84"/>
        <v>25</v>
      </c>
      <c r="O386" s="6">
        <f>O387+O388</f>
        <v>0</v>
      </c>
      <c r="P386" s="5">
        <f t="shared" si="91"/>
        <v>25</v>
      </c>
      <c r="Q386" s="13">
        <f>Q387+Q388</f>
        <v>0</v>
      </c>
      <c r="R386" s="5">
        <f t="shared" si="92"/>
        <v>25</v>
      </c>
      <c r="S386" s="6">
        <f>S387+S388</f>
        <v>0</v>
      </c>
      <c r="T386" s="5">
        <f t="shared" si="90"/>
        <v>25</v>
      </c>
      <c r="U386" s="6">
        <f>U387+U388</f>
        <v>0</v>
      </c>
      <c r="V386" s="5">
        <f t="shared" si="83"/>
        <v>25</v>
      </c>
      <c r="W386" s="6">
        <f>W387+W388</f>
        <v>0</v>
      </c>
      <c r="X386" s="5">
        <f t="shared" si="78"/>
        <v>25</v>
      </c>
      <c r="Y386" s="6">
        <f>Y387+Y388</f>
        <v>0</v>
      </c>
      <c r="Z386" s="5">
        <f t="shared" si="79"/>
        <v>25</v>
      </c>
      <c r="AA386" s="13">
        <f>AA387+AA388</f>
        <v>-4.1283399999999997</v>
      </c>
      <c r="AB386" s="5">
        <f t="shared" si="80"/>
        <v>20.871659999999999</v>
      </c>
      <c r="AC386" s="6">
        <f>AC387+AC388</f>
        <v>0</v>
      </c>
      <c r="AD386" s="5">
        <f t="shared" si="81"/>
        <v>20.871659999999999</v>
      </c>
      <c r="AE386" s="5">
        <f>AE387+AE388</f>
        <v>16.045000000000002</v>
      </c>
      <c r="AF386" s="32">
        <f t="shared" si="82"/>
        <v>76.874575381162785</v>
      </c>
    </row>
    <row r="387" spans="1:32" ht="83.25" customHeight="1">
      <c r="A387" s="9" t="s">
        <v>143</v>
      </c>
      <c r="B387" s="18" t="s">
        <v>558</v>
      </c>
      <c r="C387" s="8">
        <v>100</v>
      </c>
      <c r="D387" s="5"/>
      <c r="E387" s="6">
        <v>0</v>
      </c>
      <c r="F387" s="5">
        <f t="shared" si="89"/>
        <v>0</v>
      </c>
      <c r="G387" s="6">
        <v>25</v>
      </c>
      <c r="H387" s="5">
        <f t="shared" si="85"/>
        <v>25</v>
      </c>
      <c r="I387" s="6"/>
      <c r="J387" s="5">
        <f t="shared" si="87"/>
        <v>25</v>
      </c>
      <c r="K387" s="6"/>
      <c r="L387" s="5">
        <f t="shared" si="86"/>
        <v>25</v>
      </c>
      <c r="M387" s="6"/>
      <c r="N387" s="5">
        <f t="shared" si="84"/>
        <v>25</v>
      </c>
      <c r="O387" s="6"/>
      <c r="P387" s="5">
        <f t="shared" si="91"/>
        <v>25</v>
      </c>
      <c r="Q387" s="13"/>
      <c r="R387" s="5">
        <f t="shared" si="92"/>
        <v>25</v>
      </c>
      <c r="S387" s="6"/>
      <c r="T387" s="5">
        <f t="shared" si="90"/>
        <v>25</v>
      </c>
      <c r="U387" s="6"/>
      <c r="V387" s="5">
        <f t="shared" si="83"/>
        <v>25</v>
      </c>
      <c r="W387" s="6"/>
      <c r="X387" s="5">
        <f t="shared" si="78"/>
        <v>25</v>
      </c>
      <c r="Y387" s="6"/>
      <c r="Z387" s="5">
        <f t="shared" si="79"/>
        <v>25</v>
      </c>
      <c r="AA387" s="13">
        <v>-5.6283399999999997</v>
      </c>
      <c r="AB387" s="5">
        <f t="shared" si="80"/>
        <v>19.371659999999999</v>
      </c>
      <c r="AC387" s="6"/>
      <c r="AD387" s="5">
        <f t="shared" si="81"/>
        <v>19.371659999999999</v>
      </c>
      <c r="AE387" s="5">
        <v>15</v>
      </c>
      <c r="AF387" s="32">
        <f t="shared" si="82"/>
        <v>77.432703237616195</v>
      </c>
    </row>
    <row r="388" spans="1:32" ht="50.25" customHeight="1">
      <c r="A388" s="9" t="s">
        <v>34</v>
      </c>
      <c r="B388" s="18" t="s">
        <v>558</v>
      </c>
      <c r="C388" s="8">
        <v>200</v>
      </c>
      <c r="D388" s="5"/>
      <c r="E388" s="6">
        <v>0</v>
      </c>
      <c r="F388" s="5">
        <f t="shared" si="89"/>
        <v>0</v>
      </c>
      <c r="G388" s="6">
        <v>0</v>
      </c>
      <c r="H388" s="5">
        <f t="shared" si="85"/>
        <v>0</v>
      </c>
      <c r="I388" s="6"/>
      <c r="J388" s="5">
        <f t="shared" si="87"/>
        <v>0</v>
      </c>
      <c r="K388" s="6"/>
      <c r="L388" s="5">
        <f t="shared" si="86"/>
        <v>0</v>
      </c>
      <c r="M388" s="6"/>
      <c r="N388" s="5">
        <f t="shared" si="84"/>
        <v>0</v>
      </c>
      <c r="O388" s="6"/>
      <c r="P388" s="5">
        <f t="shared" si="91"/>
        <v>0</v>
      </c>
      <c r="Q388" s="13"/>
      <c r="R388" s="5">
        <f t="shared" si="92"/>
        <v>0</v>
      </c>
      <c r="S388" s="6"/>
      <c r="T388" s="5">
        <f t="shared" si="90"/>
        <v>0</v>
      </c>
      <c r="U388" s="6"/>
      <c r="V388" s="5">
        <f t="shared" si="83"/>
        <v>0</v>
      </c>
      <c r="W388" s="6"/>
      <c r="X388" s="5">
        <f t="shared" si="78"/>
        <v>0</v>
      </c>
      <c r="Y388" s="6"/>
      <c r="Z388" s="5">
        <f t="shared" si="79"/>
        <v>0</v>
      </c>
      <c r="AA388" s="13">
        <v>1.5</v>
      </c>
      <c r="AB388" s="5">
        <f t="shared" si="80"/>
        <v>1.5</v>
      </c>
      <c r="AC388" s="6"/>
      <c r="AD388" s="5">
        <f t="shared" si="81"/>
        <v>1.5</v>
      </c>
      <c r="AE388" s="5">
        <v>1.0449999999999999</v>
      </c>
      <c r="AF388" s="32">
        <f t="shared" si="82"/>
        <v>69.666666666666671</v>
      </c>
    </row>
    <row r="389" spans="1:32" ht="117.75" customHeight="1">
      <c r="A389" s="9" t="s">
        <v>656</v>
      </c>
      <c r="B389" s="18" t="s">
        <v>85</v>
      </c>
      <c r="C389" s="8"/>
      <c r="D389" s="5">
        <v>32.757999999999996</v>
      </c>
      <c r="E389" s="6">
        <f>E390</f>
        <v>0</v>
      </c>
      <c r="F389" s="5">
        <f t="shared" si="89"/>
        <v>32.757999999999996</v>
      </c>
      <c r="G389" s="6">
        <f>G390</f>
        <v>0</v>
      </c>
      <c r="H389" s="5">
        <f t="shared" si="85"/>
        <v>32.757999999999996</v>
      </c>
      <c r="I389" s="6">
        <f>I390</f>
        <v>0</v>
      </c>
      <c r="J389" s="5">
        <f t="shared" si="87"/>
        <v>32.757999999999996</v>
      </c>
      <c r="K389" s="6">
        <f>K390</f>
        <v>0</v>
      </c>
      <c r="L389" s="5">
        <f t="shared" si="86"/>
        <v>32.757999999999996</v>
      </c>
      <c r="M389" s="6">
        <f>M390</f>
        <v>0</v>
      </c>
      <c r="N389" s="5">
        <f t="shared" si="84"/>
        <v>32.757999999999996</v>
      </c>
      <c r="O389" s="6">
        <f>O390</f>
        <v>0</v>
      </c>
      <c r="P389" s="5">
        <f t="shared" si="91"/>
        <v>32.757999999999996</v>
      </c>
      <c r="Q389" s="13">
        <f>Q390</f>
        <v>0</v>
      </c>
      <c r="R389" s="5">
        <f t="shared" si="92"/>
        <v>32.757999999999996</v>
      </c>
      <c r="S389" s="6">
        <f>S390</f>
        <v>0</v>
      </c>
      <c r="T389" s="5">
        <f t="shared" si="90"/>
        <v>32.757999999999996</v>
      </c>
      <c r="U389" s="6">
        <f>U390</f>
        <v>0</v>
      </c>
      <c r="V389" s="5">
        <f t="shared" si="83"/>
        <v>32.757999999999996</v>
      </c>
      <c r="W389" s="6">
        <f>W390</f>
        <v>0</v>
      </c>
      <c r="X389" s="5">
        <f t="shared" si="78"/>
        <v>32.757999999999996</v>
      </c>
      <c r="Y389" s="6">
        <f>Y390</f>
        <v>0</v>
      </c>
      <c r="Z389" s="5">
        <f t="shared" si="79"/>
        <v>32.757999999999996</v>
      </c>
      <c r="AA389" s="13">
        <f>AA390</f>
        <v>0</v>
      </c>
      <c r="AB389" s="5">
        <f t="shared" si="80"/>
        <v>32.757999999999996</v>
      </c>
      <c r="AC389" s="6">
        <f>AC390</f>
        <v>0</v>
      </c>
      <c r="AD389" s="5">
        <f t="shared" si="81"/>
        <v>32.757999999999996</v>
      </c>
      <c r="AE389" s="5">
        <f>AE390</f>
        <v>32.757899999999999</v>
      </c>
      <c r="AF389" s="32">
        <f t="shared" si="82"/>
        <v>99.999694731058071</v>
      </c>
    </row>
    <row r="390" spans="1:32" ht="49.5" customHeight="1">
      <c r="A390" s="9" t="s">
        <v>34</v>
      </c>
      <c r="B390" s="18" t="s">
        <v>85</v>
      </c>
      <c r="C390" s="8">
        <v>200</v>
      </c>
      <c r="D390" s="5">
        <v>32.757999999999996</v>
      </c>
      <c r="E390" s="6"/>
      <c r="F390" s="5">
        <f t="shared" si="89"/>
        <v>32.757999999999996</v>
      </c>
      <c r="G390" s="6"/>
      <c r="H390" s="5">
        <f t="shared" si="85"/>
        <v>32.757999999999996</v>
      </c>
      <c r="I390" s="6"/>
      <c r="J390" s="5">
        <f t="shared" si="87"/>
        <v>32.757999999999996</v>
      </c>
      <c r="K390" s="6"/>
      <c r="L390" s="5">
        <f t="shared" si="86"/>
        <v>32.757999999999996</v>
      </c>
      <c r="M390" s="6"/>
      <c r="N390" s="5">
        <f t="shared" si="84"/>
        <v>32.757999999999996</v>
      </c>
      <c r="O390" s="6"/>
      <c r="P390" s="5">
        <f t="shared" si="91"/>
        <v>32.757999999999996</v>
      </c>
      <c r="Q390" s="13"/>
      <c r="R390" s="5">
        <f t="shared" si="92"/>
        <v>32.757999999999996</v>
      </c>
      <c r="S390" s="6"/>
      <c r="T390" s="5">
        <f t="shared" si="90"/>
        <v>32.757999999999996</v>
      </c>
      <c r="U390" s="6"/>
      <c r="V390" s="5">
        <f t="shared" si="83"/>
        <v>32.757999999999996</v>
      </c>
      <c r="W390" s="6"/>
      <c r="X390" s="5">
        <f t="shared" si="78"/>
        <v>32.757999999999996</v>
      </c>
      <c r="Y390" s="6"/>
      <c r="Z390" s="5">
        <f t="shared" si="79"/>
        <v>32.757999999999996</v>
      </c>
      <c r="AA390" s="13"/>
      <c r="AB390" s="5">
        <f t="shared" si="80"/>
        <v>32.757999999999996</v>
      </c>
      <c r="AC390" s="6"/>
      <c r="AD390" s="5">
        <f t="shared" si="81"/>
        <v>32.757999999999996</v>
      </c>
      <c r="AE390" s="5">
        <v>32.757899999999999</v>
      </c>
      <c r="AF390" s="32">
        <f t="shared" si="82"/>
        <v>99.999694731058071</v>
      </c>
    </row>
    <row r="391" spans="1:32" ht="87" customHeight="1">
      <c r="A391" s="25" t="s">
        <v>498</v>
      </c>
      <c r="B391" s="18" t="s">
        <v>499</v>
      </c>
      <c r="C391" s="8"/>
      <c r="D391" s="5">
        <v>0</v>
      </c>
      <c r="E391" s="6">
        <f>E392</f>
        <v>100</v>
      </c>
      <c r="F391" s="5">
        <f t="shared" si="89"/>
        <v>100</v>
      </c>
      <c r="G391" s="6">
        <f>G392</f>
        <v>0</v>
      </c>
      <c r="H391" s="5">
        <f t="shared" si="85"/>
        <v>100</v>
      </c>
      <c r="I391" s="6">
        <f>I392</f>
        <v>0</v>
      </c>
      <c r="J391" s="5">
        <f t="shared" si="87"/>
        <v>100</v>
      </c>
      <c r="K391" s="6">
        <f>K392</f>
        <v>0</v>
      </c>
      <c r="L391" s="5">
        <f t="shared" si="86"/>
        <v>100</v>
      </c>
      <c r="M391" s="6">
        <f>M392</f>
        <v>0</v>
      </c>
      <c r="N391" s="5">
        <f t="shared" si="84"/>
        <v>100</v>
      </c>
      <c r="O391" s="6">
        <f>O392</f>
        <v>0</v>
      </c>
      <c r="P391" s="5">
        <f t="shared" si="91"/>
        <v>100</v>
      </c>
      <c r="Q391" s="13">
        <f>Q392</f>
        <v>0</v>
      </c>
      <c r="R391" s="5">
        <f t="shared" si="92"/>
        <v>100</v>
      </c>
      <c r="S391" s="6">
        <f>S392</f>
        <v>0</v>
      </c>
      <c r="T391" s="5">
        <f t="shared" si="90"/>
        <v>100</v>
      </c>
      <c r="U391" s="6">
        <f>U392</f>
        <v>99.290999999999997</v>
      </c>
      <c r="V391" s="5">
        <f t="shared" si="83"/>
        <v>199.291</v>
      </c>
      <c r="W391" s="6">
        <f>W392</f>
        <v>0</v>
      </c>
      <c r="X391" s="5">
        <f t="shared" si="78"/>
        <v>199.291</v>
      </c>
      <c r="Y391" s="6">
        <f>Y392</f>
        <v>0</v>
      </c>
      <c r="Z391" s="5">
        <f t="shared" si="79"/>
        <v>199.291</v>
      </c>
      <c r="AA391" s="13">
        <f>AA392</f>
        <v>0</v>
      </c>
      <c r="AB391" s="5">
        <f t="shared" si="80"/>
        <v>199.291</v>
      </c>
      <c r="AC391" s="6">
        <f>AC392</f>
        <v>-2.0000000000000002E-5</v>
      </c>
      <c r="AD391" s="5">
        <f t="shared" si="81"/>
        <v>199.29097999999999</v>
      </c>
      <c r="AE391" s="5">
        <f>AE392</f>
        <v>199.29097999999999</v>
      </c>
      <c r="AF391" s="32">
        <f t="shared" si="82"/>
        <v>100</v>
      </c>
    </row>
    <row r="392" spans="1:32" ht="49.5" customHeight="1">
      <c r="A392" s="9" t="s">
        <v>34</v>
      </c>
      <c r="B392" s="18" t="s">
        <v>499</v>
      </c>
      <c r="C392" s="8">
        <v>200</v>
      </c>
      <c r="D392" s="5">
        <v>0</v>
      </c>
      <c r="E392" s="6">
        <v>100</v>
      </c>
      <c r="F392" s="5">
        <f t="shared" si="89"/>
        <v>100</v>
      </c>
      <c r="G392" s="6"/>
      <c r="H392" s="5">
        <f t="shared" si="85"/>
        <v>100</v>
      </c>
      <c r="I392" s="6"/>
      <c r="J392" s="5">
        <f t="shared" si="87"/>
        <v>100</v>
      </c>
      <c r="K392" s="6"/>
      <c r="L392" s="5">
        <f t="shared" si="86"/>
        <v>100</v>
      </c>
      <c r="M392" s="6"/>
      <c r="N392" s="5">
        <f t="shared" si="84"/>
        <v>100</v>
      </c>
      <c r="O392" s="6"/>
      <c r="P392" s="5">
        <f t="shared" si="91"/>
        <v>100</v>
      </c>
      <c r="Q392" s="13"/>
      <c r="R392" s="5">
        <f t="shared" si="92"/>
        <v>100</v>
      </c>
      <c r="S392" s="6"/>
      <c r="T392" s="5">
        <f t="shared" si="90"/>
        <v>100</v>
      </c>
      <c r="U392" s="6">
        <v>99.290999999999997</v>
      </c>
      <c r="V392" s="5">
        <f t="shared" si="83"/>
        <v>199.291</v>
      </c>
      <c r="W392" s="6"/>
      <c r="X392" s="5">
        <f t="shared" si="78"/>
        <v>199.291</v>
      </c>
      <c r="Y392" s="6"/>
      <c r="Z392" s="5">
        <f t="shared" si="79"/>
        <v>199.291</v>
      </c>
      <c r="AA392" s="13"/>
      <c r="AB392" s="5">
        <f t="shared" si="80"/>
        <v>199.291</v>
      </c>
      <c r="AC392" s="6">
        <v>-2.0000000000000002E-5</v>
      </c>
      <c r="AD392" s="5">
        <f t="shared" si="81"/>
        <v>199.29097999999999</v>
      </c>
      <c r="AE392" s="5">
        <v>199.29097999999999</v>
      </c>
      <c r="AF392" s="32">
        <f t="shared" si="82"/>
        <v>100</v>
      </c>
    </row>
    <row r="393" spans="1:32" ht="76.5" customHeight="1">
      <c r="A393" s="16" t="s">
        <v>72</v>
      </c>
      <c r="B393" s="15" t="s">
        <v>75</v>
      </c>
      <c r="C393" s="8"/>
      <c r="D393" s="5">
        <v>0</v>
      </c>
      <c r="E393" s="6">
        <f>E394</f>
        <v>0</v>
      </c>
      <c r="F393" s="5">
        <f t="shared" si="89"/>
        <v>0</v>
      </c>
      <c r="G393" s="6">
        <f>G394</f>
        <v>0</v>
      </c>
      <c r="H393" s="5">
        <f t="shared" si="85"/>
        <v>0</v>
      </c>
      <c r="I393" s="6">
        <f>I394</f>
        <v>0</v>
      </c>
      <c r="J393" s="5">
        <f t="shared" si="87"/>
        <v>0</v>
      </c>
      <c r="K393" s="6">
        <f>K394</f>
        <v>0</v>
      </c>
      <c r="L393" s="5">
        <f t="shared" si="86"/>
        <v>0</v>
      </c>
      <c r="M393" s="6">
        <f>M394</f>
        <v>0</v>
      </c>
      <c r="N393" s="5">
        <f t="shared" si="84"/>
        <v>0</v>
      </c>
      <c r="O393" s="6">
        <f>O394</f>
        <v>0</v>
      </c>
      <c r="P393" s="5">
        <f t="shared" si="91"/>
        <v>0</v>
      </c>
      <c r="Q393" s="13">
        <f>Q394</f>
        <v>0</v>
      </c>
      <c r="R393" s="5">
        <f t="shared" si="92"/>
        <v>0</v>
      </c>
      <c r="S393" s="6">
        <f>S394</f>
        <v>0</v>
      </c>
      <c r="T393" s="5">
        <f t="shared" si="90"/>
        <v>0</v>
      </c>
      <c r="U393" s="6">
        <f>U394</f>
        <v>0</v>
      </c>
      <c r="V393" s="5">
        <f t="shared" si="83"/>
        <v>0</v>
      </c>
      <c r="W393" s="6">
        <f>W394</f>
        <v>0</v>
      </c>
      <c r="X393" s="5">
        <f t="shared" si="78"/>
        <v>0</v>
      </c>
      <c r="Y393" s="6">
        <f>Y394</f>
        <v>0</v>
      </c>
      <c r="Z393" s="5">
        <f t="shared" si="79"/>
        <v>0</v>
      </c>
      <c r="AA393" s="13">
        <f>AA394</f>
        <v>0</v>
      </c>
      <c r="AB393" s="5">
        <f t="shared" si="80"/>
        <v>0</v>
      </c>
      <c r="AC393" s="6">
        <f>AC394</f>
        <v>0</v>
      </c>
      <c r="AD393" s="5">
        <f t="shared" si="81"/>
        <v>0</v>
      </c>
      <c r="AE393" s="5">
        <f>AE394</f>
        <v>0</v>
      </c>
      <c r="AF393" s="32">
        <v>0</v>
      </c>
    </row>
    <row r="394" spans="1:32" ht="74.25" customHeight="1">
      <c r="A394" s="9" t="s">
        <v>73</v>
      </c>
      <c r="B394" s="11" t="s">
        <v>76</v>
      </c>
      <c r="C394" s="8"/>
      <c r="D394" s="5">
        <v>0</v>
      </c>
      <c r="E394" s="6">
        <f>E395+E397</f>
        <v>0</v>
      </c>
      <c r="F394" s="5">
        <f t="shared" si="89"/>
        <v>0</v>
      </c>
      <c r="G394" s="6">
        <f>G395+G397</f>
        <v>0</v>
      </c>
      <c r="H394" s="5">
        <f t="shared" si="85"/>
        <v>0</v>
      </c>
      <c r="I394" s="6">
        <f>I395+I397</f>
        <v>0</v>
      </c>
      <c r="J394" s="5">
        <f t="shared" si="87"/>
        <v>0</v>
      </c>
      <c r="K394" s="6">
        <f>K395+K397</f>
        <v>0</v>
      </c>
      <c r="L394" s="5">
        <f t="shared" si="86"/>
        <v>0</v>
      </c>
      <c r="M394" s="6">
        <f>M395+M397</f>
        <v>0</v>
      </c>
      <c r="N394" s="5">
        <f t="shared" si="84"/>
        <v>0</v>
      </c>
      <c r="O394" s="6">
        <f>O395+O397</f>
        <v>0</v>
      </c>
      <c r="P394" s="5">
        <f t="shared" si="91"/>
        <v>0</v>
      </c>
      <c r="Q394" s="13">
        <f>Q395+Q397</f>
        <v>0</v>
      </c>
      <c r="R394" s="5">
        <f t="shared" si="92"/>
        <v>0</v>
      </c>
      <c r="S394" s="6">
        <f>S395+S397</f>
        <v>0</v>
      </c>
      <c r="T394" s="5">
        <f t="shared" si="90"/>
        <v>0</v>
      </c>
      <c r="U394" s="6">
        <f>U395+U397</f>
        <v>0</v>
      </c>
      <c r="V394" s="5">
        <f t="shared" si="83"/>
        <v>0</v>
      </c>
      <c r="W394" s="6">
        <f>W395+W397</f>
        <v>0</v>
      </c>
      <c r="X394" s="5">
        <f t="shared" si="78"/>
        <v>0</v>
      </c>
      <c r="Y394" s="6">
        <f>Y395+Y397</f>
        <v>0</v>
      </c>
      <c r="Z394" s="5">
        <f t="shared" si="79"/>
        <v>0</v>
      </c>
      <c r="AA394" s="13">
        <f>AA395+AA397</f>
        <v>0</v>
      </c>
      <c r="AB394" s="5">
        <f t="shared" si="80"/>
        <v>0</v>
      </c>
      <c r="AC394" s="6">
        <f>AC395+AC397</f>
        <v>0</v>
      </c>
      <c r="AD394" s="5">
        <f t="shared" si="81"/>
        <v>0</v>
      </c>
      <c r="AE394" s="5">
        <f>AE395+AE397</f>
        <v>0</v>
      </c>
      <c r="AF394" s="32">
        <v>0</v>
      </c>
    </row>
    <row r="395" spans="1:32" ht="74.25" hidden="1" customHeight="1">
      <c r="A395" s="9" t="s">
        <v>74</v>
      </c>
      <c r="B395" s="11" t="s">
        <v>77</v>
      </c>
      <c r="C395" s="8"/>
      <c r="D395" s="5">
        <v>0</v>
      </c>
      <c r="E395" s="6">
        <f>E396</f>
        <v>0</v>
      </c>
      <c r="F395" s="5">
        <f t="shared" si="89"/>
        <v>0</v>
      </c>
      <c r="G395" s="6">
        <f>G396</f>
        <v>0</v>
      </c>
      <c r="H395" s="5">
        <f t="shared" si="85"/>
        <v>0</v>
      </c>
      <c r="I395" s="6">
        <f>I396</f>
        <v>0</v>
      </c>
      <c r="J395" s="5">
        <f t="shared" si="87"/>
        <v>0</v>
      </c>
      <c r="K395" s="6">
        <f>K396</f>
        <v>0</v>
      </c>
      <c r="L395" s="5">
        <f t="shared" si="86"/>
        <v>0</v>
      </c>
      <c r="M395" s="6">
        <f>M396</f>
        <v>0</v>
      </c>
      <c r="N395" s="5">
        <f t="shared" si="84"/>
        <v>0</v>
      </c>
      <c r="O395" s="6">
        <f>O396</f>
        <v>0</v>
      </c>
      <c r="P395" s="5">
        <f t="shared" si="91"/>
        <v>0</v>
      </c>
      <c r="Q395" s="13">
        <f>Q396</f>
        <v>0</v>
      </c>
      <c r="R395" s="5">
        <f t="shared" si="92"/>
        <v>0</v>
      </c>
      <c r="S395" s="6">
        <f>S396</f>
        <v>0</v>
      </c>
      <c r="T395" s="5">
        <f t="shared" si="90"/>
        <v>0</v>
      </c>
      <c r="U395" s="6">
        <f>U396</f>
        <v>0</v>
      </c>
      <c r="V395" s="5">
        <f t="shared" si="83"/>
        <v>0</v>
      </c>
      <c r="W395" s="6">
        <f>W396</f>
        <v>0</v>
      </c>
      <c r="X395" s="5">
        <f t="shared" si="78"/>
        <v>0</v>
      </c>
      <c r="Y395" s="6">
        <f>Y396</f>
        <v>0</v>
      </c>
      <c r="Z395" s="5">
        <f t="shared" si="79"/>
        <v>0</v>
      </c>
      <c r="AA395" s="13">
        <f>AA396</f>
        <v>0</v>
      </c>
      <c r="AB395" s="5">
        <f t="shared" si="80"/>
        <v>0</v>
      </c>
      <c r="AC395" s="6">
        <f>AC396</f>
        <v>0</v>
      </c>
      <c r="AD395" s="5">
        <f t="shared" si="81"/>
        <v>0</v>
      </c>
      <c r="AE395" s="5">
        <f>AE396</f>
        <v>0</v>
      </c>
      <c r="AF395" s="32" t="e">
        <f t="shared" si="82"/>
        <v>#DIV/0!</v>
      </c>
    </row>
    <row r="396" spans="1:32" ht="48" hidden="1" customHeight="1">
      <c r="A396" s="9" t="s">
        <v>379</v>
      </c>
      <c r="B396" s="11" t="s">
        <v>77</v>
      </c>
      <c r="C396" s="8">
        <v>400</v>
      </c>
      <c r="D396" s="5">
        <v>0</v>
      </c>
      <c r="E396" s="6"/>
      <c r="F396" s="5">
        <f t="shared" si="89"/>
        <v>0</v>
      </c>
      <c r="G396" s="6"/>
      <c r="H396" s="5">
        <f t="shared" si="85"/>
        <v>0</v>
      </c>
      <c r="I396" s="6"/>
      <c r="J396" s="5">
        <f t="shared" si="87"/>
        <v>0</v>
      </c>
      <c r="K396" s="6"/>
      <c r="L396" s="5">
        <f t="shared" si="86"/>
        <v>0</v>
      </c>
      <c r="M396" s="6"/>
      <c r="N396" s="5">
        <f t="shared" si="84"/>
        <v>0</v>
      </c>
      <c r="O396" s="6"/>
      <c r="P396" s="5">
        <f t="shared" si="91"/>
        <v>0</v>
      </c>
      <c r="Q396" s="13"/>
      <c r="R396" s="5">
        <f t="shared" si="92"/>
        <v>0</v>
      </c>
      <c r="S396" s="6"/>
      <c r="T396" s="5">
        <f t="shared" si="90"/>
        <v>0</v>
      </c>
      <c r="U396" s="6"/>
      <c r="V396" s="5">
        <f t="shared" si="83"/>
        <v>0</v>
      </c>
      <c r="W396" s="6"/>
      <c r="X396" s="5">
        <f t="shared" ref="X396:X463" si="93">V396+W396</f>
        <v>0</v>
      </c>
      <c r="Y396" s="6"/>
      <c r="Z396" s="5">
        <f t="shared" ref="Z396:Z463" si="94">X396+Y396</f>
        <v>0</v>
      </c>
      <c r="AA396" s="13"/>
      <c r="AB396" s="5">
        <f t="shared" ref="AB396:AB463" si="95">Z396+AA396</f>
        <v>0</v>
      </c>
      <c r="AC396" s="6"/>
      <c r="AD396" s="5">
        <f t="shared" ref="AD396:AD459" si="96">AB396+AC396</f>
        <v>0</v>
      </c>
      <c r="AE396" s="5"/>
      <c r="AF396" s="32" t="e">
        <f t="shared" ref="AF396:AF459" si="97">AE396/AD396*100</f>
        <v>#DIV/0!</v>
      </c>
    </row>
    <row r="397" spans="1:32" ht="63" customHeight="1">
      <c r="A397" s="9" t="s">
        <v>74</v>
      </c>
      <c r="B397" s="18" t="s">
        <v>78</v>
      </c>
      <c r="C397" s="8"/>
      <c r="D397" s="5">
        <v>0</v>
      </c>
      <c r="E397" s="6">
        <f>E398</f>
        <v>0</v>
      </c>
      <c r="F397" s="5">
        <f t="shared" si="89"/>
        <v>0</v>
      </c>
      <c r="G397" s="6">
        <f>G398</f>
        <v>0</v>
      </c>
      <c r="H397" s="5">
        <f t="shared" ref="H397:H485" si="98">F397+G397</f>
        <v>0</v>
      </c>
      <c r="I397" s="6">
        <f>I398</f>
        <v>0</v>
      </c>
      <c r="J397" s="5">
        <f t="shared" si="87"/>
        <v>0</v>
      </c>
      <c r="K397" s="6">
        <f>K398</f>
        <v>0</v>
      </c>
      <c r="L397" s="5">
        <f t="shared" si="86"/>
        <v>0</v>
      </c>
      <c r="M397" s="6">
        <f>M398</f>
        <v>0</v>
      </c>
      <c r="N397" s="5">
        <f t="shared" ref="N397:N486" si="99">L397+M397</f>
        <v>0</v>
      </c>
      <c r="O397" s="6">
        <f>O398</f>
        <v>0</v>
      </c>
      <c r="P397" s="5">
        <f t="shared" si="91"/>
        <v>0</v>
      </c>
      <c r="Q397" s="13">
        <f>Q398</f>
        <v>0</v>
      </c>
      <c r="R397" s="5">
        <f t="shared" si="92"/>
        <v>0</v>
      </c>
      <c r="S397" s="6">
        <f>S398</f>
        <v>0</v>
      </c>
      <c r="T397" s="5">
        <f t="shared" si="90"/>
        <v>0</v>
      </c>
      <c r="U397" s="6">
        <f>U398</f>
        <v>0</v>
      </c>
      <c r="V397" s="5">
        <f t="shared" si="83"/>
        <v>0</v>
      </c>
      <c r="W397" s="6">
        <f>W398</f>
        <v>0</v>
      </c>
      <c r="X397" s="5">
        <f t="shared" si="93"/>
        <v>0</v>
      </c>
      <c r="Y397" s="6">
        <f>Y398</f>
        <v>0</v>
      </c>
      <c r="Z397" s="5">
        <f t="shared" si="94"/>
        <v>0</v>
      </c>
      <c r="AA397" s="13">
        <f>AA398</f>
        <v>0</v>
      </c>
      <c r="AB397" s="5">
        <f t="shared" si="95"/>
        <v>0</v>
      </c>
      <c r="AC397" s="6">
        <f>AC398</f>
        <v>0</v>
      </c>
      <c r="AD397" s="5">
        <f t="shared" si="96"/>
        <v>0</v>
      </c>
      <c r="AE397" s="5">
        <f>AE398</f>
        <v>0</v>
      </c>
      <c r="AF397" s="32">
        <v>0</v>
      </c>
    </row>
    <row r="398" spans="1:32" ht="48" customHeight="1">
      <c r="A398" s="9" t="s">
        <v>379</v>
      </c>
      <c r="B398" s="18" t="s">
        <v>78</v>
      </c>
      <c r="C398" s="8">
        <v>400</v>
      </c>
      <c r="D398" s="5">
        <v>0</v>
      </c>
      <c r="E398" s="6"/>
      <c r="F398" s="5">
        <f t="shared" si="89"/>
        <v>0</v>
      </c>
      <c r="G398" s="6"/>
      <c r="H398" s="5">
        <f t="shared" si="98"/>
        <v>0</v>
      </c>
      <c r="I398" s="6"/>
      <c r="J398" s="5">
        <f t="shared" si="87"/>
        <v>0</v>
      </c>
      <c r="K398" s="6"/>
      <c r="L398" s="5">
        <f t="shared" si="86"/>
        <v>0</v>
      </c>
      <c r="M398" s="6"/>
      <c r="N398" s="5">
        <f t="shared" si="99"/>
        <v>0</v>
      </c>
      <c r="O398" s="6"/>
      <c r="P398" s="5">
        <f t="shared" si="91"/>
        <v>0</v>
      </c>
      <c r="Q398" s="13"/>
      <c r="R398" s="5">
        <f t="shared" si="92"/>
        <v>0</v>
      </c>
      <c r="S398" s="6"/>
      <c r="T398" s="5">
        <f t="shared" si="90"/>
        <v>0</v>
      </c>
      <c r="U398" s="6"/>
      <c r="V398" s="5">
        <f t="shared" si="83"/>
        <v>0</v>
      </c>
      <c r="W398" s="6"/>
      <c r="X398" s="5">
        <f t="shared" si="93"/>
        <v>0</v>
      </c>
      <c r="Y398" s="6"/>
      <c r="Z398" s="5">
        <f t="shared" si="94"/>
        <v>0</v>
      </c>
      <c r="AA398" s="13"/>
      <c r="AB398" s="5">
        <f t="shared" si="95"/>
        <v>0</v>
      </c>
      <c r="AC398" s="6"/>
      <c r="AD398" s="5">
        <f t="shared" si="96"/>
        <v>0</v>
      </c>
      <c r="AE398" s="5">
        <v>0</v>
      </c>
      <c r="AF398" s="32">
        <v>0</v>
      </c>
    </row>
    <row r="399" spans="1:32" ht="73.5" hidden="1" customHeight="1">
      <c r="A399" s="16" t="s">
        <v>64</v>
      </c>
      <c r="B399" s="15" t="s">
        <v>68</v>
      </c>
      <c r="C399" s="8"/>
      <c r="D399" s="5">
        <v>0</v>
      </c>
      <c r="E399" s="6">
        <f>E400</f>
        <v>0</v>
      </c>
      <c r="F399" s="5">
        <f t="shared" si="89"/>
        <v>0</v>
      </c>
      <c r="G399" s="6">
        <f>G400</f>
        <v>0</v>
      </c>
      <c r="H399" s="5">
        <f t="shared" si="98"/>
        <v>0</v>
      </c>
      <c r="I399" s="6">
        <f>I400</f>
        <v>0</v>
      </c>
      <c r="J399" s="5">
        <f t="shared" si="87"/>
        <v>0</v>
      </c>
      <c r="K399" s="6">
        <f>K400</f>
        <v>0</v>
      </c>
      <c r="L399" s="5">
        <f t="shared" ref="L399:L496" si="100">J399+K399</f>
        <v>0</v>
      </c>
      <c r="M399" s="6">
        <f>M400</f>
        <v>0</v>
      </c>
      <c r="N399" s="5">
        <f t="shared" si="99"/>
        <v>0</v>
      </c>
      <c r="O399" s="6">
        <f>O400</f>
        <v>0</v>
      </c>
      <c r="P399" s="5">
        <f t="shared" si="91"/>
        <v>0</v>
      </c>
      <c r="Q399" s="13">
        <f>Q400</f>
        <v>0</v>
      </c>
      <c r="R399" s="5">
        <f t="shared" si="92"/>
        <v>0</v>
      </c>
      <c r="S399" s="6">
        <f>S400</f>
        <v>0</v>
      </c>
      <c r="T399" s="5">
        <f t="shared" si="90"/>
        <v>0</v>
      </c>
      <c r="U399" s="6">
        <f>U400</f>
        <v>0</v>
      </c>
      <c r="V399" s="5">
        <f t="shared" ref="V399:V471" si="101">T399+U399</f>
        <v>0</v>
      </c>
      <c r="W399" s="6">
        <f>W400</f>
        <v>0</v>
      </c>
      <c r="X399" s="5">
        <f t="shared" si="93"/>
        <v>0</v>
      </c>
      <c r="Y399" s="6">
        <f>Y400</f>
        <v>0</v>
      </c>
      <c r="Z399" s="5">
        <f t="shared" si="94"/>
        <v>0</v>
      </c>
      <c r="AA399" s="13">
        <f>AA400</f>
        <v>0</v>
      </c>
      <c r="AB399" s="5">
        <f t="shared" si="95"/>
        <v>0</v>
      </c>
      <c r="AC399" s="6">
        <f>AC400</f>
        <v>0</v>
      </c>
      <c r="AD399" s="5">
        <f t="shared" si="96"/>
        <v>0</v>
      </c>
      <c r="AE399" s="5">
        <f>AE400</f>
        <v>0</v>
      </c>
      <c r="AF399" s="32" t="e">
        <f t="shared" si="97"/>
        <v>#DIV/0!</v>
      </c>
    </row>
    <row r="400" spans="1:32" ht="72" hidden="1" customHeight="1">
      <c r="A400" s="9" t="s">
        <v>65</v>
      </c>
      <c r="B400" s="11" t="s">
        <v>69</v>
      </c>
      <c r="C400" s="8"/>
      <c r="D400" s="5">
        <v>0</v>
      </c>
      <c r="E400" s="6">
        <f>E401+E403</f>
        <v>0</v>
      </c>
      <c r="F400" s="5">
        <f t="shared" si="89"/>
        <v>0</v>
      </c>
      <c r="G400" s="6">
        <f>G401+G403</f>
        <v>0</v>
      </c>
      <c r="H400" s="5">
        <f t="shared" si="98"/>
        <v>0</v>
      </c>
      <c r="I400" s="6">
        <f>I401+I403</f>
        <v>0</v>
      </c>
      <c r="J400" s="5">
        <f t="shared" si="87"/>
        <v>0</v>
      </c>
      <c r="K400" s="6">
        <f>K401+K403</f>
        <v>0</v>
      </c>
      <c r="L400" s="5">
        <f t="shared" si="100"/>
        <v>0</v>
      </c>
      <c r="M400" s="6">
        <f>M401+M403</f>
        <v>0</v>
      </c>
      <c r="N400" s="5">
        <f t="shared" si="99"/>
        <v>0</v>
      </c>
      <c r="O400" s="6">
        <f>O401+O403</f>
        <v>0</v>
      </c>
      <c r="P400" s="5">
        <f t="shared" si="91"/>
        <v>0</v>
      </c>
      <c r="Q400" s="13">
        <f>Q401+Q403</f>
        <v>0</v>
      </c>
      <c r="R400" s="5">
        <f t="shared" si="92"/>
        <v>0</v>
      </c>
      <c r="S400" s="6">
        <f>S401+S403</f>
        <v>0</v>
      </c>
      <c r="T400" s="5">
        <f t="shared" si="90"/>
        <v>0</v>
      </c>
      <c r="U400" s="6">
        <f>U401+U403</f>
        <v>0</v>
      </c>
      <c r="V400" s="5">
        <f t="shared" si="101"/>
        <v>0</v>
      </c>
      <c r="W400" s="6">
        <f>W401+W403</f>
        <v>0</v>
      </c>
      <c r="X400" s="5">
        <f t="shared" si="93"/>
        <v>0</v>
      </c>
      <c r="Y400" s="6">
        <f>Y401+Y403</f>
        <v>0</v>
      </c>
      <c r="Z400" s="5">
        <f t="shared" si="94"/>
        <v>0</v>
      </c>
      <c r="AA400" s="13">
        <f>AA401+AA403</f>
        <v>0</v>
      </c>
      <c r="AB400" s="5">
        <f t="shared" si="95"/>
        <v>0</v>
      </c>
      <c r="AC400" s="6">
        <f>AC401+AC403</f>
        <v>0</v>
      </c>
      <c r="AD400" s="5">
        <f t="shared" si="96"/>
        <v>0</v>
      </c>
      <c r="AE400" s="5">
        <f>AE401+AE403</f>
        <v>0</v>
      </c>
      <c r="AF400" s="32" t="e">
        <f t="shared" si="97"/>
        <v>#DIV/0!</v>
      </c>
    </row>
    <row r="401" spans="1:32" ht="62.25" hidden="1" customHeight="1">
      <c r="A401" s="9" t="s">
        <v>66</v>
      </c>
      <c r="B401" s="11" t="s">
        <v>70</v>
      </c>
      <c r="C401" s="8"/>
      <c r="D401" s="5">
        <v>0</v>
      </c>
      <c r="E401" s="6">
        <f>E402</f>
        <v>0</v>
      </c>
      <c r="F401" s="5">
        <f t="shared" si="89"/>
        <v>0</v>
      </c>
      <c r="G401" s="6">
        <f>G402</f>
        <v>0</v>
      </c>
      <c r="H401" s="5">
        <f t="shared" si="98"/>
        <v>0</v>
      </c>
      <c r="I401" s="6">
        <f>I402</f>
        <v>0</v>
      </c>
      <c r="J401" s="5">
        <f t="shared" ref="J401:J498" si="102">H401+I401</f>
        <v>0</v>
      </c>
      <c r="K401" s="6">
        <f>K402</f>
        <v>0</v>
      </c>
      <c r="L401" s="5">
        <f t="shared" si="100"/>
        <v>0</v>
      </c>
      <c r="M401" s="6">
        <f>M402</f>
        <v>0</v>
      </c>
      <c r="N401" s="5">
        <f t="shared" si="99"/>
        <v>0</v>
      </c>
      <c r="O401" s="6">
        <f>O402</f>
        <v>0</v>
      </c>
      <c r="P401" s="5">
        <f t="shared" si="91"/>
        <v>0</v>
      </c>
      <c r="Q401" s="13">
        <f>Q402</f>
        <v>0</v>
      </c>
      <c r="R401" s="5">
        <f t="shared" si="92"/>
        <v>0</v>
      </c>
      <c r="S401" s="6">
        <f>S402</f>
        <v>0</v>
      </c>
      <c r="T401" s="5">
        <f t="shared" si="90"/>
        <v>0</v>
      </c>
      <c r="U401" s="6">
        <f>U402</f>
        <v>0</v>
      </c>
      <c r="V401" s="5">
        <f t="shared" si="101"/>
        <v>0</v>
      </c>
      <c r="W401" s="6">
        <f>W402</f>
        <v>0</v>
      </c>
      <c r="X401" s="5">
        <f t="shared" si="93"/>
        <v>0</v>
      </c>
      <c r="Y401" s="6">
        <f>Y402</f>
        <v>0</v>
      </c>
      <c r="Z401" s="5">
        <f t="shared" si="94"/>
        <v>0</v>
      </c>
      <c r="AA401" s="13">
        <f>AA402</f>
        <v>0</v>
      </c>
      <c r="AB401" s="5">
        <f t="shared" si="95"/>
        <v>0</v>
      </c>
      <c r="AC401" s="6">
        <f>AC402</f>
        <v>0</v>
      </c>
      <c r="AD401" s="5">
        <f t="shared" si="96"/>
        <v>0</v>
      </c>
      <c r="AE401" s="5">
        <f>AE402</f>
        <v>0</v>
      </c>
      <c r="AF401" s="32" t="e">
        <f t="shared" si="97"/>
        <v>#DIV/0!</v>
      </c>
    </row>
    <row r="402" spans="1:32" ht="51" hidden="1" customHeight="1">
      <c r="A402" s="9" t="s">
        <v>34</v>
      </c>
      <c r="B402" s="11" t="s">
        <v>70</v>
      </c>
      <c r="C402" s="8">
        <v>200</v>
      </c>
      <c r="D402" s="5">
        <v>0</v>
      </c>
      <c r="E402" s="6"/>
      <c r="F402" s="5">
        <f t="shared" si="89"/>
        <v>0</v>
      </c>
      <c r="G402" s="6"/>
      <c r="H402" s="5">
        <f t="shared" si="98"/>
        <v>0</v>
      </c>
      <c r="I402" s="6"/>
      <c r="J402" s="5">
        <f t="shared" si="102"/>
        <v>0</v>
      </c>
      <c r="K402" s="6"/>
      <c r="L402" s="5">
        <f t="shared" si="100"/>
        <v>0</v>
      </c>
      <c r="M402" s="6"/>
      <c r="N402" s="5">
        <f t="shared" si="99"/>
        <v>0</v>
      </c>
      <c r="O402" s="6"/>
      <c r="P402" s="5">
        <f t="shared" si="91"/>
        <v>0</v>
      </c>
      <c r="Q402" s="13"/>
      <c r="R402" s="5">
        <f t="shared" si="92"/>
        <v>0</v>
      </c>
      <c r="S402" s="6"/>
      <c r="T402" s="5">
        <f t="shared" si="90"/>
        <v>0</v>
      </c>
      <c r="U402" s="6"/>
      <c r="V402" s="5">
        <f t="shared" si="101"/>
        <v>0</v>
      </c>
      <c r="W402" s="6"/>
      <c r="X402" s="5">
        <f t="shared" si="93"/>
        <v>0</v>
      </c>
      <c r="Y402" s="6"/>
      <c r="Z402" s="5">
        <f t="shared" si="94"/>
        <v>0</v>
      </c>
      <c r="AA402" s="13"/>
      <c r="AB402" s="5">
        <f t="shared" si="95"/>
        <v>0</v>
      </c>
      <c r="AC402" s="6"/>
      <c r="AD402" s="5">
        <f t="shared" si="96"/>
        <v>0</v>
      </c>
      <c r="AE402" s="5"/>
      <c r="AF402" s="32" t="e">
        <f t="shared" si="97"/>
        <v>#DIV/0!</v>
      </c>
    </row>
    <row r="403" spans="1:32" ht="70.5" hidden="1" customHeight="1">
      <c r="A403" s="9" t="s">
        <v>67</v>
      </c>
      <c r="B403" s="11" t="s">
        <v>71</v>
      </c>
      <c r="C403" s="8"/>
      <c r="D403" s="5">
        <v>0</v>
      </c>
      <c r="E403" s="6">
        <f>E404</f>
        <v>0</v>
      </c>
      <c r="F403" s="5">
        <f t="shared" si="89"/>
        <v>0</v>
      </c>
      <c r="G403" s="6">
        <f>G404</f>
        <v>0</v>
      </c>
      <c r="H403" s="5">
        <f t="shared" si="98"/>
        <v>0</v>
      </c>
      <c r="I403" s="6">
        <f>I404</f>
        <v>0</v>
      </c>
      <c r="J403" s="5">
        <f t="shared" si="102"/>
        <v>0</v>
      </c>
      <c r="K403" s="6">
        <f>K404</f>
        <v>0</v>
      </c>
      <c r="L403" s="5">
        <f t="shared" si="100"/>
        <v>0</v>
      </c>
      <c r="M403" s="6">
        <f>M404</f>
        <v>0</v>
      </c>
      <c r="N403" s="5">
        <f t="shared" si="99"/>
        <v>0</v>
      </c>
      <c r="O403" s="6">
        <f>O404</f>
        <v>0</v>
      </c>
      <c r="P403" s="5">
        <f t="shared" si="91"/>
        <v>0</v>
      </c>
      <c r="Q403" s="13">
        <f>Q404</f>
        <v>0</v>
      </c>
      <c r="R403" s="5">
        <f t="shared" si="92"/>
        <v>0</v>
      </c>
      <c r="S403" s="6">
        <f>S404</f>
        <v>0</v>
      </c>
      <c r="T403" s="5">
        <f t="shared" si="90"/>
        <v>0</v>
      </c>
      <c r="U403" s="6">
        <f>U404</f>
        <v>0</v>
      </c>
      <c r="V403" s="5">
        <f t="shared" si="101"/>
        <v>0</v>
      </c>
      <c r="W403" s="6">
        <f>W404</f>
        <v>0</v>
      </c>
      <c r="X403" s="5">
        <f t="shared" si="93"/>
        <v>0</v>
      </c>
      <c r="Y403" s="6">
        <f>Y404</f>
        <v>0</v>
      </c>
      <c r="Z403" s="5">
        <f t="shared" si="94"/>
        <v>0</v>
      </c>
      <c r="AA403" s="13">
        <f>AA404</f>
        <v>0</v>
      </c>
      <c r="AB403" s="5">
        <f t="shared" si="95"/>
        <v>0</v>
      </c>
      <c r="AC403" s="6">
        <f>AC404</f>
        <v>0</v>
      </c>
      <c r="AD403" s="5">
        <f t="shared" si="96"/>
        <v>0</v>
      </c>
      <c r="AE403" s="5">
        <f>AE404</f>
        <v>0</v>
      </c>
      <c r="AF403" s="32" t="e">
        <f t="shared" si="97"/>
        <v>#DIV/0!</v>
      </c>
    </row>
    <row r="404" spans="1:32" ht="49.5" hidden="1" customHeight="1">
      <c r="A404" s="9" t="s">
        <v>34</v>
      </c>
      <c r="B404" s="11" t="s">
        <v>71</v>
      </c>
      <c r="C404" s="8">
        <v>200</v>
      </c>
      <c r="D404" s="5">
        <v>0</v>
      </c>
      <c r="E404" s="6"/>
      <c r="F404" s="5">
        <f t="shared" si="89"/>
        <v>0</v>
      </c>
      <c r="G404" s="6"/>
      <c r="H404" s="5">
        <f t="shared" si="98"/>
        <v>0</v>
      </c>
      <c r="I404" s="6"/>
      <c r="J404" s="5">
        <f t="shared" si="102"/>
        <v>0</v>
      </c>
      <c r="K404" s="6"/>
      <c r="L404" s="5">
        <f t="shared" si="100"/>
        <v>0</v>
      </c>
      <c r="M404" s="6"/>
      <c r="N404" s="5">
        <f t="shared" si="99"/>
        <v>0</v>
      </c>
      <c r="O404" s="6"/>
      <c r="P404" s="5">
        <f t="shared" si="91"/>
        <v>0</v>
      </c>
      <c r="Q404" s="13"/>
      <c r="R404" s="5">
        <f t="shared" si="92"/>
        <v>0</v>
      </c>
      <c r="S404" s="6"/>
      <c r="T404" s="5">
        <f t="shared" si="90"/>
        <v>0</v>
      </c>
      <c r="U404" s="6"/>
      <c r="V404" s="5">
        <f t="shared" si="101"/>
        <v>0</v>
      </c>
      <c r="W404" s="6"/>
      <c r="X404" s="5">
        <f t="shared" si="93"/>
        <v>0</v>
      </c>
      <c r="Y404" s="6"/>
      <c r="Z404" s="5">
        <f t="shared" si="94"/>
        <v>0</v>
      </c>
      <c r="AA404" s="13"/>
      <c r="AB404" s="5">
        <f t="shared" si="95"/>
        <v>0</v>
      </c>
      <c r="AC404" s="6"/>
      <c r="AD404" s="5">
        <f t="shared" si="96"/>
        <v>0</v>
      </c>
      <c r="AE404" s="5"/>
      <c r="AF404" s="32" t="e">
        <f t="shared" si="97"/>
        <v>#DIV/0!</v>
      </c>
    </row>
    <row r="405" spans="1:32" ht="114.75" hidden="1" customHeight="1">
      <c r="A405" s="16" t="s">
        <v>58</v>
      </c>
      <c r="B405" s="15" t="s">
        <v>61</v>
      </c>
      <c r="C405" s="8"/>
      <c r="D405" s="5">
        <v>0</v>
      </c>
      <c r="E405" s="6">
        <f>E406</f>
        <v>0</v>
      </c>
      <c r="F405" s="5">
        <f t="shared" si="89"/>
        <v>0</v>
      </c>
      <c r="G405" s="6">
        <f>G406</f>
        <v>0</v>
      </c>
      <c r="H405" s="5">
        <f t="shared" si="98"/>
        <v>0</v>
      </c>
      <c r="I405" s="6">
        <f>I406</f>
        <v>0</v>
      </c>
      <c r="J405" s="5">
        <f t="shared" si="102"/>
        <v>0</v>
      </c>
      <c r="K405" s="6">
        <f>K406</f>
        <v>0</v>
      </c>
      <c r="L405" s="5">
        <f t="shared" si="100"/>
        <v>0</v>
      </c>
      <c r="M405" s="6">
        <f>M406</f>
        <v>0</v>
      </c>
      <c r="N405" s="5">
        <f t="shared" si="99"/>
        <v>0</v>
      </c>
      <c r="O405" s="6">
        <f>O406</f>
        <v>0</v>
      </c>
      <c r="P405" s="5">
        <f t="shared" si="91"/>
        <v>0</v>
      </c>
      <c r="Q405" s="13">
        <f>Q406</f>
        <v>0</v>
      </c>
      <c r="R405" s="5">
        <f t="shared" si="92"/>
        <v>0</v>
      </c>
      <c r="S405" s="6">
        <f>S406</f>
        <v>0</v>
      </c>
      <c r="T405" s="5">
        <f t="shared" si="90"/>
        <v>0</v>
      </c>
      <c r="U405" s="6">
        <f>U406</f>
        <v>0</v>
      </c>
      <c r="V405" s="5">
        <f t="shared" si="101"/>
        <v>0</v>
      </c>
      <c r="W405" s="6">
        <f>W406</f>
        <v>0</v>
      </c>
      <c r="X405" s="5">
        <f t="shared" si="93"/>
        <v>0</v>
      </c>
      <c r="Y405" s="6">
        <f>Y406</f>
        <v>0</v>
      </c>
      <c r="Z405" s="5">
        <f t="shared" si="94"/>
        <v>0</v>
      </c>
      <c r="AA405" s="13">
        <f>AA406</f>
        <v>0</v>
      </c>
      <c r="AB405" s="5">
        <f t="shared" si="95"/>
        <v>0</v>
      </c>
      <c r="AC405" s="6">
        <f>AC406</f>
        <v>0</v>
      </c>
      <c r="AD405" s="5">
        <f t="shared" si="96"/>
        <v>0</v>
      </c>
      <c r="AE405" s="5">
        <f>AE406</f>
        <v>0</v>
      </c>
      <c r="AF405" s="32" t="e">
        <f t="shared" si="97"/>
        <v>#DIV/0!</v>
      </c>
    </row>
    <row r="406" spans="1:32" ht="98.25" hidden="1" customHeight="1">
      <c r="A406" s="9" t="s">
        <v>59</v>
      </c>
      <c r="B406" s="11" t="s">
        <v>62</v>
      </c>
      <c r="C406" s="8"/>
      <c r="D406" s="5">
        <v>0</v>
      </c>
      <c r="E406" s="6">
        <f>E407</f>
        <v>0</v>
      </c>
      <c r="F406" s="5">
        <f t="shared" si="89"/>
        <v>0</v>
      </c>
      <c r="G406" s="6">
        <f>G407</f>
        <v>0</v>
      </c>
      <c r="H406" s="5">
        <f t="shared" si="98"/>
        <v>0</v>
      </c>
      <c r="I406" s="6">
        <f>I407</f>
        <v>0</v>
      </c>
      <c r="J406" s="5">
        <f t="shared" si="102"/>
        <v>0</v>
      </c>
      <c r="K406" s="6">
        <f>K407</f>
        <v>0</v>
      </c>
      <c r="L406" s="5">
        <f t="shared" si="100"/>
        <v>0</v>
      </c>
      <c r="M406" s="6">
        <f>M407</f>
        <v>0</v>
      </c>
      <c r="N406" s="5">
        <f t="shared" si="99"/>
        <v>0</v>
      </c>
      <c r="O406" s="6">
        <f>O407</f>
        <v>0</v>
      </c>
      <c r="P406" s="5">
        <f t="shared" si="91"/>
        <v>0</v>
      </c>
      <c r="Q406" s="13">
        <f>Q407</f>
        <v>0</v>
      </c>
      <c r="R406" s="5">
        <f t="shared" si="92"/>
        <v>0</v>
      </c>
      <c r="S406" s="6">
        <f>S407</f>
        <v>0</v>
      </c>
      <c r="T406" s="5">
        <f t="shared" si="90"/>
        <v>0</v>
      </c>
      <c r="U406" s="6">
        <f>U407</f>
        <v>0</v>
      </c>
      <c r="V406" s="5">
        <f t="shared" si="101"/>
        <v>0</v>
      </c>
      <c r="W406" s="6">
        <f>W407</f>
        <v>0</v>
      </c>
      <c r="X406" s="5">
        <f t="shared" si="93"/>
        <v>0</v>
      </c>
      <c r="Y406" s="6">
        <f>Y407</f>
        <v>0</v>
      </c>
      <c r="Z406" s="5">
        <f t="shared" si="94"/>
        <v>0</v>
      </c>
      <c r="AA406" s="13">
        <f>AA407</f>
        <v>0</v>
      </c>
      <c r="AB406" s="5">
        <f t="shared" si="95"/>
        <v>0</v>
      </c>
      <c r="AC406" s="6">
        <f>AC407</f>
        <v>0</v>
      </c>
      <c r="AD406" s="5">
        <f t="shared" si="96"/>
        <v>0</v>
      </c>
      <c r="AE406" s="5">
        <f>AE407</f>
        <v>0</v>
      </c>
      <c r="AF406" s="32" t="e">
        <f t="shared" si="97"/>
        <v>#DIV/0!</v>
      </c>
    </row>
    <row r="407" spans="1:32" ht="99.75" hidden="1" customHeight="1">
      <c r="A407" s="9" t="s">
        <v>60</v>
      </c>
      <c r="B407" s="11" t="s">
        <v>63</v>
      </c>
      <c r="C407" s="8"/>
      <c r="D407" s="5">
        <v>0</v>
      </c>
      <c r="E407" s="6">
        <f>E408</f>
        <v>0</v>
      </c>
      <c r="F407" s="5">
        <f t="shared" si="89"/>
        <v>0</v>
      </c>
      <c r="G407" s="6">
        <f>G408</f>
        <v>0</v>
      </c>
      <c r="H407" s="5">
        <f t="shared" si="98"/>
        <v>0</v>
      </c>
      <c r="I407" s="6">
        <f>I408</f>
        <v>0</v>
      </c>
      <c r="J407" s="5">
        <f t="shared" si="102"/>
        <v>0</v>
      </c>
      <c r="K407" s="6">
        <f>K408</f>
        <v>0</v>
      </c>
      <c r="L407" s="5">
        <f t="shared" si="100"/>
        <v>0</v>
      </c>
      <c r="M407" s="6">
        <f>M408</f>
        <v>0</v>
      </c>
      <c r="N407" s="5">
        <f t="shared" si="99"/>
        <v>0</v>
      </c>
      <c r="O407" s="6">
        <f>O408</f>
        <v>0</v>
      </c>
      <c r="P407" s="5">
        <f t="shared" si="91"/>
        <v>0</v>
      </c>
      <c r="Q407" s="13">
        <f>Q408</f>
        <v>0</v>
      </c>
      <c r="R407" s="5">
        <f t="shared" si="92"/>
        <v>0</v>
      </c>
      <c r="S407" s="6">
        <f>S408</f>
        <v>0</v>
      </c>
      <c r="T407" s="5">
        <f t="shared" si="90"/>
        <v>0</v>
      </c>
      <c r="U407" s="6">
        <f>U408</f>
        <v>0</v>
      </c>
      <c r="V407" s="5">
        <f t="shared" si="101"/>
        <v>0</v>
      </c>
      <c r="W407" s="6">
        <f>W408</f>
        <v>0</v>
      </c>
      <c r="X407" s="5">
        <f t="shared" si="93"/>
        <v>0</v>
      </c>
      <c r="Y407" s="6">
        <f>Y408</f>
        <v>0</v>
      </c>
      <c r="Z407" s="5">
        <f t="shared" si="94"/>
        <v>0</v>
      </c>
      <c r="AA407" s="13">
        <f>AA408</f>
        <v>0</v>
      </c>
      <c r="AB407" s="5">
        <f t="shared" si="95"/>
        <v>0</v>
      </c>
      <c r="AC407" s="6">
        <f>AC408</f>
        <v>0</v>
      </c>
      <c r="AD407" s="5">
        <f t="shared" si="96"/>
        <v>0</v>
      </c>
      <c r="AE407" s="5">
        <f>AE408</f>
        <v>0</v>
      </c>
      <c r="AF407" s="32" t="e">
        <f t="shared" si="97"/>
        <v>#DIV/0!</v>
      </c>
    </row>
    <row r="408" spans="1:32" ht="51.75" hidden="1" customHeight="1">
      <c r="A408" s="9" t="s">
        <v>34</v>
      </c>
      <c r="B408" s="11" t="s">
        <v>63</v>
      </c>
      <c r="C408" s="8">
        <v>200</v>
      </c>
      <c r="D408" s="5">
        <v>0</v>
      </c>
      <c r="E408" s="6"/>
      <c r="F408" s="5">
        <f t="shared" si="89"/>
        <v>0</v>
      </c>
      <c r="G408" s="6"/>
      <c r="H408" s="5">
        <f t="shared" si="98"/>
        <v>0</v>
      </c>
      <c r="I408" s="6"/>
      <c r="J408" s="5">
        <f t="shared" si="102"/>
        <v>0</v>
      </c>
      <c r="K408" s="6"/>
      <c r="L408" s="5">
        <f t="shared" si="100"/>
        <v>0</v>
      </c>
      <c r="M408" s="6"/>
      <c r="N408" s="5">
        <f t="shared" si="99"/>
        <v>0</v>
      </c>
      <c r="O408" s="6"/>
      <c r="P408" s="5">
        <f t="shared" si="91"/>
        <v>0</v>
      </c>
      <c r="Q408" s="13"/>
      <c r="R408" s="5">
        <f t="shared" si="92"/>
        <v>0</v>
      </c>
      <c r="S408" s="6"/>
      <c r="T408" s="5">
        <f t="shared" si="90"/>
        <v>0</v>
      </c>
      <c r="U408" s="6"/>
      <c r="V408" s="5">
        <f t="shared" si="101"/>
        <v>0</v>
      </c>
      <c r="W408" s="6"/>
      <c r="X408" s="5">
        <f t="shared" si="93"/>
        <v>0</v>
      </c>
      <c r="Y408" s="6"/>
      <c r="Z408" s="5">
        <f t="shared" si="94"/>
        <v>0</v>
      </c>
      <c r="AA408" s="13"/>
      <c r="AB408" s="5">
        <f t="shared" si="95"/>
        <v>0</v>
      </c>
      <c r="AC408" s="6"/>
      <c r="AD408" s="5">
        <f t="shared" si="96"/>
        <v>0</v>
      </c>
      <c r="AE408" s="5"/>
      <c r="AF408" s="32" t="e">
        <f t="shared" si="97"/>
        <v>#DIV/0!</v>
      </c>
    </row>
    <row r="409" spans="1:32" ht="60" hidden="1" customHeight="1">
      <c r="A409" s="26" t="s">
        <v>54</v>
      </c>
      <c r="B409" s="15" t="s">
        <v>56</v>
      </c>
      <c r="C409" s="8"/>
      <c r="D409" s="5">
        <v>0</v>
      </c>
      <c r="E409" s="6">
        <f>E410</f>
        <v>0</v>
      </c>
      <c r="F409" s="5">
        <f t="shared" si="89"/>
        <v>0</v>
      </c>
      <c r="G409" s="6">
        <f>G410</f>
        <v>0</v>
      </c>
      <c r="H409" s="5">
        <f t="shared" si="98"/>
        <v>0</v>
      </c>
      <c r="I409" s="6">
        <f>I410</f>
        <v>0</v>
      </c>
      <c r="J409" s="5">
        <f t="shared" si="102"/>
        <v>0</v>
      </c>
      <c r="K409" s="6">
        <f>K410</f>
        <v>0</v>
      </c>
      <c r="L409" s="5">
        <f t="shared" si="100"/>
        <v>0</v>
      </c>
      <c r="M409" s="6">
        <f>M410</f>
        <v>0</v>
      </c>
      <c r="N409" s="5">
        <f t="shared" si="99"/>
        <v>0</v>
      </c>
      <c r="O409" s="6">
        <f>O410</f>
        <v>0</v>
      </c>
      <c r="P409" s="5">
        <f t="shared" si="91"/>
        <v>0</v>
      </c>
      <c r="Q409" s="13">
        <f>Q410</f>
        <v>0</v>
      </c>
      <c r="R409" s="5">
        <f t="shared" si="92"/>
        <v>0</v>
      </c>
      <c r="S409" s="6">
        <f>S410</f>
        <v>0</v>
      </c>
      <c r="T409" s="5">
        <f t="shared" si="90"/>
        <v>0</v>
      </c>
      <c r="U409" s="6">
        <f>U410</f>
        <v>0</v>
      </c>
      <c r="V409" s="5">
        <f t="shared" si="101"/>
        <v>0</v>
      </c>
      <c r="W409" s="6">
        <f>W410</f>
        <v>0</v>
      </c>
      <c r="X409" s="5">
        <f t="shared" si="93"/>
        <v>0</v>
      </c>
      <c r="Y409" s="6">
        <f>Y410</f>
        <v>0</v>
      </c>
      <c r="Z409" s="5">
        <f t="shared" si="94"/>
        <v>0</v>
      </c>
      <c r="AA409" s="13">
        <f>AA410</f>
        <v>0</v>
      </c>
      <c r="AB409" s="5">
        <f t="shared" si="95"/>
        <v>0</v>
      </c>
      <c r="AC409" s="6">
        <f>AC410</f>
        <v>0</v>
      </c>
      <c r="AD409" s="5">
        <f t="shared" si="96"/>
        <v>0</v>
      </c>
      <c r="AE409" s="5">
        <f>AE410</f>
        <v>0</v>
      </c>
      <c r="AF409" s="32" t="e">
        <f t="shared" si="97"/>
        <v>#DIV/0!</v>
      </c>
    </row>
    <row r="410" spans="1:32" ht="64.5" hidden="1" customHeight="1">
      <c r="A410" s="9" t="s">
        <v>55</v>
      </c>
      <c r="B410" s="11" t="s">
        <v>57</v>
      </c>
      <c r="C410" s="8"/>
      <c r="D410" s="5">
        <v>0</v>
      </c>
      <c r="E410" s="6">
        <v>0</v>
      </c>
      <c r="F410" s="5">
        <f t="shared" ref="F410:F504" si="103">D410+E410</f>
        <v>0</v>
      </c>
      <c r="G410" s="6">
        <v>0</v>
      </c>
      <c r="H410" s="5">
        <f t="shared" si="98"/>
        <v>0</v>
      </c>
      <c r="I410" s="6">
        <v>0</v>
      </c>
      <c r="J410" s="5">
        <f t="shared" si="102"/>
        <v>0</v>
      </c>
      <c r="K410" s="6">
        <v>0</v>
      </c>
      <c r="L410" s="5">
        <f t="shared" si="100"/>
        <v>0</v>
      </c>
      <c r="M410" s="6">
        <v>0</v>
      </c>
      <c r="N410" s="5">
        <f t="shared" si="99"/>
        <v>0</v>
      </c>
      <c r="O410" s="6">
        <v>0</v>
      </c>
      <c r="P410" s="5">
        <f t="shared" si="91"/>
        <v>0</v>
      </c>
      <c r="Q410" s="13">
        <v>0</v>
      </c>
      <c r="R410" s="5">
        <f t="shared" si="92"/>
        <v>0</v>
      </c>
      <c r="S410" s="6">
        <v>0</v>
      </c>
      <c r="T410" s="5">
        <f t="shared" si="90"/>
        <v>0</v>
      </c>
      <c r="U410" s="6">
        <v>0</v>
      </c>
      <c r="V410" s="5">
        <f t="shared" si="101"/>
        <v>0</v>
      </c>
      <c r="W410" s="6">
        <v>0</v>
      </c>
      <c r="X410" s="5">
        <f t="shared" si="93"/>
        <v>0</v>
      </c>
      <c r="Y410" s="6">
        <v>0</v>
      </c>
      <c r="Z410" s="5">
        <f t="shared" si="94"/>
        <v>0</v>
      </c>
      <c r="AA410" s="13">
        <v>0</v>
      </c>
      <c r="AB410" s="5">
        <f t="shared" si="95"/>
        <v>0</v>
      </c>
      <c r="AC410" s="6">
        <v>0</v>
      </c>
      <c r="AD410" s="5">
        <f t="shared" si="96"/>
        <v>0</v>
      </c>
      <c r="AE410" s="5">
        <v>0</v>
      </c>
      <c r="AF410" s="32" t="e">
        <f t="shared" si="97"/>
        <v>#DIV/0!</v>
      </c>
    </row>
    <row r="411" spans="1:32" ht="101.25" hidden="1" customHeight="1">
      <c r="A411" s="26" t="s">
        <v>50</v>
      </c>
      <c r="B411" s="15" t="s">
        <v>52</v>
      </c>
      <c r="C411" s="8"/>
      <c r="D411" s="5">
        <v>0</v>
      </c>
      <c r="E411" s="6">
        <f>E412</f>
        <v>0</v>
      </c>
      <c r="F411" s="5">
        <f t="shared" si="103"/>
        <v>0</v>
      </c>
      <c r="G411" s="6">
        <f>G412</f>
        <v>0</v>
      </c>
      <c r="H411" s="5">
        <f t="shared" si="98"/>
        <v>0</v>
      </c>
      <c r="I411" s="6">
        <f>I412</f>
        <v>0</v>
      </c>
      <c r="J411" s="5">
        <f t="shared" si="102"/>
        <v>0</v>
      </c>
      <c r="K411" s="6">
        <f>K412</f>
        <v>0</v>
      </c>
      <c r="L411" s="5">
        <f t="shared" si="100"/>
        <v>0</v>
      </c>
      <c r="M411" s="6">
        <f>M412</f>
        <v>0</v>
      </c>
      <c r="N411" s="5">
        <f t="shared" si="99"/>
        <v>0</v>
      </c>
      <c r="O411" s="6">
        <f>O412</f>
        <v>0</v>
      </c>
      <c r="P411" s="5">
        <f t="shared" si="91"/>
        <v>0</v>
      </c>
      <c r="Q411" s="13">
        <f>Q412</f>
        <v>0</v>
      </c>
      <c r="R411" s="5">
        <f t="shared" si="92"/>
        <v>0</v>
      </c>
      <c r="S411" s="6">
        <f>S412</f>
        <v>0</v>
      </c>
      <c r="T411" s="5">
        <f t="shared" si="90"/>
        <v>0</v>
      </c>
      <c r="U411" s="6">
        <f>U412</f>
        <v>0</v>
      </c>
      <c r="V411" s="5">
        <f t="shared" si="101"/>
        <v>0</v>
      </c>
      <c r="W411" s="6">
        <f>W412</f>
        <v>0</v>
      </c>
      <c r="X411" s="5">
        <f t="shared" si="93"/>
        <v>0</v>
      </c>
      <c r="Y411" s="6">
        <f>Y412</f>
        <v>0</v>
      </c>
      <c r="Z411" s="5">
        <f t="shared" si="94"/>
        <v>0</v>
      </c>
      <c r="AA411" s="13">
        <f>AA412</f>
        <v>0</v>
      </c>
      <c r="AB411" s="5">
        <f t="shared" si="95"/>
        <v>0</v>
      </c>
      <c r="AC411" s="6">
        <f>AC412</f>
        <v>0</v>
      </c>
      <c r="AD411" s="5">
        <f t="shared" si="96"/>
        <v>0</v>
      </c>
      <c r="AE411" s="5">
        <f>AE412</f>
        <v>0</v>
      </c>
      <c r="AF411" s="32" t="e">
        <f t="shared" si="97"/>
        <v>#DIV/0!</v>
      </c>
    </row>
    <row r="412" spans="1:32" ht="99" hidden="1" customHeight="1">
      <c r="A412" s="9" t="s">
        <v>51</v>
      </c>
      <c r="B412" s="11" t="s">
        <v>53</v>
      </c>
      <c r="C412" s="8"/>
      <c r="D412" s="5">
        <v>0</v>
      </c>
      <c r="E412" s="6">
        <v>0</v>
      </c>
      <c r="F412" s="5">
        <f t="shared" si="103"/>
        <v>0</v>
      </c>
      <c r="G412" s="6">
        <v>0</v>
      </c>
      <c r="H412" s="5">
        <f t="shared" si="98"/>
        <v>0</v>
      </c>
      <c r="I412" s="6">
        <v>0</v>
      </c>
      <c r="J412" s="5">
        <f t="shared" si="102"/>
        <v>0</v>
      </c>
      <c r="K412" s="6">
        <v>0</v>
      </c>
      <c r="L412" s="5">
        <f t="shared" si="100"/>
        <v>0</v>
      </c>
      <c r="M412" s="6">
        <v>0</v>
      </c>
      <c r="N412" s="5">
        <f t="shared" si="99"/>
        <v>0</v>
      </c>
      <c r="O412" s="6">
        <v>0</v>
      </c>
      <c r="P412" s="5">
        <f t="shared" si="91"/>
        <v>0</v>
      </c>
      <c r="Q412" s="13">
        <v>0</v>
      </c>
      <c r="R412" s="5">
        <f t="shared" si="92"/>
        <v>0</v>
      </c>
      <c r="S412" s="6">
        <v>0</v>
      </c>
      <c r="T412" s="5">
        <f t="shared" si="90"/>
        <v>0</v>
      </c>
      <c r="U412" s="6">
        <v>0</v>
      </c>
      <c r="V412" s="5">
        <f t="shared" si="101"/>
        <v>0</v>
      </c>
      <c r="W412" s="6">
        <v>0</v>
      </c>
      <c r="X412" s="5">
        <f t="shared" si="93"/>
        <v>0</v>
      </c>
      <c r="Y412" s="6">
        <v>0</v>
      </c>
      <c r="Z412" s="5">
        <f t="shared" si="94"/>
        <v>0</v>
      </c>
      <c r="AA412" s="13">
        <v>0</v>
      </c>
      <c r="AB412" s="5">
        <f t="shared" si="95"/>
        <v>0</v>
      </c>
      <c r="AC412" s="6">
        <v>0</v>
      </c>
      <c r="AD412" s="5">
        <f t="shared" si="96"/>
        <v>0</v>
      </c>
      <c r="AE412" s="5">
        <v>0</v>
      </c>
      <c r="AF412" s="32" t="e">
        <f t="shared" si="97"/>
        <v>#DIV/0!</v>
      </c>
    </row>
    <row r="413" spans="1:32" ht="55.5" hidden="1" customHeight="1">
      <c r="A413" s="26" t="s">
        <v>464</v>
      </c>
      <c r="B413" s="15" t="s">
        <v>465</v>
      </c>
      <c r="C413" s="8"/>
      <c r="D413" s="5">
        <v>0</v>
      </c>
      <c r="E413" s="6">
        <f>E414</f>
        <v>0</v>
      </c>
      <c r="F413" s="5">
        <f t="shared" si="103"/>
        <v>0</v>
      </c>
      <c r="G413" s="6">
        <f>G414</f>
        <v>0</v>
      </c>
      <c r="H413" s="5">
        <f t="shared" si="98"/>
        <v>0</v>
      </c>
      <c r="I413" s="6">
        <f>I414</f>
        <v>0</v>
      </c>
      <c r="J413" s="5">
        <f t="shared" si="102"/>
        <v>0</v>
      </c>
      <c r="K413" s="6">
        <f>K414</f>
        <v>0</v>
      </c>
      <c r="L413" s="5">
        <f t="shared" si="100"/>
        <v>0</v>
      </c>
      <c r="M413" s="6">
        <f>M414</f>
        <v>0</v>
      </c>
      <c r="N413" s="5">
        <f t="shared" si="99"/>
        <v>0</v>
      </c>
      <c r="O413" s="6">
        <f>O414</f>
        <v>0</v>
      </c>
      <c r="P413" s="5">
        <f t="shared" si="91"/>
        <v>0</v>
      </c>
      <c r="Q413" s="13">
        <f>Q414</f>
        <v>0</v>
      </c>
      <c r="R413" s="5">
        <f t="shared" si="92"/>
        <v>0</v>
      </c>
      <c r="S413" s="6">
        <f>S414</f>
        <v>0</v>
      </c>
      <c r="T413" s="5">
        <f t="shared" si="90"/>
        <v>0</v>
      </c>
      <c r="U413" s="6">
        <f>U414</f>
        <v>0</v>
      </c>
      <c r="V413" s="5">
        <f t="shared" si="101"/>
        <v>0</v>
      </c>
      <c r="W413" s="6">
        <f>W414</f>
        <v>0</v>
      </c>
      <c r="X413" s="5">
        <f t="shared" si="93"/>
        <v>0</v>
      </c>
      <c r="Y413" s="6">
        <f>Y414</f>
        <v>0</v>
      </c>
      <c r="Z413" s="5">
        <f t="shared" si="94"/>
        <v>0</v>
      </c>
      <c r="AA413" s="13">
        <f>AA414</f>
        <v>0</v>
      </c>
      <c r="AB413" s="5">
        <f t="shared" si="95"/>
        <v>0</v>
      </c>
      <c r="AC413" s="6">
        <f>AC414</f>
        <v>0</v>
      </c>
      <c r="AD413" s="5">
        <f t="shared" si="96"/>
        <v>0</v>
      </c>
      <c r="AE413" s="5">
        <f>AE414</f>
        <v>0</v>
      </c>
      <c r="AF413" s="32" t="e">
        <f t="shared" si="97"/>
        <v>#DIV/0!</v>
      </c>
    </row>
    <row r="414" spans="1:32" ht="68.25" hidden="1" customHeight="1">
      <c r="A414" s="9" t="s">
        <v>466</v>
      </c>
      <c r="B414" s="11" t="s">
        <v>467</v>
      </c>
      <c r="C414" s="8"/>
      <c r="D414" s="5">
        <v>0</v>
      </c>
      <c r="E414" s="6">
        <f>E415</f>
        <v>0</v>
      </c>
      <c r="F414" s="5">
        <f t="shared" si="103"/>
        <v>0</v>
      </c>
      <c r="G414" s="6">
        <f>G415</f>
        <v>0</v>
      </c>
      <c r="H414" s="5">
        <f t="shared" si="98"/>
        <v>0</v>
      </c>
      <c r="I414" s="6">
        <f>I415</f>
        <v>0</v>
      </c>
      <c r="J414" s="5">
        <f t="shared" si="102"/>
        <v>0</v>
      </c>
      <c r="K414" s="6">
        <f>K415</f>
        <v>0</v>
      </c>
      <c r="L414" s="5">
        <f t="shared" si="100"/>
        <v>0</v>
      </c>
      <c r="M414" s="6">
        <f>M415</f>
        <v>0</v>
      </c>
      <c r="N414" s="5">
        <f t="shared" si="99"/>
        <v>0</v>
      </c>
      <c r="O414" s="6">
        <f>O415</f>
        <v>0</v>
      </c>
      <c r="P414" s="5">
        <f t="shared" si="91"/>
        <v>0</v>
      </c>
      <c r="Q414" s="13">
        <f>Q415</f>
        <v>0</v>
      </c>
      <c r="R414" s="5">
        <f t="shared" si="92"/>
        <v>0</v>
      </c>
      <c r="S414" s="6">
        <f>S415</f>
        <v>0</v>
      </c>
      <c r="T414" s="5">
        <f t="shared" si="90"/>
        <v>0</v>
      </c>
      <c r="U414" s="6">
        <f>U415</f>
        <v>0</v>
      </c>
      <c r="V414" s="5">
        <f t="shared" si="101"/>
        <v>0</v>
      </c>
      <c r="W414" s="6">
        <f>W415</f>
        <v>0</v>
      </c>
      <c r="X414" s="5">
        <f t="shared" si="93"/>
        <v>0</v>
      </c>
      <c r="Y414" s="6">
        <f>Y415</f>
        <v>0</v>
      </c>
      <c r="Z414" s="5">
        <f t="shared" si="94"/>
        <v>0</v>
      </c>
      <c r="AA414" s="13">
        <f>AA415</f>
        <v>0</v>
      </c>
      <c r="AB414" s="5">
        <f t="shared" si="95"/>
        <v>0</v>
      </c>
      <c r="AC414" s="6">
        <f>AC415</f>
        <v>0</v>
      </c>
      <c r="AD414" s="5">
        <f t="shared" si="96"/>
        <v>0</v>
      </c>
      <c r="AE414" s="5">
        <f>AE415</f>
        <v>0</v>
      </c>
      <c r="AF414" s="32" t="e">
        <f t="shared" si="97"/>
        <v>#DIV/0!</v>
      </c>
    </row>
    <row r="415" spans="1:32" ht="59.25" hidden="1" customHeight="1">
      <c r="A415" s="9" t="s">
        <v>468</v>
      </c>
      <c r="B415" s="11" t="s">
        <v>469</v>
      </c>
      <c r="C415" s="8"/>
      <c r="D415" s="5">
        <v>0</v>
      </c>
      <c r="E415" s="6">
        <f>E416</f>
        <v>0</v>
      </c>
      <c r="F415" s="5">
        <f t="shared" si="103"/>
        <v>0</v>
      </c>
      <c r="G415" s="6">
        <f>G416</f>
        <v>0</v>
      </c>
      <c r="H415" s="5">
        <f t="shared" si="98"/>
        <v>0</v>
      </c>
      <c r="I415" s="6">
        <f>I416</f>
        <v>0</v>
      </c>
      <c r="J415" s="5">
        <f t="shared" si="102"/>
        <v>0</v>
      </c>
      <c r="K415" s="6">
        <f>K416</f>
        <v>0</v>
      </c>
      <c r="L415" s="5">
        <f t="shared" si="100"/>
        <v>0</v>
      </c>
      <c r="M415" s="6">
        <f>M416</f>
        <v>0</v>
      </c>
      <c r="N415" s="5">
        <f t="shared" si="99"/>
        <v>0</v>
      </c>
      <c r="O415" s="6">
        <f>O416</f>
        <v>0</v>
      </c>
      <c r="P415" s="5">
        <f t="shared" si="91"/>
        <v>0</v>
      </c>
      <c r="Q415" s="13">
        <f>Q416</f>
        <v>0</v>
      </c>
      <c r="R415" s="5">
        <f t="shared" si="92"/>
        <v>0</v>
      </c>
      <c r="S415" s="6">
        <f>S416</f>
        <v>0</v>
      </c>
      <c r="T415" s="5">
        <f t="shared" si="90"/>
        <v>0</v>
      </c>
      <c r="U415" s="6">
        <f>U416</f>
        <v>0</v>
      </c>
      <c r="V415" s="5">
        <f t="shared" si="101"/>
        <v>0</v>
      </c>
      <c r="W415" s="6">
        <f>W416</f>
        <v>0</v>
      </c>
      <c r="X415" s="5">
        <f t="shared" si="93"/>
        <v>0</v>
      </c>
      <c r="Y415" s="6">
        <f>Y416</f>
        <v>0</v>
      </c>
      <c r="Z415" s="5">
        <f t="shared" si="94"/>
        <v>0</v>
      </c>
      <c r="AA415" s="13">
        <f>AA416</f>
        <v>0</v>
      </c>
      <c r="AB415" s="5">
        <f t="shared" si="95"/>
        <v>0</v>
      </c>
      <c r="AC415" s="6">
        <f>AC416</f>
        <v>0</v>
      </c>
      <c r="AD415" s="5">
        <f t="shared" si="96"/>
        <v>0</v>
      </c>
      <c r="AE415" s="5">
        <f>AE416</f>
        <v>0</v>
      </c>
      <c r="AF415" s="32" t="e">
        <f t="shared" si="97"/>
        <v>#DIV/0!</v>
      </c>
    </row>
    <row r="416" spans="1:32" ht="50.25" hidden="1" customHeight="1">
      <c r="A416" s="9" t="s">
        <v>379</v>
      </c>
      <c r="B416" s="11" t="s">
        <v>469</v>
      </c>
      <c r="C416" s="8">
        <v>400</v>
      </c>
      <c r="D416" s="5">
        <v>0</v>
      </c>
      <c r="E416" s="6"/>
      <c r="F416" s="5">
        <f t="shared" si="103"/>
        <v>0</v>
      </c>
      <c r="G416" s="6"/>
      <c r="H416" s="5">
        <f t="shared" si="98"/>
        <v>0</v>
      </c>
      <c r="I416" s="6"/>
      <c r="J416" s="5">
        <f t="shared" si="102"/>
        <v>0</v>
      </c>
      <c r="K416" s="6"/>
      <c r="L416" s="5">
        <f t="shared" si="100"/>
        <v>0</v>
      </c>
      <c r="M416" s="6"/>
      <c r="N416" s="5">
        <f t="shared" si="99"/>
        <v>0</v>
      </c>
      <c r="O416" s="6"/>
      <c r="P416" s="5">
        <f t="shared" si="91"/>
        <v>0</v>
      </c>
      <c r="Q416" s="13"/>
      <c r="R416" s="5">
        <f t="shared" si="92"/>
        <v>0</v>
      </c>
      <c r="S416" s="6"/>
      <c r="T416" s="5">
        <f t="shared" si="90"/>
        <v>0</v>
      </c>
      <c r="U416" s="6"/>
      <c r="V416" s="5">
        <f t="shared" si="101"/>
        <v>0</v>
      </c>
      <c r="W416" s="6"/>
      <c r="X416" s="5">
        <f t="shared" si="93"/>
        <v>0</v>
      </c>
      <c r="Y416" s="6"/>
      <c r="Z416" s="5">
        <f t="shared" si="94"/>
        <v>0</v>
      </c>
      <c r="AA416" s="13"/>
      <c r="AB416" s="5">
        <f t="shared" si="95"/>
        <v>0</v>
      </c>
      <c r="AC416" s="6"/>
      <c r="AD416" s="5">
        <f t="shared" si="96"/>
        <v>0</v>
      </c>
      <c r="AE416" s="5"/>
      <c r="AF416" s="32" t="e">
        <f t="shared" si="97"/>
        <v>#DIV/0!</v>
      </c>
    </row>
    <row r="417" spans="1:32" ht="44.25" customHeight="1">
      <c r="A417" s="26" t="s">
        <v>481</v>
      </c>
      <c r="B417" s="15" t="s">
        <v>482</v>
      </c>
      <c r="C417" s="8"/>
      <c r="D417" s="5">
        <v>1216.3009999999999</v>
      </c>
      <c r="E417" s="6">
        <f>E418+E423+E426</f>
        <v>410</v>
      </c>
      <c r="F417" s="5">
        <f t="shared" si="103"/>
        <v>1626.3009999999999</v>
      </c>
      <c r="G417" s="6">
        <f>G418+G423+G426</f>
        <v>-1189.9850000000001</v>
      </c>
      <c r="H417" s="5">
        <f t="shared" si="98"/>
        <v>436.3159999999998</v>
      </c>
      <c r="I417" s="6">
        <f>I418+I423+I426</f>
        <v>0</v>
      </c>
      <c r="J417" s="5">
        <f t="shared" si="102"/>
        <v>436.3159999999998</v>
      </c>
      <c r="K417" s="6">
        <f>K418+K423+K426+K432</f>
        <v>1474.4734699999999</v>
      </c>
      <c r="L417" s="5">
        <f t="shared" si="100"/>
        <v>1910.7894699999997</v>
      </c>
      <c r="M417" s="6">
        <f>M418+M423+M426+M432</f>
        <v>0</v>
      </c>
      <c r="N417" s="5">
        <f t="shared" si="99"/>
        <v>1910.7894699999997</v>
      </c>
      <c r="O417" s="6">
        <f>O418+O423+O426+O432+O429</f>
        <v>3148</v>
      </c>
      <c r="P417" s="5">
        <f t="shared" si="91"/>
        <v>5058.7894699999997</v>
      </c>
      <c r="Q417" s="13">
        <f>Q418+Q423+Q426+Q432+Q429</f>
        <v>0</v>
      </c>
      <c r="R417" s="5">
        <f t="shared" si="92"/>
        <v>5058.7894699999997</v>
      </c>
      <c r="S417" s="6">
        <f>S418+S423+S426+S432+S429</f>
        <v>0</v>
      </c>
      <c r="T417" s="5">
        <f t="shared" si="90"/>
        <v>5058.7894699999997</v>
      </c>
      <c r="U417" s="6">
        <f>U418+U423+U426+U432+U429</f>
        <v>71839</v>
      </c>
      <c r="V417" s="5">
        <f t="shared" si="101"/>
        <v>76897.789470000003</v>
      </c>
      <c r="W417" s="6">
        <f>W418+W423+W426+W432+W429</f>
        <v>0</v>
      </c>
      <c r="X417" s="5">
        <f t="shared" si="93"/>
        <v>76897.789470000003</v>
      </c>
      <c r="Y417" s="6">
        <f>Y418+Y423+Y426+Y432+Y429</f>
        <v>0</v>
      </c>
      <c r="Z417" s="5">
        <f t="shared" si="94"/>
        <v>76897.789470000003</v>
      </c>
      <c r="AA417" s="13">
        <f>AA418+AA423+AA426+AA432+AA429</f>
        <v>0</v>
      </c>
      <c r="AB417" s="5">
        <f t="shared" si="95"/>
        <v>76897.789470000003</v>
      </c>
      <c r="AC417" s="6">
        <f>AC418+AC423+AC426+AC432+AC429</f>
        <v>-2.7193999999999998</v>
      </c>
      <c r="AD417" s="5">
        <f t="shared" si="96"/>
        <v>76895.070070000002</v>
      </c>
      <c r="AE417" s="5">
        <f>AE418+AE423+AE426+AE432+AE429</f>
        <v>5357.8700699999999</v>
      </c>
      <c r="AF417" s="32">
        <f t="shared" si="97"/>
        <v>6.9677679793029146</v>
      </c>
    </row>
    <row r="418" spans="1:32" ht="43.5" hidden="1" customHeight="1">
      <c r="A418" s="9" t="s">
        <v>483</v>
      </c>
      <c r="B418" s="11" t="s">
        <v>484</v>
      </c>
      <c r="C418" s="8"/>
      <c r="D418" s="5">
        <v>933.30099999999993</v>
      </c>
      <c r="E418" s="6">
        <f>E419</f>
        <v>0</v>
      </c>
      <c r="F418" s="5">
        <f t="shared" si="103"/>
        <v>933.30099999999993</v>
      </c>
      <c r="G418" s="6">
        <f>G419</f>
        <v>-906.98500000000001</v>
      </c>
      <c r="H418" s="5">
        <f t="shared" si="98"/>
        <v>26.315999999999917</v>
      </c>
      <c r="I418" s="6">
        <f>I419</f>
        <v>0</v>
      </c>
      <c r="J418" s="5">
        <f t="shared" si="102"/>
        <v>26.315999999999917</v>
      </c>
      <c r="K418" s="6">
        <f>K419+K421</f>
        <v>1474.4734699999999</v>
      </c>
      <c r="L418" s="5">
        <f t="shared" si="100"/>
        <v>1500.7894699999997</v>
      </c>
      <c r="M418" s="6">
        <f>M419+M421</f>
        <v>-1500.7894699999999</v>
      </c>
      <c r="N418" s="5">
        <f t="shared" si="99"/>
        <v>0</v>
      </c>
      <c r="O418" s="6">
        <f>O419+O421</f>
        <v>0</v>
      </c>
      <c r="P418" s="5">
        <f t="shared" si="91"/>
        <v>0</v>
      </c>
      <c r="Q418" s="13">
        <f>Q419+Q421</f>
        <v>0</v>
      </c>
      <c r="R418" s="5">
        <f t="shared" si="92"/>
        <v>0</v>
      </c>
      <c r="S418" s="6">
        <f>S419+S421</f>
        <v>0</v>
      </c>
      <c r="T418" s="5">
        <f t="shared" si="90"/>
        <v>0</v>
      </c>
      <c r="U418" s="6">
        <f>U419+U421</f>
        <v>0</v>
      </c>
      <c r="V418" s="5">
        <f t="shared" si="101"/>
        <v>0</v>
      </c>
      <c r="W418" s="6">
        <f>W419+W421</f>
        <v>0</v>
      </c>
      <c r="X418" s="5">
        <f t="shared" si="93"/>
        <v>0</v>
      </c>
      <c r="Y418" s="6">
        <f>Y419+Y421</f>
        <v>0</v>
      </c>
      <c r="Z418" s="5">
        <f t="shared" si="94"/>
        <v>0</v>
      </c>
      <c r="AA418" s="13">
        <f>AA419+AA421</f>
        <v>0</v>
      </c>
      <c r="AB418" s="5">
        <f t="shared" si="95"/>
        <v>0</v>
      </c>
      <c r="AC418" s="6">
        <f>AC419+AC421</f>
        <v>0</v>
      </c>
      <c r="AD418" s="5">
        <f t="shared" si="96"/>
        <v>0</v>
      </c>
      <c r="AE418" s="5">
        <f>AE419+AE421</f>
        <v>0</v>
      </c>
      <c r="AF418" s="32">
        <v>0</v>
      </c>
    </row>
    <row r="419" spans="1:32" ht="50.25" hidden="1" customHeight="1">
      <c r="A419" s="9" t="s">
        <v>485</v>
      </c>
      <c r="B419" s="11" t="s">
        <v>486</v>
      </c>
      <c r="C419" s="8"/>
      <c r="D419" s="5">
        <v>933.30099999999993</v>
      </c>
      <c r="E419" s="4">
        <f>E420</f>
        <v>0</v>
      </c>
      <c r="F419" s="5">
        <f t="shared" si="103"/>
        <v>933.30099999999993</v>
      </c>
      <c r="G419" s="6">
        <f>G420</f>
        <v>-906.98500000000001</v>
      </c>
      <c r="H419" s="5">
        <f t="shared" si="98"/>
        <v>26.315999999999917</v>
      </c>
      <c r="I419" s="6">
        <f>I420</f>
        <v>0</v>
      </c>
      <c r="J419" s="5">
        <f t="shared" si="102"/>
        <v>26.315999999999917</v>
      </c>
      <c r="K419" s="6">
        <f>K420</f>
        <v>-26.315999999999999</v>
      </c>
      <c r="L419" s="5">
        <f t="shared" si="100"/>
        <v>-8.1712414612411521E-14</v>
      </c>
      <c r="M419" s="6">
        <f>M420</f>
        <v>0</v>
      </c>
      <c r="N419" s="5">
        <f t="shared" si="99"/>
        <v>-8.1712414612411521E-14</v>
      </c>
      <c r="O419" s="6">
        <f>O420</f>
        <v>0</v>
      </c>
      <c r="P419" s="5">
        <f t="shared" si="91"/>
        <v>-8.1712414612411521E-14</v>
      </c>
      <c r="Q419" s="13">
        <f>Q420</f>
        <v>0</v>
      </c>
      <c r="R419" s="5">
        <f t="shared" si="92"/>
        <v>-8.1712414612411521E-14</v>
      </c>
      <c r="S419" s="6">
        <f>S420</f>
        <v>0</v>
      </c>
      <c r="T419" s="5">
        <f t="shared" si="90"/>
        <v>-8.1712414612411521E-14</v>
      </c>
      <c r="U419" s="6">
        <f>U420</f>
        <v>0</v>
      </c>
      <c r="V419" s="5">
        <f t="shared" si="101"/>
        <v>-8.1712414612411521E-14</v>
      </c>
      <c r="W419" s="6">
        <f>W420</f>
        <v>0</v>
      </c>
      <c r="X419" s="5">
        <f t="shared" si="93"/>
        <v>-8.1712414612411521E-14</v>
      </c>
      <c r="Y419" s="6">
        <f>Y420</f>
        <v>0</v>
      </c>
      <c r="Z419" s="5">
        <f t="shared" si="94"/>
        <v>-8.1712414612411521E-14</v>
      </c>
      <c r="AA419" s="13">
        <f>AA420</f>
        <v>0</v>
      </c>
      <c r="AB419" s="5">
        <f t="shared" si="95"/>
        <v>-8.1712414612411521E-14</v>
      </c>
      <c r="AC419" s="6">
        <f>AC420</f>
        <v>0</v>
      </c>
      <c r="AD419" s="5">
        <f t="shared" si="96"/>
        <v>-8.1712414612411521E-14</v>
      </c>
      <c r="AE419" s="5">
        <f>AE420</f>
        <v>0</v>
      </c>
      <c r="AF419" s="32">
        <f t="shared" si="97"/>
        <v>0</v>
      </c>
    </row>
    <row r="420" spans="1:32" ht="50.25" hidden="1" customHeight="1">
      <c r="A420" s="9" t="s">
        <v>34</v>
      </c>
      <c r="B420" s="11" t="s">
        <v>486</v>
      </c>
      <c r="C420" s="8">
        <v>200</v>
      </c>
      <c r="D420" s="5">
        <v>933.30099999999993</v>
      </c>
      <c r="E420" s="6"/>
      <c r="F420" s="5">
        <f t="shared" si="103"/>
        <v>933.30099999999993</v>
      </c>
      <c r="G420" s="6">
        <v>-906.98500000000001</v>
      </c>
      <c r="H420" s="5">
        <f t="shared" si="98"/>
        <v>26.315999999999917</v>
      </c>
      <c r="I420" s="6"/>
      <c r="J420" s="5">
        <f t="shared" si="102"/>
        <v>26.315999999999917</v>
      </c>
      <c r="K420" s="6">
        <v>-26.315999999999999</v>
      </c>
      <c r="L420" s="5">
        <f t="shared" si="100"/>
        <v>-8.1712414612411521E-14</v>
      </c>
      <c r="M420" s="6"/>
      <c r="N420" s="5">
        <f t="shared" si="99"/>
        <v>-8.1712414612411521E-14</v>
      </c>
      <c r="O420" s="6"/>
      <c r="P420" s="5">
        <f t="shared" si="91"/>
        <v>-8.1712414612411521E-14</v>
      </c>
      <c r="Q420" s="13"/>
      <c r="R420" s="5">
        <f t="shared" si="92"/>
        <v>-8.1712414612411521E-14</v>
      </c>
      <c r="S420" s="6"/>
      <c r="T420" s="5">
        <f t="shared" si="90"/>
        <v>-8.1712414612411521E-14</v>
      </c>
      <c r="U420" s="6"/>
      <c r="V420" s="5">
        <f t="shared" si="101"/>
        <v>-8.1712414612411521E-14</v>
      </c>
      <c r="W420" s="6"/>
      <c r="X420" s="5">
        <f t="shared" si="93"/>
        <v>-8.1712414612411521E-14</v>
      </c>
      <c r="Y420" s="6"/>
      <c r="Z420" s="5">
        <f t="shared" si="94"/>
        <v>-8.1712414612411521E-14</v>
      </c>
      <c r="AA420" s="13"/>
      <c r="AB420" s="5">
        <f t="shared" si="95"/>
        <v>-8.1712414612411521E-14</v>
      </c>
      <c r="AC420" s="6"/>
      <c r="AD420" s="5">
        <f t="shared" si="96"/>
        <v>-8.1712414612411521E-14</v>
      </c>
      <c r="AE420" s="5">
        <v>0</v>
      </c>
      <c r="AF420" s="32">
        <f t="shared" si="97"/>
        <v>0</v>
      </c>
    </row>
    <row r="421" spans="1:32" ht="50.25" hidden="1" customHeight="1">
      <c r="A421" s="9" t="s">
        <v>485</v>
      </c>
      <c r="B421" s="11" t="s">
        <v>575</v>
      </c>
      <c r="C421" s="8"/>
      <c r="D421" s="5"/>
      <c r="E421" s="6"/>
      <c r="F421" s="5">
        <f t="shared" si="103"/>
        <v>0</v>
      </c>
      <c r="G421" s="6"/>
      <c r="H421" s="5">
        <f t="shared" si="98"/>
        <v>0</v>
      </c>
      <c r="I421" s="6"/>
      <c r="J421" s="5">
        <f t="shared" si="102"/>
        <v>0</v>
      </c>
      <c r="K421" s="6">
        <f>K422</f>
        <v>1500.7894699999999</v>
      </c>
      <c r="L421" s="5">
        <f t="shared" si="100"/>
        <v>1500.7894699999999</v>
      </c>
      <c r="M421" s="6">
        <f>M422</f>
        <v>-1500.7894699999999</v>
      </c>
      <c r="N421" s="5">
        <f t="shared" si="99"/>
        <v>0</v>
      </c>
      <c r="O421" s="6">
        <f>O422</f>
        <v>0</v>
      </c>
      <c r="P421" s="5">
        <f t="shared" si="91"/>
        <v>0</v>
      </c>
      <c r="Q421" s="13">
        <f>Q422</f>
        <v>0</v>
      </c>
      <c r="R421" s="5">
        <f t="shared" si="92"/>
        <v>0</v>
      </c>
      <c r="S421" s="6">
        <f>S422</f>
        <v>0</v>
      </c>
      <c r="T421" s="5">
        <f t="shared" si="90"/>
        <v>0</v>
      </c>
      <c r="U421" s="6">
        <f>U422</f>
        <v>0</v>
      </c>
      <c r="V421" s="5">
        <f t="shared" si="101"/>
        <v>0</v>
      </c>
      <c r="W421" s="6">
        <f>W422</f>
        <v>0</v>
      </c>
      <c r="X421" s="5">
        <f t="shared" si="93"/>
        <v>0</v>
      </c>
      <c r="Y421" s="6">
        <f>Y422</f>
        <v>0</v>
      </c>
      <c r="Z421" s="5">
        <f t="shared" si="94"/>
        <v>0</v>
      </c>
      <c r="AA421" s="13">
        <f>AA422</f>
        <v>0</v>
      </c>
      <c r="AB421" s="5">
        <f t="shared" si="95"/>
        <v>0</v>
      </c>
      <c r="AC421" s="6">
        <f>AC422</f>
        <v>0</v>
      </c>
      <c r="AD421" s="5">
        <f t="shared" si="96"/>
        <v>0</v>
      </c>
      <c r="AE421" s="5">
        <f>AE422</f>
        <v>0</v>
      </c>
      <c r="AF421" s="32" t="e">
        <f t="shared" si="97"/>
        <v>#DIV/0!</v>
      </c>
    </row>
    <row r="422" spans="1:32" ht="50.25" hidden="1" customHeight="1">
      <c r="A422" s="9" t="s">
        <v>34</v>
      </c>
      <c r="B422" s="11" t="s">
        <v>575</v>
      </c>
      <c r="C422" s="8">
        <v>200</v>
      </c>
      <c r="D422" s="5"/>
      <c r="E422" s="6"/>
      <c r="F422" s="5">
        <f t="shared" si="103"/>
        <v>0</v>
      </c>
      <c r="G422" s="6"/>
      <c r="H422" s="5">
        <f t="shared" si="98"/>
        <v>0</v>
      </c>
      <c r="I422" s="6"/>
      <c r="J422" s="5">
        <f t="shared" si="102"/>
        <v>0</v>
      </c>
      <c r="K422" s="6">
        <v>1500.7894699999999</v>
      </c>
      <c r="L422" s="5">
        <f t="shared" si="100"/>
        <v>1500.7894699999999</v>
      </c>
      <c r="M422" s="6">
        <v>-1500.7894699999999</v>
      </c>
      <c r="N422" s="5">
        <f t="shared" si="99"/>
        <v>0</v>
      </c>
      <c r="O422" s="6"/>
      <c r="P422" s="5">
        <f t="shared" si="91"/>
        <v>0</v>
      </c>
      <c r="Q422" s="13"/>
      <c r="R422" s="5">
        <f t="shared" si="92"/>
        <v>0</v>
      </c>
      <c r="S422" s="6"/>
      <c r="T422" s="5">
        <f t="shared" ref="T422:T498" si="104">R422+S422</f>
        <v>0</v>
      </c>
      <c r="U422" s="6"/>
      <c r="V422" s="5">
        <f t="shared" si="101"/>
        <v>0</v>
      </c>
      <c r="W422" s="6"/>
      <c r="X422" s="5">
        <f t="shared" si="93"/>
        <v>0</v>
      </c>
      <c r="Y422" s="6"/>
      <c r="Z422" s="5">
        <f t="shared" si="94"/>
        <v>0</v>
      </c>
      <c r="AA422" s="13"/>
      <c r="AB422" s="5">
        <f t="shared" si="95"/>
        <v>0</v>
      </c>
      <c r="AC422" s="6"/>
      <c r="AD422" s="5">
        <f t="shared" si="96"/>
        <v>0</v>
      </c>
      <c r="AE422" s="5"/>
      <c r="AF422" s="32" t="e">
        <f t="shared" si="97"/>
        <v>#DIV/0!</v>
      </c>
    </row>
    <row r="423" spans="1:32" ht="74.25" customHeight="1">
      <c r="A423" s="9" t="s">
        <v>493</v>
      </c>
      <c r="B423" s="11" t="s">
        <v>494</v>
      </c>
      <c r="C423" s="8"/>
      <c r="D423" s="5">
        <v>283</v>
      </c>
      <c r="E423" s="6">
        <f>E424</f>
        <v>0</v>
      </c>
      <c r="F423" s="5">
        <f t="shared" si="103"/>
        <v>283</v>
      </c>
      <c r="G423" s="6">
        <f>G424</f>
        <v>-283</v>
      </c>
      <c r="H423" s="5">
        <f t="shared" si="98"/>
        <v>0</v>
      </c>
      <c r="I423" s="6">
        <f>I424</f>
        <v>0</v>
      </c>
      <c r="J423" s="5">
        <f t="shared" si="102"/>
        <v>0</v>
      </c>
      <c r="K423" s="6">
        <f>K424</f>
        <v>25</v>
      </c>
      <c r="L423" s="5">
        <f t="shared" si="100"/>
        <v>25</v>
      </c>
      <c r="M423" s="6">
        <f>M424</f>
        <v>0</v>
      </c>
      <c r="N423" s="5">
        <f t="shared" si="99"/>
        <v>25</v>
      </c>
      <c r="O423" s="6">
        <f>O424</f>
        <v>0</v>
      </c>
      <c r="P423" s="5">
        <f t="shared" si="91"/>
        <v>25</v>
      </c>
      <c r="Q423" s="13">
        <f>Q424</f>
        <v>0</v>
      </c>
      <c r="R423" s="5">
        <f t="shared" si="92"/>
        <v>25</v>
      </c>
      <c r="S423" s="6">
        <f>S424</f>
        <v>0</v>
      </c>
      <c r="T423" s="5">
        <f t="shared" si="104"/>
        <v>25</v>
      </c>
      <c r="U423" s="6">
        <f>U424</f>
        <v>-13</v>
      </c>
      <c r="V423" s="5">
        <f t="shared" si="101"/>
        <v>12</v>
      </c>
      <c r="W423" s="6">
        <f>W424</f>
        <v>0</v>
      </c>
      <c r="X423" s="5">
        <f t="shared" si="93"/>
        <v>12</v>
      </c>
      <c r="Y423" s="6">
        <f>Y424</f>
        <v>0</v>
      </c>
      <c r="Z423" s="5">
        <f t="shared" si="94"/>
        <v>12</v>
      </c>
      <c r="AA423" s="13">
        <f>AA424</f>
        <v>0</v>
      </c>
      <c r="AB423" s="5">
        <f t="shared" si="95"/>
        <v>12</v>
      </c>
      <c r="AC423" s="6">
        <f>AC424</f>
        <v>0</v>
      </c>
      <c r="AD423" s="5">
        <f t="shared" si="96"/>
        <v>12</v>
      </c>
      <c r="AE423" s="5">
        <f>AE424</f>
        <v>12</v>
      </c>
      <c r="AF423" s="32">
        <f t="shared" si="97"/>
        <v>100</v>
      </c>
    </row>
    <row r="424" spans="1:32" ht="60.75" customHeight="1">
      <c r="A424" s="9" t="s">
        <v>495</v>
      </c>
      <c r="B424" s="11" t="s">
        <v>496</v>
      </c>
      <c r="C424" s="8"/>
      <c r="D424" s="5">
        <v>283</v>
      </c>
      <c r="E424" s="4">
        <f>E425</f>
        <v>0</v>
      </c>
      <c r="F424" s="5">
        <f t="shared" si="103"/>
        <v>283</v>
      </c>
      <c r="G424" s="6">
        <f>G425</f>
        <v>-283</v>
      </c>
      <c r="H424" s="5">
        <f t="shared" si="98"/>
        <v>0</v>
      </c>
      <c r="I424" s="6">
        <f>I425</f>
        <v>0</v>
      </c>
      <c r="J424" s="5">
        <f t="shared" si="102"/>
        <v>0</v>
      </c>
      <c r="K424" s="6">
        <f>K425</f>
        <v>25</v>
      </c>
      <c r="L424" s="5">
        <f t="shared" si="100"/>
        <v>25</v>
      </c>
      <c r="M424" s="6">
        <f>M425</f>
        <v>0</v>
      </c>
      <c r="N424" s="5">
        <f t="shared" si="99"/>
        <v>25</v>
      </c>
      <c r="O424" s="6">
        <f>O425</f>
        <v>0</v>
      </c>
      <c r="P424" s="5">
        <f t="shared" si="91"/>
        <v>25</v>
      </c>
      <c r="Q424" s="13">
        <f>Q425</f>
        <v>0</v>
      </c>
      <c r="R424" s="5">
        <f t="shared" si="92"/>
        <v>25</v>
      </c>
      <c r="S424" s="6">
        <f>S425</f>
        <v>0</v>
      </c>
      <c r="T424" s="5">
        <f t="shared" si="104"/>
        <v>25</v>
      </c>
      <c r="U424" s="6">
        <f>U425</f>
        <v>-13</v>
      </c>
      <c r="V424" s="5">
        <f t="shared" si="101"/>
        <v>12</v>
      </c>
      <c r="W424" s="6">
        <f>W425</f>
        <v>0</v>
      </c>
      <c r="X424" s="5">
        <f t="shared" si="93"/>
        <v>12</v>
      </c>
      <c r="Y424" s="6">
        <f>Y425</f>
        <v>0</v>
      </c>
      <c r="Z424" s="5">
        <f t="shared" si="94"/>
        <v>12</v>
      </c>
      <c r="AA424" s="13">
        <f>AA425</f>
        <v>0</v>
      </c>
      <c r="AB424" s="5">
        <f t="shared" si="95"/>
        <v>12</v>
      </c>
      <c r="AC424" s="6">
        <f>AC425</f>
        <v>0</v>
      </c>
      <c r="AD424" s="5">
        <f t="shared" si="96"/>
        <v>12</v>
      </c>
      <c r="AE424" s="5">
        <f>AE425</f>
        <v>12</v>
      </c>
      <c r="AF424" s="32">
        <f t="shared" si="97"/>
        <v>100</v>
      </c>
    </row>
    <row r="425" spans="1:32" ht="50.25" customHeight="1">
      <c r="A425" s="9" t="s">
        <v>34</v>
      </c>
      <c r="B425" s="11" t="s">
        <v>496</v>
      </c>
      <c r="C425" s="8">
        <v>200</v>
      </c>
      <c r="D425" s="5">
        <v>283</v>
      </c>
      <c r="E425" s="4"/>
      <c r="F425" s="5">
        <f t="shared" si="103"/>
        <v>283</v>
      </c>
      <c r="G425" s="6">
        <v>-283</v>
      </c>
      <c r="H425" s="5">
        <f t="shared" si="98"/>
        <v>0</v>
      </c>
      <c r="I425" s="6"/>
      <c r="J425" s="5">
        <f t="shared" si="102"/>
        <v>0</v>
      </c>
      <c r="K425" s="6">
        <v>25</v>
      </c>
      <c r="L425" s="5">
        <f t="shared" si="100"/>
        <v>25</v>
      </c>
      <c r="M425" s="6"/>
      <c r="N425" s="5">
        <f t="shared" si="99"/>
        <v>25</v>
      </c>
      <c r="O425" s="6"/>
      <c r="P425" s="5">
        <f t="shared" ref="P425:P505" si="105">N425+O425</f>
        <v>25</v>
      </c>
      <c r="Q425" s="13">
        <v>0</v>
      </c>
      <c r="R425" s="5">
        <f t="shared" ref="R425:R502" si="106">P425+Q425</f>
        <v>25</v>
      </c>
      <c r="S425" s="6">
        <v>0</v>
      </c>
      <c r="T425" s="5">
        <f t="shared" si="104"/>
        <v>25</v>
      </c>
      <c r="U425" s="6">
        <v>-13</v>
      </c>
      <c r="V425" s="5">
        <f t="shared" si="101"/>
        <v>12</v>
      </c>
      <c r="W425" s="6"/>
      <c r="X425" s="5">
        <f t="shared" si="93"/>
        <v>12</v>
      </c>
      <c r="Y425" s="6"/>
      <c r="Z425" s="5">
        <f t="shared" si="94"/>
        <v>12</v>
      </c>
      <c r="AA425" s="13"/>
      <c r="AB425" s="5">
        <f t="shared" si="95"/>
        <v>12</v>
      </c>
      <c r="AC425" s="6"/>
      <c r="AD425" s="5">
        <f t="shared" si="96"/>
        <v>12</v>
      </c>
      <c r="AE425" s="5">
        <v>12</v>
      </c>
      <c r="AF425" s="32">
        <f t="shared" si="97"/>
        <v>100</v>
      </c>
    </row>
    <row r="426" spans="1:32" ht="44.25" customHeight="1">
      <c r="A426" s="9" t="s">
        <v>554</v>
      </c>
      <c r="B426" s="11" t="s">
        <v>552</v>
      </c>
      <c r="C426" s="8"/>
      <c r="D426" s="5">
        <f>D427</f>
        <v>0</v>
      </c>
      <c r="E426" s="4">
        <f>E427</f>
        <v>410</v>
      </c>
      <c r="F426" s="5">
        <f t="shared" si="103"/>
        <v>410</v>
      </c>
      <c r="G426" s="6">
        <f>G427</f>
        <v>0</v>
      </c>
      <c r="H426" s="5">
        <f t="shared" si="98"/>
        <v>410</v>
      </c>
      <c r="I426" s="6">
        <f>I427</f>
        <v>0</v>
      </c>
      <c r="J426" s="5">
        <f t="shared" si="102"/>
        <v>410</v>
      </c>
      <c r="K426" s="6">
        <f>K427</f>
        <v>-25</v>
      </c>
      <c r="L426" s="5">
        <f t="shared" si="100"/>
        <v>385</v>
      </c>
      <c r="M426" s="6">
        <f>M427</f>
        <v>0</v>
      </c>
      <c r="N426" s="5">
        <f t="shared" si="99"/>
        <v>385</v>
      </c>
      <c r="O426" s="6">
        <f>O427</f>
        <v>0</v>
      </c>
      <c r="P426" s="5">
        <f t="shared" si="105"/>
        <v>385</v>
      </c>
      <c r="Q426" s="13">
        <f>Q427</f>
        <v>0</v>
      </c>
      <c r="R426" s="5">
        <f t="shared" si="106"/>
        <v>385</v>
      </c>
      <c r="S426" s="6">
        <f>S427</f>
        <v>0</v>
      </c>
      <c r="T426" s="5">
        <f t="shared" si="104"/>
        <v>385</v>
      </c>
      <c r="U426" s="6">
        <f>U427</f>
        <v>0</v>
      </c>
      <c r="V426" s="5">
        <f t="shared" si="101"/>
        <v>385</v>
      </c>
      <c r="W426" s="6">
        <f>W427</f>
        <v>0</v>
      </c>
      <c r="X426" s="5">
        <f t="shared" si="93"/>
        <v>385</v>
      </c>
      <c r="Y426" s="6">
        <f>Y427</f>
        <v>0</v>
      </c>
      <c r="Z426" s="5">
        <f t="shared" si="94"/>
        <v>385</v>
      </c>
      <c r="AA426" s="13">
        <f>AA427</f>
        <v>0</v>
      </c>
      <c r="AB426" s="5">
        <f t="shared" si="95"/>
        <v>385</v>
      </c>
      <c r="AC426" s="6">
        <f>AC427</f>
        <v>-2.7193999999999998</v>
      </c>
      <c r="AD426" s="5">
        <f t="shared" si="96"/>
        <v>382.28059999999999</v>
      </c>
      <c r="AE426" s="5">
        <f>AE427</f>
        <v>382.28059999999999</v>
      </c>
      <c r="AF426" s="32">
        <f t="shared" si="97"/>
        <v>100</v>
      </c>
    </row>
    <row r="427" spans="1:32" ht="37.5" customHeight="1">
      <c r="A427" s="9" t="s">
        <v>555</v>
      </c>
      <c r="B427" s="11" t="s">
        <v>556</v>
      </c>
      <c r="C427" s="8"/>
      <c r="D427" s="5">
        <f>D428</f>
        <v>0</v>
      </c>
      <c r="E427" s="4">
        <f>E428</f>
        <v>410</v>
      </c>
      <c r="F427" s="5">
        <f t="shared" si="103"/>
        <v>410</v>
      </c>
      <c r="G427" s="6">
        <f>G428</f>
        <v>0</v>
      </c>
      <c r="H427" s="5">
        <f t="shared" si="98"/>
        <v>410</v>
      </c>
      <c r="I427" s="6">
        <f>I428</f>
        <v>0</v>
      </c>
      <c r="J427" s="5">
        <f t="shared" si="102"/>
        <v>410</v>
      </c>
      <c r="K427" s="6">
        <f>K428</f>
        <v>-25</v>
      </c>
      <c r="L427" s="5">
        <f t="shared" si="100"/>
        <v>385</v>
      </c>
      <c r="M427" s="6">
        <f>M428</f>
        <v>0</v>
      </c>
      <c r="N427" s="5">
        <f t="shared" si="99"/>
        <v>385</v>
      </c>
      <c r="O427" s="6">
        <f>O428</f>
        <v>0</v>
      </c>
      <c r="P427" s="5">
        <f t="shared" si="105"/>
        <v>385</v>
      </c>
      <c r="Q427" s="13">
        <f>Q428</f>
        <v>0</v>
      </c>
      <c r="R427" s="5">
        <f t="shared" si="106"/>
        <v>385</v>
      </c>
      <c r="S427" s="6">
        <f>S428</f>
        <v>0</v>
      </c>
      <c r="T427" s="5">
        <f t="shared" si="104"/>
        <v>385</v>
      </c>
      <c r="U427" s="6">
        <f>U428</f>
        <v>0</v>
      </c>
      <c r="V427" s="5">
        <f t="shared" si="101"/>
        <v>385</v>
      </c>
      <c r="W427" s="6">
        <f>W428</f>
        <v>0</v>
      </c>
      <c r="X427" s="5">
        <f t="shared" si="93"/>
        <v>385</v>
      </c>
      <c r="Y427" s="6">
        <f>Y428</f>
        <v>0</v>
      </c>
      <c r="Z427" s="5">
        <f t="shared" si="94"/>
        <v>385</v>
      </c>
      <c r="AA427" s="13">
        <f>AA428</f>
        <v>0</v>
      </c>
      <c r="AB427" s="5">
        <f t="shared" si="95"/>
        <v>385</v>
      </c>
      <c r="AC427" s="6">
        <f>AC428</f>
        <v>-2.7193999999999998</v>
      </c>
      <c r="AD427" s="5">
        <f t="shared" si="96"/>
        <v>382.28059999999999</v>
      </c>
      <c r="AE427" s="5">
        <f>AE428</f>
        <v>382.28059999999999</v>
      </c>
      <c r="AF427" s="32">
        <f t="shared" si="97"/>
        <v>100</v>
      </c>
    </row>
    <row r="428" spans="1:32" ht="50.25" customHeight="1">
      <c r="A428" s="9" t="s">
        <v>34</v>
      </c>
      <c r="B428" s="11" t="s">
        <v>553</v>
      </c>
      <c r="C428" s="8">
        <v>200</v>
      </c>
      <c r="D428" s="5"/>
      <c r="E428" s="4">
        <v>410</v>
      </c>
      <c r="F428" s="5">
        <f t="shared" si="103"/>
        <v>410</v>
      </c>
      <c r="G428" s="6"/>
      <c r="H428" s="5">
        <f t="shared" si="98"/>
        <v>410</v>
      </c>
      <c r="I428" s="6"/>
      <c r="J428" s="5">
        <f>H428+I428</f>
        <v>410</v>
      </c>
      <c r="K428" s="6">
        <v>-25</v>
      </c>
      <c r="L428" s="5">
        <f>J428+K428</f>
        <v>385</v>
      </c>
      <c r="M428" s="6"/>
      <c r="N428" s="5">
        <f t="shared" si="99"/>
        <v>385</v>
      </c>
      <c r="O428" s="6"/>
      <c r="P428" s="5">
        <f t="shared" si="105"/>
        <v>385</v>
      </c>
      <c r="Q428" s="13"/>
      <c r="R428" s="5">
        <f t="shared" si="106"/>
        <v>385</v>
      </c>
      <c r="S428" s="6"/>
      <c r="T428" s="5">
        <f t="shared" si="104"/>
        <v>385</v>
      </c>
      <c r="U428" s="6"/>
      <c r="V428" s="5">
        <f t="shared" si="101"/>
        <v>385</v>
      </c>
      <c r="W428" s="6"/>
      <c r="X428" s="5">
        <f t="shared" si="93"/>
        <v>385</v>
      </c>
      <c r="Y428" s="6"/>
      <c r="Z428" s="5">
        <f t="shared" si="94"/>
        <v>385</v>
      </c>
      <c r="AA428" s="13"/>
      <c r="AB428" s="5">
        <f t="shared" si="95"/>
        <v>385</v>
      </c>
      <c r="AC428" s="6">
        <v>-2.7193999999999998</v>
      </c>
      <c r="AD428" s="5">
        <f t="shared" si="96"/>
        <v>382.28059999999999</v>
      </c>
      <c r="AE428" s="5">
        <v>382.28059999999999</v>
      </c>
      <c r="AF428" s="32">
        <f t="shared" si="97"/>
        <v>100</v>
      </c>
    </row>
    <row r="429" spans="1:32" ht="50.25" hidden="1" customHeight="1">
      <c r="A429" s="9" t="s">
        <v>618</v>
      </c>
      <c r="B429" s="11" t="s">
        <v>616</v>
      </c>
      <c r="C429" s="8"/>
      <c r="D429" s="5"/>
      <c r="E429" s="4"/>
      <c r="F429" s="5">
        <f t="shared" si="103"/>
        <v>0</v>
      </c>
      <c r="G429" s="6"/>
      <c r="H429" s="5">
        <f t="shared" si="98"/>
        <v>0</v>
      </c>
      <c r="I429" s="6"/>
      <c r="J429" s="5">
        <f t="shared" ref="J429:J431" si="107">H429+I429</f>
        <v>0</v>
      </c>
      <c r="K429" s="6"/>
      <c r="L429" s="5">
        <f t="shared" ref="L429:L431" si="108">J429+K429</f>
        <v>0</v>
      </c>
      <c r="M429" s="6"/>
      <c r="N429" s="5">
        <f t="shared" si="99"/>
        <v>0</v>
      </c>
      <c r="O429" s="6">
        <f>O430</f>
        <v>3148</v>
      </c>
      <c r="P429" s="5">
        <f t="shared" si="105"/>
        <v>3148</v>
      </c>
      <c r="Q429" s="13">
        <f>Q430</f>
        <v>0</v>
      </c>
      <c r="R429" s="5">
        <f t="shared" si="106"/>
        <v>3148</v>
      </c>
      <c r="S429" s="6">
        <f>S430</f>
        <v>0</v>
      </c>
      <c r="T429" s="5">
        <f t="shared" si="104"/>
        <v>3148</v>
      </c>
      <c r="U429" s="6">
        <f>U430</f>
        <v>-3148</v>
      </c>
      <c r="V429" s="5">
        <f t="shared" si="101"/>
        <v>0</v>
      </c>
      <c r="W429" s="6">
        <f>W430</f>
        <v>0</v>
      </c>
      <c r="X429" s="5">
        <f t="shared" si="93"/>
        <v>0</v>
      </c>
      <c r="Y429" s="6">
        <f>Y430</f>
        <v>0</v>
      </c>
      <c r="Z429" s="5">
        <f t="shared" si="94"/>
        <v>0</v>
      </c>
      <c r="AA429" s="13">
        <f>AA430</f>
        <v>0</v>
      </c>
      <c r="AB429" s="5">
        <f t="shared" si="95"/>
        <v>0</v>
      </c>
      <c r="AC429" s="6">
        <f>AC430</f>
        <v>0</v>
      </c>
      <c r="AD429" s="5">
        <f t="shared" si="96"/>
        <v>0</v>
      </c>
      <c r="AE429" s="5">
        <f>AE430</f>
        <v>0</v>
      </c>
      <c r="AF429" s="32" t="e">
        <f t="shared" si="97"/>
        <v>#DIV/0!</v>
      </c>
    </row>
    <row r="430" spans="1:32" ht="37.5" hidden="1" customHeight="1">
      <c r="A430" s="9" t="s">
        <v>617</v>
      </c>
      <c r="B430" s="11" t="s">
        <v>619</v>
      </c>
      <c r="C430" s="8"/>
      <c r="D430" s="5"/>
      <c r="E430" s="4"/>
      <c r="F430" s="5">
        <f t="shared" si="103"/>
        <v>0</v>
      </c>
      <c r="G430" s="6"/>
      <c r="H430" s="5">
        <f t="shared" si="98"/>
        <v>0</v>
      </c>
      <c r="I430" s="6"/>
      <c r="J430" s="5">
        <f t="shared" si="107"/>
        <v>0</v>
      </c>
      <c r="K430" s="6"/>
      <c r="L430" s="5">
        <f t="shared" si="108"/>
        <v>0</v>
      </c>
      <c r="M430" s="6"/>
      <c r="N430" s="5">
        <f t="shared" si="99"/>
        <v>0</v>
      </c>
      <c r="O430" s="6">
        <f>O431</f>
        <v>3148</v>
      </c>
      <c r="P430" s="5">
        <f t="shared" si="105"/>
        <v>3148</v>
      </c>
      <c r="Q430" s="13">
        <f>Q431</f>
        <v>0</v>
      </c>
      <c r="R430" s="5">
        <f t="shared" si="106"/>
        <v>3148</v>
      </c>
      <c r="S430" s="6">
        <f>S431</f>
        <v>0</v>
      </c>
      <c r="T430" s="5">
        <f t="shared" si="104"/>
        <v>3148</v>
      </c>
      <c r="U430" s="6">
        <f>U431</f>
        <v>-3148</v>
      </c>
      <c r="V430" s="5">
        <f t="shared" si="101"/>
        <v>0</v>
      </c>
      <c r="W430" s="6">
        <f>W431</f>
        <v>0</v>
      </c>
      <c r="X430" s="5">
        <f t="shared" si="93"/>
        <v>0</v>
      </c>
      <c r="Y430" s="6">
        <f>Y431</f>
        <v>0</v>
      </c>
      <c r="Z430" s="5">
        <f t="shared" si="94"/>
        <v>0</v>
      </c>
      <c r="AA430" s="13">
        <f>AA431</f>
        <v>0</v>
      </c>
      <c r="AB430" s="5">
        <f t="shared" si="95"/>
        <v>0</v>
      </c>
      <c r="AC430" s="6">
        <f>AC431</f>
        <v>0</v>
      </c>
      <c r="AD430" s="5">
        <f t="shared" si="96"/>
        <v>0</v>
      </c>
      <c r="AE430" s="5">
        <f>AE431</f>
        <v>0</v>
      </c>
      <c r="AF430" s="32" t="e">
        <f t="shared" si="97"/>
        <v>#DIV/0!</v>
      </c>
    </row>
    <row r="431" spans="1:32" ht="50.25" hidden="1" customHeight="1">
      <c r="A431" s="9" t="s">
        <v>34</v>
      </c>
      <c r="B431" s="11" t="s">
        <v>619</v>
      </c>
      <c r="C431" s="8">
        <v>200</v>
      </c>
      <c r="D431" s="5"/>
      <c r="E431" s="4"/>
      <c r="F431" s="5">
        <f t="shared" si="103"/>
        <v>0</v>
      </c>
      <c r="G431" s="6"/>
      <c r="H431" s="5">
        <f t="shared" si="98"/>
        <v>0</v>
      </c>
      <c r="I431" s="6"/>
      <c r="J431" s="5">
        <f t="shared" si="107"/>
        <v>0</v>
      </c>
      <c r="K431" s="6"/>
      <c r="L431" s="5">
        <f t="shared" si="108"/>
        <v>0</v>
      </c>
      <c r="M431" s="6"/>
      <c r="N431" s="5">
        <f t="shared" si="99"/>
        <v>0</v>
      </c>
      <c r="O431" s="6">
        <v>3148</v>
      </c>
      <c r="P431" s="5">
        <f t="shared" si="105"/>
        <v>3148</v>
      </c>
      <c r="Q431" s="13"/>
      <c r="R431" s="5">
        <f t="shared" si="106"/>
        <v>3148</v>
      </c>
      <c r="S431" s="6"/>
      <c r="T431" s="5">
        <f t="shared" si="104"/>
        <v>3148</v>
      </c>
      <c r="U431" s="6">
        <v>-3148</v>
      </c>
      <c r="V431" s="5">
        <f t="shared" si="101"/>
        <v>0</v>
      </c>
      <c r="W431" s="6"/>
      <c r="X431" s="5">
        <f t="shared" si="93"/>
        <v>0</v>
      </c>
      <c r="Y431" s="6"/>
      <c r="Z431" s="5">
        <f t="shared" si="94"/>
        <v>0</v>
      </c>
      <c r="AA431" s="13"/>
      <c r="AB431" s="5">
        <f t="shared" si="95"/>
        <v>0</v>
      </c>
      <c r="AC431" s="6"/>
      <c r="AD431" s="5">
        <f t="shared" si="96"/>
        <v>0</v>
      </c>
      <c r="AE431" s="5"/>
      <c r="AF431" s="32" t="e">
        <f t="shared" si="97"/>
        <v>#DIV/0!</v>
      </c>
    </row>
    <row r="432" spans="1:32" ht="50.25" customHeight="1">
      <c r="A432" s="9" t="s">
        <v>578</v>
      </c>
      <c r="B432" s="11" t="s">
        <v>580</v>
      </c>
      <c r="C432" s="8"/>
      <c r="D432" s="5"/>
      <c r="E432" s="4"/>
      <c r="F432" s="5">
        <f t="shared" si="103"/>
        <v>0</v>
      </c>
      <c r="G432" s="6"/>
      <c r="H432" s="5">
        <f t="shared" si="98"/>
        <v>0</v>
      </c>
      <c r="I432" s="6"/>
      <c r="J432" s="5">
        <f t="shared" si="102"/>
        <v>0</v>
      </c>
      <c r="K432" s="6">
        <f>K433</f>
        <v>0</v>
      </c>
      <c r="L432" s="5">
        <f t="shared" si="100"/>
        <v>0</v>
      </c>
      <c r="M432" s="6">
        <f>M433</f>
        <v>1500.7894699999999</v>
      </c>
      <c r="N432" s="5">
        <f t="shared" si="99"/>
        <v>1500.7894699999999</v>
      </c>
      <c r="O432" s="6">
        <f>O433</f>
        <v>0</v>
      </c>
      <c r="P432" s="5">
        <f t="shared" si="105"/>
        <v>1500.7894699999999</v>
      </c>
      <c r="Q432" s="13">
        <f>Q433</f>
        <v>0</v>
      </c>
      <c r="R432" s="5">
        <f t="shared" si="106"/>
        <v>1500.7894699999999</v>
      </c>
      <c r="S432" s="6">
        <f>S433</f>
        <v>0</v>
      </c>
      <c r="T432" s="5">
        <f t="shared" si="104"/>
        <v>1500.7894699999999</v>
      </c>
      <c r="U432" s="6">
        <f>U433+U435</f>
        <v>75000</v>
      </c>
      <c r="V432" s="5">
        <f t="shared" si="101"/>
        <v>76500.789470000003</v>
      </c>
      <c r="W432" s="6">
        <f>W433+W435</f>
        <v>0</v>
      </c>
      <c r="X432" s="5">
        <f t="shared" si="93"/>
        <v>76500.789470000003</v>
      </c>
      <c r="Y432" s="6">
        <f>Y433+Y435</f>
        <v>0</v>
      </c>
      <c r="Z432" s="5">
        <f t="shared" si="94"/>
        <v>76500.789470000003</v>
      </c>
      <c r="AA432" s="13">
        <f>AA433+AA435</f>
        <v>0</v>
      </c>
      <c r="AB432" s="5">
        <f t="shared" si="95"/>
        <v>76500.789470000003</v>
      </c>
      <c r="AC432" s="6">
        <f>AC433+AC435</f>
        <v>0</v>
      </c>
      <c r="AD432" s="5">
        <f t="shared" si="96"/>
        <v>76500.789470000003</v>
      </c>
      <c r="AE432" s="5">
        <f>AE433+AE435</f>
        <v>4963.5894699999999</v>
      </c>
      <c r="AF432" s="32">
        <f t="shared" si="97"/>
        <v>6.4882852901099604</v>
      </c>
    </row>
    <row r="433" spans="1:32" ht="42.75" customHeight="1">
      <c r="A433" s="9" t="s">
        <v>579</v>
      </c>
      <c r="B433" s="11" t="s">
        <v>581</v>
      </c>
      <c r="C433" s="8"/>
      <c r="D433" s="5"/>
      <c r="E433" s="4"/>
      <c r="F433" s="5">
        <f t="shared" si="103"/>
        <v>0</v>
      </c>
      <c r="G433" s="6"/>
      <c r="H433" s="5">
        <f t="shared" si="98"/>
        <v>0</v>
      </c>
      <c r="I433" s="6"/>
      <c r="J433" s="5">
        <f t="shared" si="102"/>
        <v>0</v>
      </c>
      <c r="K433" s="6">
        <f>K434</f>
        <v>0</v>
      </c>
      <c r="L433" s="5">
        <f t="shared" si="100"/>
        <v>0</v>
      </c>
      <c r="M433" s="6">
        <f>M434</f>
        <v>1500.7894699999999</v>
      </c>
      <c r="N433" s="5">
        <f t="shared" si="99"/>
        <v>1500.7894699999999</v>
      </c>
      <c r="O433" s="6">
        <f>O434</f>
        <v>0</v>
      </c>
      <c r="P433" s="5">
        <f t="shared" si="105"/>
        <v>1500.7894699999999</v>
      </c>
      <c r="Q433" s="13">
        <f>Q434</f>
        <v>0</v>
      </c>
      <c r="R433" s="5">
        <f t="shared" si="106"/>
        <v>1500.7894699999999</v>
      </c>
      <c r="S433" s="6">
        <f>S434</f>
        <v>0</v>
      </c>
      <c r="T433" s="5">
        <f t="shared" si="104"/>
        <v>1500.7894699999999</v>
      </c>
      <c r="U433" s="6">
        <f>U434</f>
        <v>0</v>
      </c>
      <c r="V433" s="5">
        <f t="shared" si="101"/>
        <v>1500.7894699999999</v>
      </c>
      <c r="W433" s="6">
        <f>W434</f>
        <v>0</v>
      </c>
      <c r="X433" s="5">
        <f t="shared" si="93"/>
        <v>1500.7894699999999</v>
      </c>
      <c r="Y433" s="6">
        <f>Y434</f>
        <v>0</v>
      </c>
      <c r="Z433" s="5">
        <f t="shared" si="94"/>
        <v>1500.7894699999999</v>
      </c>
      <c r="AA433" s="13">
        <f>AA434</f>
        <v>0</v>
      </c>
      <c r="AB433" s="5">
        <f t="shared" si="95"/>
        <v>1500.7894699999999</v>
      </c>
      <c r="AC433" s="6">
        <f>AC434</f>
        <v>0</v>
      </c>
      <c r="AD433" s="5">
        <f t="shared" si="96"/>
        <v>1500.7894699999999</v>
      </c>
      <c r="AE433" s="5">
        <f>AE434</f>
        <v>1500.7894699999999</v>
      </c>
      <c r="AF433" s="32">
        <f t="shared" si="97"/>
        <v>100</v>
      </c>
    </row>
    <row r="434" spans="1:32" ht="50.25" customHeight="1">
      <c r="A434" s="9" t="s">
        <v>34</v>
      </c>
      <c r="B434" s="11" t="s">
        <v>581</v>
      </c>
      <c r="C434" s="8">
        <v>200</v>
      </c>
      <c r="D434" s="5"/>
      <c r="E434" s="4"/>
      <c r="F434" s="5">
        <f t="shared" si="103"/>
        <v>0</v>
      </c>
      <c r="G434" s="6"/>
      <c r="H434" s="5">
        <f t="shared" si="98"/>
        <v>0</v>
      </c>
      <c r="I434" s="6"/>
      <c r="J434" s="5">
        <f t="shared" si="102"/>
        <v>0</v>
      </c>
      <c r="K434" s="6"/>
      <c r="L434" s="5">
        <f t="shared" si="100"/>
        <v>0</v>
      </c>
      <c r="M434" s="6">
        <v>1500.7894699999999</v>
      </c>
      <c r="N434" s="5">
        <f t="shared" si="99"/>
        <v>1500.7894699999999</v>
      </c>
      <c r="O434" s="6"/>
      <c r="P434" s="5">
        <f t="shared" si="105"/>
        <v>1500.7894699999999</v>
      </c>
      <c r="Q434" s="13"/>
      <c r="R434" s="5">
        <f t="shared" si="106"/>
        <v>1500.7894699999999</v>
      </c>
      <c r="S434" s="6"/>
      <c r="T434" s="5">
        <f t="shared" si="104"/>
        <v>1500.7894699999999</v>
      </c>
      <c r="U434" s="6"/>
      <c r="V434" s="5">
        <f t="shared" si="101"/>
        <v>1500.7894699999999</v>
      </c>
      <c r="W434" s="6"/>
      <c r="X434" s="5">
        <f t="shared" si="93"/>
        <v>1500.7894699999999</v>
      </c>
      <c r="Y434" s="6"/>
      <c r="Z434" s="5">
        <f t="shared" si="94"/>
        <v>1500.7894699999999</v>
      </c>
      <c r="AA434" s="13"/>
      <c r="AB434" s="5">
        <f t="shared" si="95"/>
        <v>1500.7894699999999</v>
      </c>
      <c r="AC434" s="6"/>
      <c r="AD434" s="5">
        <f t="shared" si="96"/>
        <v>1500.7894699999999</v>
      </c>
      <c r="AE434" s="5">
        <v>1500.7894699999999</v>
      </c>
      <c r="AF434" s="32">
        <f t="shared" si="97"/>
        <v>100</v>
      </c>
    </row>
    <row r="435" spans="1:32" ht="74.25" customHeight="1">
      <c r="A435" s="9" t="s">
        <v>651</v>
      </c>
      <c r="B435" s="11" t="s">
        <v>652</v>
      </c>
      <c r="C435" s="8"/>
      <c r="D435" s="5"/>
      <c r="E435" s="4"/>
      <c r="F435" s="5">
        <f t="shared" si="103"/>
        <v>0</v>
      </c>
      <c r="G435" s="6"/>
      <c r="H435" s="5">
        <f t="shared" si="98"/>
        <v>0</v>
      </c>
      <c r="I435" s="6"/>
      <c r="J435" s="5">
        <f t="shared" si="102"/>
        <v>0</v>
      </c>
      <c r="K435" s="6"/>
      <c r="L435" s="5">
        <f t="shared" si="100"/>
        <v>0</v>
      </c>
      <c r="M435" s="6"/>
      <c r="N435" s="5">
        <f t="shared" si="99"/>
        <v>0</v>
      </c>
      <c r="O435" s="6"/>
      <c r="P435" s="5">
        <f t="shared" si="105"/>
        <v>0</v>
      </c>
      <c r="Q435" s="13"/>
      <c r="R435" s="5">
        <f t="shared" si="106"/>
        <v>0</v>
      </c>
      <c r="S435" s="6"/>
      <c r="T435" s="5">
        <f t="shared" si="104"/>
        <v>0</v>
      </c>
      <c r="U435" s="6">
        <f>U436</f>
        <v>75000</v>
      </c>
      <c r="V435" s="5">
        <f t="shared" si="101"/>
        <v>75000</v>
      </c>
      <c r="W435" s="6">
        <f>W436</f>
        <v>0</v>
      </c>
      <c r="X435" s="5">
        <f t="shared" si="93"/>
        <v>75000</v>
      </c>
      <c r="Y435" s="6">
        <f>Y436</f>
        <v>0</v>
      </c>
      <c r="Z435" s="5">
        <f t="shared" si="94"/>
        <v>75000</v>
      </c>
      <c r="AA435" s="13">
        <f>AA436</f>
        <v>0</v>
      </c>
      <c r="AB435" s="5">
        <f t="shared" si="95"/>
        <v>75000</v>
      </c>
      <c r="AC435" s="6">
        <f>AC436</f>
        <v>0</v>
      </c>
      <c r="AD435" s="5">
        <f t="shared" si="96"/>
        <v>75000</v>
      </c>
      <c r="AE435" s="5">
        <f>AE436</f>
        <v>3462.8</v>
      </c>
      <c r="AF435" s="32">
        <f t="shared" si="97"/>
        <v>4.6170666666666671</v>
      </c>
    </row>
    <row r="436" spans="1:32" ht="50.25" customHeight="1">
      <c r="A436" s="9" t="s">
        <v>379</v>
      </c>
      <c r="B436" s="11" t="s">
        <v>652</v>
      </c>
      <c r="C436" s="8">
        <v>400</v>
      </c>
      <c r="D436" s="5"/>
      <c r="E436" s="4"/>
      <c r="F436" s="5">
        <f t="shared" si="103"/>
        <v>0</v>
      </c>
      <c r="G436" s="6"/>
      <c r="H436" s="5">
        <f t="shared" si="98"/>
        <v>0</v>
      </c>
      <c r="I436" s="6"/>
      <c r="J436" s="5">
        <f t="shared" si="102"/>
        <v>0</v>
      </c>
      <c r="K436" s="6"/>
      <c r="L436" s="5">
        <f t="shared" si="100"/>
        <v>0</v>
      </c>
      <c r="M436" s="6"/>
      <c r="N436" s="5">
        <f t="shared" si="99"/>
        <v>0</v>
      </c>
      <c r="O436" s="6"/>
      <c r="P436" s="5">
        <f t="shared" si="105"/>
        <v>0</v>
      </c>
      <c r="Q436" s="13"/>
      <c r="R436" s="5">
        <f t="shared" si="106"/>
        <v>0</v>
      </c>
      <c r="S436" s="6"/>
      <c r="T436" s="5">
        <f t="shared" si="104"/>
        <v>0</v>
      </c>
      <c r="U436" s="6">
        <v>75000</v>
      </c>
      <c r="V436" s="5">
        <f t="shared" si="101"/>
        <v>75000</v>
      </c>
      <c r="W436" s="6"/>
      <c r="X436" s="5">
        <f t="shared" si="93"/>
        <v>75000</v>
      </c>
      <c r="Y436" s="6"/>
      <c r="Z436" s="5">
        <f t="shared" si="94"/>
        <v>75000</v>
      </c>
      <c r="AA436" s="13"/>
      <c r="AB436" s="5">
        <f t="shared" si="95"/>
        <v>75000</v>
      </c>
      <c r="AC436" s="6"/>
      <c r="AD436" s="5">
        <f t="shared" si="96"/>
        <v>75000</v>
      </c>
      <c r="AE436" s="5">
        <v>3462.8</v>
      </c>
      <c r="AF436" s="32">
        <f t="shared" si="97"/>
        <v>4.6170666666666671</v>
      </c>
    </row>
    <row r="437" spans="1:32" ht="41.25" customHeight="1">
      <c r="A437" s="27" t="s">
        <v>583</v>
      </c>
      <c r="B437" s="28" t="s">
        <v>584</v>
      </c>
      <c r="C437" s="8"/>
      <c r="D437" s="5"/>
      <c r="E437" s="4"/>
      <c r="F437" s="5">
        <f t="shared" si="103"/>
        <v>0</v>
      </c>
      <c r="G437" s="6"/>
      <c r="H437" s="5">
        <f t="shared" si="98"/>
        <v>0</v>
      </c>
      <c r="I437" s="6"/>
      <c r="J437" s="5">
        <f t="shared" si="102"/>
        <v>0</v>
      </c>
      <c r="K437" s="6"/>
      <c r="L437" s="5">
        <f t="shared" si="100"/>
        <v>0</v>
      </c>
      <c r="M437" s="6">
        <f>M438+M441+M444</f>
        <v>30</v>
      </c>
      <c r="N437" s="5">
        <f t="shared" si="99"/>
        <v>30</v>
      </c>
      <c r="O437" s="6">
        <f>O438+O441+O444</f>
        <v>0</v>
      </c>
      <c r="P437" s="5">
        <f t="shared" si="105"/>
        <v>30</v>
      </c>
      <c r="Q437" s="13">
        <f>Q438+Q441+Q444</f>
        <v>0</v>
      </c>
      <c r="R437" s="5">
        <f t="shared" si="106"/>
        <v>30</v>
      </c>
      <c r="S437" s="6">
        <f>S438+S441+S444</f>
        <v>0</v>
      </c>
      <c r="T437" s="5">
        <f t="shared" si="104"/>
        <v>30</v>
      </c>
      <c r="U437" s="6">
        <f>U438+U441+U444</f>
        <v>0</v>
      </c>
      <c r="V437" s="5">
        <f t="shared" si="101"/>
        <v>30</v>
      </c>
      <c r="W437" s="6">
        <f>W438+W441+W444</f>
        <v>0</v>
      </c>
      <c r="X437" s="5">
        <f t="shared" si="93"/>
        <v>30</v>
      </c>
      <c r="Y437" s="6">
        <f>Y438+Y441+Y444</f>
        <v>0</v>
      </c>
      <c r="Z437" s="5">
        <f t="shared" si="94"/>
        <v>30</v>
      </c>
      <c r="AA437" s="13">
        <f>AA438+AA441+AA444</f>
        <v>0</v>
      </c>
      <c r="AB437" s="5">
        <f t="shared" si="95"/>
        <v>30</v>
      </c>
      <c r="AC437" s="6">
        <f>AC438+AC441+AC444</f>
        <v>0</v>
      </c>
      <c r="AD437" s="5">
        <f t="shared" si="96"/>
        <v>30</v>
      </c>
      <c r="AE437" s="5">
        <f>AE438+AE441+AE444</f>
        <v>30</v>
      </c>
      <c r="AF437" s="32">
        <f t="shared" si="97"/>
        <v>100</v>
      </c>
    </row>
    <row r="438" spans="1:32" ht="56.25" customHeight="1">
      <c r="A438" s="9" t="s">
        <v>585</v>
      </c>
      <c r="B438" s="11" t="s">
        <v>587</v>
      </c>
      <c r="C438" s="8"/>
      <c r="D438" s="5"/>
      <c r="E438" s="4"/>
      <c r="F438" s="5">
        <f t="shared" si="103"/>
        <v>0</v>
      </c>
      <c r="G438" s="6"/>
      <c r="H438" s="5">
        <f t="shared" si="98"/>
        <v>0</v>
      </c>
      <c r="I438" s="6"/>
      <c r="J438" s="5">
        <f t="shared" si="102"/>
        <v>0</v>
      </c>
      <c r="K438" s="6"/>
      <c r="L438" s="5">
        <f t="shared" si="100"/>
        <v>0</v>
      </c>
      <c r="M438" s="6">
        <f>M439</f>
        <v>30</v>
      </c>
      <c r="N438" s="5">
        <f t="shared" si="99"/>
        <v>30</v>
      </c>
      <c r="O438" s="6">
        <f>O439</f>
        <v>0</v>
      </c>
      <c r="P438" s="5">
        <f t="shared" si="105"/>
        <v>30</v>
      </c>
      <c r="Q438" s="13">
        <f>Q439</f>
        <v>0</v>
      </c>
      <c r="R438" s="5">
        <f t="shared" si="106"/>
        <v>30</v>
      </c>
      <c r="S438" s="6">
        <f>S439</f>
        <v>0</v>
      </c>
      <c r="T438" s="5">
        <f t="shared" si="104"/>
        <v>30</v>
      </c>
      <c r="U438" s="6">
        <f>U439</f>
        <v>0</v>
      </c>
      <c r="V438" s="5">
        <f t="shared" si="101"/>
        <v>30</v>
      </c>
      <c r="W438" s="6">
        <f>W439</f>
        <v>0</v>
      </c>
      <c r="X438" s="5">
        <f t="shared" si="93"/>
        <v>30</v>
      </c>
      <c r="Y438" s="6">
        <f>Y439</f>
        <v>0</v>
      </c>
      <c r="Z438" s="5">
        <f t="shared" si="94"/>
        <v>30</v>
      </c>
      <c r="AA438" s="13">
        <f>AA439</f>
        <v>0</v>
      </c>
      <c r="AB438" s="5">
        <f t="shared" si="95"/>
        <v>30</v>
      </c>
      <c r="AC438" s="6">
        <f>AC439</f>
        <v>0</v>
      </c>
      <c r="AD438" s="5">
        <f t="shared" si="96"/>
        <v>30</v>
      </c>
      <c r="AE438" s="5">
        <f>AE439</f>
        <v>30</v>
      </c>
      <c r="AF438" s="32">
        <f t="shared" si="97"/>
        <v>100</v>
      </c>
    </row>
    <row r="439" spans="1:32" ht="50.25" customHeight="1">
      <c r="A439" s="9" t="s">
        <v>586</v>
      </c>
      <c r="B439" s="11" t="s">
        <v>588</v>
      </c>
      <c r="C439" s="8"/>
      <c r="D439" s="5"/>
      <c r="E439" s="4"/>
      <c r="F439" s="5">
        <f t="shared" si="103"/>
        <v>0</v>
      </c>
      <c r="G439" s="6"/>
      <c r="H439" s="5">
        <f t="shared" si="98"/>
        <v>0</v>
      </c>
      <c r="I439" s="6"/>
      <c r="J439" s="5">
        <f t="shared" si="102"/>
        <v>0</v>
      </c>
      <c r="K439" s="6"/>
      <c r="L439" s="5">
        <f t="shared" si="100"/>
        <v>0</v>
      </c>
      <c r="M439" s="6">
        <f>M440</f>
        <v>30</v>
      </c>
      <c r="N439" s="5">
        <f t="shared" si="99"/>
        <v>30</v>
      </c>
      <c r="O439" s="6">
        <f>O440</f>
        <v>0</v>
      </c>
      <c r="P439" s="5">
        <f t="shared" si="105"/>
        <v>30</v>
      </c>
      <c r="Q439" s="13">
        <f>Q440</f>
        <v>0</v>
      </c>
      <c r="R439" s="5">
        <f t="shared" si="106"/>
        <v>30</v>
      </c>
      <c r="S439" s="6">
        <f>S440</f>
        <v>0</v>
      </c>
      <c r="T439" s="5">
        <f t="shared" si="104"/>
        <v>30</v>
      </c>
      <c r="U439" s="6">
        <f>U440</f>
        <v>0</v>
      </c>
      <c r="V439" s="5">
        <f t="shared" si="101"/>
        <v>30</v>
      </c>
      <c r="W439" s="6">
        <f>W440</f>
        <v>0</v>
      </c>
      <c r="X439" s="5">
        <f t="shared" si="93"/>
        <v>30</v>
      </c>
      <c r="Y439" s="6">
        <f>Y440</f>
        <v>0</v>
      </c>
      <c r="Z439" s="5">
        <f t="shared" si="94"/>
        <v>30</v>
      </c>
      <c r="AA439" s="13">
        <f>AA440</f>
        <v>0</v>
      </c>
      <c r="AB439" s="5">
        <f t="shared" si="95"/>
        <v>30</v>
      </c>
      <c r="AC439" s="6">
        <f>AC440</f>
        <v>0</v>
      </c>
      <c r="AD439" s="5">
        <f t="shared" si="96"/>
        <v>30</v>
      </c>
      <c r="AE439" s="5">
        <f>AE440</f>
        <v>30</v>
      </c>
      <c r="AF439" s="32">
        <f t="shared" si="97"/>
        <v>100</v>
      </c>
    </row>
    <row r="440" spans="1:32" ht="50.25" customHeight="1">
      <c r="A440" s="9" t="s">
        <v>34</v>
      </c>
      <c r="B440" s="11" t="s">
        <v>588</v>
      </c>
      <c r="C440" s="8">
        <v>200</v>
      </c>
      <c r="D440" s="5"/>
      <c r="E440" s="4"/>
      <c r="F440" s="5">
        <f t="shared" si="103"/>
        <v>0</v>
      </c>
      <c r="G440" s="6"/>
      <c r="H440" s="5">
        <f t="shared" si="98"/>
        <v>0</v>
      </c>
      <c r="I440" s="6"/>
      <c r="J440" s="5">
        <f t="shared" si="102"/>
        <v>0</v>
      </c>
      <c r="K440" s="6"/>
      <c r="L440" s="5">
        <f t="shared" si="100"/>
        <v>0</v>
      </c>
      <c r="M440" s="6">
        <v>30</v>
      </c>
      <c r="N440" s="5">
        <f t="shared" si="99"/>
        <v>30</v>
      </c>
      <c r="O440" s="6"/>
      <c r="P440" s="5">
        <f t="shared" si="105"/>
        <v>30</v>
      </c>
      <c r="Q440" s="13"/>
      <c r="R440" s="5">
        <f t="shared" si="106"/>
        <v>30</v>
      </c>
      <c r="S440" s="6"/>
      <c r="T440" s="5">
        <f t="shared" si="104"/>
        <v>30</v>
      </c>
      <c r="U440" s="6"/>
      <c r="V440" s="5">
        <f t="shared" si="101"/>
        <v>30</v>
      </c>
      <c r="W440" s="6"/>
      <c r="X440" s="5">
        <f t="shared" si="93"/>
        <v>30</v>
      </c>
      <c r="Y440" s="6"/>
      <c r="Z440" s="5">
        <f t="shared" si="94"/>
        <v>30</v>
      </c>
      <c r="AA440" s="13"/>
      <c r="AB440" s="5">
        <f t="shared" si="95"/>
        <v>30</v>
      </c>
      <c r="AC440" s="6"/>
      <c r="AD440" s="5">
        <f t="shared" si="96"/>
        <v>30</v>
      </c>
      <c r="AE440" s="5">
        <v>30</v>
      </c>
      <c r="AF440" s="32">
        <f t="shared" si="97"/>
        <v>100</v>
      </c>
    </row>
    <row r="441" spans="1:32" ht="50.25" hidden="1" customHeight="1">
      <c r="A441" s="9" t="s">
        <v>589</v>
      </c>
      <c r="B441" s="11" t="s">
        <v>591</v>
      </c>
      <c r="C441" s="8"/>
      <c r="D441" s="5"/>
      <c r="E441" s="4"/>
      <c r="F441" s="5">
        <f t="shared" si="103"/>
        <v>0</v>
      </c>
      <c r="G441" s="6"/>
      <c r="H441" s="5">
        <f t="shared" si="98"/>
        <v>0</v>
      </c>
      <c r="I441" s="6"/>
      <c r="J441" s="5">
        <f t="shared" si="102"/>
        <v>0</v>
      </c>
      <c r="K441" s="6"/>
      <c r="L441" s="5">
        <f t="shared" si="100"/>
        <v>0</v>
      </c>
      <c r="M441" s="6">
        <f>M442</f>
        <v>0</v>
      </c>
      <c r="N441" s="5">
        <f t="shared" si="99"/>
        <v>0</v>
      </c>
      <c r="O441" s="6">
        <f>O442</f>
        <v>0</v>
      </c>
      <c r="P441" s="5">
        <f t="shared" si="105"/>
        <v>0</v>
      </c>
      <c r="Q441" s="13">
        <f>Q442</f>
        <v>0</v>
      </c>
      <c r="R441" s="5">
        <f t="shared" si="106"/>
        <v>0</v>
      </c>
      <c r="S441" s="6">
        <f>S442</f>
        <v>0</v>
      </c>
      <c r="T441" s="5">
        <f t="shared" si="104"/>
        <v>0</v>
      </c>
      <c r="U441" s="6">
        <f>U442</f>
        <v>0</v>
      </c>
      <c r="V441" s="5">
        <f t="shared" si="101"/>
        <v>0</v>
      </c>
      <c r="W441" s="6">
        <f>W442</f>
        <v>0</v>
      </c>
      <c r="X441" s="5">
        <f t="shared" si="93"/>
        <v>0</v>
      </c>
      <c r="Y441" s="6">
        <f>Y442</f>
        <v>0</v>
      </c>
      <c r="Z441" s="5">
        <f t="shared" si="94"/>
        <v>0</v>
      </c>
      <c r="AA441" s="13">
        <f>AA442</f>
        <v>0</v>
      </c>
      <c r="AB441" s="5">
        <f t="shared" si="95"/>
        <v>0</v>
      </c>
      <c r="AC441" s="6">
        <f>AC442</f>
        <v>0</v>
      </c>
      <c r="AD441" s="5">
        <f t="shared" si="96"/>
        <v>0</v>
      </c>
      <c r="AE441" s="5">
        <f>AE442</f>
        <v>0</v>
      </c>
      <c r="AF441" s="32" t="e">
        <f t="shared" si="97"/>
        <v>#DIV/0!</v>
      </c>
    </row>
    <row r="442" spans="1:32" ht="50.25" hidden="1" customHeight="1">
      <c r="A442" s="9" t="s">
        <v>590</v>
      </c>
      <c r="B442" s="11" t="s">
        <v>592</v>
      </c>
      <c r="C442" s="8"/>
      <c r="D442" s="5"/>
      <c r="E442" s="4"/>
      <c r="F442" s="5">
        <f t="shared" si="103"/>
        <v>0</v>
      </c>
      <c r="G442" s="6"/>
      <c r="H442" s="5">
        <f t="shared" si="98"/>
        <v>0</v>
      </c>
      <c r="I442" s="6"/>
      <c r="J442" s="5">
        <f t="shared" si="102"/>
        <v>0</v>
      </c>
      <c r="K442" s="6"/>
      <c r="L442" s="5">
        <f t="shared" si="100"/>
        <v>0</v>
      </c>
      <c r="M442" s="6">
        <f>M443</f>
        <v>0</v>
      </c>
      <c r="N442" s="5">
        <f t="shared" si="99"/>
        <v>0</v>
      </c>
      <c r="O442" s="6">
        <f>O443</f>
        <v>0</v>
      </c>
      <c r="P442" s="5">
        <f t="shared" si="105"/>
        <v>0</v>
      </c>
      <c r="Q442" s="13">
        <f>Q443</f>
        <v>0</v>
      </c>
      <c r="R442" s="5">
        <f t="shared" si="106"/>
        <v>0</v>
      </c>
      <c r="S442" s="6">
        <f>S443</f>
        <v>0</v>
      </c>
      <c r="T442" s="5">
        <f t="shared" si="104"/>
        <v>0</v>
      </c>
      <c r="U442" s="6">
        <f>U443</f>
        <v>0</v>
      </c>
      <c r="V442" s="5">
        <f t="shared" si="101"/>
        <v>0</v>
      </c>
      <c r="W442" s="6">
        <f>W443</f>
        <v>0</v>
      </c>
      <c r="X442" s="5">
        <f t="shared" si="93"/>
        <v>0</v>
      </c>
      <c r="Y442" s="6">
        <f>Y443</f>
        <v>0</v>
      </c>
      <c r="Z442" s="5">
        <f t="shared" si="94"/>
        <v>0</v>
      </c>
      <c r="AA442" s="13">
        <f>AA443</f>
        <v>0</v>
      </c>
      <c r="AB442" s="5">
        <f t="shared" si="95"/>
        <v>0</v>
      </c>
      <c r="AC442" s="6">
        <f>AC443</f>
        <v>0</v>
      </c>
      <c r="AD442" s="5">
        <f t="shared" si="96"/>
        <v>0</v>
      </c>
      <c r="AE442" s="5">
        <f>AE443</f>
        <v>0</v>
      </c>
      <c r="AF442" s="32" t="e">
        <f t="shared" si="97"/>
        <v>#DIV/0!</v>
      </c>
    </row>
    <row r="443" spans="1:32" ht="50.25" hidden="1" customHeight="1">
      <c r="A443" s="9" t="s">
        <v>34</v>
      </c>
      <c r="B443" s="11" t="s">
        <v>592</v>
      </c>
      <c r="C443" s="8">
        <v>200</v>
      </c>
      <c r="D443" s="5"/>
      <c r="E443" s="4"/>
      <c r="F443" s="5">
        <f t="shared" si="103"/>
        <v>0</v>
      </c>
      <c r="G443" s="6"/>
      <c r="H443" s="5">
        <f t="shared" si="98"/>
        <v>0</v>
      </c>
      <c r="I443" s="6"/>
      <c r="J443" s="5">
        <f t="shared" si="102"/>
        <v>0</v>
      </c>
      <c r="K443" s="6"/>
      <c r="L443" s="5">
        <f t="shared" si="100"/>
        <v>0</v>
      </c>
      <c r="M443" s="6"/>
      <c r="N443" s="5">
        <f t="shared" si="99"/>
        <v>0</v>
      </c>
      <c r="O443" s="6"/>
      <c r="P443" s="5">
        <f t="shared" si="105"/>
        <v>0</v>
      </c>
      <c r="Q443" s="13"/>
      <c r="R443" s="5">
        <f t="shared" si="106"/>
        <v>0</v>
      </c>
      <c r="S443" s="6"/>
      <c r="T443" s="5">
        <f t="shared" si="104"/>
        <v>0</v>
      </c>
      <c r="U443" s="6"/>
      <c r="V443" s="5">
        <f t="shared" si="101"/>
        <v>0</v>
      </c>
      <c r="W443" s="6"/>
      <c r="X443" s="5">
        <f t="shared" si="93"/>
        <v>0</v>
      </c>
      <c r="Y443" s="6"/>
      <c r="Z443" s="5">
        <f t="shared" si="94"/>
        <v>0</v>
      </c>
      <c r="AA443" s="13"/>
      <c r="AB443" s="5">
        <f t="shared" si="95"/>
        <v>0</v>
      </c>
      <c r="AC443" s="6"/>
      <c r="AD443" s="5">
        <f t="shared" si="96"/>
        <v>0</v>
      </c>
      <c r="AE443" s="5"/>
      <c r="AF443" s="32" t="e">
        <f t="shared" si="97"/>
        <v>#DIV/0!</v>
      </c>
    </row>
    <row r="444" spans="1:32" ht="50.25" hidden="1" customHeight="1">
      <c r="A444" s="9" t="s">
        <v>593</v>
      </c>
      <c r="B444" s="11" t="s">
        <v>595</v>
      </c>
      <c r="C444" s="8"/>
      <c r="D444" s="5"/>
      <c r="E444" s="4"/>
      <c r="F444" s="5">
        <f t="shared" si="103"/>
        <v>0</v>
      </c>
      <c r="G444" s="6"/>
      <c r="H444" s="5">
        <f t="shared" si="98"/>
        <v>0</v>
      </c>
      <c r="I444" s="6"/>
      <c r="J444" s="5">
        <f t="shared" si="102"/>
        <v>0</v>
      </c>
      <c r="K444" s="6"/>
      <c r="L444" s="5">
        <f t="shared" si="100"/>
        <v>0</v>
      </c>
      <c r="M444" s="6">
        <f>M445</f>
        <v>0</v>
      </c>
      <c r="N444" s="5">
        <f t="shared" si="99"/>
        <v>0</v>
      </c>
      <c r="O444" s="6">
        <f>O445</f>
        <v>0</v>
      </c>
      <c r="P444" s="5">
        <f t="shared" si="105"/>
        <v>0</v>
      </c>
      <c r="Q444" s="13">
        <f>Q445</f>
        <v>0</v>
      </c>
      <c r="R444" s="5">
        <f t="shared" si="106"/>
        <v>0</v>
      </c>
      <c r="S444" s="6">
        <f>S445</f>
        <v>0</v>
      </c>
      <c r="T444" s="5">
        <f t="shared" si="104"/>
        <v>0</v>
      </c>
      <c r="U444" s="6">
        <f>U445</f>
        <v>0</v>
      </c>
      <c r="V444" s="5">
        <f t="shared" si="101"/>
        <v>0</v>
      </c>
      <c r="W444" s="6">
        <f>W445</f>
        <v>0</v>
      </c>
      <c r="X444" s="5">
        <f t="shared" si="93"/>
        <v>0</v>
      </c>
      <c r="Y444" s="6">
        <f>Y445</f>
        <v>0</v>
      </c>
      <c r="Z444" s="5">
        <f t="shared" si="94"/>
        <v>0</v>
      </c>
      <c r="AA444" s="13">
        <f>AA445</f>
        <v>0</v>
      </c>
      <c r="AB444" s="5">
        <f t="shared" si="95"/>
        <v>0</v>
      </c>
      <c r="AC444" s="6">
        <f>AC445</f>
        <v>0</v>
      </c>
      <c r="AD444" s="5">
        <f t="shared" si="96"/>
        <v>0</v>
      </c>
      <c r="AE444" s="5">
        <f>AE445</f>
        <v>0</v>
      </c>
      <c r="AF444" s="32" t="e">
        <f t="shared" si="97"/>
        <v>#DIV/0!</v>
      </c>
    </row>
    <row r="445" spans="1:32" ht="50.25" hidden="1" customHeight="1">
      <c r="A445" s="9" t="s">
        <v>594</v>
      </c>
      <c r="B445" s="11" t="s">
        <v>596</v>
      </c>
      <c r="C445" s="8"/>
      <c r="D445" s="5"/>
      <c r="E445" s="4"/>
      <c r="F445" s="5">
        <f t="shared" si="103"/>
        <v>0</v>
      </c>
      <c r="G445" s="6"/>
      <c r="H445" s="5">
        <f t="shared" si="98"/>
        <v>0</v>
      </c>
      <c r="I445" s="6"/>
      <c r="J445" s="5">
        <f t="shared" si="102"/>
        <v>0</v>
      </c>
      <c r="K445" s="6"/>
      <c r="L445" s="5">
        <f t="shared" si="100"/>
        <v>0</v>
      </c>
      <c r="M445" s="6">
        <f>M446</f>
        <v>0</v>
      </c>
      <c r="N445" s="5">
        <f t="shared" si="99"/>
        <v>0</v>
      </c>
      <c r="O445" s="6">
        <f>O446</f>
        <v>0</v>
      </c>
      <c r="P445" s="5">
        <f t="shared" si="105"/>
        <v>0</v>
      </c>
      <c r="Q445" s="13">
        <f>Q446</f>
        <v>0</v>
      </c>
      <c r="R445" s="5">
        <f t="shared" si="106"/>
        <v>0</v>
      </c>
      <c r="S445" s="6">
        <f>S446</f>
        <v>0</v>
      </c>
      <c r="T445" s="5">
        <f t="shared" si="104"/>
        <v>0</v>
      </c>
      <c r="U445" s="6">
        <f>U446</f>
        <v>0</v>
      </c>
      <c r="V445" s="5">
        <f t="shared" si="101"/>
        <v>0</v>
      </c>
      <c r="W445" s="6">
        <f>W446</f>
        <v>0</v>
      </c>
      <c r="X445" s="5">
        <f t="shared" si="93"/>
        <v>0</v>
      </c>
      <c r="Y445" s="6">
        <f>Y446</f>
        <v>0</v>
      </c>
      <c r="Z445" s="5">
        <f t="shared" si="94"/>
        <v>0</v>
      </c>
      <c r="AA445" s="13">
        <f>AA446</f>
        <v>0</v>
      </c>
      <c r="AB445" s="5">
        <f t="shared" si="95"/>
        <v>0</v>
      </c>
      <c r="AC445" s="6">
        <f>AC446</f>
        <v>0</v>
      </c>
      <c r="AD445" s="5">
        <f t="shared" si="96"/>
        <v>0</v>
      </c>
      <c r="AE445" s="5">
        <f>AE446</f>
        <v>0</v>
      </c>
      <c r="AF445" s="32" t="e">
        <f t="shared" si="97"/>
        <v>#DIV/0!</v>
      </c>
    </row>
    <row r="446" spans="1:32" ht="50.25" hidden="1" customHeight="1">
      <c r="A446" s="9" t="s">
        <v>34</v>
      </c>
      <c r="B446" s="11" t="s">
        <v>596</v>
      </c>
      <c r="C446" s="8">
        <v>200</v>
      </c>
      <c r="D446" s="5"/>
      <c r="E446" s="4"/>
      <c r="F446" s="5">
        <f t="shared" si="103"/>
        <v>0</v>
      </c>
      <c r="G446" s="6"/>
      <c r="H446" s="5">
        <f t="shared" si="98"/>
        <v>0</v>
      </c>
      <c r="I446" s="6"/>
      <c r="J446" s="5">
        <f t="shared" si="102"/>
        <v>0</v>
      </c>
      <c r="K446" s="6"/>
      <c r="L446" s="5">
        <f t="shared" si="100"/>
        <v>0</v>
      </c>
      <c r="M446" s="6"/>
      <c r="N446" s="5">
        <f t="shared" si="99"/>
        <v>0</v>
      </c>
      <c r="O446" s="6"/>
      <c r="P446" s="5">
        <f t="shared" si="105"/>
        <v>0</v>
      </c>
      <c r="Q446" s="13"/>
      <c r="R446" s="5">
        <f t="shared" si="106"/>
        <v>0</v>
      </c>
      <c r="S446" s="6"/>
      <c r="T446" s="5">
        <f t="shared" si="104"/>
        <v>0</v>
      </c>
      <c r="U446" s="6"/>
      <c r="V446" s="5">
        <f t="shared" si="101"/>
        <v>0</v>
      </c>
      <c r="W446" s="6"/>
      <c r="X446" s="5">
        <f t="shared" si="93"/>
        <v>0</v>
      </c>
      <c r="Y446" s="6"/>
      <c r="Z446" s="5">
        <f t="shared" si="94"/>
        <v>0</v>
      </c>
      <c r="AA446" s="13"/>
      <c r="AB446" s="5">
        <f t="shared" si="95"/>
        <v>0</v>
      </c>
      <c r="AC446" s="6"/>
      <c r="AD446" s="5">
        <f t="shared" si="96"/>
        <v>0</v>
      </c>
      <c r="AE446" s="5"/>
      <c r="AF446" s="32" t="e">
        <f t="shared" si="97"/>
        <v>#DIV/0!</v>
      </c>
    </row>
    <row r="447" spans="1:32" ht="60.75" customHeight="1">
      <c r="A447" s="16" t="s">
        <v>674</v>
      </c>
      <c r="B447" s="28" t="s">
        <v>671</v>
      </c>
      <c r="C447" s="8"/>
      <c r="D447" s="5"/>
      <c r="E447" s="4"/>
      <c r="F447" s="5"/>
      <c r="G447" s="6"/>
      <c r="H447" s="5"/>
      <c r="I447" s="6"/>
      <c r="J447" s="5"/>
      <c r="K447" s="6"/>
      <c r="L447" s="5"/>
      <c r="M447" s="6"/>
      <c r="N447" s="5"/>
      <c r="O447" s="6"/>
      <c r="P447" s="5"/>
      <c r="Q447" s="13"/>
      <c r="R447" s="5"/>
      <c r="S447" s="6"/>
      <c r="T447" s="5"/>
      <c r="U447" s="6"/>
      <c r="V447" s="5"/>
      <c r="W447" s="6"/>
      <c r="X447" s="5">
        <f t="shared" si="93"/>
        <v>0</v>
      </c>
      <c r="Y447" s="6"/>
      <c r="Z447" s="5">
        <f t="shared" si="94"/>
        <v>0</v>
      </c>
      <c r="AA447" s="13">
        <f>AA448</f>
        <v>8000</v>
      </c>
      <c r="AB447" s="5">
        <f t="shared" si="95"/>
        <v>8000</v>
      </c>
      <c r="AC447" s="6">
        <f>AC448</f>
        <v>0</v>
      </c>
      <c r="AD447" s="5">
        <f t="shared" si="96"/>
        <v>8000</v>
      </c>
      <c r="AE447" s="5">
        <f>AE448</f>
        <v>8000</v>
      </c>
      <c r="AF447" s="32">
        <f t="shared" si="97"/>
        <v>100</v>
      </c>
    </row>
    <row r="448" spans="1:32" ht="60.75" customHeight="1">
      <c r="A448" s="9" t="s">
        <v>669</v>
      </c>
      <c r="B448" s="11" t="s">
        <v>672</v>
      </c>
      <c r="C448" s="8"/>
      <c r="D448" s="5"/>
      <c r="E448" s="4"/>
      <c r="F448" s="5"/>
      <c r="G448" s="6"/>
      <c r="H448" s="5"/>
      <c r="I448" s="6"/>
      <c r="J448" s="5"/>
      <c r="K448" s="6"/>
      <c r="L448" s="5"/>
      <c r="M448" s="6"/>
      <c r="N448" s="5"/>
      <c r="O448" s="6"/>
      <c r="P448" s="5"/>
      <c r="Q448" s="13"/>
      <c r="R448" s="5"/>
      <c r="S448" s="6"/>
      <c r="T448" s="5"/>
      <c r="U448" s="6"/>
      <c r="V448" s="5"/>
      <c r="W448" s="6"/>
      <c r="X448" s="5">
        <f t="shared" si="93"/>
        <v>0</v>
      </c>
      <c r="Y448" s="6"/>
      <c r="Z448" s="5">
        <f t="shared" si="94"/>
        <v>0</v>
      </c>
      <c r="AA448" s="13">
        <f>AA449</f>
        <v>8000</v>
      </c>
      <c r="AB448" s="5">
        <f t="shared" si="95"/>
        <v>8000</v>
      </c>
      <c r="AC448" s="6">
        <f>AC449</f>
        <v>0</v>
      </c>
      <c r="AD448" s="5">
        <f t="shared" si="96"/>
        <v>8000</v>
      </c>
      <c r="AE448" s="5">
        <f>AE449</f>
        <v>8000</v>
      </c>
      <c r="AF448" s="32">
        <f t="shared" si="97"/>
        <v>100</v>
      </c>
    </row>
    <row r="449" spans="1:32" ht="57" customHeight="1">
      <c r="A449" s="9" t="s">
        <v>670</v>
      </c>
      <c r="B449" s="11" t="s">
        <v>673</v>
      </c>
      <c r="C449" s="8"/>
      <c r="D449" s="5"/>
      <c r="E449" s="4"/>
      <c r="F449" s="5"/>
      <c r="G449" s="6"/>
      <c r="H449" s="5"/>
      <c r="I449" s="6"/>
      <c r="J449" s="5"/>
      <c r="K449" s="6"/>
      <c r="L449" s="5"/>
      <c r="M449" s="6"/>
      <c r="N449" s="5"/>
      <c r="O449" s="6"/>
      <c r="P449" s="5"/>
      <c r="Q449" s="13"/>
      <c r="R449" s="5"/>
      <c r="S449" s="6"/>
      <c r="T449" s="5"/>
      <c r="U449" s="6"/>
      <c r="V449" s="5"/>
      <c r="W449" s="6"/>
      <c r="X449" s="5">
        <f t="shared" si="93"/>
        <v>0</v>
      </c>
      <c r="Y449" s="6"/>
      <c r="Z449" s="5">
        <f t="shared" si="94"/>
        <v>0</v>
      </c>
      <c r="AA449" s="13">
        <f>AA450</f>
        <v>8000</v>
      </c>
      <c r="AB449" s="5">
        <f t="shared" si="95"/>
        <v>8000</v>
      </c>
      <c r="AC449" s="6">
        <f>AC450</f>
        <v>0</v>
      </c>
      <c r="AD449" s="5">
        <f t="shared" si="96"/>
        <v>8000</v>
      </c>
      <c r="AE449" s="5">
        <f>AE450</f>
        <v>8000</v>
      </c>
      <c r="AF449" s="32">
        <f t="shared" si="97"/>
        <v>100</v>
      </c>
    </row>
    <row r="450" spans="1:32" ht="50.25" customHeight="1">
      <c r="A450" s="9" t="s">
        <v>33</v>
      </c>
      <c r="B450" s="11" t="s">
        <v>673</v>
      </c>
      <c r="C450" s="8">
        <v>800</v>
      </c>
      <c r="D450" s="5"/>
      <c r="E450" s="4"/>
      <c r="F450" s="5"/>
      <c r="G450" s="6"/>
      <c r="H450" s="5"/>
      <c r="I450" s="6"/>
      <c r="J450" s="5"/>
      <c r="K450" s="6"/>
      <c r="L450" s="5"/>
      <c r="M450" s="6"/>
      <c r="N450" s="5"/>
      <c r="O450" s="6"/>
      <c r="P450" s="5"/>
      <c r="Q450" s="13"/>
      <c r="R450" s="5"/>
      <c r="S450" s="6"/>
      <c r="T450" s="5"/>
      <c r="U450" s="6"/>
      <c r="V450" s="5"/>
      <c r="W450" s="6"/>
      <c r="X450" s="5">
        <f t="shared" si="93"/>
        <v>0</v>
      </c>
      <c r="Y450" s="6"/>
      <c r="Z450" s="5">
        <f t="shared" si="94"/>
        <v>0</v>
      </c>
      <c r="AA450" s="13">
        <v>8000</v>
      </c>
      <c r="AB450" s="5">
        <f t="shared" si="95"/>
        <v>8000</v>
      </c>
      <c r="AC450" s="6"/>
      <c r="AD450" s="5">
        <f t="shared" si="96"/>
        <v>8000</v>
      </c>
      <c r="AE450" s="5">
        <v>8000</v>
      </c>
      <c r="AF450" s="32">
        <f t="shared" si="97"/>
        <v>100</v>
      </c>
    </row>
    <row r="451" spans="1:32" ht="85.5" customHeight="1">
      <c r="A451" s="14" t="s">
        <v>6</v>
      </c>
      <c r="B451" s="15" t="s">
        <v>45</v>
      </c>
      <c r="C451" s="8"/>
      <c r="D451" s="5">
        <v>50</v>
      </c>
      <c r="E451" s="6">
        <f>E452+E469</f>
        <v>0</v>
      </c>
      <c r="F451" s="5">
        <f t="shared" si="103"/>
        <v>50</v>
      </c>
      <c r="G451" s="6">
        <f>G452+G469</f>
        <v>-50</v>
      </c>
      <c r="H451" s="5">
        <f t="shared" si="98"/>
        <v>0</v>
      </c>
      <c r="I451" s="6">
        <f>I452+I469</f>
        <v>0</v>
      </c>
      <c r="J451" s="5">
        <f t="shared" si="102"/>
        <v>0</v>
      </c>
      <c r="K451" s="6">
        <f>K452+K469</f>
        <v>0</v>
      </c>
      <c r="L451" s="5">
        <f t="shared" si="100"/>
        <v>0</v>
      </c>
      <c r="M451" s="6">
        <f>M452+M469</f>
        <v>0</v>
      </c>
      <c r="N451" s="5">
        <f t="shared" si="99"/>
        <v>0</v>
      </c>
      <c r="O451" s="6">
        <f>O452+O469</f>
        <v>0</v>
      </c>
      <c r="P451" s="5">
        <f t="shared" si="105"/>
        <v>0</v>
      </c>
      <c r="Q451" s="13">
        <f>Q452+Q469</f>
        <v>0</v>
      </c>
      <c r="R451" s="5">
        <f t="shared" si="106"/>
        <v>0</v>
      </c>
      <c r="S451" s="6">
        <f>S452+S469</f>
        <v>3.65</v>
      </c>
      <c r="T451" s="5">
        <f t="shared" si="104"/>
        <v>3.65</v>
      </c>
      <c r="U451" s="6">
        <f>U452+U469</f>
        <v>0</v>
      </c>
      <c r="V451" s="5">
        <f t="shared" si="101"/>
        <v>3.65</v>
      </c>
      <c r="W451" s="6">
        <f>W452+W469</f>
        <v>0</v>
      </c>
      <c r="X451" s="5">
        <f t="shared" si="93"/>
        <v>3.65</v>
      </c>
      <c r="Y451" s="6">
        <f>Y452+Y469</f>
        <v>4286.5109000000002</v>
      </c>
      <c r="Z451" s="5">
        <f t="shared" si="94"/>
        <v>4290.1608999999999</v>
      </c>
      <c r="AA451" s="13">
        <f>AA452+AA469</f>
        <v>0</v>
      </c>
      <c r="AB451" s="5">
        <f t="shared" si="95"/>
        <v>4290.1608999999999</v>
      </c>
      <c r="AC451" s="6">
        <f>AC452+AC469</f>
        <v>0</v>
      </c>
      <c r="AD451" s="5">
        <f t="shared" si="96"/>
        <v>4290.1608999999999</v>
      </c>
      <c r="AE451" s="5">
        <f>AE452+AE469</f>
        <v>4289.0829000000003</v>
      </c>
      <c r="AF451" s="32">
        <f t="shared" si="97"/>
        <v>99.974872737290582</v>
      </c>
    </row>
    <row r="452" spans="1:32" ht="63.75" customHeight="1">
      <c r="A452" s="16" t="s">
        <v>657</v>
      </c>
      <c r="B452" s="15" t="s">
        <v>46</v>
      </c>
      <c r="C452" s="8"/>
      <c r="D452" s="5">
        <v>50</v>
      </c>
      <c r="E452" s="6">
        <f>E453</f>
        <v>0</v>
      </c>
      <c r="F452" s="5">
        <f t="shared" si="103"/>
        <v>50</v>
      </c>
      <c r="G452" s="6">
        <f>G453</f>
        <v>-50</v>
      </c>
      <c r="H452" s="5">
        <f t="shared" si="98"/>
        <v>0</v>
      </c>
      <c r="I452" s="6">
        <f>I453</f>
        <v>0</v>
      </c>
      <c r="J452" s="5">
        <f t="shared" si="102"/>
        <v>0</v>
      </c>
      <c r="K452" s="6">
        <f>K453</f>
        <v>0</v>
      </c>
      <c r="L452" s="5">
        <f t="shared" si="100"/>
        <v>0</v>
      </c>
      <c r="M452" s="6">
        <f>M453</f>
        <v>0</v>
      </c>
      <c r="N452" s="5">
        <f t="shared" si="99"/>
        <v>0</v>
      </c>
      <c r="O452" s="6">
        <f>O453</f>
        <v>0</v>
      </c>
      <c r="P452" s="5">
        <f t="shared" si="105"/>
        <v>0</v>
      </c>
      <c r="Q452" s="13">
        <f>Q453</f>
        <v>0</v>
      </c>
      <c r="R452" s="5">
        <f t="shared" si="106"/>
        <v>0</v>
      </c>
      <c r="S452" s="6">
        <f>S453</f>
        <v>3.65</v>
      </c>
      <c r="T452" s="5">
        <f t="shared" si="104"/>
        <v>3.65</v>
      </c>
      <c r="U452" s="6">
        <f>U453</f>
        <v>0</v>
      </c>
      <c r="V452" s="5">
        <f t="shared" si="101"/>
        <v>3.65</v>
      </c>
      <c r="W452" s="6">
        <f>W453</f>
        <v>0</v>
      </c>
      <c r="X452" s="5">
        <f t="shared" si="93"/>
        <v>3.65</v>
      </c>
      <c r="Y452" s="6">
        <f>Y453+Y466</f>
        <v>4286.5109000000002</v>
      </c>
      <c r="Z452" s="5">
        <f t="shared" si="94"/>
        <v>4290.1608999999999</v>
      </c>
      <c r="AA452" s="13">
        <f>AA453+AA466</f>
        <v>0</v>
      </c>
      <c r="AB452" s="5">
        <f t="shared" si="95"/>
        <v>4290.1608999999999</v>
      </c>
      <c r="AC452" s="6">
        <f>AC453+AC466</f>
        <v>0</v>
      </c>
      <c r="AD452" s="5">
        <f t="shared" si="96"/>
        <v>4290.1608999999999</v>
      </c>
      <c r="AE452" s="5">
        <f>AE453+AE466</f>
        <v>4289.0829000000003</v>
      </c>
      <c r="AF452" s="32">
        <f t="shared" si="97"/>
        <v>99.974872737290582</v>
      </c>
    </row>
    <row r="453" spans="1:32" ht="63" customHeight="1">
      <c r="A453" s="9" t="s">
        <v>658</v>
      </c>
      <c r="B453" s="11" t="s">
        <v>47</v>
      </c>
      <c r="C453" s="8"/>
      <c r="D453" s="5">
        <v>50</v>
      </c>
      <c r="E453" s="6">
        <f>E454+E456+E458+E460</f>
        <v>0</v>
      </c>
      <c r="F453" s="5">
        <f t="shared" si="103"/>
        <v>50</v>
      </c>
      <c r="G453" s="6">
        <f>G454+G456+G458+G460</f>
        <v>-50</v>
      </c>
      <c r="H453" s="5">
        <f t="shared" si="98"/>
        <v>0</v>
      </c>
      <c r="I453" s="6">
        <f>I454+I456+I458+I460</f>
        <v>0</v>
      </c>
      <c r="J453" s="5">
        <f t="shared" si="102"/>
        <v>0</v>
      </c>
      <c r="K453" s="6">
        <f>K454+K456+K458+K460</f>
        <v>0</v>
      </c>
      <c r="L453" s="5">
        <f t="shared" si="100"/>
        <v>0</v>
      </c>
      <c r="M453" s="6">
        <f>M454+M456+M458+M460</f>
        <v>0</v>
      </c>
      <c r="N453" s="5">
        <f t="shared" si="99"/>
        <v>0</v>
      </c>
      <c r="O453" s="6">
        <f>O454+O456+O458+O460</f>
        <v>0</v>
      </c>
      <c r="P453" s="5">
        <f t="shared" si="105"/>
        <v>0</v>
      </c>
      <c r="Q453" s="13">
        <f>Q454+Q456+Q458+Q460</f>
        <v>0</v>
      </c>
      <c r="R453" s="5">
        <f t="shared" si="106"/>
        <v>0</v>
      </c>
      <c r="S453" s="6">
        <f>S454+S456+S458+S460+S462+S464</f>
        <v>3.65</v>
      </c>
      <c r="T453" s="5">
        <f t="shared" si="104"/>
        <v>3.65</v>
      </c>
      <c r="U453" s="6">
        <f>U454+U456+U458+U460+U462+U464</f>
        <v>0</v>
      </c>
      <c r="V453" s="5">
        <f t="shared" si="101"/>
        <v>3.65</v>
      </c>
      <c r="W453" s="6">
        <f>W454+W456+W458+W460+W462+W464</f>
        <v>0</v>
      </c>
      <c r="X453" s="5">
        <f t="shared" si="93"/>
        <v>3.65</v>
      </c>
      <c r="Y453" s="6">
        <f>Y454+Y456+Y458+Y460+Y462+Y464</f>
        <v>-3.65</v>
      </c>
      <c r="Z453" s="5">
        <f t="shared" si="94"/>
        <v>0</v>
      </c>
      <c r="AA453" s="13">
        <f>AA454+AA456+AA458+AA460+AA462+AA464</f>
        <v>0</v>
      </c>
      <c r="AB453" s="5">
        <f t="shared" si="95"/>
        <v>0</v>
      </c>
      <c r="AC453" s="6">
        <f>AC454+AC456+AC458+AC460+AC462+AC464</f>
        <v>0</v>
      </c>
      <c r="AD453" s="5">
        <f t="shared" si="96"/>
        <v>0</v>
      </c>
      <c r="AE453" s="5">
        <f>AE454+AE456+AE458+AE460+AE462+AE464</f>
        <v>0</v>
      </c>
      <c r="AF453" s="32">
        <v>0</v>
      </c>
    </row>
    <row r="454" spans="1:32" ht="72" hidden="1" customHeight="1">
      <c r="A454" s="9" t="s">
        <v>43</v>
      </c>
      <c r="B454" s="11" t="s">
        <v>48</v>
      </c>
      <c r="C454" s="8"/>
      <c r="D454" s="5">
        <v>0</v>
      </c>
      <c r="E454" s="6">
        <f>E455</f>
        <v>0</v>
      </c>
      <c r="F454" s="5">
        <f t="shared" si="103"/>
        <v>0</v>
      </c>
      <c r="G454" s="6">
        <f>G455</f>
        <v>0</v>
      </c>
      <c r="H454" s="5">
        <f t="shared" si="98"/>
        <v>0</v>
      </c>
      <c r="I454" s="6">
        <f>I455</f>
        <v>0</v>
      </c>
      <c r="J454" s="5">
        <f t="shared" si="102"/>
        <v>0</v>
      </c>
      <c r="K454" s="6">
        <f>K455</f>
        <v>0</v>
      </c>
      <c r="L454" s="5">
        <f t="shared" si="100"/>
        <v>0</v>
      </c>
      <c r="M454" s="6">
        <f>M455</f>
        <v>0</v>
      </c>
      <c r="N454" s="5">
        <f t="shared" si="99"/>
        <v>0</v>
      </c>
      <c r="O454" s="6">
        <f>O455</f>
        <v>0</v>
      </c>
      <c r="P454" s="5">
        <f t="shared" si="105"/>
        <v>0</v>
      </c>
      <c r="Q454" s="13">
        <f>Q455</f>
        <v>0</v>
      </c>
      <c r="R454" s="5">
        <f t="shared" si="106"/>
        <v>0</v>
      </c>
      <c r="S454" s="6">
        <f>S455</f>
        <v>0</v>
      </c>
      <c r="T454" s="5">
        <f t="shared" si="104"/>
        <v>0</v>
      </c>
      <c r="U454" s="6">
        <f>U455</f>
        <v>0</v>
      </c>
      <c r="V454" s="5">
        <f t="shared" si="101"/>
        <v>0</v>
      </c>
      <c r="W454" s="6">
        <f>W455</f>
        <v>0</v>
      </c>
      <c r="X454" s="5">
        <f t="shared" si="93"/>
        <v>0</v>
      </c>
      <c r="Y454" s="6">
        <f>Y455</f>
        <v>0</v>
      </c>
      <c r="Z454" s="5">
        <f t="shared" si="94"/>
        <v>0</v>
      </c>
      <c r="AA454" s="13">
        <f>AA455</f>
        <v>0</v>
      </c>
      <c r="AB454" s="5">
        <f t="shared" si="95"/>
        <v>0</v>
      </c>
      <c r="AC454" s="6">
        <f>AC455</f>
        <v>0</v>
      </c>
      <c r="AD454" s="5">
        <f t="shared" si="96"/>
        <v>0</v>
      </c>
      <c r="AE454" s="5">
        <f>AE455</f>
        <v>0</v>
      </c>
      <c r="AF454" s="32" t="e">
        <f t="shared" si="97"/>
        <v>#DIV/0!</v>
      </c>
    </row>
    <row r="455" spans="1:32" ht="41.25" hidden="1" customHeight="1">
      <c r="A455" s="9" t="s">
        <v>33</v>
      </c>
      <c r="B455" s="11" t="s">
        <v>48</v>
      </c>
      <c r="C455" s="8">
        <v>800</v>
      </c>
      <c r="D455" s="5">
        <v>0</v>
      </c>
      <c r="E455" s="6"/>
      <c r="F455" s="5">
        <f t="shared" si="103"/>
        <v>0</v>
      </c>
      <c r="G455" s="6"/>
      <c r="H455" s="5">
        <f t="shared" si="98"/>
        <v>0</v>
      </c>
      <c r="I455" s="6"/>
      <c r="J455" s="5">
        <f t="shared" si="102"/>
        <v>0</v>
      </c>
      <c r="K455" s="6"/>
      <c r="L455" s="5">
        <f t="shared" si="100"/>
        <v>0</v>
      </c>
      <c r="M455" s="6"/>
      <c r="N455" s="5">
        <f t="shared" si="99"/>
        <v>0</v>
      </c>
      <c r="O455" s="6"/>
      <c r="P455" s="5">
        <f t="shared" si="105"/>
        <v>0</v>
      </c>
      <c r="Q455" s="13"/>
      <c r="R455" s="5">
        <f t="shared" si="106"/>
        <v>0</v>
      </c>
      <c r="S455" s="6"/>
      <c r="T455" s="5">
        <f t="shared" si="104"/>
        <v>0</v>
      </c>
      <c r="U455" s="6"/>
      <c r="V455" s="5">
        <f t="shared" si="101"/>
        <v>0</v>
      </c>
      <c r="W455" s="6"/>
      <c r="X455" s="5">
        <f t="shared" si="93"/>
        <v>0</v>
      </c>
      <c r="Y455" s="6"/>
      <c r="Z455" s="5">
        <f t="shared" si="94"/>
        <v>0</v>
      </c>
      <c r="AA455" s="13"/>
      <c r="AB455" s="5">
        <f t="shared" si="95"/>
        <v>0</v>
      </c>
      <c r="AC455" s="6"/>
      <c r="AD455" s="5">
        <f t="shared" si="96"/>
        <v>0</v>
      </c>
      <c r="AE455" s="5"/>
      <c r="AF455" s="32" t="e">
        <f t="shared" si="97"/>
        <v>#DIV/0!</v>
      </c>
    </row>
    <row r="456" spans="1:32" ht="56.25" hidden="1" customHeight="1">
      <c r="A456" s="9" t="s">
        <v>44</v>
      </c>
      <c r="B456" s="11" t="s">
        <v>49</v>
      </c>
      <c r="C456" s="8"/>
      <c r="D456" s="5">
        <v>50</v>
      </c>
      <c r="E456" s="6">
        <f>E457</f>
        <v>0</v>
      </c>
      <c r="F456" s="5">
        <f t="shared" si="103"/>
        <v>50</v>
      </c>
      <c r="G456" s="6">
        <f>G457</f>
        <v>-50</v>
      </c>
      <c r="H456" s="5">
        <f t="shared" si="98"/>
        <v>0</v>
      </c>
      <c r="I456" s="6">
        <f>I457</f>
        <v>0</v>
      </c>
      <c r="J456" s="5">
        <f t="shared" si="102"/>
        <v>0</v>
      </c>
      <c r="K456" s="6">
        <f>K457</f>
        <v>0</v>
      </c>
      <c r="L456" s="5">
        <f t="shared" si="100"/>
        <v>0</v>
      </c>
      <c r="M456" s="6">
        <f>M457</f>
        <v>0</v>
      </c>
      <c r="N456" s="5">
        <f t="shared" si="99"/>
        <v>0</v>
      </c>
      <c r="O456" s="6">
        <f>O457</f>
        <v>0</v>
      </c>
      <c r="P456" s="5">
        <f t="shared" si="105"/>
        <v>0</v>
      </c>
      <c r="Q456" s="13">
        <f>Q457</f>
        <v>0</v>
      </c>
      <c r="R456" s="5">
        <f t="shared" si="106"/>
        <v>0</v>
      </c>
      <c r="S456" s="6">
        <f>S457</f>
        <v>0</v>
      </c>
      <c r="T456" s="5">
        <f t="shared" si="104"/>
        <v>0</v>
      </c>
      <c r="U456" s="6">
        <f>U457</f>
        <v>0</v>
      </c>
      <c r="V456" s="5">
        <f t="shared" si="101"/>
        <v>0</v>
      </c>
      <c r="W456" s="6">
        <f>W457</f>
        <v>0</v>
      </c>
      <c r="X456" s="5">
        <f t="shared" si="93"/>
        <v>0</v>
      </c>
      <c r="Y456" s="6">
        <f>Y457</f>
        <v>0</v>
      </c>
      <c r="Z456" s="5">
        <f t="shared" si="94"/>
        <v>0</v>
      </c>
      <c r="AA456" s="13">
        <f>AA457</f>
        <v>0</v>
      </c>
      <c r="AB456" s="5">
        <f t="shared" si="95"/>
        <v>0</v>
      </c>
      <c r="AC456" s="6">
        <f>AC457</f>
        <v>0</v>
      </c>
      <c r="AD456" s="5">
        <f t="shared" si="96"/>
        <v>0</v>
      </c>
      <c r="AE456" s="5">
        <f>AE457</f>
        <v>0</v>
      </c>
      <c r="AF456" s="32" t="e">
        <f t="shared" si="97"/>
        <v>#DIV/0!</v>
      </c>
    </row>
    <row r="457" spans="1:32" ht="42" hidden="1" customHeight="1">
      <c r="A457" s="9" t="s">
        <v>33</v>
      </c>
      <c r="B457" s="11" t="s">
        <v>49</v>
      </c>
      <c r="C457" s="8">
        <v>800</v>
      </c>
      <c r="D457" s="5">
        <v>50</v>
      </c>
      <c r="E457" s="6"/>
      <c r="F457" s="5">
        <f t="shared" si="103"/>
        <v>50</v>
      </c>
      <c r="G457" s="6">
        <v>-50</v>
      </c>
      <c r="H457" s="5">
        <f t="shared" si="98"/>
        <v>0</v>
      </c>
      <c r="I457" s="6"/>
      <c r="J457" s="5">
        <f t="shared" si="102"/>
        <v>0</v>
      </c>
      <c r="K457" s="6"/>
      <c r="L457" s="5">
        <f t="shared" si="100"/>
        <v>0</v>
      </c>
      <c r="M457" s="6"/>
      <c r="N457" s="5">
        <f t="shared" si="99"/>
        <v>0</v>
      </c>
      <c r="O457" s="6"/>
      <c r="P457" s="5">
        <f t="shared" si="105"/>
        <v>0</v>
      </c>
      <c r="Q457" s="13"/>
      <c r="R457" s="5">
        <f t="shared" si="106"/>
        <v>0</v>
      </c>
      <c r="S457" s="6"/>
      <c r="T457" s="5">
        <f t="shared" si="104"/>
        <v>0</v>
      </c>
      <c r="U457" s="6"/>
      <c r="V457" s="5">
        <f t="shared" si="101"/>
        <v>0</v>
      </c>
      <c r="W457" s="6"/>
      <c r="X457" s="5">
        <f t="shared" si="93"/>
        <v>0</v>
      </c>
      <c r="Y457" s="6"/>
      <c r="Z457" s="5">
        <f t="shared" si="94"/>
        <v>0</v>
      </c>
      <c r="AA457" s="13"/>
      <c r="AB457" s="5">
        <f t="shared" si="95"/>
        <v>0</v>
      </c>
      <c r="AC457" s="6"/>
      <c r="AD457" s="5">
        <f t="shared" si="96"/>
        <v>0</v>
      </c>
      <c r="AE457" s="5"/>
      <c r="AF457" s="32" t="e">
        <f t="shared" si="97"/>
        <v>#DIV/0!</v>
      </c>
    </row>
    <row r="458" spans="1:32" ht="121.5" hidden="1" customHeight="1">
      <c r="A458" s="9" t="s">
        <v>471</v>
      </c>
      <c r="B458" s="11" t="s">
        <v>470</v>
      </c>
      <c r="C458" s="8"/>
      <c r="D458" s="5">
        <v>0</v>
      </c>
      <c r="E458" s="6">
        <f>E459</f>
        <v>0</v>
      </c>
      <c r="F458" s="5">
        <f t="shared" si="103"/>
        <v>0</v>
      </c>
      <c r="G458" s="6">
        <f>G459</f>
        <v>0</v>
      </c>
      <c r="H458" s="5">
        <f t="shared" si="98"/>
        <v>0</v>
      </c>
      <c r="I458" s="6">
        <f>I459</f>
        <v>0</v>
      </c>
      <c r="J458" s="5">
        <f t="shared" si="102"/>
        <v>0</v>
      </c>
      <c r="K458" s="6">
        <f>K459</f>
        <v>0</v>
      </c>
      <c r="L458" s="5">
        <f t="shared" si="100"/>
        <v>0</v>
      </c>
      <c r="M458" s="6">
        <f>M459</f>
        <v>0</v>
      </c>
      <c r="N458" s="5">
        <f t="shared" si="99"/>
        <v>0</v>
      </c>
      <c r="O458" s="6">
        <f>O459</f>
        <v>0</v>
      </c>
      <c r="P458" s="5">
        <f t="shared" si="105"/>
        <v>0</v>
      </c>
      <c r="Q458" s="13">
        <f>Q459</f>
        <v>0</v>
      </c>
      <c r="R458" s="5">
        <f t="shared" si="106"/>
        <v>0</v>
      </c>
      <c r="S458" s="6">
        <f>S459</f>
        <v>0</v>
      </c>
      <c r="T458" s="5">
        <f t="shared" si="104"/>
        <v>0</v>
      </c>
      <c r="U458" s="6">
        <f>U459</f>
        <v>0</v>
      </c>
      <c r="V458" s="5">
        <f t="shared" si="101"/>
        <v>0</v>
      </c>
      <c r="W458" s="6">
        <f>W459</f>
        <v>0</v>
      </c>
      <c r="X458" s="5">
        <f t="shared" si="93"/>
        <v>0</v>
      </c>
      <c r="Y458" s="6">
        <f>Y459</f>
        <v>0</v>
      </c>
      <c r="Z458" s="5">
        <f t="shared" si="94"/>
        <v>0</v>
      </c>
      <c r="AA458" s="13">
        <f>AA459</f>
        <v>0</v>
      </c>
      <c r="AB458" s="5">
        <f t="shared" si="95"/>
        <v>0</v>
      </c>
      <c r="AC458" s="6">
        <f>AC459</f>
        <v>0</v>
      </c>
      <c r="AD458" s="5">
        <f t="shared" si="96"/>
        <v>0</v>
      </c>
      <c r="AE458" s="5">
        <f>AE459</f>
        <v>0</v>
      </c>
      <c r="AF458" s="32" t="e">
        <f t="shared" si="97"/>
        <v>#DIV/0!</v>
      </c>
    </row>
    <row r="459" spans="1:32" ht="42" hidden="1" customHeight="1">
      <c r="A459" s="9" t="s">
        <v>33</v>
      </c>
      <c r="B459" s="11" t="s">
        <v>470</v>
      </c>
      <c r="C459" s="8">
        <v>800</v>
      </c>
      <c r="D459" s="5">
        <v>0</v>
      </c>
      <c r="E459" s="6"/>
      <c r="F459" s="5">
        <f t="shared" si="103"/>
        <v>0</v>
      </c>
      <c r="G459" s="6"/>
      <c r="H459" s="5">
        <f t="shared" si="98"/>
        <v>0</v>
      </c>
      <c r="I459" s="6"/>
      <c r="J459" s="5">
        <f t="shared" si="102"/>
        <v>0</v>
      </c>
      <c r="K459" s="6"/>
      <c r="L459" s="5">
        <f t="shared" si="100"/>
        <v>0</v>
      </c>
      <c r="M459" s="6"/>
      <c r="N459" s="5">
        <f t="shared" si="99"/>
        <v>0</v>
      </c>
      <c r="O459" s="6"/>
      <c r="P459" s="5">
        <f t="shared" si="105"/>
        <v>0</v>
      </c>
      <c r="Q459" s="13"/>
      <c r="R459" s="5">
        <f t="shared" si="106"/>
        <v>0</v>
      </c>
      <c r="S459" s="6"/>
      <c r="T459" s="5">
        <f t="shared" si="104"/>
        <v>0</v>
      </c>
      <c r="U459" s="6"/>
      <c r="V459" s="5">
        <f t="shared" si="101"/>
        <v>0</v>
      </c>
      <c r="W459" s="6"/>
      <c r="X459" s="5">
        <f t="shared" si="93"/>
        <v>0</v>
      </c>
      <c r="Y459" s="6"/>
      <c r="Z459" s="5">
        <f t="shared" si="94"/>
        <v>0</v>
      </c>
      <c r="AA459" s="13"/>
      <c r="AB459" s="5">
        <f t="shared" si="95"/>
        <v>0</v>
      </c>
      <c r="AC459" s="6"/>
      <c r="AD459" s="5">
        <f t="shared" si="96"/>
        <v>0</v>
      </c>
      <c r="AE459" s="5"/>
      <c r="AF459" s="32" t="e">
        <f t="shared" si="97"/>
        <v>#DIV/0!</v>
      </c>
    </row>
    <row r="460" spans="1:32" ht="118.5" hidden="1" customHeight="1">
      <c r="A460" s="9" t="s">
        <v>471</v>
      </c>
      <c r="B460" s="11" t="s">
        <v>497</v>
      </c>
      <c r="C460" s="8"/>
      <c r="D460" s="5">
        <v>0</v>
      </c>
      <c r="E460" s="6">
        <f>E461</f>
        <v>0</v>
      </c>
      <c r="F460" s="5">
        <f t="shared" si="103"/>
        <v>0</v>
      </c>
      <c r="G460" s="6">
        <f>G461</f>
        <v>0</v>
      </c>
      <c r="H460" s="5">
        <f t="shared" si="98"/>
        <v>0</v>
      </c>
      <c r="I460" s="6">
        <f>I461</f>
        <v>0</v>
      </c>
      <c r="J460" s="5">
        <f t="shared" si="102"/>
        <v>0</v>
      </c>
      <c r="K460" s="6">
        <f>K461</f>
        <v>0</v>
      </c>
      <c r="L460" s="5">
        <f t="shared" si="100"/>
        <v>0</v>
      </c>
      <c r="M460" s="6">
        <f>M461</f>
        <v>0</v>
      </c>
      <c r="N460" s="5">
        <f t="shared" si="99"/>
        <v>0</v>
      </c>
      <c r="O460" s="6">
        <f>O461</f>
        <v>0</v>
      </c>
      <c r="P460" s="5">
        <f t="shared" si="105"/>
        <v>0</v>
      </c>
      <c r="Q460" s="13">
        <f>Q461</f>
        <v>0</v>
      </c>
      <c r="R460" s="5">
        <f t="shared" si="106"/>
        <v>0</v>
      </c>
      <c r="S460" s="6">
        <f>S461</f>
        <v>0</v>
      </c>
      <c r="T460" s="5">
        <f t="shared" si="104"/>
        <v>0</v>
      </c>
      <c r="U460" s="6">
        <f>U461</f>
        <v>0</v>
      </c>
      <c r="V460" s="5">
        <f t="shared" si="101"/>
        <v>0</v>
      </c>
      <c r="W460" s="6">
        <f>W461</f>
        <v>0</v>
      </c>
      <c r="X460" s="5">
        <f t="shared" si="93"/>
        <v>0</v>
      </c>
      <c r="Y460" s="6">
        <f>Y461</f>
        <v>0</v>
      </c>
      <c r="Z460" s="5">
        <f t="shared" si="94"/>
        <v>0</v>
      </c>
      <c r="AA460" s="13">
        <f>AA461</f>
        <v>0</v>
      </c>
      <c r="AB460" s="5">
        <f t="shared" si="95"/>
        <v>0</v>
      </c>
      <c r="AC460" s="6">
        <f>AC461</f>
        <v>0</v>
      </c>
      <c r="AD460" s="5">
        <f t="shared" ref="AD460:AD523" si="109">AB460+AC460</f>
        <v>0</v>
      </c>
      <c r="AE460" s="5">
        <f>AE461</f>
        <v>0</v>
      </c>
      <c r="AF460" s="32" t="e">
        <f t="shared" ref="AF460:AF523" si="110">AE460/AD460*100</f>
        <v>#DIV/0!</v>
      </c>
    </row>
    <row r="461" spans="1:32" ht="42" hidden="1" customHeight="1">
      <c r="A461" s="9" t="s">
        <v>33</v>
      </c>
      <c r="B461" s="11" t="s">
        <v>497</v>
      </c>
      <c r="C461" s="8">
        <v>800</v>
      </c>
      <c r="D461" s="5">
        <v>0</v>
      </c>
      <c r="E461" s="6"/>
      <c r="F461" s="5">
        <f t="shared" si="103"/>
        <v>0</v>
      </c>
      <c r="G461" s="6"/>
      <c r="H461" s="5">
        <f t="shared" si="98"/>
        <v>0</v>
      </c>
      <c r="I461" s="6"/>
      <c r="J461" s="5">
        <f t="shared" si="102"/>
        <v>0</v>
      </c>
      <c r="K461" s="6"/>
      <c r="L461" s="5">
        <f t="shared" si="100"/>
        <v>0</v>
      </c>
      <c r="M461" s="6"/>
      <c r="N461" s="5">
        <f t="shared" si="99"/>
        <v>0</v>
      </c>
      <c r="O461" s="6"/>
      <c r="P461" s="5">
        <f t="shared" si="105"/>
        <v>0</v>
      </c>
      <c r="Q461" s="13"/>
      <c r="R461" s="5">
        <f t="shared" si="106"/>
        <v>0</v>
      </c>
      <c r="S461" s="6"/>
      <c r="T461" s="5">
        <f t="shared" si="104"/>
        <v>0</v>
      </c>
      <c r="U461" s="6"/>
      <c r="V461" s="5">
        <f t="shared" si="101"/>
        <v>0</v>
      </c>
      <c r="W461" s="6"/>
      <c r="X461" s="5">
        <f t="shared" si="93"/>
        <v>0</v>
      </c>
      <c r="Y461" s="6"/>
      <c r="Z461" s="5">
        <f t="shared" si="94"/>
        <v>0</v>
      </c>
      <c r="AA461" s="13"/>
      <c r="AB461" s="5">
        <f t="shared" si="95"/>
        <v>0</v>
      </c>
      <c r="AC461" s="6"/>
      <c r="AD461" s="5">
        <f t="shared" si="109"/>
        <v>0</v>
      </c>
      <c r="AE461" s="5"/>
      <c r="AF461" s="32" t="e">
        <f t="shared" si="110"/>
        <v>#DIV/0!</v>
      </c>
    </row>
    <row r="462" spans="1:32" ht="79.2" hidden="1">
      <c r="A462" s="9" t="s">
        <v>635</v>
      </c>
      <c r="B462" s="11" t="s">
        <v>636</v>
      </c>
      <c r="C462" s="8"/>
      <c r="D462" s="5"/>
      <c r="E462" s="6"/>
      <c r="F462" s="5">
        <f t="shared" si="103"/>
        <v>0</v>
      </c>
      <c r="G462" s="6"/>
      <c r="H462" s="5">
        <f t="shared" si="98"/>
        <v>0</v>
      </c>
      <c r="I462" s="6"/>
      <c r="J462" s="5">
        <f t="shared" si="102"/>
        <v>0</v>
      </c>
      <c r="K462" s="6"/>
      <c r="L462" s="5">
        <f t="shared" si="100"/>
        <v>0</v>
      </c>
      <c r="M462" s="6"/>
      <c r="N462" s="5">
        <f t="shared" si="99"/>
        <v>0</v>
      </c>
      <c r="O462" s="6"/>
      <c r="P462" s="5">
        <f t="shared" si="105"/>
        <v>0</v>
      </c>
      <c r="Q462" s="13"/>
      <c r="R462" s="5">
        <f t="shared" si="106"/>
        <v>0</v>
      </c>
      <c r="S462" s="6">
        <f>S463</f>
        <v>0.75</v>
      </c>
      <c r="T462" s="5">
        <f t="shared" si="104"/>
        <v>0.75</v>
      </c>
      <c r="U462" s="6">
        <f>U463</f>
        <v>0</v>
      </c>
      <c r="V462" s="5">
        <f t="shared" si="101"/>
        <v>0.75</v>
      </c>
      <c r="W462" s="6">
        <f>W463</f>
        <v>0</v>
      </c>
      <c r="X462" s="5">
        <f t="shared" si="93"/>
        <v>0.75</v>
      </c>
      <c r="Y462" s="6">
        <f>Y463</f>
        <v>-0.75</v>
      </c>
      <c r="Z462" s="5">
        <f t="shared" si="94"/>
        <v>0</v>
      </c>
      <c r="AA462" s="13">
        <f>AA463</f>
        <v>0</v>
      </c>
      <c r="AB462" s="5">
        <f t="shared" si="95"/>
        <v>0</v>
      </c>
      <c r="AC462" s="6">
        <f>AC463</f>
        <v>0</v>
      </c>
      <c r="AD462" s="5">
        <f t="shared" si="109"/>
        <v>0</v>
      </c>
      <c r="AE462" s="5">
        <f>AE463</f>
        <v>0</v>
      </c>
      <c r="AF462" s="32" t="e">
        <f t="shared" si="110"/>
        <v>#DIV/0!</v>
      </c>
    </row>
    <row r="463" spans="1:32" ht="42" hidden="1" customHeight="1">
      <c r="A463" s="9" t="s">
        <v>33</v>
      </c>
      <c r="B463" s="11" t="s">
        <v>636</v>
      </c>
      <c r="C463" s="8">
        <v>800</v>
      </c>
      <c r="D463" s="5"/>
      <c r="E463" s="6"/>
      <c r="F463" s="5">
        <f t="shared" si="103"/>
        <v>0</v>
      </c>
      <c r="G463" s="6"/>
      <c r="H463" s="5">
        <f t="shared" si="98"/>
        <v>0</v>
      </c>
      <c r="I463" s="6"/>
      <c r="J463" s="5">
        <f t="shared" si="102"/>
        <v>0</v>
      </c>
      <c r="K463" s="6"/>
      <c r="L463" s="5">
        <f t="shared" si="100"/>
        <v>0</v>
      </c>
      <c r="M463" s="6"/>
      <c r="N463" s="5">
        <f t="shared" si="99"/>
        <v>0</v>
      </c>
      <c r="O463" s="6"/>
      <c r="P463" s="5">
        <f t="shared" si="105"/>
        <v>0</v>
      </c>
      <c r="Q463" s="13"/>
      <c r="R463" s="5">
        <f t="shared" si="106"/>
        <v>0</v>
      </c>
      <c r="S463" s="6">
        <v>0.75</v>
      </c>
      <c r="T463" s="5">
        <f t="shared" si="104"/>
        <v>0.75</v>
      </c>
      <c r="U463" s="6"/>
      <c r="V463" s="5">
        <f t="shared" si="101"/>
        <v>0.75</v>
      </c>
      <c r="W463" s="6"/>
      <c r="X463" s="5">
        <f t="shared" si="93"/>
        <v>0.75</v>
      </c>
      <c r="Y463" s="6">
        <v>-0.75</v>
      </c>
      <c r="Z463" s="5">
        <f t="shared" si="94"/>
        <v>0</v>
      </c>
      <c r="AA463" s="13"/>
      <c r="AB463" s="5">
        <f t="shared" si="95"/>
        <v>0</v>
      </c>
      <c r="AC463" s="6"/>
      <c r="AD463" s="5">
        <f t="shared" si="109"/>
        <v>0</v>
      </c>
      <c r="AE463" s="5"/>
      <c r="AF463" s="32" t="e">
        <f t="shared" si="110"/>
        <v>#DIV/0!</v>
      </c>
    </row>
    <row r="464" spans="1:32" ht="182.25" hidden="1" customHeight="1">
      <c r="A464" s="9" t="s">
        <v>660</v>
      </c>
      <c r="B464" s="11" t="s">
        <v>637</v>
      </c>
      <c r="C464" s="8"/>
      <c r="D464" s="5"/>
      <c r="E464" s="6"/>
      <c r="F464" s="5">
        <f t="shared" si="103"/>
        <v>0</v>
      </c>
      <c r="G464" s="6"/>
      <c r="H464" s="5">
        <f t="shared" si="98"/>
        <v>0</v>
      </c>
      <c r="I464" s="6"/>
      <c r="J464" s="5">
        <f t="shared" si="102"/>
        <v>0</v>
      </c>
      <c r="K464" s="6"/>
      <c r="L464" s="5">
        <f t="shared" si="100"/>
        <v>0</v>
      </c>
      <c r="M464" s="6"/>
      <c r="N464" s="5">
        <f t="shared" si="99"/>
        <v>0</v>
      </c>
      <c r="O464" s="6"/>
      <c r="P464" s="5">
        <f t="shared" si="105"/>
        <v>0</v>
      </c>
      <c r="Q464" s="13"/>
      <c r="R464" s="5">
        <f t="shared" si="106"/>
        <v>0</v>
      </c>
      <c r="S464" s="6">
        <f>S465</f>
        <v>2.9</v>
      </c>
      <c r="T464" s="5">
        <f t="shared" si="104"/>
        <v>2.9</v>
      </c>
      <c r="U464" s="6">
        <f>U465</f>
        <v>0</v>
      </c>
      <c r="V464" s="5">
        <f t="shared" si="101"/>
        <v>2.9</v>
      </c>
      <c r="W464" s="6">
        <f>W465</f>
        <v>0</v>
      </c>
      <c r="X464" s="5">
        <f t="shared" ref="X464:X530" si="111">V464+W464</f>
        <v>2.9</v>
      </c>
      <c r="Y464" s="6">
        <f>Y465</f>
        <v>-2.9</v>
      </c>
      <c r="Z464" s="5">
        <f t="shared" ref="Z464:Z530" si="112">X464+Y464</f>
        <v>0</v>
      </c>
      <c r="AA464" s="13">
        <f>AA465</f>
        <v>0</v>
      </c>
      <c r="AB464" s="5">
        <f t="shared" ref="AB464:AB527" si="113">Z464+AA464</f>
        <v>0</v>
      </c>
      <c r="AC464" s="6">
        <f>AC465</f>
        <v>0</v>
      </c>
      <c r="AD464" s="5">
        <f t="shared" si="109"/>
        <v>0</v>
      </c>
      <c r="AE464" s="5">
        <f>AE465</f>
        <v>0</v>
      </c>
      <c r="AF464" s="32" t="e">
        <f t="shared" si="110"/>
        <v>#DIV/0!</v>
      </c>
    </row>
    <row r="465" spans="1:32" ht="42" hidden="1" customHeight="1">
      <c r="A465" s="9" t="s">
        <v>33</v>
      </c>
      <c r="B465" s="11" t="s">
        <v>637</v>
      </c>
      <c r="C465" s="8">
        <v>800</v>
      </c>
      <c r="D465" s="5"/>
      <c r="E465" s="6"/>
      <c r="F465" s="5">
        <f t="shared" si="103"/>
        <v>0</v>
      </c>
      <c r="G465" s="6"/>
      <c r="H465" s="5">
        <f t="shared" si="98"/>
        <v>0</v>
      </c>
      <c r="I465" s="6"/>
      <c r="J465" s="5">
        <f t="shared" si="102"/>
        <v>0</v>
      </c>
      <c r="K465" s="6"/>
      <c r="L465" s="5">
        <f t="shared" si="100"/>
        <v>0</v>
      </c>
      <c r="M465" s="6"/>
      <c r="N465" s="5">
        <f t="shared" si="99"/>
        <v>0</v>
      </c>
      <c r="O465" s="6"/>
      <c r="P465" s="5">
        <f t="shared" si="105"/>
        <v>0</v>
      </c>
      <c r="Q465" s="13"/>
      <c r="R465" s="5">
        <f t="shared" si="106"/>
        <v>0</v>
      </c>
      <c r="S465" s="6">
        <v>2.9</v>
      </c>
      <c r="T465" s="5">
        <f t="shared" si="104"/>
        <v>2.9</v>
      </c>
      <c r="U465" s="6"/>
      <c r="V465" s="5">
        <f t="shared" si="101"/>
        <v>2.9</v>
      </c>
      <c r="W465" s="6"/>
      <c r="X465" s="5">
        <f t="shared" si="111"/>
        <v>2.9</v>
      </c>
      <c r="Y465" s="6">
        <v>-2.9</v>
      </c>
      <c r="Z465" s="5">
        <f t="shared" si="112"/>
        <v>0</v>
      </c>
      <c r="AA465" s="13"/>
      <c r="AB465" s="5">
        <f t="shared" si="113"/>
        <v>0</v>
      </c>
      <c r="AC465" s="6"/>
      <c r="AD465" s="5">
        <f t="shared" si="109"/>
        <v>0</v>
      </c>
      <c r="AE465" s="5"/>
      <c r="AF465" s="32" t="e">
        <f t="shared" si="110"/>
        <v>#DIV/0!</v>
      </c>
    </row>
    <row r="466" spans="1:32" ht="51" customHeight="1">
      <c r="A466" s="9" t="s">
        <v>664</v>
      </c>
      <c r="B466" s="11" t="s">
        <v>666</v>
      </c>
      <c r="C466" s="8"/>
      <c r="D466" s="5"/>
      <c r="E466" s="6"/>
      <c r="F466" s="5"/>
      <c r="G466" s="6"/>
      <c r="H466" s="5"/>
      <c r="I466" s="6"/>
      <c r="J466" s="5"/>
      <c r="K466" s="6"/>
      <c r="L466" s="5"/>
      <c r="M466" s="6"/>
      <c r="N466" s="5"/>
      <c r="O466" s="6"/>
      <c r="P466" s="5"/>
      <c r="Q466" s="13"/>
      <c r="R466" s="5"/>
      <c r="S466" s="6"/>
      <c r="T466" s="5"/>
      <c r="U466" s="6"/>
      <c r="V466" s="5"/>
      <c r="W466" s="6"/>
      <c r="X466" s="5">
        <f t="shared" si="111"/>
        <v>0</v>
      </c>
      <c r="Y466" s="6">
        <f>Y467</f>
        <v>4290.1608999999999</v>
      </c>
      <c r="Z466" s="5">
        <f t="shared" si="112"/>
        <v>4290.1608999999999</v>
      </c>
      <c r="AA466" s="13">
        <f>AA467</f>
        <v>0</v>
      </c>
      <c r="AB466" s="5">
        <f t="shared" si="113"/>
        <v>4290.1608999999999</v>
      </c>
      <c r="AC466" s="6">
        <f>AC467</f>
        <v>0</v>
      </c>
      <c r="AD466" s="5">
        <f t="shared" si="109"/>
        <v>4290.1608999999999</v>
      </c>
      <c r="AE466" s="5">
        <f>AE467</f>
        <v>4289.0829000000003</v>
      </c>
      <c r="AF466" s="32">
        <f t="shared" si="110"/>
        <v>99.974872737290582</v>
      </c>
    </row>
    <row r="467" spans="1:32" ht="55.5" customHeight="1">
      <c r="A467" s="9" t="s">
        <v>665</v>
      </c>
      <c r="B467" s="11" t="s">
        <v>667</v>
      </c>
      <c r="C467" s="8"/>
      <c r="D467" s="5"/>
      <c r="E467" s="6"/>
      <c r="F467" s="5"/>
      <c r="G467" s="6"/>
      <c r="H467" s="5"/>
      <c r="I467" s="6"/>
      <c r="J467" s="5"/>
      <c r="K467" s="6"/>
      <c r="L467" s="5"/>
      <c r="M467" s="6"/>
      <c r="N467" s="5"/>
      <c r="O467" s="6"/>
      <c r="P467" s="5"/>
      <c r="Q467" s="13"/>
      <c r="R467" s="5"/>
      <c r="S467" s="6"/>
      <c r="T467" s="5"/>
      <c r="U467" s="6"/>
      <c r="V467" s="5"/>
      <c r="W467" s="6"/>
      <c r="X467" s="5">
        <f t="shared" si="111"/>
        <v>0</v>
      </c>
      <c r="Y467" s="6">
        <f>Y468</f>
        <v>4290.1608999999999</v>
      </c>
      <c r="Z467" s="5">
        <f t="shared" si="112"/>
        <v>4290.1608999999999</v>
      </c>
      <c r="AA467" s="13">
        <f>AA468</f>
        <v>0</v>
      </c>
      <c r="AB467" s="5">
        <f t="shared" si="113"/>
        <v>4290.1608999999999</v>
      </c>
      <c r="AC467" s="6">
        <f>AC468</f>
        <v>0</v>
      </c>
      <c r="AD467" s="5">
        <f t="shared" si="109"/>
        <v>4290.1608999999999</v>
      </c>
      <c r="AE467" s="5">
        <f>AE468</f>
        <v>4289.0829000000003</v>
      </c>
      <c r="AF467" s="32">
        <f t="shared" si="110"/>
        <v>99.974872737290582</v>
      </c>
    </row>
    <row r="468" spans="1:32" ht="42" customHeight="1">
      <c r="A468" s="9" t="s">
        <v>33</v>
      </c>
      <c r="B468" s="11" t="s">
        <v>667</v>
      </c>
      <c r="C468" s="8">
        <v>800</v>
      </c>
      <c r="D468" s="5"/>
      <c r="E468" s="6"/>
      <c r="F468" s="5"/>
      <c r="G468" s="6"/>
      <c r="H468" s="5"/>
      <c r="I468" s="6"/>
      <c r="J468" s="5"/>
      <c r="K468" s="6"/>
      <c r="L468" s="5"/>
      <c r="M468" s="6"/>
      <c r="N468" s="5"/>
      <c r="O468" s="6"/>
      <c r="P468" s="5"/>
      <c r="Q468" s="13"/>
      <c r="R468" s="5"/>
      <c r="S468" s="6"/>
      <c r="T468" s="5"/>
      <c r="U468" s="6"/>
      <c r="V468" s="5"/>
      <c r="W468" s="6"/>
      <c r="X468" s="5">
        <f t="shared" si="111"/>
        <v>0</v>
      </c>
      <c r="Y468" s="6">
        <v>4290.1608999999999</v>
      </c>
      <c r="Z468" s="5">
        <f t="shared" si="112"/>
        <v>4290.1608999999999</v>
      </c>
      <c r="AA468" s="13"/>
      <c r="AB468" s="5">
        <f t="shared" si="113"/>
        <v>4290.1608999999999</v>
      </c>
      <c r="AC468" s="6"/>
      <c r="AD468" s="5">
        <f t="shared" si="109"/>
        <v>4290.1608999999999</v>
      </c>
      <c r="AE468" s="5">
        <v>4289.0829000000003</v>
      </c>
      <c r="AF468" s="32">
        <f t="shared" si="110"/>
        <v>99.974872737290582</v>
      </c>
    </row>
    <row r="469" spans="1:32" ht="46.5" hidden="1" customHeight="1">
      <c r="A469" s="16" t="s">
        <v>413</v>
      </c>
      <c r="B469" s="15" t="s">
        <v>41</v>
      </c>
      <c r="C469" s="8"/>
      <c r="D469" s="5">
        <v>0</v>
      </c>
      <c r="E469" s="6">
        <f>E470</f>
        <v>0</v>
      </c>
      <c r="F469" s="5">
        <f t="shared" si="103"/>
        <v>0</v>
      </c>
      <c r="G469" s="6">
        <f>G470</f>
        <v>0</v>
      </c>
      <c r="H469" s="5">
        <f t="shared" si="98"/>
        <v>0</v>
      </c>
      <c r="I469" s="6">
        <f>I470</f>
        <v>0</v>
      </c>
      <c r="J469" s="5">
        <f t="shared" si="102"/>
        <v>0</v>
      </c>
      <c r="K469" s="6">
        <f>K470</f>
        <v>0</v>
      </c>
      <c r="L469" s="5">
        <f t="shared" si="100"/>
        <v>0</v>
      </c>
      <c r="M469" s="6">
        <f>M470</f>
        <v>0</v>
      </c>
      <c r="N469" s="5">
        <f t="shared" si="99"/>
        <v>0</v>
      </c>
      <c r="O469" s="6">
        <f>O470</f>
        <v>0</v>
      </c>
      <c r="P469" s="5">
        <f t="shared" si="105"/>
        <v>0</v>
      </c>
      <c r="Q469" s="13">
        <f>Q470</f>
        <v>0</v>
      </c>
      <c r="R469" s="5">
        <f t="shared" si="106"/>
        <v>0</v>
      </c>
      <c r="S469" s="6">
        <f>S470</f>
        <v>0</v>
      </c>
      <c r="T469" s="5">
        <f t="shared" si="104"/>
        <v>0</v>
      </c>
      <c r="U469" s="6">
        <f>U470</f>
        <v>0</v>
      </c>
      <c r="V469" s="5">
        <f t="shared" si="101"/>
        <v>0</v>
      </c>
      <c r="W469" s="6">
        <f>W470</f>
        <v>0</v>
      </c>
      <c r="X469" s="5">
        <f t="shared" si="111"/>
        <v>0</v>
      </c>
      <c r="Y469" s="6">
        <f>Y470</f>
        <v>0</v>
      </c>
      <c r="Z469" s="5">
        <f t="shared" si="112"/>
        <v>0</v>
      </c>
      <c r="AA469" s="13">
        <f>AA470</f>
        <v>0</v>
      </c>
      <c r="AB469" s="5">
        <f t="shared" si="113"/>
        <v>0</v>
      </c>
      <c r="AC469" s="6">
        <f>AC470</f>
        <v>0</v>
      </c>
      <c r="AD469" s="5">
        <f t="shared" si="109"/>
        <v>0</v>
      </c>
      <c r="AE469" s="5">
        <f>AE470</f>
        <v>0</v>
      </c>
      <c r="AF469" s="32" t="e">
        <f t="shared" si="110"/>
        <v>#DIV/0!</v>
      </c>
    </row>
    <row r="470" spans="1:32" ht="40.5" hidden="1" customHeight="1">
      <c r="A470" s="9" t="s">
        <v>415</v>
      </c>
      <c r="B470" s="11" t="s">
        <v>42</v>
      </c>
      <c r="C470" s="8"/>
      <c r="D470" s="5">
        <v>0</v>
      </c>
      <c r="E470" s="6">
        <f>E471</f>
        <v>0</v>
      </c>
      <c r="F470" s="5">
        <f t="shared" si="103"/>
        <v>0</v>
      </c>
      <c r="G470" s="6">
        <f>G471</f>
        <v>0</v>
      </c>
      <c r="H470" s="5">
        <f t="shared" si="98"/>
        <v>0</v>
      </c>
      <c r="I470" s="6">
        <f>I471</f>
        <v>0</v>
      </c>
      <c r="J470" s="5">
        <f t="shared" si="102"/>
        <v>0</v>
      </c>
      <c r="K470" s="6">
        <f>K471</f>
        <v>0</v>
      </c>
      <c r="L470" s="5">
        <f t="shared" si="100"/>
        <v>0</v>
      </c>
      <c r="M470" s="6">
        <f>M471</f>
        <v>0</v>
      </c>
      <c r="N470" s="5">
        <f t="shared" si="99"/>
        <v>0</v>
      </c>
      <c r="O470" s="6">
        <f>O471</f>
        <v>0</v>
      </c>
      <c r="P470" s="5">
        <f t="shared" si="105"/>
        <v>0</v>
      </c>
      <c r="Q470" s="13">
        <f>Q471</f>
        <v>0</v>
      </c>
      <c r="R470" s="5">
        <f t="shared" si="106"/>
        <v>0</v>
      </c>
      <c r="S470" s="6">
        <f>S471</f>
        <v>0</v>
      </c>
      <c r="T470" s="5">
        <f t="shared" si="104"/>
        <v>0</v>
      </c>
      <c r="U470" s="6">
        <f>U471</f>
        <v>0</v>
      </c>
      <c r="V470" s="5">
        <f t="shared" si="101"/>
        <v>0</v>
      </c>
      <c r="W470" s="6">
        <f>W471</f>
        <v>0</v>
      </c>
      <c r="X470" s="5">
        <f t="shared" si="111"/>
        <v>0</v>
      </c>
      <c r="Y470" s="6">
        <f>Y471</f>
        <v>0</v>
      </c>
      <c r="Z470" s="5">
        <f t="shared" si="112"/>
        <v>0</v>
      </c>
      <c r="AA470" s="13">
        <f>AA471</f>
        <v>0</v>
      </c>
      <c r="AB470" s="5">
        <f t="shared" si="113"/>
        <v>0</v>
      </c>
      <c r="AC470" s="6">
        <f>AC471</f>
        <v>0</v>
      </c>
      <c r="AD470" s="5">
        <f t="shared" si="109"/>
        <v>0</v>
      </c>
      <c r="AE470" s="5">
        <f>AE471</f>
        <v>0</v>
      </c>
      <c r="AF470" s="32" t="e">
        <f t="shared" si="110"/>
        <v>#DIV/0!</v>
      </c>
    </row>
    <row r="471" spans="1:32" ht="41.25" hidden="1" customHeight="1">
      <c r="A471" s="9" t="s">
        <v>414</v>
      </c>
      <c r="B471" s="11" t="s">
        <v>416</v>
      </c>
      <c r="C471" s="8"/>
      <c r="D471" s="5">
        <v>0</v>
      </c>
      <c r="E471" s="6">
        <f>E472</f>
        <v>0</v>
      </c>
      <c r="F471" s="5">
        <f t="shared" si="103"/>
        <v>0</v>
      </c>
      <c r="G471" s="6">
        <f>G472</f>
        <v>0</v>
      </c>
      <c r="H471" s="5">
        <f t="shared" si="98"/>
        <v>0</v>
      </c>
      <c r="I471" s="6">
        <f>I472</f>
        <v>0</v>
      </c>
      <c r="J471" s="5">
        <f t="shared" si="102"/>
        <v>0</v>
      </c>
      <c r="K471" s="6">
        <f>K472</f>
        <v>0</v>
      </c>
      <c r="L471" s="5">
        <f t="shared" si="100"/>
        <v>0</v>
      </c>
      <c r="M471" s="6">
        <f>M472</f>
        <v>0</v>
      </c>
      <c r="N471" s="5">
        <f t="shared" si="99"/>
        <v>0</v>
      </c>
      <c r="O471" s="6">
        <f>O472</f>
        <v>0</v>
      </c>
      <c r="P471" s="5">
        <f t="shared" si="105"/>
        <v>0</v>
      </c>
      <c r="Q471" s="13">
        <f>Q472</f>
        <v>0</v>
      </c>
      <c r="R471" s="5">
        <f t="shared" si="106"/>
        <v>0</v>
      </c>
      <c r="S471" s="6">
        <f>S472</f>
        <v>0</v>
      </c>
      <c r="T471" s="5">
        <f t="shared" si="104"/>
        <v>0</v>
      </c>
      <c r="U471" s="6">
        <f>U472</f>
        <v>0</v>
      </c>
      <c r="V471" s="5">
        <f t="shared" si="101"/>
        <v>0</v>
      </c>
      <c r="W471" s="6">
        <f>W472</f>
        <v>0</v>
      </c>
      <c r="X471" s="5">
        <f t="shared" si="111"/>
        <v>0</v>
      </c>
      <c r="Y471" s="6">
        <f>Y472</f>
        <v>0</v>
      </c>
      <c r="Z471" s="5">
        <f t="shared" si="112"/>
        <v>0</v>
      </c>
      <c r="AA471" s="13">
        <f>AA472</f>
        <v>0</v>
      </c>
      <c r="AB471" s="5">
        <f t="shared" si="113"/>
        <v>0</v>
      </c>
      <c r="AC471" s="6">
        <f>AC472</f>
        <v>0</v>
      </c>
      <c r="AD471" s="5">
        <f t="shared" si="109"/>
        <v>0</v>
      </c>
      <c r="AE471" s="5">
        <f>AE472</f>
        <v>0</v>
      </c>
      <c r="AF471" s="32" t="e">
        <f t="shared" si="110"/>
        <v>#DIV/0!</v>
      </c>
    </row>
    <row r="472" spans="1:32" ht="48.75" hidden="1" customHeight="1">
      <c r="A472" s="9" t="s">
        <v>34</v>
      </c>
      <c r="B472" s="11" t="s">
        <v>416</v>
      </c>
      <c r="C472" s="8">
        <v>200</v>
      </c>
      <c r="D472" s="5">
        <v>0</v>
      </c>
      <c r="E472" s="6"/>
      <c r="F472" s="5">
        <f t="shared" si="103"/>
        <v>0</v>
      </c>
      <c r="G472" s="6"/>
      <c r="H472" s="5">
        <f t="shared" si="98"/>
        <v>0</v>
      </c>
      <c r="I472" s="6"/>
      <c r="J472" s="5">
        <f t="shared" si="102"/>
        <v>0</v>
      </c>
      <c r="K472" s="6"/>
      <c r="L472" s="5">
        <f t="shared" si="100"/>
        <v>0</v>
      </c>
      <c r="M472" s="6"/>
      <c r="N472" s="5">
        <f t="shared" si="99"/>
        <v>0</v>
      </c>
      <c r="O472" s="6"/>
      <c r="P472" s="5">
        <f t="shared" si="105"/>
        <v>0</v>
      </c>
      <c r="Q472" s="13"/>
      <c r="R472" s="5">
        <f t="shared" si="106"/>
        <v>0</v>
      </c>
      <c r="S472" s="6"/>
      <c r="T472" s="5">
        <f t="shared" si="104"/>
        <v>0</v>
      </c>
      <c r="U472" s="6"/>
      <c r="V472" s="5">
        <f t="shared" ref="V472:V535" si="114">T472+U472</f>
        <v>0</v>
      </c>
      <c r="W472" s="6"/>
      <c r="X472" s="5">
        <f t="shared" si="111"/>
        <v>0</v>
      </c>
      <c r="Y472" s="6"/>
      <c r="Z472" s="5">
        <f t="shared" si="112"/>
        <v>0</v>
      </c>
      <c r="AA472" s="13"/>
      <c r="AB472" s="5">
        <f t="shared" si="113"/>
        <v>0</v>
      </c>
      <c r="AC472" s="6"/>
      <c r="AD472" s="5">
        <f t="shared" si="109"/>
        <v>0</v>
      </c>
      <c r="AE472" s="5"/>
      <c r="AF472" s="32" t="e">
        <f t="shared" si="110"/>
        <v>#DIV/0!</v>
      </c>
    </row>
    <row r="473" spans="1:32" ht="87" customHeight="1">
      <c r="A473" s="14" t="s">
        <v>7</v>
      </c>
      <c r="B473" s="15" t="s">
        <v>430</v>
      </c>
      <c r="C473" s="8"/>
      <c r="D473" s="5">
        <v>1664.0509999999999</v>
      </c>
      <c r="E473" s="6">
        <f>E474+E480</f>
        <v>0</v>
      </c>
      <c r="F473" s="5">
        <f t="shared" si="103"/>
        <v>1664.0509999999999</v>
      </c>
      <c r="G473" s="6">
        <f>G474+G480</f>
        <v>0</v>
      </c>
      <c r="H473" s="5">
        <f t="shared" si="98"/>
        <v>1664.0509999999999</v>
      </c>
      <c r="I473" s="6">
        <f>I474+I480</f>
        <v>43.811</v>
      </c>
      <c r="J473" s="5">
        <f t="shared" si="102"/>
        <v>1707.8619999999999</v>
      </c>
      <c r="K473" s="6">
        <f>K474+K480</f>
        <v>0</v>
      </c>
      <c r="L473" s="5">
        <f t="shared" si="100"/>
        <v>1707.8619999999999</v>
      </c>
      <c r="M473" s="6">
        <f>M474+M480</f>
        <v>0</v>
      </c>
      <c r="N473" s="5">
        <f t="shared" si="99"/>
        <v>1707.8619999999999</v>
      </c>
      <c r="O473" s="6">
        <f>O474+O480</f>
        <v>0</v>
      </c>
      <c r="P473" s="5">
        <f t="shared" si="105"/>
        <v>1707.8619999999999</v>
      </c>
      <c r="Q473" s="13">
        <f>Q474+Q480</f>
        <v>-3.4220000000000002</v>
      </c>
      <c r="R473" s="5">
        <f t="shared" si="106"/>
        <v>1704.4399999999998</v>
      </c>
      <c r="S473" s="6">
        <f>S474+S480</f>
        <v>0</v>
      </c>
      <c r="T473" s="5">
        <f t="shared" si="104"/>
        <v>1704.4399999999998</v>
      </c>
      <c r="U473" s="6">
        <f>U474+U480</f>
        <v>0</v>
      </c>
      <c r="V473" s="5">
        <f t="shared" si="114"/>
        <v>1704.4399999999998</v>
      </c>
      <c r="W473" s="6">
        <f>W474+W480</f>
        <v>8.048</v>
      </c>
      <c r="X473" s="5">
        <f t="shared" si="111"/>
        <v>1712.4879999999998</v>
      </c>
      <c r="Y473" s="6">
        <f>Y474+Y480</f>
        <v>0.2</v>
      </c>
      <c r="Z473" s="5">
        <f t="shared" si="112"/>
        <v>1712.6879999999999</v>
      </c>
      <c r="AA473" s="13">
        <f>AA474+AA480</f>
        <v>0</v>
      </c>
      <c r="AB473" s="5">
        <f t="shared" si="113"/>
        <v>1712.6879999999999</v>
      </c>
      <c r="AC473" s="6">
        <f>AC474+AC480</f>
        <v>-1.2551900000000002</v>
      </c>
      <c r="AD473" s="5">
        <f t="shared" si="109"/>
        <v>1711.4328099999998</v>
      </c>
      <c r="AE473" s="5">
        <f>AE474+AE480</f>
        <v>1211.4328099999998</v>
      </c>
      <c r="AF473" s="32">
        <f t="shared" si="110"/>
        <v>70.784713423835782</v>
      </c>
    </row>
    <row r="474" spans="1:32" ht="60" customHeight="1">
      <c r="A474" s="16" t="s">
        <v>429</v>
      </c>
      <c r="B474" s="15" t="s">
        <v>30</v>
      </c>
      <c r="C474" s="8"/>
      <c r="D474" s="5">
        <v>1164.0509999999999</v>
      </c>
      <c r="E474" s="6">
        <f>E475</f>
        <v>0</v>
      </c>
      <c r="F474" s="5">
        <f t="shared" si="103"/>
        <v>1164.0509999999999</v>
      </c>
      <c r="G474" s="6">
        <f>G475</f>
        <v>0</v>
      </c>
      <c r="H474" s="5">
        <f t="shared" si="98"/>
        <v>1164.0509999999999</v>
      </c>
      <c r="I474" s="6">
        <f>I475</f>
        <v>43.811</v>
      </c>
      <c r="J474" s="5">
        <f t="shared" si="102"/>
        <v>1207.8619999999999</v>
      </c>
      <c r="K474" s="6">
        <f>K475</f>
        <v>0</v>
      </c>
      <c r="L474" s="5">
        <f t="shared" si="100"/>
        <v>1207.8619999999999</v>
      </c>
      <c r="M474" s="6">
        <f>M475</f>
        <v>0</v>
      </c>
      <c r="N474" s="5">
        <f t="shared" si="99"/>
        <v>1207.8619999999999</v>
      </c>
      <c r="O474" s="6">
        <f>O475</f>
        <v>0</v>
      </c>
      <c r="P474" s="5">
        <f t="shared" si="105"/>
        <v>1207.8619999999999</v>
      </c>
      <c r="Q474" s="13">
        <f>Q475</f>
        <v>-3.4220000000000002</v>
      </c>
      <c r="R474" s="5">
        <f t="shared" si="106"/>
        <v>1204.4399999999998</v>
      </c>
      <c r="S474" s="6">
        <f>S475</f>
        <v>0</v>
      </c>
      <c r="T474" s="5">
        <f t="shared" si="104"/>
        <v>1204.4399999999998</v>
      </c>
      <c r="U474" s="6">
        <f>U475</f>
        <v>0</v>
      </c>
      <c r="V474" s="5">
        <f t="shared" si="114"/>
        <v>1204.4399999999998</v>
      </c>
      <c r="W474" s="6">
        <f>W475</f>
        <v>8.048</v>
      </c>
      <c r="X474" s="5">
        <f t="shared" si="111"/>
        <v>1212.4879999999998</v>
      </c>
      <c r="Y474" s="6">
        <f>Y475</f>
        <v>0.2</v>
      </c>
      <c r="Z474" s="5">
        <f t="shared" si="112"/>
        <v>1212.6879999999999</v>
      </c>
      <c r="AA474" s="13">
        <f>AA475</f>
        <v>0</v>
      </c>
      <c r="AB474" s="5">
        <f t="shared" si="113"/>
        <v>1212.6879999999999</v>
      </c>
      <c r="AC474" s="6">
        <f>AC475</f>
        <v>-1.2551900000000002</v>
      </c>
      <c r="AD474" s="5">
        <f t="shared" si="109"/>
        <v>1211.4328099999998</v>
      </c>
      <c r="AE474" s="5">
        <f>AE475</f>
        <v>1211.4328099999998</v>
      </c>
      <c r="AF474" s="32">
        <f t="shared" si="110"/>
        <v>100</v>
      </c>
    </row>
    <row r="475" spans="1:32" ht="54.75" customHeight="1">
      <c r="A475" s="9" t="s">
        <v>427</v>
      </c>
      <c r="B475" s="11" t="s">
        <v>31</v>
      </c>
      <c r="C475" s="8"/>
      <c r="D475" s="5">
        <v>1164.0509999999999</v>
      </c>
      <c r="E475" s="6">
        <f>E476</f>
        <v>0</v>
      </c>
      <c r="F475" s="5">
        <f t="shared" si="103"/>
        <v>1164.0509999999999</v>
      </c>
      <c r="G475" s="6">
        <f>G476</f>
        <v>0</v>
      </c>
      <c r="H475" s="5">
        <f t="shared" si="98"/>
        <v>1164.0509999999999</v>
      </c>
      <c r="I475" s="6">
        <f>I476</f>
        <v>43.811</v>
      </c>
      <c r="J475" s="5">
        <f t="shared" si="102"/>
        <v>1207.8619999999999</v>
      </c>
      <c r="K475" s="6">
        <f>K476</f>
        <v>0</v>
      </c>
      <c r="L475" s="5">
        <f t="shared" si="100"/>
        <v>1207.8619999999999</v>
      </c>
      <c r="M475" s="6">
        <f>M476</f>
        <v>0</v>
      </c>
      <c r="N475" s="5">
        <f t="shared" si="99"/>
        <v>1207.8619999999999</v>
      </c>
      <c r="O475" s="6">
        <f>O476</f>
        <v>0</v>
      </c>
      <c r="P475" s="5">
        <f t="shared" si="105"/>
        <v>1207.8619999999999</v>
      </c>
      <c r="Q475" s="13">
        <f>Q476</f>
        <v>-3.4220000000000002</v>
      </c>
      <c r="R475" s="5">
        <f t="shared" si="106"/>
        <v>1204.4399999999998</v>
      </c>
      <c r="S475" s="6">
        <f>S476</f>
        <v>0</v>
      </c>
      <c r="T475" s="5">
        <f t="shared" si="104"/>
        <v>1204.4399999999998</v>
      </c>
      <c r="U475" s="6">
        <f>U476</f>
        <v>0</v>
      </c>
      <c r="V475" s="5">
        <f t="shared" si="114"/>
        <v>1204.4399999999998</v>
      </c>
      <c r="W475" s="6">
        <f>W476</f>
        <v>8.048</v>
      </c>
      <c r="X475" s="5">
        <f t="shared" si="111"/>
        <v>1212.4879999999998</v>
      </c>
      <c r="Y475" s="6">
        <f>Y476</f>
        <v>0.2</v>
      </c>
      <c r="Z475" s="5">
        <f t="shared" si="112"/>
        <v>1212.6879999999999</v>
      </c>
      <c r="AA475" s="13">
        <f>AA476</f>
        <v>0</v>
      </c>
      <c r="AB475" s="5">
        <f t="shared" si="113"/>
        <v>1212.6879999999999</v>
      </c>
      <c r="AC475" s="6">
        <f>AC476</f>
        <v>-1.2551900000000002</v>
      </c>
      <c r="AD475" s="5">
        <f t="shared" si="109"/>
        <v>1211.4328099999998</v>
      </c>
      <c r="AE475" s="5">
        <f>AE476</f>
        <v>1211.4328099999998</v>
      </c>
      <c r="AF475" s="32">
        <f t="shared" si="110"/>
        <v>100</v>
      </c>
    </row>
    <row r="476" spans="1:32" ht="50.25" customHeight="1">
      <c r="A476" s="9" t="s">
        <v>428</v>
      </c>
      <c r="B476" s="11" t="s">
        <v>32</v>
      </c>
      <c r="C476" s="8"/>
      <c r="D476" s="5">
        <v>1164.0509999999999</v>
      </c>
      <c r="E476" s="6">
        <f>E477+E478+E479</f>
        <v>0</v>
      </c>
      <c r="F476" s="5">
        <f t="shared" si="103"/>
        <v>1164.0509999999999</v>
      </c>
      <c r="G476" s="6">
        <f>G477+G478+G479</f>
        <v>0</v>
      </c>
      <c r="H476" s="5">
        <f t="shared" si="98"/>
        <v>1164.0509999999999</v>
      </c>
      <c r="I476" s="6">
        <f>I477+I478+I479</f>
        <v>43.811</v>
      </c>
      <c r="J476" s="5">
        <f t="shared" si="102"/>
        <v>1207.8619999999999</v>
      </c>
      <c r="K476" s="6">
        <f>K477+K478+K479</f>
        <v>0</v>
      </c>
      <c r="L476" s="5">
        <f t="shared" si="100"/>
        <v>1207.8619999999999</v>
      </c>
      <c r="M476" s="6">
        <f>M477+M478+M479</f>
        <v>0</v>
      </c>
      <c r="N476" s="5">
        <f t="shared" si="99"/>
        <v>1207.8619999999999</v>
      </c>
      <c r="O476" s="6">
        <f>O477+O478+O479</f>
        <v>0</v>
      </c>
      <c r="P476" s="5">
        <f t="shared" si="105"/>
        <v>1207.8619999999999</v>
      </c>
      <c r="Q476" s="13">
        <f>Q477+Q478+Q479</f>
        <v>-3.4220000000000002</v>
      </c>
      <c r="R476" s="5">
        <f t="shared" si="106"/>
        <v>1204.4399999999998</v>
      </c>
      <c r="S476" s="6">
        <f>S477+S478+S479</f>
        <v>0</v>
      </c>
      <c r="T476" s="5">
        <f t="shared" si="104"/>
        <v>1204.4399999999998</v>
      </c>
      <c r="U476" s="6">
        <f>U477+U478+U479</f>
        <v>0</v>
      </c>
      <c r="V476" s="5">
        <f t="shared" si="114"/>
        <v>1204.4399999999998</v>
      </c>
      <c r="W476" s="6">
        <f>W477+W478+W479</f>
        <v>8.048</v>
      </c>
      <c r="X476" s="5">
        <f t="shared" si="111"/>
        <v>1212.4879999999998</v>
      </c>
      <c r="Y476" s="6">
        <f>Y477+Y478+Y479</f>
        <v>0.2</v>
      </c>
      <c r="Z476" s="5">
        <f t="shared" si="112"/>
        <v>1212.6879999999999</v>
      </c>
      <c r="AA476" s="13">
        <f>AA477+AA478+AA479</f>
        <v>0</v>
      </c>
      <c r="AB476" s="5">
        <f t="shared" si="113"/>
        <v>1212.6879999999999</v>
      </c>
      <c r="AC476" s="6">
        <f>AC477+AC478+AC479</f>
        <v>-1.2551900000000002</v>
      </c>
      <c r="AD476" s="5">
        <f t="shared" si="109"/>
        <v>1211.4328099999998</v>
      </c>
      <c r="AE476" s="5">
        <f>AE477+AE478+AE479</f>
        <v>1211.4328099999998</v>
      </c>
      <c r="AF476" s="32">
        <f t="shared" si="110"/>
        <v>100</v>
      </c>
    </row>
    <row r="477" spans="1:32" ht="84.75" customHeight="1">
      <c r="A477" s="9" t="s">
        <v>143</v>
      </c>
      <c r="B477" s="11" t="s">
        <v>32</v>
      </c>
      <c r="C477" s="8">
        <v>100</v>
      </c>
      <c r="D477" s="5">
        <v>1088.2360000000001</v>
      </c>
      <c r="E477" s="6"/>
      <c r="F477" s="5">
        <f t="shared" si="103"/>
        <v>1088.2360000000001</v>
      </c>
      <c r="G477" s="6"/>
      <c r="H477" s="5">
        <f t="shared" si="98"/>
        <v>1088.2360000000001</v>
      </c>
      <c r="I477" s="6">
        <v>43.811</v>
      </c>
      <c r="J477" s="5">
        <f t="shared" si="102"/>
        <v>1132.047</v>
      </c>
      <c r="K477" s="6"/>
      <c r="L477" s="5">
        <f t="shared" si="100"/>
        <v>1132.047</v>
      </c>
      <c r="M477" s="6"/>
      <c r="N477" s="5">
        <f t="shared" si="99"/>
        <v>1132.047</v>
      </c>
      <c r="O477" s="6"/>
      <c r="P477" s="5">
        <f t="shared" si="105"/>
        <v>1132.047</v>
      </c>
      <c r="Q477" s="13"/>
      <c r="R477" s="5">
        <f t="shared" si="106"/>
        <v>1132.047</v>
      </c>
      <c r="S477" s="6"/>
      <c r="T477" s="5">
        <f t="shared" si="104"/>
        <v>1132.047</v>
      </c>
      <c r="U477" s="6"/>
      <c r="V477" s="5">
        <f t="shared" si="114"/>
        <v>1132.047</v>
      </c>
      <c r="W477" s="6">
        <v>8.048</v>
      </c>
      <c r="X477" s="5">
        <f t="shared" si="111"/>
        <v>1140.095</v>
      </c>
      <c r="Y477" s="6">
        <v>0.2</v>
      </c>
      <c r="Z477" s="5">
        <f t="shared" si="112"/>
        <v>1140.2950000000001</v>
      </c>
      <c r="AA477" s="13"/>
      <c r="AB477" s="5">
        <f t="shared" si="113"/>
        <v>1140.2950000000001</v>
      </c>
      <c r="AC477" s="6">
        <v>-1.1545700000000001</v>
      </c>
      <c r="AD477" s="5">
        <f t="shared" si="109"/>
        <v>1139.1404300000002</v>
      </c>
      <c r="AE477" s="5">
        <v>1139.1404299999999</v>
      </c>
      <c r="AF477" s="32">
        <f t="shared" si="110"/>
        <v>99.999999999999972</v>
      </c>
    </row>
    <row r="478" spans="1:32" ht="46.5" customHeight="1">
      <c r="A478" s="9" t="s">
        <v>34</v>
      </c>
      <c r="B478" s="11" t="s">
        <v>32</v>
      </c>
      <c r="C478" s="8">
        <v>200</v>
      </c>
      <c r="D478" s="5">
        <v>72.215000000000003</v>
      </c>
      <c r="E478" s="6"/>
      <c r="F478" s="5">
        <f t="shared" si="103"/>
        <v>72.215000000000003</v>
      </c>
      <c r="G478" s="6"/>
      <c r="H478" s="5">
        <f t="shared" si="98"/>
        <v>72.215000000000003</v>
      </c>
      <c r="I478" s="6"/>
      <c r="J478" s="5">
        <f t="shared" si="102"/>
        <v>72.215000000000003</v>
      </c>
      <c r="K478" s="6"/>
      <c r="L478" s="5">
        <f t="shared" si="100"/>
        <v>72.215000000000003</v>
      </c>
      <c r="M478" s="6"/>
      <c r="N478" s="5">
        <f t="shared" si="99"/>
        <v>72.215000000000003</v>
      </c>
      <c r="O478" s="6"/>
      <c r="P478" s="5">
        <f t="shared" si="105"/>
        <v>72.215000000000003</v>
      </c>
      <c r="Q478" s="13"/>
      <c r="R478" s="5">
        <f t="shared" si="106"/>
        <v>72.215000000000003</v>
      </c>
      <c r="S478" s="6"/>
      <c r="T478" s="5">
        <f t="shared" si="104"/>
        <v>72.215000000000003</v>
      </c>
      <c r="U478" s="6"/>
      <c r="V478" s="5">
        <f t="shared" si="114"/>
        <v>72.215000000000003</v>
      </c>
      <c r="W478" s="6"/>
      <c r="X478" s="5">
        <f t="shared" si="111"/>
        <v>72.215000000000003</v>
      </c>
      <c r="Y478" s="6"/>
      <c r="Z478" s="5">
        <f t="shared" si="112"/>
        <v>72.215000000000003</v>
      </c>
      <c r="AA478" s="13"/>
      <c r="AB478" s="5">
        <f t="shared" si="113"/>
        <v>72.215000000000003</v>
      </c>
      <c r="AC478" s="6">
        <v>-6.2E-4</v>
      </c>
      <c r="AD478" s="5">
        <f t="shared" si="109"/>
        <v>72.214380000000006</v>
      </c>
      <c r="AE478" s="5">
        <v>72.214380000000006</v>
      </c>
      <c r="AF478" s="32">
        <f t="shared" si="110"/>
        <v>100</v>
      </c>
    </row>
    <row r="479" spans="1:32" ht="37.5" customHeight="1">
      <c r="A479" s="9" t="s">
        <v>33</v>
      </c>
      <c r="B479" s="11" t="s">
        <v>32</v>
      </c>
      <c r="C479" s="8">
        <v>800</v>
      </c>
      <c r="D479" s="5">
        <v>3.6</v>
      </c>
      <c r="E479" s="6"/>
      <c r="F479" s="5">
        <f t="shared" si="103"/>
        <v>3.6</v>
      </c>
      <c r="G479" s="6"/>
      <c r="H479" s="5">
        <f t="shared" si="98"/>
        <v>3.6</v>
      </c>
      <c r="I479" s="6"/>
      <c r="J479" s="5">
        <f t="shared" si="102"/>
        <v>3.6</v>
      </c>
      <c r="K479" s="6"/>
      <c r="L479" s="5">
        <f t="shared" si="100"/>
        <v>3.6</v>
      </c>
      <c r="M479" s="6"/>
      <c r="N479" s="5">
        <f t="shared" si="99"/>
        <v>3.6</v>
      </c>
      <c r="O479" s="6"/>
      <c r="P479" s="5">
        <f t="shared" si="105"/>
        <v>3.6</v>
      </c>
      <c r="Q479" s="13">
        <v>-3.4220000000000002</v>
      </c>
      <c r="R479" s="5">
        <f t="shared" si="106"/>
        <v>0.17799999999999994</v>
      </c>
      <c r="S479" s="6"/>
      <c r="T479" s="5">
        <f t="shared" si="104"/>
        <v>0.17799999999999994</v>
      </c>
      <c r="U479" s="6"/>
      <c r="V479" s="5">
        <f t="shared" si="114"/>
        <v>0.17799999999999994</v>
      </c>
      <c r="W479" s="6"/>
      <c r="X479" s="5">
        <f t="shared" si="111"/>
        <v>0.17799999999999994</v>
      </c>
      <c r="Y479" s="6"/>
      <c r="Z479" s="5">
        <f t="shared" si="112"/>
        <v>0.17799999999999994</v>
      </c>
      <c r="AA479" s="13"/>
      <c r="AB479" s="5">
        <f t="shared" si="113"/>
        <v>0.17799999999999994</v>
      </c>
      <c r="AC479" s="6">
        <v>-0.1</v>
      </c>
      <c r="AD479" s="5">
        <f t="shared" si="109"/>
        <v>7.7999999999999931E-2</v>
      </c>
      <c r="AE479" s="5">
        <v>7.8E-2</v>
      </c>
      <c r="AF479" s="32">
        <f t="shared" si="110"/>
        <v>100.00000000000009</v>
      </c>
    </row>
    <row r="480" spans="1:32" ht="45.75" customHeight="1">
      <c r="A480" s="16" t="s">
        <v>37</v>
      </c>
      <c r="B480" s="15" t="s">
        <v>38</v>
      </c>
      <c r="C480" s="8"/>
      <c r="D480" s="5">
        <v>500</v>
      </c>
      <c r="E480" s="6">
        <f>E481</f>
        <v>0</v>
      </c>
      <c r="F480" s="5">
        <f t="shared" si="103"/>
        <v>500</v>
      </c>
      <c r="G480" s="6">
        <f>G481</f>
        <v>0</v>
      </c>
      <c r="H480" s="5">
        <f t="shared" si="98"/>
        <v>500</v>
      </c>
      <c r="I480" s="6">
        <f>I481</f>
        <v>0</v>
      </c>
      <c r="J480" s="5">
        <f t="shared" si="102"/>
        <v>500</v>
      </c>
      <c r="K480" s="6">
        <f>K481</f>
        <v>0</v>
      </c>
      <c r="L480" s="5">
        <f t="shared" si="100"/>
        <v>500</v>
      </c>
      <c r="M480" s="6">
        <f>M481</f>
        <v>0</v>
      </c>
      <c r="N480" s="5">
        <f t="shared" si="99"/>
        <v>500</v>
      </c>
      <c r="O480" s="6">
        <f>O481</f>
        <v>0</v>
      </c>
      <c r="P480" s="5">
        <f t="shared" si="105"/>
        <v>500</v>
      </c>
      <c r="Q480" s="13">
        <f>Q481</f>
        <v>0</v>
      </c>
      <c r="R480" s="5">
        <f t="shared" si="106"/>
        <v>500</v>
      </c>
      <c r="S480" s="6">
        <f>S481</f>
        <v>0</v>
      </c>
      <c r="T480" s="5">
        <f t="shared" si="104"/>
        <v>500</v>
      </c>
      <c r="U480" s="6">
        <f>U481</f>
        <v>0</v>
      </c>
      <c r="V480" s="5">
        <f t="shared" si="114"/>
        <v>500</v>
      </c>
      <c r="W480" s="6">
        <f>W481</f>
        <v>0</v>
      </c>
      <c r="X480" s="5">
        <f t="shared" si="111"/>
        <v>500</v>
      </c>
      <c r="Y480" s="6">
        <f>Y481</f>
        <v>0</v>
      </c>
      <c r="Z480" s="5">
        <f t="shared" si="112"/>
        <v>500</v>
      </c>
      <c r="AA480" s="13">
        <f>AA481</f>
        <v>0</v>
      </c>
      <c r="AB480" s="5">
        <f t="shared" si="113"/>
        <v>500</v>
      </c>
      <c r="AC480" s="6">
        <f>AC481</f>
        <v>0</v>
      </c>
      <c r="AD480" s="5">
        <f t="shared" si="109"/>
        <v>500</v>
      </c>
      <c r="AE480" s="5">
        <f>AE481</f>
        <v>0</v>
      </c>
      <c r="AF480" s="32">
        <f t="shared" si="110"/>
        <v>0</v>
      </c>
    </row>
    <row r="481" spans="1:32" ht="37.5" customHeight="1">
      <c r="A481" s="9" t="s">
        <v>35</v>
      </c>
      <c r="B481" s="11" t="s">
        <v>39</v>
      </c>
      <c r="C481" s="8"/>
      <c r="D481" s="5">
        <v>500</v>
      </c>
      <c r="E481" s="6">
        <f>E482</f>
        <v>0</v>
      </c>
      <c r="F481" s="5">
        <f t="shared" si="103"/>
        <v>500</v>
      </c>
      <c r="G481" s="6">
        <f>G482</f>
        <v>0</v>
      </c>
      <c r="H481" s="5">
        <f t="shared" si="98"/>
        <v>500</v>
      </c>
      <c r="I481" s="6">
        <f>I482</f>
        <v>0</v>
      </c>
      <c r="J481" s="5">
        <f t="shared" si="102"/>
        <v>500</v>
      </c>
      <c r="K481" s="6">
        <f>K482</f>
        <v>0</v>
      </c>
      <c r="L481" s="5">
        <f t="shared" si="100"/>
        <v>500</v>
      </c>
      <c r="M481" s="6">
        <f>M482</f>
        <v>0</v>
      </c>
      <c r="N481" s="5">
        <f t="shared" si="99"/>
        <v>500</v>
      </c>
      <c r="O481" s="6">
        <f>O482</f>
        <v>0</v>
      </c>
      <c r="P481" s="5">
        <f t="shared" si="105"/>
        <v>500</v>
      </c>
      <c r="Q481" s="13">
        <f>Q482</f>
        <v>0</v>
      </c>
      <c r="R481" s="5">
        <f t="shared" si="106"/>
        <v>500</v>
      </c>
      <c r="S481" s="6">
        <f>S482</f>
        <v>0</v>
      </c>
      <c r="T481" s="5">
        <f t="shared" si="104"/>
        <v>500</v>
      </c>
      <c r="U481" s="6">
        <f>U482</f>
        <v>0</v>
      </c>
      <c r="V481" s="5">
        <f t="shared" si="114"/>
        <v>500</v>
      </c>
      <c r="W481" s="6">
        <f>W482</f>
        <v>0</v>
      </c>
      <c r="X481" s="5">
        <f t="shared" si="111"/>
        <v>500</v>
      </c>
      <c r="Y481" s="6">
        <f>Y482</f>
        <v>0</v>
      </c>
      <c r="Z481" s="5">
        <f t="shared" si="112"/>
        <v>500</v>
      </c>
      <c r="AA481" s="13">
        <f>AA482</f>
        <v>0</v>
      </c>
      <c r="AB481" s="5">
        <f t="shared" si="113"/>
        <v>500</v>
      </c>
      <c r="AC481" s="6">
        <f>AC482</f>
        <v>0</v>
      </c>
      <c r="AD481" s="5">
        <f t="shared" si="109"/>
        <v>500</v>
      </c>
      <c r="AE481" s="5">
        <f>AE482</f>
        <v>0</v>
      </c>
      <c r="AF481" s="32">
        <f t="shared" si="110"/>
        <v>0</v>
      </c>
    </row>
    <row r="482" spans="1:32" ht="33.75" customHeight="1">
      <c r="A482" s="9" t="s">
        <v>36</v>
      </c>
      <c r="B482" s="11" t="s">
        <v>40</v>
      </c>
      <c r="C482" s="8"/>
      <c r="D482" s="5">
        <v>500</v>
      </c>
      <c r="E482" s="6">
        <f>E483</f>
        <v>0</v>
      </c>
      <c r="F482" s="5">
        <f t="shared" si="103"/>
        <v>500</v>
      </c>
      <c r="G482" s="6">
        <f>G483</f>
        <v>0</v>
      </c>
      <c r="H482" s="5">
        <f t="shared" si="98"/>
        <v>500</v>
      </c>
      <c r="I482" s="6">
        <f>I483</f>
        <v>0</v>
      </c>
      <c r="J482" s="5">
        <f t="shared" si="102"/>
        <v>500</v>
      </c>
      <c r="K482" s="6">
        <f>K483</f>
        <v>0</v>
      </c>
      <c r="L482" s="5">
        <f t="shared" si="100"/>
        <v>500</v>
      </c>
      <c r="M482" s="6">
        <f>M483</f>
        <v>0</v>
      </c>
      <c r="N482" s="5">
        <f t="shared" si="99"/>
        <v>500</v>
      </c>
      <c r="O482" s="6">
        <f>O483</f>
        <v>0</v>
      </c>
      <c r="P482" s="5">
        <f t="shared" si="105"/>
        <v>500</v>
      </c>
      <c r="Q482" s="13">
        <f>Q483</f>
        <v>0</v>
      </c>
      <c r="R482" s="5">
        <f t="shared" si="106"/>
        <v>500</v>
      </c>
      <c r="S482" s="6">
        <f>S483</f>
        <v>0</v>
      </c>
      <c r="T482" s="5">
        <f t="shared" si="104"/>
        <v>500</v>
      </c>
      <c r="U482" s="6">
        <f>U483</f>
        <v>0</v>
      </c>
      <c r="V482" s="5">
        <f t="shared" si="114"/>
        <v>500</v>
      </c>
      <c r="W482" s="6">
        <f>W483</f>
        <v>0</v>
      </c>
      <c r="X482" s="5">
        <f t="shared" si="111"/>
        <v>500</v>
      </c>
      <c r="Y482" s="6">
        <f>Y483</f>
        <v>0</v>
      </c>
      <c r="Z482" s="5">
        <f t="shared" si="112"/>
        <v>500</v>
      </c>
      <c r="AA482" s="13">
        <f>AA483</f>
        <v>0</v>
      </c>
      <c r="AB482" s="5">
        <f t="shared" si="113"/>
        <v>500</v>
      </c>
      <c r="AC482" s="6">
        <f>AC483</f>
        <v>0</v>
      </c>
      <c r="AD482" s="5">
        <f t="shared" si="109"/>
        <v>500</v>
      </c>
      <c r="AE482" s="5">
        <f>AE483</f>
        <v>0</v>
      </c>
      <c r="AF482" s="32">
        <f t="shared" si="110"/>
        <v>0</v>
      </c>
    </row>
    <row r="483" spans="1:32" ht="35.25" customHeight="1">
      <c r="A483" s="9" t="s">
        <v>33</v>
      </c>
      <c r="B483" s="11" t="s">
        <v>40</v>
      </c>
      <c r="C483" s="8">
        <v>800</v>
      </c>
      <c r="D483" s="5">
        <v>500</v>
      </c>
      <c r="E483" s="6"/>
      <c r="F483" s="5">
        <f t="shared" si="103"/>
        <v>500</v>
      </c>
      <c r="G483" s="6"/>
      <c r="H483" s="5">
        <f t="shared" si="98"/>
        <v>500</v>
      </c>
      <c r="I483" s="6"/>
      <c r="J483" s="5">
        <f t="shared" si="102"/>
        <v>500</v>
      </c>
      <c r="K483" s="6"/>
      <c r="L483" s="5">
        <f t="shared" si="100"/>
        <v>500</v>
      </c>
      <c r="M483" s="6"/>
      <c r="N483" s="5">
        <f t="shared" si="99"/>
        <v>500</v>
      </c>
      <c r="O483" s="6"/>
      <c r="P483" s="5">
        <f t="shared" si="105"/>
        <v>500</v>
      </c>
      <c r="Q483" s="13"/>
      <c r="R483" s="5">
        <f t="shared" si="106"/>
        <v>500</v>
      </c>
      <c r="S483" s="6"/>
      <c r="T483" s="5">
        <f t="shared" si="104"/>
        <v>500</v>
      </c>
      <c r="U483" s="6"/>
      <c r="V483" s="5">
        <f t="shared" si="114"/>
        <v>500</v>
      </c>
      <c r="W483" s="6"/>
      <c r="X483" s="5">
        <f t="shared" si="111"/>
        <v>500</v>
      </c>
      <c r="Y483" s="6"/>
      <c r="Z483" s="5">
        <f t="shared" si="112"/>
        <v>500</v>
      </c>
      <c r="AA483" s="13"/>
      <c r="AB483" s="5">
        <f t="shared" si="113"/>
        <v>500</v>
      </c>
      <c r="AC483" s="6"/>
      <c r="AD483" s="5">
        <f t="shared" si="109"/>
        <v>500</v>
      </c>
      <c r="AE483" s="5">
        <v>0</v>
      </c>
      <c r="AF483" s="32">
        <f t="shared" si="110"/>
        <v>0</v>
      </c>
    </row>
    <row r="484" spans="1:32" ht="91.5" customHeight="1">
      <c r="A484" s="14" t="s">
        <v>606</v>
      </c>
      <c r="B484" s="15" t="s">
        <v>102</v>
      </c>
      <c r="C484" s="8"/>
      <c r="D484" s="5">
        <v>41567.375989999993</v>
      </c>
      <c r="E484" s="4">
        <f>E485+E511</f>
        <v>0</v>
      </c>
      <c r="F484" s="5">
        <f t="shared" si="103"/>
        <v>41567.375989999993</v>
      </c>
      <c r="G484" s="6">
        <f>G485+G511</f>
        <v>-10</v>
      </c>
      <c r="H484" s="5">
        <f t="shared" si="98"/>
        <v>41557.375989999993</v>
      </c>
      <c r="I484" s="6">
        <f>I485+I511</f>
        <v>-374.03899999999999</v>
      </c>
      <c r="J484" s="5">
        <f t="shared" si="102"/>
        <v>41183.336989999996</v>
      </c>
      <c r="K484" s="6">
        <f>K485+K511</f>
        <v>0</v>
      </c>
      <c r="L484" s="5">
        <f t="shared" si="100"/>
        <v>41183.336989999996</v>
      </c>
      <c r="M484" s="6">
        <f>M485+M511</f>
        <v>10.86</v>
      </c>
      <c r="N484" s="5">
        <f t="shared" si="99"/>
        <v>41194.196989999997</v>
      </c>
      <c r="O484" s="6">
        <f>O485+O511</f>
        <v>7.9892300000000001</v>
      </c>
      <c r="P484" s="5">
        <f t="shared" si="105"/>
        <v>41202.186219999996</v>
      </c>
      <c r="Q484" s="13">
        <f>Q485+Q511</f>
        <v>-204.5</v>
      </c>
      <c r="R484" s="5">
        <f t="shared" si="106"/>
        <v>40997.686219999996</v>
      </c>
      <c r="S484" s="6">
        <f>S485+S511</f>
        <v>0</v>
      </c>
      <c r="T484" s="5">
        <f t="shared" si="104"/>
        <v>40997.686219999996</v>
      </c>
      <c r="U484" s="6">
        <f>U485+U511</f>
        <v>-10.4633</v>
      </c>
      <c r="V484" s="5">
        <f t="shared" si="114"/>
        <v>40987.222919999993</v>
      </c>
      <c r="W484" s="6">
        <f>W485+W511</f>
        <v>345.56799999999998</v>
      </c>
      <c r="X484" s="5">
        <f t="shared" si="111"/>
        <v>41332.790919999992</v>
      </c>
      <c r="Y484" s="6">
        <f>Y485+Y511</f>
        <v>-74.899209999999997</v>
      </c>
      <c r="Z484" s="5">
        <f t="shared" si="112"/>
        <v>41257.891709999989</v>
      </c>
      <c r="AA484" s="13">
        <f>AA485+AA511</f>
        <v>-126.29166000000001</v>
      </c>
      <c r="AB484" s="5">
        <f t="shared" si="113"/>
        <v>41131.600049999986</v>
      </c>
      <c r="AC484" s="6">
        <f>AC485+AC511</f>
        <v>-14.006010000000002</v>
      </c>
      <c r="AD484" s="5">
        <f t="shared" si="109"/>
        <v>41117.594039999989</v>
      </c>
      <c r="AE484" s="5">
        <f>AE485+AE511</f>
        <v>40252.384459999994</v>
      </c>
      <c r="AF484" s="32">
        <f t="shared" si="110"/>
        <v>97.895767979132472</v>
      </c>
    </row>
    <row r="485" spans="1:32" ht="62.25" customHeight="1">
      <c r="A485" s="16" t="s">
        <v>624</v>
      </c>
      <c r="B485" s="11" t="s">
        <v>103</v>
      </c>
      <c r="C485" s="8"/>
      <c r="D485" s="3">
        <v>40687.713059999995</v>
      </c>
      <c r="E485" s="4">
        <f>E486+E494+E499+E502+E506</f>
        <v>-21.616699999999994</v>
      </c>
      <c r="F485" s="5">
        <f t="shared" si="103"/>
        <v>40666.096359999996</v>
      </c>
      <c r="G485" s="6">
        <f>G486+G494+G499+G502+G506</f>
        <v>-10</v>
      </c>
      <c r="H485" s="5">
        <f t="shared" si="98"/>
        <v>40656.096359999996</v>
      </c>
      <c r="I485" s="6">
        <f>I486+I494+I499+I502+I506</f>
        <v>-420.07900000000001</v>
      </c>
      <c r="J485" s="5">
        <f t="shared" si="102"/>
        <v>40236.017359999998</v>
      </c>
      <c r="K485" s="6">
        <f>K486+K494+K499+K502+K506</f>
        <v>0</v>
      </c>
      <c r="L485" s="5">
        <f t="shared" si="100"/>
        <v>40236.017359999998</v>
      </c>
      <c r="M485" s="6">
        <f>M486+M494+M499+M502+M506</f>
        <v>10.86</v>
      </c>
      <c r="N485" s="5">
        <f t="shared" si="99"/>
        <v>40246.877359999999</v>
      </c>
      <c r="O485" s="6">
        <f>O486+O494+O499+O502+O506</f>
        <v>7.9892300000000001</v>
      </c>
      <c r="P485" s="5">
        <f t="shared" si="105"/>
        <v>40254.866589999998</v>
      </c>
      <c r="Q485" s="13">
        <f>Q486+Q494+Q499+Q502+Q506</f>
        <v>-204.5</v>
      </c>
      <c r="R485" s="5">
        <f t="shared" si="106"/>
        <v>40050.366589999998</v>
      </c>
      <c r="S485" s="6">
        <f>S486+S494+S499+S502+S506</f>
        <v>0</v>
      </c>
      <c r="T485" s="5">
        <f t="shared" si="104"/>
        <v>40050.366589999998</v>
      </c>
      <c r="U485" s="6">
        <f>U486+U494+U499+U502+U506</f>
        <v>-10.4633</v>
      </c>
      <c r="V485" s="5">
        <f t="shared" si="114"/>
        <v>40039.903289999995</v>
      </c>
      <c r="W485" s="6">
        <f>W486+W494+W499+W502+W506</f>
        <v>345.56799999999998</v>
      </c>
      <c r="X485" s="5">
        <f t="shared" si="111"/>
        <v>40385.471289999994</v>
      </c>
      <c r="Y485" s="6">
        <f>Y486+Y494+Y499+Y502+Y506</f>
        <v>-74.899209999999997</v>
      </c>
      <c r="Z485" s="5">
        <f t="shared" si="112"/>
        <v>40310.572079999991</v>
      </c>
      <c r="AA485" s="13">
        <f>AA486+AA494+AA499+AA502+AA506</f>
        <v>-185.40266</v>
      </c>
      <c r="AB485" s="5">
        <f t="shared" si="113"/>
        <v>40125.169419999991</v>
      </c>
      <c r="AC485" s="6">
        <f>AC486+AC494+AC499+AC502+AC506</f>
        <v>-13.862360000000002</v>
      </c>
      <c r="AD485" s="5">
        <f t="shared" si="109"/>
        <v>40111.307059999992</v>
      </c>
      <c r="AE485" s="5">
        <f>AE486+AE494+AE499+AE502+AE506</f>
        <v>39249.153879999991</v>
      </c>
      <c r="AF485" s="32">
        <f t="shared" si="110"/>
        <v>97.850598140044752</v>
      </c>
    </row>
    <row r="486" spans="1:32" ht="51" customHeight="1">
      <c r="A486" s="9" t="s">
        <v>100</v>
      </c>
      <c r="B486" s="11" t="s">
        <v>104</v>
      </c>
      <c r="C486" s="8"/>
      <c r="D486" s="3">
        <v>28291.096000000001</v>
      </c>
      <c r="E486" s="6">
        <f>E487</f>
        <v>-35.2577</v>
      </c>
      <c r="F486" s="5">
        <f t="shared" si="103"/>
        <v>28255.838300000003</v>
      </c>
      <c r="G486" s="6">
        <f>G487</f>
        <v>-10</v>
      </c>
      <c r="H486" s="5">
        <f t="shared" ref="H486:H558" si="115">F486+G486</f>
        <v>28245.838300000003</v>
      </c>
      <c r="I486" s="6">
        <f>I487</f>
        <v>-420.07900000000001</v>
      </c>
      <c r="J486" s="5">
        <f t="shared" si="102"/>
        <v>27825.759300000002</v>
      </c>
      <c r="K486" s="6">
        <f>K487</f>
        <v>0</v>
      </c>
      <c r="L486" s="5">
        <f t="shared" si="100"/>
        <v>27825.759300000002</v>
      </c>
      <c r="M486" s="6">
        <f>M487+M492</f>
        <v>0</v>
      </c>
      <c r="N486" s="5">
        <f t="shared" si="99"/>
        <v>27825.759300000002</v>
      </c>
      <c r="O486" s="6">
        <f>O487+O492</f>
        <v>0</v>
      </c>
      <c r="P486" s="5">
        <f t="shared" si="105"/>
        <v>27825.759300000002</v>
      </c>
      <c r="Q486" s="13">
        <f>Q487+Q492</f>
        <v>-204.5</v>
      </c>
      <c r="R486" s="5">
        <f t="shared" si="106"/>
        <v>27621.259300000002</v>
      </c>
      <c r="S486" s="6">
        <f>S487+S492</f>
        <v>0</v>
      </c>
      <c r="T486" s="5">
        <f t="shared" si="104"/>
        <v>27621.259300000002</v>
      </c>
      <c r="U486" s="6">
        <f>U487+U492</f>
        <v>0</v>
      </c>
      <c r="V486" s="5">
        <f t="shared" si="114"/>
        <v>27621.259300000002</v>
      </c>
      <c r="W486" s="6">
        <f>W487+W492</f>
        <v>282.38400000000001</v>
      </c>
      <c r="X486" s="5">
        <f t="shared" si="111"/>
        <v>27903.643300000003</v>
      </c>
      <c r="Y486" s="6">
        <f>Y487+Y492</f>
        <v>5.7050000000000001</v>
      </c>
      <c r="Z486" s="5">
        <f t="shared" si="112"/>
        <v>27909.348300000005</v>
      </c>
      <c r="AA486" s="13">
        <f>AA487+AA492</f>
        <v>-135.15899999999999</v>
      </c>
      <c r="AB486" s="5">
        <f t="shared" si="113"/>
        <v>27774.189300000005</v>
      </c>
      <c r="AC486" s="6">
        <f>AC487+AC492</f>
        <v>-10.662360000000001</v>
      </c>
      <c r="AD486" s="5">
        <f t="shared" si="109"/>
        <v>27763.526940000007</v>
      </c>
      <c r="AE486" s="5">
        <f>AE487+AE492</f>
        <v>27087.356779999995</v>
      </c>
      <c r="AF486" s="32">
        <f t="shared" si="110"/>
        <v>97.564537958519139</v>
      </c>
    </row>
    <row r="487" spans="1:32" ht="48" customHeight="1">
      <c r="A487" s="9" t="s">
        <v>101</v>
      </c>
      <c r="B487" s="11" t="s">
        <v>105</v>
      </c>
      <c r="C487" s="8"/>
      <c r="D487" s="3">
        <v>28291.096000000001</v>
      </c>
      <c r="E487" s="6">
        <f>E488+E489+E491</f>
        <v>-35.2577</v>
      </c>
      <c r="F487" s="5">
        <f t="shared" si="103"/>
        <v>28255.838300000003</v>
      </c>
      <c r="G487" s="6">
        <f>G488+G489+G491</f>
        <v>-10</v>
      </c>
      <c r="H487" s="5">
        <f t="shared" si="115"/>
        <v>28245.838300000003</v>
      </c>
      <c r="I487" s="6">
        <f>I488+I489+I491</f>
        <v>-420.07900000000001</v>
      </c>
      <c r="J487" s="5">
        <f t="shared" si="102"/>
        <v>27825.759300000002</v>
      </c>
      <c r="K487" s="6">
        <f>K488+K489+K491</f>
        <v>0</v>
      </c>
      <c r="L487" s="5">
        <f t="shared" si="100"/>
        <v>27825.759300000002</v>
      </c>
      <c r="M487" s="6">
        <f>M488+M489+M491</f>
        <v>0</v>
      </c>
      <c r="N487" s="5">
        <f t="shared" ref="N487:N559" si="116">L487+M487</f>
        <v>27825.759300000002</v>
      </c>
      <c r="O487" s="6">
        <f>O488+O489+O491</f>
        <v>0</v>
      </c>
      <c r="P487" s="5">
        <f t="shared" si="105"/>
        <v>27825.759300000002</v>
      </c>
      <c r="Q487" s="13">
        <f>Q488+Q489+Q491+Q490</f>
        <v>-204.5</v>
      </c>
      <c r="R487" s="5">
        <f t="shared" si="106"/>
        <v>27621.259300000002</v>
      </c>
      <c r="S487" s="6">
        <f>S488+S489+S491+S490</f>
        <v>0</v>
      </c>
      <c r="T487" s="5">
        <f t="shared" si="104"/>
        <v>27621.259300000002</v>
      </c>
      <c r="U487" s="6">
        <f>U488+U489+U491+U490</f>
        <v>0</v>
      </c>
      <c r="V487" s="5">
        <f t="shared" si="114"/>
        <v>27621.259300000002</v>
      </c>
      <c r="W487" s="6">
        <f>W488+W489+W491+W490</f>
        <v>282.38400000000001</v>
      </c>
      <c r="X487" s="5">
        <f t="shared" si="111"/>
        <v>27903.643300000003</v>
      </c>
      <c r="Y487" s="6">
        <f>Y488+Y489+Y491+Y490</f>
        <v>5.7050000000000001</v>
      </c>
      <c r="Z487" s="5">
        <f t="shared" si="112"/>
        <v>27909.348300000005</v>
      </c>
      <c r="AA487" s="13">
        <f>AA488+AA489+AA491+AA490</f>
        <v>-135.15899999999999</v>
      </c>
      <c r="AB487" s="5">
        <f t="shared" si="113"/>
        <v>27774.189300000005</v>
      </c>
      <c r="AC487" s="6">
        <f>AC488+AC489+AC491+AC490</f>
        <v>-10.662360000000001</v>
      </c>
      <c r="AD487" s="5">
        <f t="shared" si="109"/>
        <v>27763.526940000007</v>
      </c>
      <c r="AE487" s="5">
        <f>AE488+AE489+AE491+AE490</f>
        <v>27087.356779999995</v>
      </c>
      <c r="AF487" s="32">
        <f t="shared" si="110"/>
        <v>97.564537958519139</v>
      </c>
    </row>
    <row r="488" spans="1:32" ht="88.5" customHeight="1">
      <c r="A488" s="9" t="s">
        <v>143</v>
      </c>
      <c r="B488" s="11" t="s">
        <v>105</v>
      </c>
      <c r="C488" s="8">
        <v>100</v>
      </c>
      <c r="D488" s="3">
        <v>27830.822</v>
      </c>
      <c r="E488" s="6"/>
      <c r="F488" s="5">
        <f t="shared" si="103"/>
        <v>27830.822</v>
      </c>
      <c r="G488" s="6"/>
      <c r="H488" s="5">
        <f t="shared" si="115"/>
        <v>27830.822</v>
      </c>
      <c r="I488" s="6">
        <f>-1.292-1.181-417.606</f>
        <v>-420.07900000000001</v>
      </c>
      <c r="J488" s="5">
        <f t="shared" si="102"/>
        <v>27410.742999999999</v>
      </c>
      <c r="K488" s="6"/>
      <c r="L488" s="5">
        <f t="shared" si="100"/>
        <v>27410.742999999999</v>
      </c>
      <c r="M488" s="6"/>
      <c r="N488" s="5">
        <f t="shared" si="116"/>
        <v>27410.742999999999</v>
      </c>
      <c r="O488" s="6"/>
      <c r="P488" s="5">
        <f t="shared" si="105"/>
        <v>27410.742999999999</v>
      </c>
      <c r="Q488" s="13">
        <v>-280.21521000000001</v>
      </c>
      <c r="R488" s="5">
        <f t="shared" si="106"/>
        <v>27130.52779</v>
      </c>
      <c r="S488" s="6"/>
      <c r="T488" s="5">
        <f t="shared" si="104"/>
        <v>27130.52779</v>
      </c>
      <c r="U488" s="6"/>
      <c r="V488" s="5">
        <f t="shared" si="114"/>
        <v>27130.52779</v>
      </c>
      <c r="W488" s="6">
        <v>282.38400000000001</v>
      </c>
      <c r="X488" s="5">
        <f t="shared" si="111"/>
        <v>27412.911789999998</v>
      </c>
      <c r="Y488" s="6">
        <f>3.505+1.052+0.741+0.81+0.459-0.6-1.446</f>
        <v>4.5210000000000008</v>
      </c>
      <c r="Z488" s="5">
        <f t="shared" si="112"/>
        <v>27417.432789999999</v>
      </c>
      <c r="AA488" s="13">
        <v>-130.19999999999999</v>
      </c>
      <c r="AB488" s="5">
        <f t="shared" si="113"/>
        <v>27287.232789999998</v>
      </c>
      <c r="AC488" s="6"/>
      <c r="AD488" s="5">
        <f t="shared" si="109"/>
        <v>27287.232789999998</v>
      </c>
      <c r="AE488" s="5">
        <v>26622.376359999998</v>
      </c>
      <c r="AF488" s="32">
        <f t="shared" si="110"/>
        <v>97.563488994590713</v>
      </c>
    </row>
    <row r="489" spans="1:32" ht="48.75" customHeight="1">
      <c r="A489" s="9" t="s">
        <v>34</v>
      </c>
      <c r="B489" s="11" t="s">
        <v>105</v>
      </c>
      <c r="C489" s="8">
        <v>200</v>
      </c>
      <c r="D489" s="3">
        <v>436.70699999999994</v>
      </c>
      <c r="E489" s="6">
        <v>-35.2577</v>
      </c>
      <c r="F489" s="5">
        <f t="shared" si="103"/>
        <v>401.44929999999994</v>
      </c>
      <c r="G489" s="6"/>
      <c r="H489" s="5">
        <f t="shared" si="115"/>
        <v>401.44929999999994</v>
      </c>
      <c r="I489" s="6"/>
      <c r="J489" s="5">
        <f t="shared" si="102"/>
        <v>401.44929999999994</v>
      </c>
      <c r="K489" s="6"/>
      <c r="L489" s="5">
        <f t="shared" si="100"/>
        <v>401.44929999999994</v>
      </c>
      <c r="M489" s="6"/>
      <c r="N489" s="5">
        <f t="shared" si="116"/>
        <v>401.44929999999994</v>
      </c>
      <c r="O489" s="6"/>
      <c r="P489" s="5">
        <f t="shared" si="105"/>
        <v>401.44929999999994</v>
      </c>
      <c r="Q489" s="13"/>
      <c r="R489" s="5">
        <f t="shared" si="106"/>
        <v>401.44929999999994</v>
      </c>
      <c r="S489" s="6"/>
      <c r="T489" s="5">
        <f t="shared" si="104"/>
        <v>401.44929999999994</v>
      </c>
      <c r="U489" s="6">
        <v>1</v>
      </c>
      <c r="V489" s="5">
        <f t="shared" si="114"/>
        <v>402.44929999999994</v>
      </c>
      <c r="W489" s="6"/>
      <c r="X489" s="5">
        <f t="shared" si="111"/>
        <v>402.44929999999994</v>
      </c>
      <c r="Y489" s="6">
        <v>1.446</v>
      </c>
      <c r="Z489" s="5">
        <f t="shared" si="112"/>
        <v>403.89529999999996</v>
      </c>
      <c r="AA489" s="13"/>
      <c r="AB489" s="5">
        <f t="shared" si="113"/>
        <v>403.89529999999996</v>
      </c>
      <c r="AC489" s="6">
        <f>-0.24355-10</f>
        <v>-10.243550000000001</v>
      </c>
      <c r="AD489" s="5">
        <f t="shared" si="109"/>
        <v>393.65174999999994</v>
      </c>
      <c r="AE489" s="5">
        <v>383.33801999999997</v>
      </c>
      <c r="AF489" s="32">
        <f t="shared" si="110"/>
        <v>97.379986244186654</v>
      </c>
    </row>
    <row r="490" spans="1:32" ht="38.25" customHeight="1">
      <c r="A490" s="9" t="s">
        <v>400</v>
      </c>
      <c r="B490" s="11" t="s">
        <v>105</v>
      </c>
      <c r="C490" s="8">
        <v>300</v>
      </c>
      <c r="D490" s="3"/>
      <c r="E490" s="6"/>
      <c r="F490" s="5"/>
      <c r="G490" s="6"/>
      <c r="H490" s="5"/>
      <c r="I490" s="6"/>
      <c r="J490" s="5"/>
      <c r="K490" s="6"/>
      <c r="L490" s="5"/>
      <c r="M490" s="6"/>
      <c r="N490" s="5"/>
      <c r="O490" s="6"/>
      <c r="P490" s="5">
        <f t="shared" si="105"/>
        <v>0</v>
      </c>
      <c r="Q490" s="13">
        <v>80.215209999999999</v>
      </c>
      <c r="R490" s="5">
        <f t="shared" si="106"/>
        <v>80.215209999999999</v>
      </c>
      <c r="S490" s="6"/>
      <c r="T490" s="5">
        <f t="shared" si="104"/>
        <v>80.215209999999999</v>
      </c>
      <c r="U490" s="6"/>
      <c r="V490" s="5">
        <f t="shared" si="114"/>
        <v>80.215209999999999</v>
      </c>
      <c r="W490" s="6"/>
      <c r="X490" s="5">
        <f t="shared" si="111"/>
        <v>80.215209999999999</v>
      </c>
      <c r="Y490" s="6"/>
      <c r="Z490" s="5">
        <f t="shared" si="112"/>
        <v>80.215209999999999</v>
      </c>
      <c r="AA490" s="13"/>
      <c r="AB490" s="5">
        <f t="shared" si="113"/>
        <v>80.215209999999999</v>
      </c>
      <c r="AC490" s="6"/>
      <c r="AD490" s="5">
        <f t="shared" si="109"/>
        <v>80.215209999999999</v>
      </c>
      <c r="AE490" s="5">
        <v>80.215209999999999</v>
      </c>
      <c r="AF490" s="32">
        <f t="shared" si="110"/>
        <v>100</v>
      </c>
    </row>
    <row r="491" spans="1:32" ht="37.5" customHeight="1">
      <c r="A491" s="9" t="s">
        <v>33</v>
      </c>
      <c r="B491" s="11" t="s">
        <v>105</v>
      </c>
      <c r="C491" s="8">
        <v>800</v>
      </c>
      <c r="D491" s="3">
        <v>23.567</v>
      </c>
      <c r="E491" s="6"/>
      <c r="F491" s="5">
        <f t="shared" si="103"/>
        <v>23.567</v>
      </c>
      <c r="G491" s="6">
        <v>-10</v>
      </c>
      <c r="H491" s="5">
        <f t="shared" si="115"/>
        <v>13.567</v>
      </c>
      <c r="I491" s="6"/>
      <c r="J491" s="5">
        <f t="shared" si="102"/>
        <v>13.567</v>
      </c>
      <c r="K491" s="6"/>
      <c r="L491" s="5">
        <f t="shared" si="100"/>
        <v>13.567</v>
      </c>
      <c r="M491" s="6"/>
      <c r="N491" s="5">
        <f t="shared" si="116"/>
        <v>13.567</v>
      </c>
      <c r="O491" s="6"/>
      <c r="P491" s="5">
        <f t="shared" si="105"/>
        <v>13.567</v>
      </c>
      <c r="Q491" s="13">
        <f>-3-1.5</f>
        <v>-4.5</v>
      </c>
      <c r="R491" s="5">
        <f t="shared" si="106"/>
        <v>9.0670000000000002</v>
      </c>
      <c r="S491" s="6"/>
      <c r="T491" s="5">
        <f t="shared" si="104"/>
        <v>9.0670000000000002</v>
      </c>
      <c r="U491" s="6">
        <v>-1</v>
      </c>
      <c r="V491" s="5">
        <f t="shared" si="114"/>
        <v>8.0670000000000002</v>
      </c>
      <c r="W491" s="6"/>
      <c r="X491" s="5">
        <f t="shared" si="111"/>
        <v>8.0670000000000002</v>
      </c>
      <c r="Y491" s="6">
        <v>-0.26200000000000001</v>
      </c>
      <c r="Z491" s="5">
        <f t="shared" si="112"/>
        <v>7.8049999999999997</v>
      </c>
      <c r="AA491" s="13">
        <v>-4.9589999999999996</v>
      </c>
      <c r="AB491" s="5">
        <f t="shared" si="113"/>
        <v>2.8460000000000001</v>
      </c>
      <c r="AC491" s="6">
        <f>-0.182-0.23681</f>
        <v>-0.41881000000000002</v>
      </c>
      <c r="AD491" s="5">
        <f t="shared" si="109"/>
        <v>2.42719</v>
      </c>
      <c r="AE491" s="5">
        <v>1.42719</v>
      </c>
      <c r="AF491" s="32">
        <f t="shared" si="110"/>
        <v>58.800093935785824</v>
      </c>
    </row>
    <row r="492" spans="1:32" ht="50.25" hidden="1" customHeight="1">
      <c r="A492" s="10" t="s">
        <v>607</v>
      </c>
      <c r="B492" s="2" t="s">
        <v>608</v>
      </c>
      <c r="C492" s="8"/>
      <c r="D492" s="3"/>
      <c r="E492" s="6"/>
      <c r="F492" s="5">
        <f t="shared" si="103"/>
        <v>0</v>
      </c>
      <c r="G492" s="6"/>
      <c r="H492" s="5">
        <f t="shared" si="115"/>
        <v>0</v>
      </c>
      <c r="I492" s="6"/>
      <c r="J492" s="5">
        <f t="shared" si="102"/>
        <v>0</v>
      </c>
      <c r="K492" s="6"/>
      <c r="L492" s="5">
        <f t="shared" si="100"/>
        <v>0</v>
      </c>
      <c r="M492" s="6">
        <f>M493</f>
        <v>0</v>
      </c>
      <c r="N492" s="5">
        <f t="shared" si="116"/>
        <v>0</v>
      </c>
      <c r="O492" s="6">
        <f>O493</f>
        <v>0</v>
      </c>
      <c r="P492" s="5">
        <f t="shared" si="105"/>
        <v>0</v>
      </c>
      <c r="Q492" s="13">
        <f>Q493</f>
        <v>0</v>
      </c>
      <c r="R492" s="5">
        <f t="shared" si="106"/>
        <v>0</v>
      </c>
      <c r="S492" s="6">
        <f>S493</f>
        <v>0</v>
      </c>
      <c r="T492" s="5">
        <f t="shared" si="104"/>
        <v>0</v>
      </c>
      <c r="U492" s="6">
        <f>U493</f>
        <v>0</v>
      </c>
      <c r="V492" s="5">
        <f t="shared" si="114"/>
        <v>0</v>
      </c>
      <c r="W492" s="6">
        <f>W493</f>
        <v>0</v>
      </c>
      <c r="X492" s="5">
        <f t="shared" si="111"/>
        <v>0</v>
      </c>
      <c r="Y492" s="6">
        <f>Y493</f>
        <v>0</v>
      </c>
      <c r="Z492" s="5">
        <f t="shared" si="112"/>
        <v>0</v>
      </c>
      <c r="AA492" s="13">
        <f>AA493</f>
        <v>0</v>
      </c>
      <c r="AB492" s="5">
        <f t="shared" si="113"/>
        <v>0</v>
      </c>
      <c r="AC492" s="6">
        <f>AC493</f>
        <v>0</v>
      </c>
      <c r="AD492" s="5">
        <f t="shared" si="109"/>
        <v>0</v>
      </c>
      <c r="AE492" s="5">
        <f>AE493</f>
        <v>0</v>
      </c>
      <c r="AF492" s="32" t="e">
        <f t="shared" si="110"/>
        <v>#DIV/0!</v>
      </c>
    </row>
    <row r="493" spans="1:32" ht="37.5" hidden="1" customHeight="1">
      <c r="A493" s="10" t="s">
        <v>34</v>
      </c>
      <c r="B493" s="11" t="s">
        <v>608</v>
      </c>
      <c r="C493" s="8">
        <v>200</v>
      </c>
      <c r="D493" s="3"/>
      <c r="E493" s="6"/>
      <c r="F493" s="5">
        <f t="shared" si="103"/>
        <v>0</v>
      </c>
      <c r="G493" s="6"/>
      <c r="H493" s="5">
        <f t="shared" si="115"/>
        <v>0</v>
      </c>
      <c r="I493" s="6"/>
      <c r="J493" s="5">
        <f t="shared" si="102"/>
        <v>0</v>
      </c>
      <c r="K493" s="6"/>
      <c r="L493" s="5">
        <f t="shared" si="100"/>
        <v>0</v>
      </c>
      <c r="M493" s="6"/>
      <c r="N493" s="5">
        <f t="shared" si="116"/>
        <v>0</v>
      </c>
      <c r="O493" s="6"/>
      <c r="P493" s="5">
        <f t="shared" si="105"/>
        <v>0</v>
      </c>
      <c r="Q493" s="13"/>
      <c r="R493" s="5">
        <f t="shared" si="106"/>
        <v>0</v>
      </c>
      <c r="S493" s="6"/>
      <c r="T493" s="5">
        <f t="shared" si="104"/>
        <v>0</v>
      </c>
      <c r="U493" s="6"/>
      <c r="V493" s="5">
        <f t="shared" si="114"/>
        <v>0</v>
      </c>
      <c r="W493" s="6"/>
      <c r="X493" s="5">
        <f t="shared" si="111"/>
        <v>0</v>
      </c>
      <c r="Y493" s="6"/>
      <c r="Z493" s="5">
        <f t="shared" si="112"/>
        <v>0</v>
      </c>
      <c r="AA493" s="13"/>
      <c r="AB493" s="5">
        <f t="shared" si="113"/>
        <v>0</v>
      </c>
      <c r="AC493" s="6"/>
      <c r="AD493" s="5">
        <f t="shared" si="109"/>
        <v>0</v>
      </c>
      <c r="AE493" s="5"/>
      <c r="AF493" s="32" t="e">
        <f t="shared" si="110"/>
        <v>#DIV/0!</v>
      </c>
    </row>
    <row r="494" spans="1:32" ht="66" customHeight="1">
      <c r="A494" s="9" t="s">
        <v>431</v>
      </c>
      <c r="B494" s="11" t="s">
        <v>106</v>
      </c>
      <c r="C494" s="8"/>
      <c r="D494" s="3">
        <v>11355.450559999999</v>
      </c>
      <c r="E494" s="6">
        <f>E495</f>
        <v>13.641000000000005</v>
      </c>
      <c r="F494" s="5">
        <f t="shared" si="103"/>
        <v>11369.091559999999</v>
      </c>
      <c r="G494" s="6">
        <f>G495</f>
        <v>0</v>
      </c>
      <c r="H494" s="5">
        <f t="shared" si="115"/>
        <v>11369.091559999999</v>
      </c>
      <c r="I494" s="6">
        <f>I495</f>
        <v>0</v>
      </c>
      <c r="J494" s="5">
        <f t="shared" si="102"/>
        <v>11369.091559999999</v>
      </c>
      <c r="K494" s="6">
        <f>K495</f>
        <v>0</v>
      </c>
      <c r="L494" s="5">
        <f t="shared" si="100"/>
        <v>11369.091559999999</v>
      </c>
      <c r="M494" s="6">
        <f>M495</f>
        <v>0</v>
      </c>
      <c r="N494" s="5">
        <f t="shared" si="116"/>
        <v>11369.091559999999</v>
      </c>
      <c r="O494" s="6">
        <f>O495</f>
        <v>0</v>
      </c>
      <c r="P494" s="5">
        <f t="shared" si="105"/>
        <v>11369.091559999999</v>
      </c>
      <c r="Q494" s="13">
        <f>Q495</f>
        <v>0</v>
      </c>
      <c r="R494" s="5">
        <f t="shared" si="106"/>
        <v>11369.091559999999</v>
      </c>
      <c r="S494" s="6">
        <f>S495</f>
        <v>0</v>
      </c>
      <c r="T494" s="5">
        <f t="shared" si="104"/>
        <v>11369.091559999999</v>
      </c>
      <c r="U494" s="6">
        <f>U495</f>
        <v>-10.4633</v>
      </c>
      <c r="V494" s="5">
        <f t="shared" si="114"/>
        <v>11358.628259999999</v>
      </c>
      <c r="W494" s="6">
        <f>W495</f>
        <v>63.183999999999997</v>
      </c>
      <c r="X494" s="5">
        <f t="shared" si="111"/>
        <v>11421.812259999999</v>
      </c>
      <c r="Y494" s="6">
        <f>Y495</f>
        <v>1.4899999999999984</v>
      </c>
      <c r="Z494" s="5">
        <f t="shared" si="112"/>
        <v>11423.302259999999</v>
      </c>
      <c r="AA494" s="13">
        <f>AA495</f>
        <v>-50.243659999999998</v>
      </c>
      <c r="AB494" s="5">
        <f t="shared" si="113"/>
        <v>11373.058599999998</v>
      </c>
      <c r="AC494" s="6">
        <f>AC495</f>
        <v>0</v>
      </c>
      <c r="AD494" s="5">
        <f t="shared" si="109"/>
        <v>11373.058599999998</v>
      </c>
      <c r="AE494" s="5">
        <f>AE495</f>
        <v>11187.075580000001</v>
      </c>
      <c r="AF494" s="32">
        <f t="shared" si="110"/>
        <v>98.364705339687617</v>
      </c>
    </row>
    <row r="495" spans="1:32" ht="51" customHeight="1">
      <c r="A495" s="9" t="s">
        <v>432</v>
      </c>
      <c r="B495" s="11" t="s">
        <v>107</v>
      </c>
      <c r="C495" s="8"/>
      <c r="D495" s="3">
        <v>11355.450559999999</v>
      </c>
      <c r="E495" s="6">
        <f>E496+E497+E498</f>
        <v>13.641000000000005</v>
      </c>
      <c r="F495" s="5">
        <f t="shared" si="103"/>
        <v>11369.091559999999</v>
      </c>
      <c r="G495" s="6">
        <f>G496+G497+G498</f>
        <v>0</v>
      </c>
      <c r="H495" s="5">
        <f t="shared" si="115"/>
        <v>11369.091559999999</v>
      </c>
      <c r="I495" s="6">
        <f>I496+I497+I498</f>
        <v>0</v>
      </c>
      <c r="J495" s="5">
        <f t="shared" si="102"/>
        <v>11369.091559999999</v>
      </c>
      <c r="K495" s="6">
        <f>K496+K497+K498</f>
        <v>0</v>
      </c>
      <c r="L495" s="5">
        <f t="shared" si="100"/>
        <v>11369.091559999999</v>
      </c>
      <c r="M495" s="6">
        <f>M496+M497+M498</f>
        <v>0</v>
      </c>
      <c r="N495" s="5">
        <f t="shared" si="116"/>
        <v>11369.091559999999</v>
      </c>
      <c r="O495" s="6">
        <f>O496+O497+O498</f>
        <v>0</v>
      </c>
      <c r="P495" s="5">
        <f t="shared" si="105"/>
        <v>11369.091559999999</v>
      </c>
      <c r="Q495" s="13">
        <f>Q496+Q497+Q498</f>
        <v>0</v>
      </c>
      <c r="R495" s="5">
        <f t="shared" si="106"/>
        <v>11369.091559999999</v>
      </c>
      <c r="S495" s="6">
        <f>S496+S497+S498</f>
        <v>0</v>
      </c>
      <c r="T495" s="5">
        <f t="shared" si="104"/>
        <v>11369.091559999999</v>
      </c>
      <c r="U495" s="6">
        <f>U496+U497+U498</f>
        <v>-10.4633</v>
      </c>
      <c r="V495" s="5">
        <f t="shared" si="114"/>
        <v>11358.628259999999</v>
      </c>
      <c r="W495" s="6">
        <f>W496+W497+W498</f>
        <v>63.183999999999997</v>
      </c>
      <c r="X495" s="5">
        <f t="shared" si="111"/>
        <v>11421.812259999999</v>
      </c>
      <c r="Y495" s="6">
        <f>Y496+Y497+Y498</f>
        <v>1.4899999999999984</v>
      </c>
      <c r="Z495" s="5">
        <f t="shared" si="112"/>
        <v>11423.302259999999</v>
      </c>
      <c r="AA495" s="13">
        <f>AA496+AA497+AA498</f>
        <v>-50.243659999999998</v>
      </c>
      <c r="AB495" s="5">
        <f t="shared" si="113"/>
        <v>11373.058599999998</v>
      </c>
      <c r="AC495" s="6">
        <f>AC496+AC497+AC498</f>
        <v>0</v>
      </c>
      <c r="AD495" s="5">
        <f t="shared" si="109"/>
        <v>11373.058599999998</v>
      </c>
      <c r="AE495" s="5">
        <f>AE496+AE497+AE498</f>
        <v>11187.075580000001</v>
      </c>
      <c r="AF495" s="32">
        <f t="shared" si="110"/>
        <v>98.364705339687617</v>
      </c>
    </row>
    <row r="496" spans="1:32" ht="87" customHeight="1">
      <c r="A496" s="9" t="s">
        <v>143</v>
      </c>
      <c r="B496" s="11" t="s">
        <v>107</v>
      </c>
      <c r="C496" s="8">
        <v>100</v>
      </c>
      <c r="D496" s="3">
        <v>6571.5769999999993</v>
      </c>
      <c r="E496" s="6">
        <v>124.792</v>
      </c>
      <c r="F496" s="5">
        <f t="shared" si="103"/>
        <v>6696.3689999999997</v>
      </c>
      <c r="G496" s="6"/>
      <c r="H496" s="5">
        <f t="shared" si="115"/>
        <v>6696.3689999999997</v>
      </c>
      <c r="I496" s="6">
        <v>41.314</v>
      </c>
      <c r="J496" s="5">
        <f t="shared" si="102"/>
        <v>6737.683</v>
      </c>
      <c r="K496" s="6"/>
      <c r="L496" s="5">
        <f t="shared" si="100"/>
        <v>6737.683</v>
      </c>
      <c r="M496" s="6"/>
      <c r="N496" s="5">
        <f t="shared" si="116"/>
        <v>6737.683</v>
      </c>
      <c r="O496" s="6"/>
      <c r="P496" s="5">
        <f t="shared" si="105"/>
        <v>6737.683</v>
      </c>
      <c r="Q496" s="13"/>
      <c r="R496" s="5">
        <f t="shared" si="106"/>
        <v>6737.683</v>
      </c>
      <c r="S496" s="6"/>
      <c r="T496" s="5">
        <f t="shared" si="104"/>
        <v>6737.683</v>
      </c>
      <c r="U496" s="6"/>
      <c r="V496" s="5">
        <f t="shared" si="114"/>
        <v>6737.683</v>
      </c>
      <c r="W496" s="6">
        <v>63.183999999999997</v>
      </c>
      <c r="X496" s="5">
        <f t="shared" si="111"/>
        <v>6800.8670000000002</v>
      </c>
      <c r="Y496" s="6">
        <f>1.49+17.789</f>
        <v>19.279</v>
      </c>
      <c r="Z496" s="5">
        <f t="shared" si="112"/>
        <v>6820.1460000000006</v>
      </c>
      <c r="AA496" s="13">
        <v>-0.24354999999999999</v>
      </c>
      <c r="AB496" s="5">
        <f t="shared" si="113"/>
        <v>6819.9024500000005</v>
      </c>
      <c r="AC496" s="6"/>
      <c r="AD496" s="5">
        <f t="shared" si="109"/>
        <v>6819.9024500000005</v>
      </c>
      <c r="AE496" s="5">
        <v>6633.9194299999999</v>
      </c>
      <c r="AF496" s="32">
        <f t="shared" si="110"/>
        <v>97.272937239740131</v>
      </c>
    </row>
    <row r="497" spans="1:32" ht="44.25" customHeight="1">
      <c r="A497" s="9" t="s">
        <v>34</v>
      </c>
      <c r="B497" s="11" t="s">
        <v>107</v>
      </c>
      <c r="C497" s="8">
        <v>200</v>
      </c>
      <c r="D497" s="3">
        <v>4651.6141499999994</v>
      </c>
      <c r="E497" s="6">
        <v>-111.151</v>
      </c>
      <c r="F497" s="5">
        <f t="shared" si="103"/>
        <v>4540.4631499999996</v>
      </c>
      <c r="G497" s="6"/>
      <c r="H497" s="5">
        <f t="shared" si="115"/>
        <v>4540.4631499999996</v>
      </c>
      <c r="I497" s="6">
        <v>-41.314</v>
      </c>
      <c r="J497" s="5">
        <f t="shared" si="102"/>
        <v>4499.1491499999993</v>
      </c>
      <c r="K497" s="6"/>
      <c r="L497" s="5">
        <f t="shared" ref="L497:L572" si="117">J497+K497</f>
        <v>4499.1491499999993</v>
      </c>
      <c r="M497" s="6"/>
      <c r="N497" s="5">
        <f t="shared" si="116"/>
        <v>4499.1491499999993</v>
      </c>
      <c r="O497" s="6"/>
      <c r="P497" s="5">
        <f t="shared" si="105"/>
        <v>4499.1491499999993</v>
      </c>
      <c r="Q497" s="13">
        <v>44</v>
      </c>
      <c r="R497" s="5">
        <f t="shared" si="106"/>
        <v>4543.1491499999993</v>
      </c>
      <c r="S497" s="6"/>
      <c r="T497" s="5">
        <f t="shared" si="104"/>
        <v>4543.1491499999993</v>
      </c>
      <c r="U497" s="6"/>
      <c r="V497" s="5">
        <f t="shared" si="114"/>
        <v>4543.1491499999993</v>
      </c>
      <c r="W497" s="6"/>
      <c r="X497" s="5">
        <f t="shared" si="111"/>
        <v>4543.1491499999993</v>
      </c>
      <c r="Y497" s="6">
        <v>-17.789000000000001</v>
      </c>
      <c r="Z497" s="5">
        <f t="shared" si="112"/>
        <v>4525.3601499999995</v>
      </c>
      <c r="AA497" s="13">
        <v>-50</v>
      </c>
      <c r="AB497" s="5">
        <f t="shared" si="113"/>
        <v>4475.3601499999995</v>
      </c>
      <c r="AC497" s="6"/>
      <c r="AD497" s="5">
        <f t="shared" si="109"/>
        <v>4475.3601499999995</v>
      </c>
      <c r="AE497" s="5">
        <v>4475.3601500000004</v>
      </c>
      <c r="AF497" s="32">
        <f t="shared" si="110"/>
        <v>100.00000000000003</v>
      </c>
    </row>
    <row r="498" spans="1:32" ht="37.5" customHeight="1">
      <c r="A498" s="9" t="s">
        <v>33</v>
      </c>
      <c r="B498" s="11" t="s">
        <v>107</v>
      </c>
      <c r="C498" s="8">
        <v>800</v>
      </c>
      <c r="D498" s="3">
        <v>132.25941</v>
      </c>
      <c r="E498" s="6"/>
      <c r="F498" s="5">
        <f t="shared" si="103"/>
        <v>132.25941</v>
      </c>
      <c r="G498" s="6"/>
      <c r="H498" s="5">
        <f t="shared" si="115"/>
        <v>132.25941</v>
      </c>
      <c r="I498" s="6"/>
      <c r="J498" s="5">
        <f t="shared" si="102"/>
        <v>132.25941</v>
      </c>
      <c r="K498" s="6"/>
      <c r="L498" s="5">
        <f t="shared" si="117"/>
        <v>132.25941</v>
      </c>
      <c r="M498" s="6"/>
      <c r="N498" s="5">
        <f t="shared" si="116"/>
        <v>132.25941</v>
      </c>
      <c r="O498" s="6"/>
      <c r="P498" s="5">
        <f t="shared" si="105"/>
        <v>132.25941</v>
      </c>
      <c r="Q498" s="13">
        <v>-44</v>
      </c>
      <c r="R498" s="5">
        <f t="shared" si="106"/>
        <v>88.259410000000003</v>
      </c>
      <c r="S498" s="6"/>
      <c r="T498" s="5">
        <f t="shared" si="104"/>
        <v>88.259410000000003</v>
      </c>
      <c r="U498" s="6">
        <v>-10.4633</v>
      </c>
      <c r="V498" s="5">
        <f t="shared" si="114"/>
        <v>77.796109999999999</v>
      </c>
      <c r="W498" s="6"/>
      <c r="X498" s="5">
        <f t="shared" si="111"/>
        <v>77.796109999999999</v>
      </c>
      <c r="Y498" s="6"/>
      <c r="Z498" s="5">
        <f t="shared" si="112"/>
        <v>77.796109999999999</v>
      </c>
      <c r="AA498" s="13">
        <v>-1.1E-4</v>
      </c>
      <c r="AB498" s="5">
        <f t="shared" si="113"/>
        <v>77.795999999999992</v>
      </c>
      <c r="AC498" s="6"/>
      <c r="AD498" s="5">
        <f t="shared" si="109"/>
        <v>77.795999999999992</v>
      </c>
      <c r="AE498" s="5">
        <v>77.796000000000006</v>
      </c>
      <c r="AF498" s="32">
        <f t="shared" si="110"/>
        <v>100.00000000000003</v>
      </c>
    </row>
    <row r="499" spans="1:32" ht="49.5" customHeight="1">
      <c r="A499" s="9" t="s">
        <v>108</v>
      </c>
      <c r="B499" s="11" t="s">
        <v>110</v>
      </c>
      <c r="C499" s="8"/>
      <c r="D499" s="5">
        <v>16.255499999999998</v>
      </c>
      <c r="E499" s="6">
        <f>E500</f>
        <v>0</v>
      </c>
      <c r="F499" s="5">
        <f t="shared" si="103"/>
        <v>16.255499999999998</v>
      </c>
      <c r="G499" s="6">
        <f>G500</f>
        <v>0</v>
      </c>
      <c r="H499" s="5">
        <f t="shared" si="115"/>
        <v>16.255499999999998</v>
      </c>
      <c r="I499" s="6">
        <f>I500</f>
        <v>0</v>
      </c>
      <c r="J499" s="5">
        <f t="shared" ref="J499:J574" si="118">H499+I499</f>
        <v>16.255499999999998</v>
      </c>
      <c r="K499" s="6">
        <f>K500</f>
        <v>0</v>
      </c>
      <c r="L499" s="5">
        <f t="shared" si="117"/>
        <v>16.255499999999998</v>
      </c>
      <c r="M499" s="6">
        <f>M500</f>
        <v>0</v>
      </c>
      <c r="N499" s="5">
        <f t="shared" si="116"/>
        <v>16.255499999999998</v>
      </c>
      <c r="O499" s="6">
        <f>O500</f>
        <v>0</v>
      </c>
      <c r="P499" s="5">
        <f t="shared" si="105"/>
        <v>16.255499999999998</v>
      </c>
      <c r="Q499" s="13">
        <f>Q500</f>
        <v>0</v>
      </c>
      <c r="R499" s="5">
        <f t="shared" si="106"/>
        <v>16.255499999999998</v>
      </c>
      <c r="S499" s="6">
        <f>S500</f>
        <v>0</v>
      </c>
      <c r="T499" s="5">
        <f t="shared" ref="T499:T564" si="119">R499+S499</f>
        <v>16.255499999999998</v>
      </c>
      <c r="U499" s="6">
        <f>U500</f>
        <v>0</v>
      </c>
      <c r="V499" s="5">
        <f t="shared" si="114"/>
        <v>16.255499999999998</v>
      </c>
      <c r="W499" s="6">
        <f>W500</f>
        <v>0</v>
      </c>
      <c r="X499" s="5">
        <f t="shared" si="111"/>
        <v>16.255499999999998</v>
      </c>
      <c r="Y499" s="6">
        <f>Y500</f>
        <v>0</v>
      </c>
      <c r="Z499" s="5">
        <f t="shared" si="112"/>
        <v>16.255499999999998</v>
      </c>
      <c r="AA499" s="13">
        <f>AA500</f>
        <v>0</v>
      </c>
      <c r="AB499" s="5">
        <f t="shared" si="113"/>
        <v>16.255499999999998</v>
      </c>
      <c r="AC499" s="6">
        <f>AC500</f>
        <v>0</v>
      </c>
      <c r="AD499" s="5">
        <f t="shared" si="109"/>
        <v>16.255499999999998</v>
      </c>
      <c r="AE499" s="5">
        <f>AE500</f>
        <v>16.255500000000001</v>
      </c>
      <c r="AF499" s="32">
        <f t="shared" si="110"/>
        <v>100.00000000000003</v>
      </c>
    </row>
    <row r="500" spans="1:32" ht="49.5" customHeight="1">
      <c r="A500" s="9" t="s">
        <v>109</v>
      </c>
      <c r="B500" s="11" t="s">
        <v>111</v>
      </c>
      <c r="C500" s="8"/>
      <c r="D500" s="5">
        <v>16.255499999999998</v>
      </c>
      <c r="E500" s="6">
        <f>E501</f>
        <v>0</v>
      </c>
      <c r="F500" s="5">
        <f t="shared" si="103"/>
        <v>16.255499999999998</v>
      </c>
      <c r="G500" s="6">
        <f>G501</f>
        <v>0</v>
      </c>
      <c r="H500" s="5">
        <f t="shared" si="115"/>
        <v>16.255499999999998</v>
      </c>
      <c r="I500" s="6">
        <f>I501</f>
        <v>0</v>
      </c>
      <c r="J500" s="5">
        <f t="shared" si="118"/>
        <v>16.255499999999998</v>
      </c>
      <c r="K500" s="6">
        <f>K501</f>
        <v>0</v>
      </c>
      <c r="L500" s="5">
        <f t="shared" si="117"/>
        <v>16.255499999999998</v>
      </c>
      <c r="M500" s="6">
        <f>M501</f>
        <v>0</v>
      </c>
      <c r="N500" s="5">
        <f t="shared" si="116"/>
        <v>16.255499999999998</v>
      </c>
      <c r="O500" s="6">
        <f>O501</f>
        <v>0</v>
      </c>
      <c r="P500" s="5">
        <f t="shared" si="105"/>
        <v>16.255499999999998</v>
      </c>
      <c r="Q500" s="13">
        <f>Q501</f>
        <v>0</v>
      </c>
      <c r="R500" s="5">
        <f t="shared" si="106"/>
        <v>16.255499999999998</v>
      </c>
      <c r="S500" s="6">
        <f>S501</f>
        <v>0</v>
      </c>
      <c r="T500" s="5">
        <f t="shared" si="119"/>
        <v>16.255499999999998</v>
      </c>
      <c r="U500" s="6">
        <f>U501</f>
        <v>0</v>
      </c>
      <c r="V500" s="5">
        <f t="shared" si="114"/>
        <v>16.255499999999998</v>
      </c>
      <c r="W500" s="6">
        <f>W501</f>
        <v>0</v>
      </c>
      <c r="X500" s="5">
        <f t="shared" si="111"/>
        <v>16.255499999999998</v>
      </c>
      <c r="Y500" s="6">
        <f>Y501</f>
        <v>0</v>
      </c>
      <c r="Z500" s="5">
        <f t="shared" si="112"/>
        <v>16.255499999999998</v>
      </c>
      <c r="AA500" s="13">
        <f>AA501</f>
        <v>0</v>
      </c>
      <c r="AB500" s="5">
        <f t="shared" si="113"/>
        <v>16.255499999999998</v>
      </c>
      <c r="AC500" s="6">
        <f>AC501</f>
        <v>0</v>
      </c>
      <c r="AD500" s="5">
        <f t="shared" si="109"/>
        <v>16.255499999999998</v>
      </c>
      <c r="AE500" s="5">
        <f>AE501</f>
        <v>16.255500000000001</v>
      </c>
      <c r="AF500" s="32">
        <f t="shared" si="110"/>
        <v>100.00000000000003</v>
      </c>
    </row>
    <row r="501" spans="1:32" ht="49.5" customHeight="1">
      <c r="A501" s="9" t="s">
        <v>34</v>
      </c>
      <c r="B501" s="11" t="s">
        <v>111</v>
      </c>
      <c r="C501" s="8">
        <v>200</v>
      </c>
      <c r="D501" s="5">
        <v>16.255499999999998</v>
      </c>
      <c r="E501" s="6"/>
      <c r="F501" s="5">
        <f t="shared" si="103"/>
        <v>16.255499999999998</v>
      </c>
      <c r="G501" s="6"/>
      <c r="H501" s="5">
        <f t="shared" si="115"/>
        <v>16.255499999999998</v>
      </c>
      <c r="I501" s="6"/>
      <c r="J501" s="5">
        <f t="shared" si="118"/>
        <v>16.255499999999998</v>
      </c>
      <c r="K501" s="6"/>
      <c r="L501" s="5">
        <f t="shared" si="117"/>
        <v>16.255499999999998</v>
      </c>
      <c r="M501" s="6"/>
      <c r="N501" s="5">
        <f t="shared" si="116"/>
        <v>16.255499999999998</v>
      </c>
      <c r="O501" s="6"/>
      <c r="P501" s="5">
        <f t="shared" si="105"/>
        <v>16.255499999999998</v>
      </c>
      <c r="Q501" s="13"/>
      <c r="R501" s="5">
        <f t="shared" si="106"/>
        <v>16.255499999999998</v>
      </c>
      <c r="S501" s="6"/>
      <c r="T501" s="5">
        <f t="shared" si="119"/>
        <v>16.255499999999998</v>
      </c>
      <c r="U501" s="6"/>
      <c r="V501" s="5">
        <f t="shared" si="114"/>
        <v>16.255499999999998</v>
      </c>
      <c r="W501" s="6"/>
      <c r="X501" s="5">
        <f t="shared" si="111"/>
        <v>16.255499999999998</v>
      </c>
      <c r="Y501" s="6"/>
      <c r="Z501" s="5">
        <f t="shared" si="112"/>
        <v>16.255499999999998</v>
      </c>
      <c r="AA501" s="13"/>
      <c r="AB501" s="5">
        <f t="shared" si="113"/>
        <v>16.255499999999998</v>
      </c>
      <c r="AC501" s="6"/>
      <c r="AD501" s="5">
        <f t="shared" si="109"/>
        <v>16.255499999999998</v>
      </c>
      <c r="AE501" s="5">
        <v>16.255500000000001</v>
      </c>
      <c r="AF501" s="32">
        <f t="shared" si="110"/>
        <v>100.00000000000003</v>
      </c>
    </row>
    <row r="502" spans="1:32" ht="64.5" customHeight="1">
      <c r="A502" s="9" t="s">
        <v>112</v>
      </c>
      <c r="B502" s="11" t="s">
        <v>114</v>
      </c>
      <c r="C502" s="8"/>
      <c r="D502" s="5">
        <v>854.91099999999994</v>
      </c>
      <c r="E502" s="6">
        <f>E503</f>
        <v>0</v>
      </c>
      <c r="F502" s="5">
        <f t="shared" si="103"/>
        <v>854.91099999999994</v>
      </c>
      <c r="G502" s="6">
        <f>G503</f>
        <v>0</v>
      </c>
      <c r="H502" s="5">
        <f t="shared" si="115"/>
        <v>854.91099999999994</v>
      </c>
      <c r="I502" s="6">
        <f>I503</f>
        <v>0</v>
      </c>
      <c r="J502" s="5">
        <f t="shared" si="118"/>
        <v>854.91099999999994</v>
      </c>
      <c r="K502" s="6">
        <f>K503</f>
        <v>0</v>
      </c>
      <c r="L502" s="5">
        <f t="shared" si="117"/>
        <v>854.91099999999994</v>
      </c>
      <c r="M502" s="6">
        <f>M503</f>
        <v>0</v>
      </c>
      <c r="N502" s="5">
        <f t="shared" si="116"/>
        <v>854.91099999999994</v>
      </c>
      <c r="O502" s="6">
        <f>O503</f>
        <v>7.9892300000000001</v>
      </c>
      <c r="P502" s="5">
        <f t="shared" si="105"/>
        <v>862.90022999999997</v>
      </c>
      <c r="Q502" s="13">
        <f>Q503</f>
        <v>0</v>
      </c>
      <c r="R502" s="5">
        <f t="shared" si="106"/>
        <v>862.90022999999997</v>
      </c>
      <c r="S502" s="6">
        <f>S503</f>
        <v>0</v>
      </c>
      <c r="T502" s="5">
        <f t="shared" si="119"/>
        <v>862.90022999999997</v>
      </c>
      <c r="U502" s="6">
        <f>U503</f>
        <v>0</v>
      </c>
      <c r="V502" s="5">
        <f t="shared" si="114"/>
        <v>862.90022999999997</v>
      </c>
      <c r="W502" s="6">
        <f>W503</f>
        <v>0</v>
      </c>
      <c r="X502" s="5">
        <f t="shared" si="111"/>
        <v>862.90022999999997</v>
      </c>
      <c r="Y502" s="6">
        <f>Y503</f>
        <v>0.18579000000000001</v>
      </c>
      <c r="Z502" s="5">
        <f t="shared" si="112"/>
        <v>863.08601999999996</v>
      </c>
      <c r="AA502" s="13">
        <f>AA503</f>
        <v>0</v>
      </c>
      <c r="AB502" s="5">
        <f t="shared" si="113"/>
        <v>863.08601999999996</v>
      </c>
      <c r="AC502" s="6">
        <f>AC503</f>
        <v>0</v>
      </c>
      <c r="AD502" s="5">
        <f t="shared" si="109"/>
        <v>863.08601999999996</v>
      </c>
      <c r="AE502" s="5">
        <f>AE503</f>
        <v>863.08601999999996</v>
      </c>
      <c r="AF502" s="32">
        <f t="shared" si="110"/>
        <v>100</v>
      </c>
    </row>
    <row r="503" spans="1:32" ht="48" customHeight="1">
      <c r="A503" s="9" t="s">
        <v>113</v>
      </c>
      <c r="B503" s="11" t="s">
        <v>115</v>
      </c>
      <c r="C503" s="8"/>
      <c r="D503" s="5">
        <v>854.91099999999994</v>
      </c>
      <c r="E503" s="6">
        <f>E504+E505</f>
        <v>0</v>
      </c>
      <c r="F503" s="5">
        <f t="shared" si="103"/>
        <v>854.91099999999994</v>
      </c>
      <c r="G503" s="6">
        <f>G504+G505</f>
        <v>0</v>
      </c>
      <c r="H503" s="5">
        <f t="shared" si="115"/>
        <v>854.91099999999994</v>
      </c>
      <c r="I503" s="6">
        <f>I504+I505</f>
        <v>0</v>
      </c>
      <c r="J503" s="5">
        <f t="shared" si="118"/>
        <v>854.91099999999994</v>
      </c>
      <c r="K503" s="6">
        <f>K504+K505</f>
        <v>0</v>
      </c>
      <c r="L503" s="5">
        <f t="shared" si="117"/>
        <v>854.91099999999994</v>
      </c>
      <c r="M503" s="6">
        <f>M504+M505</f>
        <v>0</v>
      </c>
      <c r="N503" s="5">
        <f t="shared" si="116"/>
        <v>854.91099999999994</v>
      </c>
      <c r="O503" s="6">
        <f>O504+O505</f>
        <v>7.9892300000000001</v>
      </c>
      <c r="P503" s="5">
        <f t="shared" si="105"/>
        <v>862.90022999999997</v>
      </c>
      <c r="Q503" s="13">
        <f>Q504+Q505</f>
        <v>0</v>
      </c>
      <c r="R503" s="5">
        <f t="shared" ref="R503:R570" si="120">P503+Q503</f>
        <v>862.90022999999997</v>
      </c>
      <c r="S503" s="6">
        <f>S504+S505</f>
        <v>0</v>
      </c>
      <c r="T503" s="5">
        <f t="shared" si="119"/>
        <v>862.90022999999997</v>
      </c>
      <c r="U503" s="6">
        <f>U504+U505</f>
        <v>0</v>
      </c>
      <c r="V503" s="5">
        <f t="shared" si="114"/>
        <v>862.90022999999997</v>
      </c>
      <c r="W503" s="6">
        <f>W504+W505</f>
        <v>0</v>
      </c>
      <c r="X503" s="5">
        <f t="shared" si="111"/>
        <v>862.90022999999997</v>
      </c>
      <c r="Y503" s="6">
        <f>Y504+Y505</f>
        <v>0.18579000000000001</v>
      </c>
      <c r="Z503" s="5">
        <f t="shared" si="112"/>
        <v>863.08601999999996</v>
      </c>
      <c r="AA503" s="13">
        <f>AA504+AA505</f>
        <v>0</v>
      </c>
      <c r="AB503" s="5">
        <f t="shared" si="113"/>
        <v>863.08601999999996</v>
      </c>
      <c r="AC503" s="6">
        <f>AC504+AC505</f>
        <v>0</v>
      </c>
      <c r="AD503" s="5">
        <f t="shared" si="109"/>
        <v>863.08601999999996</v>
      </c>
      <c r="AE503" s="5">
        <f>AE504+AE505</f>
        <v>863.08601999999996</v>
      </c>
      <c r="AF503" s="32">
        <f t="shared" si="110"/>
        <v>100</v>
      </c>
    </row>
    <row r="504" spans="1:32" ht="90" customHeight="1">
      <c r="A504" s="9" t="s">
        <v>143</v>
      </c>
      <c r="B504" s="11" t="s">
        <v>115</v>
      </c>
      <c r="C504" s="8">
        <v>100</v>
      </c>
      <c r="D504" s="5">
        <v>751.13599999999997</v>
      </c>
      <c r="E504" s="6"/>
      <c r="F504" s="5">
        <f t="shared" si="103"/>
        <v>751.13599999999997</v>
      </c>
      <c r="G504" s="6"/>
      <c r="H504" s="5">
        <f t="shared" si="115"/>
        <v>751.13599999999997</v>
      </c>
      <c r="I504" s="6"/>
      <c r="J504" s="5">
        <f t="shared" si="118"/>
        <v>751.13599999999997</v>
      </c>
      <c r="K504" s="6"/>
      <c r="L504" s="5">
        <f t="shared" si="117"/>
        <v>751.13599999999997</v>
      </c>
      <c r="M504" s="6"/>
      <c r="N504" s="5">
        <f t="shared" si="116"/>
        <v>751.13599999999997</v>
      </c>
      <c r="O504" s="6">
        <v>7.9892300000000001</v>
      </c>
      <c r="P504" s="5">
        <f t="shared" si="105"/>
        <v>759.12522999999999</v>
      </c>
      <c r="Q504" s="13"/>
      <c r="R504" s="5">
        <f t="shared" si="120"/>
        <v>759.12522999999999</v>
      </c>
      <c r="S504" s="6"/>
      <c r="T504" s="5">
        <f t="shared" si="119"/>
        <v>759.12522999999999</v>
      </c>
      <c r="U504" s="6"/>
      <c r="V504" s="5">
        <f t="shared" si="114"/>
        <v>759.12522999999999</v>
      </c>
      <c r="W504" s="6"/>
      <c r="X504" s="5">
        <f t="shared" si="111"/>
        <v>759.12522999999999</v>
      </c>
      <c r="Y504" s="6">
        <v>0.18579000000000001</v>
      </c>
      <c r="Z504" s="5">
        <f t="shared" si="112"/>
        <v>759.31101999999998</v>
      </c>
      <c r="AA504" s="13"/>
      <c r="AB504" s="5">
        <f t="shared" si="113"/>
        <v>759.31101999999998</v>
      </c>
      <c r="AC504" s="6"/>
      <c r="AD504" s="5">
        <f t="shared" si="109"/>
        <v>759.31101999999998</v>
      </c>
      <c r="AE504" s="5">
        <v>759.31101999999998</v>
      </c>
      <c r="AF504" s="32">
        <f t="shared" si="110"/>
        <v>100</v>
      </c>
    </row>
    <row r="505" spans="1:32" ht="45" customHeight="1">
      <c r="A505" s="9" t="s">
        <v>34</v>
      </c>
      <c r="B505" s="11" t="s">
        <v>115</v>
      </c>
      <c r="C505" s="8">
        <v>200</v>
      </c>
      <c r="D505" s="5">
        <v>103.77500000000001</v>
      </c>
      <c r="E505" s="6"/>
      <c r="F505" s="5">
        <f t="shared" ref="F505:F574" si="121">D505+E505</f>
        <v>103.77500000000001</v>
      </c>
      <c r="G505" s="6"/>
      <c r="H505" s="5">
        <f t="shared" si="115"/>
        <v>103.77500000000001</v>
      </c>
      <c r="I505" s="6"/>
      <c r="J505" s="5">
        <f t="shared" si="118"/>
        <v>103.77500000000001</v>
      </c>
      <c r="K505" s="6"/>
      <c r="L505" s="5">
        <f t="shared" si="117"/>
        <v>103.77500000000001</v>
      </c>
      <c r="M505" s="6"/>
      <c r="N505" s="5">
        <f t="shared" si="116"/>
        <v>103.77500000000001</v>
      </c>
      <c r="O505" s="6"/>
      <c r="P505" s="5">
        <f t="shared" si="105"/>
        <v>103.77500000000001</v>
      </c>
      <c r="Q505" s="13"/>
      <c r="R505" s="5">
        <f t="shared" si="120"/>
        <v>103.77500000000001</v>
      </c>
      <c r="S505" s="6"/>
      <c r="T505" s="5">
        <f t="shared" si="119"/>
        <v>103.77500000000001</v>
      </c>
      <c r="U505" s="6"/>
      <c r="V505" s="5">
        <f t="shared" si="114"/>
        <v>103.77500000000001</v>
      </c>
      <c r="W505" s="6"/>
      <c r="X505" s="5">
        <f t="shared" si="111"/>
        <v>103.77500000000001</v>
      </c>
      <c r="Y505" s="6"/>
      <c r="Z505" s="5">
        <f t="shared" si="112"/>
        <v>103.77500000000001</v>
      </c>
      <c r="AA505" s="13"/>
      <c r="AB505" s="5">
        <f t="shared" si="113"/>
        <v>103.77500000000001</v>
      </c>
      <c r="AC505" s="6"/>
      <c r="AD505" s="5">
        <f t="shared" si="109"/>
        <v>103.77500000000001</v>
      </c>
      <c r="AE505" s="5">
        <v>103.77500000000001</v>
      </c>
      <c r="AF505" s="32">
        <f t="shared" si="110"/>
        <v>100</v>
      </c>
    </row>
    <row r="506" spans="1:32" ht="74.25" customHeight="1">
      <c r="A506" s="9" t="s">
        <v>116</v>
      </c>
      <c r="B506" s="11" t="s">
        <v>118</v>
      </c>
      <c r="C506" s="8"/>
      <c r="D506" s="5">
        <v>170</v>
      </c>
      <c r="E506" s="6">
        <f>E507+E509</f>
        <v>0</v>
      </c>
      <c r="F506" s="5">
        <f t="shared" si="121"/>
        <v>170</v>
      </c>
      <c r="G506" s="6">
        <f>G507+G509</f>
        <v>0</v>
      </c>
      <c r="H506" s="5">
        <f t="shared" si="115"/>
        <v>170</v>
      </c>
      <c r="I506" s="6">
        <f>I507+I509</f>
        <v>0</v>
      </c>
      <c r="J506" s="5">
        <f t="shared" si="118"/>
        <v>170</v>
      </c>
      <c r="K506" s="6">
        <f>K507+K509</f>
        <v>0</v>
      </c>
      <c r="L506" s="5">
        <f t="shared" si="117"/>
        <v>170</v>
      </c>
      <c r="M506" s="6">
        <f>M507+M509</f>
        <v>10.86</v>
      </c>
      <c r="N506" s="5">
        <f t="shared" si="116"/>
        <v>180.86</v>
      </c>
      <c r="O506" s="6">
        <f>O507+O509</f>
        <v>0</v>
      </c>
      <c r="P506" s="5">
        <f t="shared" ref="P506:P574" si="122">N506+O506</f>
        <v>180.86</v>
      </c>
      <c r="Q506" s="13">
        <f>Q507+Q509</f>
        <v>0</v>
      </c>
      <c r="R506" s="5">
        <f t="shared" si="120"/>
        <v>180.86</v>
      </c>
      <c r="S506" s="6">
        <f>S507+S509</f>
        <v>0</v>
      </c>
      <c r="T506" s="5">
        <f t="shared" si="119"/>
        <v>180.86</v>
      </c>
      <c r="U506" s="6">
        <f>U507+U509</f>
        <v>0</v>
      </c>
      <c r="V506" s="5">
        <f t="shared" si="114"/>
        <v>180.86</v>
      </c>
      <c r="W506" s="6">
        <f>W507+W509</f>
        <v>0</v>
      </c>
      <c r="X506" s="5">
        <f t="shared" si="111"/>
        <v>180.86</v>
      </c>
      <c r="Y506" s="6">
        <f>Y507+Y509</f>
        <v>-82.28</v>
      </c>
      <c r="Z506" s="5">
        <f t="shared" si="112"/>
        <v>98.580000000000013</v>
      </c>
      <c r="AA506" s="13">
        <f>AA507+AA509</f>
        <v>0</v>
      </c>
      <c r="AB506" s="5">
        <f t="shared" si="113"/>
        <v>98.580000000000013</v>
      </c>
      <c r="AC506" s="6">
        <f>AC507+AC509</f>
        <v>-3.2</v>
      </c>
      <c r="AD506" s="5">
        <f t="shared" si="109"/>
        <v>95.38000000000001</v>
      </c>
      <c r="AE506" s="5">
        <f>AE507+AE509</f>
        <v>95.38</v>
      </c>
      <c r="AF506" s="32">
        <f t="shared" si="110"/>
        <v>99.999999999999986</v>
      </c>
    </row>
    <row r="507" spans="1:32" ht="82.5" customHeight="1">
      <c r="A507" s="9" t="s">
        <v>120</v>
      </c>
      <c r="B507" s="11" t="s">
        <v>419</v>
      </c>
      <c r="C507" s="8"/>
      <c r="D507" s="5">
        <v>170</v>
      </c>
      <c r="E507" s="6">
        <f>E508</f>
        <v>0</v>
      </c>
      <c r="F507" s="5">
        <f t="shared" si="121"/>
        <v>170</v>
      </c>
      <c r="G507" s="6">
        <f>G508</f>
        <v>0</v>
      </c>
      <c r="H507" s="5">
        <f t="shared" si="115"/>
        <v>170</v>
      </c>
      <c r="I507" s="6">
        <f>I508</f>
        <v>0</v>
      </c>
      <c r="J507" s="5">
        <f t="shared" si="118"/>
        <v>170</v>
      </c>
      <c r="K507" s="6">
        <f>K508</f>
        <v>0</v>
      </c>
      <c r="L507" s="5">
        <f t="shared" si="117"/>
        <v>170</v>
      </c>
      <c r="M507" s="6">
        <f>M508</f>
        <v>10.86</v>
      </c>
      <c r="N507" s="5">
        <f t="shared" si="116"/>
        <v>180.86</v>
      </c>
      <c r="O507" s="6">
        <f>O508</f>
        <v>0</v>
      </c>
      <c r="P507" s="5">
        <f t="shared" si="122"/>
        <v>180.86</v>
      </c>
      <c r="Q507" s="13">
        <f>Q508</f>
        <v>0</v>
      </c>
      <c r="R507" s="5">
        <f t="shared" si="120"/>
        <v>180.86</v>
      </c>
      <c r="S507" s="6">
        <f>S508</f>
        <v>0</v>
      </c>
      <c r="T507" s="5">
        <f t="shared" si="119"/>
        <v>180.86</v>
      </c>
      <c r="U507" s="6">
        <f>U508</f>
        <v>0</v>
      </c>
      <c r="V507" s="5">
        <f t="shared" si="114"/>
        <v>180.86</v>
      </c>
      <c r="W507" s="6">
        <f>W508</f>
        <v>0</v>
      </c>
      <c r="X507" s="5">
        <f t="shared" si="111"/>
        <v>180.86</v>
      </c>
      <c r="Y507" s="6">
        <f>Y508</f>
        <v>-82.28</v>
      </c>
      <c r="Z507" s="5">
        <f t="shared" si="112"/>
        <v>98.580000000000013</v>
      </c>
      <c r="AA507" s="13">
        <f>AA508</f>
        <v>0</v>
      </c>
      <c r="AB507" s="5">
        <f t="shared" si="113"/>
        <v>98.580000000000013</v>
      </c>
      <c r="AC507" s="6">
        <f>AC508</f>
        <v>-3.2</v>
      </c>
      <c r="AD507" s="5">
        <f t="shared" si="109"/>
        <v>95.38000000000001</v>
      </c>
      <c r="AE507" s="5">
        <f>AE508</f>
        <v>95.38</v>
      </c>
      <c r="AF507" s="32">
        <f t="shared" si="110"/>
        <v>99.999999999999986</v>
      </c>
    </row>
    <row r="508" spans="1:32" ht="49.5" customHeight="1">
      <c r="A508" s="9" t="s">
        <v>34</v>
      </c>
      <c r="B508" s="11" t="s">
        <v>419</v>
      </c>
      <c r="C508" s="8">
        <v>200</v>
      </c>
      <c r="D508" s="5">
        <v>170</v>
      </c>
      <c r="E508" s="6"/>
      <c r="F508" s="5">
        <f t="shared" si="121"/>
        <v>170</v>
      </c>
      <c r="G508" s="6"/>
      <c r="H508" s="5">
        <f t="shared" si="115"/>
        <v>170</v>
      </c>
      <c r="I508" s="6"/>
      <c r="J508" s="5">
        <f t="shared" si="118"/>
        <v>170</v>
      </c>
      <c r="K508" s="6"/>
      <c r="L508" s="5">
        <f t="shared" si="117"/>
        <v>170</v>
      </c>
      <c r="M508" s="6">
        <v>10.86</v>
      </c>
      <c r="N508" s="5">
        <f t="shared" si="116"/>
        <v>180.86</v>
      </c>
      <c r="O508" s="6"/>
      <c r="P508" s="5">
        <f t="shared" si="122"/>
        <v>180.86</v>
      </c>
      <c r="Q508" s="13"/>
      <c r="R508" s="5">
        <f t="shared" si="120"/>
        <v>180.86</v>
      </c>
      <c r="S508" s="6"/>
      <c r="T508" s="5">
        <f t="shared" si="119"/>
        <v>180.86</v>
      </c>
      <c r="U508" s="6"/>
      <c r="V508" s="5">
        <f t="shared" si="114"/>
        <v>180.86</v>
      </c>
      <c r="W508" s="6"/>
      <c r="X508" s="5">
        <f t="shared" si="111"/>
        <v>180.86</v>
      </c>
      <c r="Y508" s="6">
        <v>-82.28</v>
      </c>
      <c r="Z508" s="5">
        <f t="shared" si="112"/>
        <v>98.580000000000013</v>
      </c>
      <c r="AA508" s="13"/>
      <c r="AB508" s="5">
        <f t="shared" si="113"/>
        <v>98.580000000000013</v>
      </c>
      <c r="AC508" s="6">
        <v>-3.2</v>
      </c>
      <c r="AD508" s="5">
        <f t="shared" si="109"/>
        <v>95.38000000000001</v>
      </c>
      <c r="AE508" s="5">
        <v>95.38</v>
      </c>
      <c r="AF508" s="32">
        <f t="shared" si="110"/>
        <v>99.999999999999986</v>
      </c>
    </row>
    <row r="509" spans="1:32" ht="60.75" hidden="1" customHeight="1">
      <c r="A509" s="9" t="s">
        <v>117</v>
      </c>
      <c r="B509" s="11" t="s">
        <v>119</v>
      </c>
      <c r="C509" s="8"/>
      <c r="D509" s="5">
        <v>0</v>
      </c>
      <c r="E509" s="6">
        <f>E510</f>
        <v>0</v>
      </c>
      <c r="F509" s="5">
        <f t="shared" si="121"/>
        <v>0</v>
      </c>
      <c r="G509" s="6">
        <f>G510</f>
        <v>0</v>
      </c>
      <c r="H509" s="5">
        <f t="shared" si="115"/>
        <v>0</v>
      </c>
      <c r="I509" s="6">
        <f>I510</f>
        <v>0</v>
      </c>
      <c r="J509" s="5">
        <f t="shared" si="118"/>
        <v>0</v>
      </c>
      <c r="K509" s="6">
        <f>K510</f>
        <v>0</v>
      </c>
      <c r="L509" s="5">
        <f t="shared" si="117"/>
        <v>0</v>
      </c>
      <c r="M509" s="6">
        <f>M510</f>
        <v>0</v>
      </c>
      <c r="N509" s="5">
        <f t="shared" si="116"/>
        <v>0</v>
      </c>
      <c r="O509" s="6">
        <f>O510</f>
        <v>0</v>
      </c>
      <c r="P509" s="5">
        <f t="shared" si="122"/>
        <v>0</v>
      </c>
      <c r="Q509" s="13">
        <f>Q510</f>
        <v>0</v>
      </c>
      <c r="R509" s="5">
        <f t="shared" si="120"/>
        <v>0</v>
      </c>
      <c r="S509" s="6">
        <f>S510</f>
        <v>0</v>
      </c>
      <c r="T509" s="5">
        <f t="shared" si="119"/>
        <v>0</v>
      </c>
      <c r="U509" s="6">
        <f>U510</f>
        <v>0</v>
      </c>
      <c r="V509" s="5">
        <f t="shared" si="114"/>
        <v>0</v>
      </c>
      <c r="W509" s="6">
        <f>W510</f>
        <v>0</v>
      </c>
      <c r="X509" s="5">
        <f t="shared" si="111"/>
        <v>0</v>
      </c>
      <c r="Y509" s="6">
        <f>Y510</f>
        <v>0</v>
      </c>
      <c r="Z509" s="5">
        <f t="shared" si="112"/>
        <v>0</v>
      </c>
      <c r="AA509" s="13">
        <f>AA510</f>
        <v>0</v>
      </c>
      <c r="AB509" s="5">
        <f t="shared" si="113"/>
        <v>0</v>
      </c>
      <c r="AC509" s="6">
        <f>AC510</f>
        <v>0</v>
      </c>
      <c r="AD509" s="5">
        <f t="shared" si="109"/>
        <v>0</v>
      </c>
      <c r="AE509" s="5">
        <f>AE510</f>
        <v>0</v>
      </c>
      <c r="AF509" s="32" t="e">
        <f t="shared" si="110"/>
        <v>#DIV/0!</v>
      </c>
    </row>
    <row r="510" spans="1:32" ht="46.5" hidden="1" customHeight="1">
      <c r="A510" s="9" t="s">
        <v>34</v>
      </c>
      <c r="B510" s="11" t="s">
        <v>119</v>
      </c>
      <c r="C510" s="8">
        <v>200</v>
      </c>
      <c r="D510" s="5">
        <v>0</v>
      </c>
      <c r="E510" s="6"/>
      <c r="F510" s="5">
        <f t="shared" si="121"/>
        <v>0</v>
      </c>
      <c r="G510" s="6"/>
      <c r="H510" s="5">
        <f t="shared" si="115"/>
        <v>0</v>
      </c>
      <c r="I510" s="6"/>
      <c r="J510" s="5">
        <f t="shared" si="118"/>
        <v>0</v>
      </c>
      <c r="K510" s="6"/>
      <c r="L510" s="5">
        <f t="shared" si="117"/>
        <v>0</v>
      </c>
      <c r="M510" s="6"/>
      <c r="N510" s="5">
        <f t="shared" si="116"/>
        <v>0</v>
      </c>
      <c r="O510" s="6"/>
      <c r="P510" s="5">
        <f t="shared" si="122"/>
        <v>0</v>
      </c>
      <c r="Q510" s="13"/>
      <c r="R510" s="5">
        <f t="shared" si="120"/>
        <v>0</v>
      </c>
      <c r="S510" s="6"/>
      <c r="T510" s="5">
        <f t="shared" si="119"/>
        <v>0</v>
      </c>
      <c r="U510" s="6"/>
      <c r="V510" s="5">
        <f t="shared" si="114"/>
        <v>0</v>
      </c>
      <c r="W510" s="6"/>
      <c r="X510" s="5">
        <f t="shared" si="111"/>
        <v>0</v>
      </c>
      <c r="Y510" s="6"/>
      <c r="Z510" s="5">
        <f t="shared" si="112"/>
        <v>0</v>
      </c>
      <c r="AA510" s="13"/>
      <c r="AB510" s="5">
        <f t="shared" si="113"/>
        <v>0</v>
      </c>
      <c r="AC510" s="6"/>
      <c r="AD510" s="5">
        <f t="shared" si="109"/>
        <v>0</v>
      </c>
      <c r="AE510" s="5"/>
      <c r="AF510" s="32" t="e">
        <f t="shared" si="110"/>
        <v>#DIV/0!</v>
      </c>
    </row>
    <row r="511" spans="1:32" ht="48" customHeight="1">
      <c r="A511" s="16" t="s">
        <v>676</v>
      </c>
      <c r="B511" s="11" t="s">
        <v>122</v>
      </c>
      <c r="C511" s="8"/>
      <c r="D511" s="5">
        <v>879.66292999999996</v>
      </c>
      <c r="E511" s="6">
        <f>E512</f>
        <v>21.616700000000002</v>
      </c>
      <c r="F511" s="5">
        <f t="shared" si="121"/>
        <v>901.27963</v>
      </c>
      <c r="G511" s="6">
        <f>G512</f>
        <v>0</v>
      </c>
      <c r="H511" s="5">
        <f t="shared" si="115"/>
        <v>901.27963</v>
      </c>
      <c r="I511" s="6">
        <f>I512</f>
        <v>46.04</v>
      </c>
      <c r="J511" s="5">
        <f t="shared" si="118"/>
        <v>947.31962999999996</v>
      </c>
      <c r="K511" s="6">
        <f>K512</f>
        <v>0</v>
      </c>
      <c r="L511" s="5">
        <f t="shared" si="117"/>
        <v>947.31962999999996</v>
      </c>
      <c r="M511" s="6">
        <f>M512</f>
        <v>0</v>
      </c>
      <c r="N511" s="5">
        <f t="shared" si="116"/>
        <v>947.31962999999996</v>
      </c>
      <c r="O511" s="6">
        <f>O512</f>
        <v>0</v>
      </c>
      <c r="P511" s="5">
        <f t="shared" si="122"/>
        <v>947.31962999999996</v>
      </c>
      <c r="Q511" s="13">
        <f>Q512</f>
        <v>0</v>
      </c>
      <c r="R511" s="5">
        <f t="shared" si="120"/>
        <v>947.31962999999996</v>
      </c>
      <c r="S511" s="6">
        <f>S512</f>
        <v>0</v>
      </c>
      <c r="T511" s="5">
        <f t="shared" si="119"/>
        <v>947.31962999999996</v>
      </c>
      <c r="U511" s="6">
        <f>U512</f>
        <v>0</v>
      </c>
      <c r="V511" s="5">
        <f t="shared" si="114"/>
        <v>947.31962999999996</v>
      </c>
      <c r="W511" s="6">
        <f>W512</f>
        <v>0</v>
      </c>
      <c r="X511" s="5">
        <f t="shared" si="111"/>
        <v>947.31962999999996</v>
      </c>
      <c r="Y511" s="6">
        <f>Y512</f>
        <v>0</v>
      </c>
      <c r="Z511" s="5">
        <f t="shared" si="112"/>
        <v>947.31962999999996</v>
      </c>
      <c r="AA511" s="13">
        <f>AA512</f>
        <v>59.110999999999997</v>
      </c>
      <c r="AB511" s="5">
        <f t="shared" si="113"/>
        <v>1006.43063</v>
      </c>
      <c r="AC511" s="6">
        <f>AC512</f>
        <v>-0.14365</v>
      </c>
      <c r="AD511" s="5">
        <f t="shared" si="109"/>
        <v>1006.28698</v>
      </c>
      <c r="AE511" s="5">
        <f>AE512</f>
        <v>1003.23058</v>
      </c>
      <c r="AF511" s="32">
        <f t="shared" si="110"/>
        <v>99.696269547281631</v>
      </c>
    </row>
    <row r="512" spans="1:32" ht="51" customHeight="1">
      <c r="A512" s="9" t="s">
        <v>677</v>
      </c>
      <c r="B512" s="11" t="s">
        <v>123</v>
      </c>
      <c r="C512" s="8"/>
      <c r="D512" s="5">
        <v>879.66292999999996</v>
      </c>
      <c r="E512" s="6">
        <f>E513</f>
        <v>21.616700000000002</v>
      </c>
      <c r="F512" s="5">
        <f t="shared" si="121"/>
        <v>901.27963</v>
      </c>
      <c r="G512" s="6">
        <f>G513</f>
        <v>0</v>
      </c>
      <c r="H512" s="5">
        <f t="shared" si="115"/>
        <v>901.27963</v>
      </c>
      <c r="I512" s="6">
        <f>I513</f>
        <v>46.04</v>
      </c>
      <c r="J512" s="5">
        <f t="shared" si="118"/>
        <v>947.31962999999996</v>
      </c>
      <c r="K512" s="6">
        <f>K513</f>
        <v>0</v>
      </c>
      <c r="L512" s="5">
        <f t="shared" si="117"/>
        <v>947.31962999999996</v>
      </c>
      <c r="M512" s="6">
        <f>M513</f>
        <v>0</v>
      </c>
      <c r="N512" s="5">
        <f t="shared" si="116"/>
        <v>947.31962999999996</v>
      </c>
      <c r="O512" s="6">
        <f>O513</f>
        <v>0</v>
      </c>
      <c r="P512" s="5">
        <f t="shared" si="122"/>
        <v>947.31962999999996</v>
      </c>
      <c r="Q512" s="13">
        <f>Q513</f>
        <v>0</v>
      </c>
      <c r="R512" s="5">
        <f t="shared" si="120"/>
        <v>947.31962999999996</v>
      </c>
      <c r="S512" s="6">
        <f>S513</f>
        <v>0</v>
      </c>
      <c r="T512" s="5">
        <f t="shared" si="119"/>
        <v>947.31962999999996</v>
      </c>
      <c r="U512" s="6">
        <f>U513</f>
        <v>0</v>
      </c>
      <c r="V512" s="5">
        <f t="shared" si="114"/>
        <v>947.31962999999996</v>
      </c>
      <c r="W512" s="6">
        <f>W513</f>
        <v>0</v>
      </c>
      <c r="X512" s="5">
        <f t="shared" si="111"/>
        <v>947.31962999999996</v>
      </c>
      <c r="Y512" s="6">
        <f>Y513</f>
        <v>0</v>
      </c>
      <c r="Z512" s="5">
        <f t="shared" si="112"/>
        <v>947.31962999999996</v>
      </c>
      <c r="AA512" s="13">
        <f>AA513</f>
        <v>59.110999999999997</v>
      </c>
      <c r="AB512" s="5">
        <f t="shared" si="113"/>
        <v>1006.43063</v>
      </c>
      <c r="AC512" s="6">
        <f>AC513</f>
        <v>-0.14365</v>
      </c>
      <c r="AD512" s="5">
        <f t="shared" si="109"/>
        <v>1006.28698</v>
      </c>
      <c r="AE512" s="5">
        <f>AE513</f>
        <v>1003.23058</v>
      </c>
      <c r="AF512" s="32">
        <f t="shared" si="110"/>
        <v>99.696269547281631</v>
      </c>
    </row>
    <row r="513" spans="1:32" ht="39.75" customHeight="1">
      <c r="A513" s="9" t="s">
        <v>121</v>
      </c>
      <c r="B513" s="11" t="s">
        <v>124</v>
      </c>
      <c r="C513" s="8"/>
      <c r="D513" s="5">
        <v>879.66292999999996</v>
      </c>
      <c r="E513" s="6">
        <f>E514+E515</f>
        <v>21.616700000000002</v>
      </c>
      <c r="F513" s="5">
        <f t="shared" si="121"/>
        <v>901.27963</v>
      </c>
      <c r="G513" s="6">
        <f>G514+G515</f>
        <v>0</v>
      </c>
      <c r="H513" s="5">
        <f t="shared" si="115"/>
        <v>901.27963</v>
      </c>
      <c r="I513" s="6">
        <f>I514+I515</f>
        <v>46.04</v>
      </c>
      <c r="J513" s="5">
        <f t="shared" si="118"/>
        <v>947.31962999999996</v>
      </c>
      <c r="K513" s="6">
        <f>K514+K515</f>
        <v>0</v>
      </c>
      <c r="L513" s="5">
        <f t="shared" si="117"/>
        <v>947.31962999999996</v>
      </c>
      <c r="M513" s="6">
        <f>M514+M515</f>
        <v>0</v>
      </c>
      <c r="N513" s="5">
        <f t="shared" si="116"/>
        <v>947.31962999999996</v>
      </c>
      <c r="O513" s="6">
        <f>O514+O515</f>
        <v>0</v>
      </c>
      <c r="P513" s="5">
        <f t="shared" si="122"/>
        <v>947.31962999999996</v>
      </c>
      <c r="Q513" s="13">
        <f>Q514+Q515</f>
        <v>0</v>
      </c>
      <c r="R513" s="5">
        <f t="shared" si="120"/>
        <v>947.31962999999996</v>
      </c>
      <c r="S513" s="6">
        <f>S514+S515</f>
        <v>0</v>
      </c>
      <c r="T513" s="5">
        <f t="shared" si="119"/>
        <v>947.31962999999996</v>
      </c>
      <c r="U513" s="6">
        <f>U514+U515</f>
        <v>0</v>
      </c>
      <c r="V513" s="5">
        <f t="shared" si="114"/>
        <v>947.31962999999996</v>
      </c>
      <c r="W513" s="6">
        <f>W514+W515</f>
        <v>0</v>
      </c>
      <c r="X513" s="5">
        <f t="shared" si="111"/>
        <v>947.31962999999996</v>
      </c>
      <c r="Y513" s="6">
        <f>Y514+Y515</f>
        <v>0</v>
      </c>
      <c r="Z513" s="5">
        <f t="shared" si="112"/>
        <v>947.31962999999996</v>
      </c>
      <c r="AA513" s="13">
        <f>AA514+AA515</f>
        <v>59.110999999999997</v>
      </c>
      <c r="AB513" s="5">
        <f t="shared" si="113"/>
        <v>1006.43063</v>
      </c>
      <c r="AC513" s="6">
        <f>AC514+AC515</f>
        <v>-0.14365</v>
      </c>
      <c r="AD513" s="5">
        <f t="shared" si="109"/>
        <v>1006.28698</v>
      </c>
      <c r="AE513" s="5">
        <f>AE514+AE515</f>
        <v>1003.23058</v>
      </c>
      <c r="AF513" s="32">
        <f t="shared" si="110"/>
        <v>99.696269547281631</v>
      </c>
    </row>
    <row r="514" spans="1:32" ht="84.75" hidden="1" customHeight="1">
      <c r="A514" s="9" t="s">
        <v>143</v>
      </c>
      <c r="B514" s="11" t="s">
        <v>124</v>
      </c>
      <c r="C514" s="8">
        <v>100</v>
      </c>
      <c r="D514" s="5">
        <v>0</v>
      </c>
      <c r="E514" s="6"/>
      <c r="F514" s="5">
        <f t="shared" si="121"/>
        <v>0</v>
      </c>
      <c r="G514" s="6"/>
      <c r="H514" s="5">
        <f t="shared" si="115"/>
        <v>0</v>
      </c>
      <c r="I514" s="6"/>
      <c r="J514" s="5">
        <f t="shared" si="118"/>
        <v>0</v>
      </c>
      <c r="K514" s="6"/>
      <c r="L514" s="5">
        <f t="shared" si="117"/>
        <v>0</v>
      </c>
      <c r="M514" s="6"/>
      <c r="N514" s="5">
        <f t="shared" si="116"/>
        <v>0</v>
      </c>
      <c r="O514" s="6"/>
      <c r="P514" s="5">
        <f t="shared" si="122"/>
        <v>0</v>
      </c>
      <c r="Q514" s="13"/>
      <c r="R514" s="5">
        <f t="shared" si="120"/>
        <v>0</v>
      </c>
      <c r="S514" s="6"/>
      <c r="T514" s="5">
        <f t="shared" si="119"/>
        <v>0</v>
      </c>
      <c r="U514" s="6"/>
      <c r="V514" s="5">
        <f t="shared" si="114"/>
        <v>0</v>
      </c>
      <c r="W514" s="6"/>
      <c r="X514" s="5">
        <f t="shared" si="111"/>
        <v>0</v>
      </c>
      <c r="Y514" s="6"/>
      <c r="Z514" s="5">
        <f t="shared" si="112"/>
        <v>0</v>
      </c>
      <c r="AA514" s="13"/>
      <c r="AB514" s="5">
        <f t="shared" si="113"/>
        <v>0</v>
      </c>
      <c r="AC514" s="6"/>
      <c r="AD514" s="5">
        <f t="shared" si="109"/>
        <v>0</v>
      </c>
      <c r="AE514" s="5"/>
      <c r="AF514" s="32" t="e">
        <f t="shared" si="110"/>
        <v>#DIV/0!</v>
      </c>
    </row>
    <row r="515" spans="1:32" ht="49.5" customHeight="1">
      <c r="A515" s="9" t="s">
        <v>34</v>
      </c>
      <c r="B515" s="11" t="s">
        <v>124</v>
      </c>
      <c r="C515" s="8">
        <v>200</v>
      </c>
      <c r="D515" s="5">
        <v>879.66292999999996</v>
      </c>
      <c r="E515" s="6">
        <v>21.616700000000002</v>
      </c>
      <c r="F515" s="5">
        <f t="shared" si="121"/>
        <v>901.27963</v>
      </c>
      <c r="G515" s="6"/>
      <c r="H515" s="5">
        <f t="shared" si="115"/>
        <v>901.27963</v>
      </c>
      <c r="I515" s="6">
        <v>46.04</v>
      </c>
      <c r="J515" s="5">
        <f t="shared" si="118"/>
        <v>947.31962999999996</v>
      </c>
      <c r="K515" s="6"/>
      <c r="L515" s="5">
        <f t="shared" si="117"/>
        <v>947.31962999999996</v>
      </c>
      <c r="M515" s="6"/>
      <c r="N515" s="5">
        <f t="shared" si="116"/>
        <v>947.31962999999996</v>
      </c>
      <c r="O515" s="6"/>
      <c r="P515" s="5">
        <f t="shared" si="122"/>
        <v>947.31962999999996</v>
      </c>
      <c r="Q515" s="13"/>
      <c r="R515" s="5">
        <f t="shared" si="120"/>
        <v>947.31962999999996</v>
      </c>
      <c r="S515" s="6"/>
      <c r="T515" s="5">
        <f t="shared" si="119"/>
        <v>947.31962999999996</v>
      </c>
      <c r="U515" s="6"/>
      <c r="V515" s="5">
        <f t="shared" si="114"/>
        <v>947.31962999999996</v>
      </c>
      <c r="W515" s="6"/>
      <c r="X515" s="5">
        <f t="shared" si="111"/>
        <v>947.31962999999996</v>
      </c>
      <c r="Y515" s="6"/>
      <c r="Z515" s="5">
        <f t="shared" si="112"/>
        <v>947.31962999999996</v>
      </c>
      <c r="AA515" s="13">
        <v>59.110999999999997</v>
      </c>
      <c r="AB515" s="5">
        <f t="shared" si="113"/>
        <v>1006.43063</v>
      </c>
      <c r="AC515" s="6">
        <v>-0.14365</v>
      </c>
      <c r="AD515" s="5">
        <f t="shared" si="109"/>
        <v>1006.28698</v>
      </c>
      <c r="AE515" s="5">
        <v>1003.23058</v>
      </c>
      <c r="AF515" s="32">
        <f t="shared" si="110"/>
        <v>99.696269547281631</v>
      </c>
    </row>
    <row r="516" spans="1:32" ht="94.5" customHeight="1">
      <c r="A516" s="14" t="s">
        <v>507</v>
      </c>
      <c r="B516" s="15" t="s">
        <v>503</v>
      </c>
      <c r="C516" s="8"/>
      <c r="D516" s="5">
        <v>19.483000000000001</v>
      </c>
      <c r="E516" s="6">
        <f>E517</f>
        <v>60.657350000000001</v>
      </c>
      <c r="F516" s="5">
        <f t="shared" si="121"/>
        <v>80.140349999999998</v>
      </c>
      <c r="G516" s="6">
        <f>G517</f>
        <v>0</v>
      </c>
      <c r="H516" s="5">
        <f t="shared" si="115"/>
        <v>80.140349999999998</v>
      </c>
      <c r="I516" s="6">
        <f>I517</f>
        <v>0</v>
      </c>
      <c r="J516" s="5">
        <f t="shared" si="118"/>
        <v>80.140349999999998</v>
      </c>
      <c r="K516" s="6">
        <f>K517</f>
        <v>0</v>
      </c>
      <c r="L516" s="5">
        <f t="shared" si="117"/>
        <v>80.140349999999998</v>
      </c>
      <c r="M516" s="6">
        <f>M517</f>
        <v>339.6</v>
      </c>
      <c r="N516" s="5">
        <f t="shared" si="116"/>
        <v>419.74035000000003</v>
      </c>
      <c r="O516" s="6">
        <f>O517</f>
        <v>0</v>
      </c>
      <c r="P516" s="5">
        <f t="shared" si="122"/>
        <v>419.74035000000003</v>
      </c>
      <c r="Q516" s="13">
        <f>Q517</f>
        <v>-37.664999999999999</v>
      </c>
      <c r="R516" s="5">
        <f t="shared" si="120"/>
        <v>382.07535000000001</v>
      </c>
      <c r="S516" s="6">
        <f>S517</f>
        <v>0</v>
      </c>
      <c r="T516" s="5">
        <f t="shared" si="119"/>
        <v>382.07535000000001</v>
      </c>
      <c r="U516" s="6">
        <f>U517</f>
        <v>0</v>
      </c>
      <c r="V516" s="5">
        <f t="shared" si="114"/>
        <v>382.07535000000001</v>
      </c>
      <c r="W516" s="6">
        <f>W517</f>
        <v>0</v>
      </c>
      <c r="X516" s="5">
        <f t="shared" si="111"/>
        <v>382.07535000000001</v>
      </c>
      <c r="Y516" s="6">
        <f>Y517</f>
        <v>0</v>
      </c>
      <c r="Z516" s="5">
        <f t="shared" si="112"/>
        <v>382.07535000000001</v>
      </c>
      <c r="AA516" s="13">
        <f>AA517</f>
        <v>0</v>
      </c>
      <c r="AB516" s="5">
        <f t="shared" si="113"/>
        <v>382.07535000000001</v>
      </c>
      <c r="AC516" s="6">
        <f>AC517</f>
        <v>0</v>
      </c>
      <c r="AD516" s="5">
        <f t="shared" si="109"/>
        <v>382.07535000000001</v>
      </c>
      <c r="AE516" s="5">
        <f>AE517</f>
        <v>222.46244999999999</v>
      </c>
      <c r="AF516" s="32">
        <f t="shared" si="110"/>
        <v>58.224758545663825</v>
      </c>
    </row>
    <row r="517" spans="1:32" ht="49.5" customHeight="1">
      <c r="A517" s="9" t="s">
        <v>598</v>
      </c>
      <c r="B517" s="11" t="s">
        <v>504</v>
      </c>
      <c r="C517" s="8"/>
      <c r="D517" s="5">
        <v>19.483000000000001</v>
      </c>
      <c r="E517" s="6">
        <f>E518</f>
        <v>60.657350000000001</v>
      </c>
      <c r="F517" s="5">
        <f t="shared" si="121"/>
        <v>80.140349999999998</v>
      </c>
      <c r="G517" s="6">
        <f>G518</f>
        <v>0</v>
      </c>
      <c r="H517" s="5">
        <f t="shared" si="115"/>
        <v>80.140349999999998</v>
      </c>
      <c r="I517" s="6">
        <f>I518</f>
        <v>0</v>
      </c>
      <c r="J517" s="5">
        <f t="shared" si="118"/>
        <v>80.140349999999998</v>
      </c>
      <c r="K517" s="6">
        <f>K518</f>
        <v>0</v>
      </c>
      <c r="L517" s="5">
        <f t="shared" si="117"/>
        <v>80.140349999999998</v>
      </c>
      <c r="M517" s="6">
        <f>M518</f>
        <v>339.6</v>
      </c>
      <c r="N517" s="5">
        <f t="shared" si="116"/>
        <v>419.74035000000003</v>
      </c>
      <c r="O517" s="6">
        <f>O518</f>
        <v>0</v>
      </c>
      <c r="P517" s="5">
        <f t="shared" si="122"/>
        <v>419.74035000000003</v>
      </c>
      <c r="Q517" s="13">
        <f>Q518</f>
        <v>-37.664999999999999</v>
      </c>
      <c r="R517" s="5">
        <f t="shared" si="120"/>
        <v>382.07535000000001</v>
      </c>
      <c r="S517" s="6">
        <f>S518</f>
        <v>0</v>
      </c>
      <c r="T517" s="5">
        <f t="shared" si="119"/>
        <v>382.07535000000001</v>
      </c>
      <c r="U517" s="6">
        <f>U518</f>
        <v>0</v>
      </c>
      <c r="V517" s="5">
        <f t="shared" si="114"/>
        <v>382.07535000000001</v>
      </c>
      <c r="W517" s="6">
        <f>W518</f>
        <v>0</v>
      </c>
      <c r="X517" s="5">
        <f t="shared" si="111"/>
        <v>382.07535000000001</v>
      </c>
      <c r="Y517" s="6">
        <f>Y518</f>
        <v>0</v>
      </c>
      <c r="Z517" s="5">
        <f t="shared" si="112"/>
        <v>382.07535000000001</v>
      </c>
      <c r="AA517" s="13">
        <f>AA518</f>
        <v>0</v>
      </c>
      <c r="AB517" s="5">
        <f t="shared" si="113"/>
        <v>382.07535000000001</v>
      </c>
      <c r="AC517" s="6">
        <f>AC518</f>
        <v>0</v>
      </c>
      <c r="AD517" s="5">
        <f t="shared" si="109"/>
        <v>382.07535000000001</v>
      </c>
      <c r="AE517" s="5">
        <f>AE518</f>
        <v>222.46244999999999</v>
      </c>
      <c r="AF517" s="32">
        <f t="shared" si="110"/>
        <v>58.224758545663825</v>
      </c>
    </row>
    <row r="518" spans="1:32" ht="57" customHeight="1">
      <c r="A518" s="9" t="s">
        <v>599</v>
      </c>
      <c r="B518" s="11" t="s">
        <v>505</v>
      </c>
      <c r="C518" s="8"/>
      <c r="D518" s="5">
        <v>19.483000000000001</v>
      </c>
      <c r="E518" s="6">
        <f>E519</f>
        <v>60.657350000000001</v>
      </c>
      <c r="F518" s="5">
        <f t="shared" si="121"/>
        <v>80.140349999999998</v>
      </c>
      <c r="G518" s="6">
        <f>G519</f>
        <v>0</v>
      </c>
      <c r="H518" s="5">
        <f t="shared" si="115"/>
        <v>80.140349999999998</v>
      </c>
      <c r="I518" s="6">
        <f>I519</f>
        <v>0</v>
      </c>
      <c r="J518" s="5">
        <f t="shared" si="118"/>
        <v>80.140349999999998</v>
      </c>
      <c r="K518" s="6">
        <f>K519</f>
        <v>0</v>
      </c>
      <c r="L518" s="5">
        <f t="shared" si="117"/>
        <v>80.140349999999998</v>
      </c>
      <c r="M518" s="6">
        <f>M519+M521</f>
        <v>339.6</v>
      </c>
      <c r="N518" s="5">
        <f t="shared" si="116"/>
        <v>419.74035000000003</v>
      </c>
      <c r="O518" s="6">
        <f>O519+O521</f>
        <v>0</v>
      </c>
      <c r="P518" s="5">
        <f t="shared" si="122"/>
        <v>419.74035000000003</v>
      </c>
      <c r="Q518" s="13">
        <f>Q519+Q521</f>
        <v>-37.664999999999999</v>
      </c>
      <c r="R518" s="5">
        <f t="shared" si="120"/>
        <v>382.07535000000001</v>
      </c>
      <c r="S518" s="6">
        <f>S519+S521</f>
        <v>0</v>
      </c>
      <c r="T518" s="5">
        <f t="shared" si="119"/>
        <v>382.07535000000001</v>
      </c>
      <c r="U518" s="6">
        <f>U519+U521</f>
        <v>0</v>
      </c>
      <c r="V518" s="5">
        <f t="shared" si="114"/>
        <v>382.07535000000001</v>
      </c>
      <c r="W518" s="6">
        <f>W519+W521</f>
        <v>0</v>
      </c>
      <c r="X518" s="5">
        <f t="shared" si="111"/>
        <v>382.07535000000001</v>
      </c>
      <c r="Y518" s="6">
        <f>Y519+Y521</f>
        <v>0</v>
      </c>
      <c r="Z518" s="5">
        <f t="shared" si="112"/>
        <v>382.07535000000001</v>
      </c>
      <c r="AA518" s="13">
        <f>AA519+AA521</f>
        <v>0</v>
      </c>
      <c r="AB518" s="5">
        <f t="shared" si="113"/>
        <v>382.07535000000001</v>
      </c>
      <c r="AC518" s="6">
        <f>AC519+AC521</f>
        <v>0</v>
      </c>
      <c r="AD518" s="5">
        <f t="shared" si="109"/>
        <v>382.07535000000001</v>
      </c>
      <c r="AE518" s="5">
        <f>AE519+AE521</f>
        <v>222.46244999999999</v>
      </c>
      <c r="AF518" s="32">
        <f t="shared" si="110"/>
        <v>58.224758545663825</v>
      </c>
    </row>
    <row r="519" spans="1:32" ht="43.5" hidden="1" customHeight="1">
      <c r="A519" s="9" t="s">
        <v>600</v>
      </c>
      <c r="B519" s="11" t="s">
        <v>506</v>
      </c>
      <c r="C519" s="8"/>
      <c r="D519" s="5">
        <v>19.483000000000001</v>
      </c>
      <c r="E519" s="6">
        <f>E520</f>
        <v>60.657350000000001</v>
      </c>
      <c r="F519" s="5">
        <f t="shared" si="121"/>
        <v>80.140349999999998</v>
      </c>
      <c r="G519" s="6">
        <f>G520</f>
        <v>0</v>
      </c>
      <c r="H519" s="5">
        <f t="shared" si="115"/>
        <v>80.140349999999998</v>
      </c>
      <c r="I519" s="6">
        <f>I520</f>
        <v>0</v>
      </c>
      <c r="J519" s="5">
        <f t="shared" si="118"/>
        <v>80.140349999999998</v>
      </c>
      <c r="K519" s="6">
        <f>K520</f>
        <v>0</v>
      </c>
      <c r="L519" s="5">
        <f t="shared" si="117"/>
        <v>80.140349999999998</v>
      </c>
      <c r="M519" s="6">
        <f>M520</f>
        <v>-80.140349999999998</v>
      </c>
      <c r="N519" s="5">
        <f t="shared" si="116"/>
        <v>0</v>
      </c>
      <c r="O519" s="6">
        <f>O520</f>
        <v>0</v>
      </c>
      <c r="P519" s="5">
        <f t="shared" si="122"/>
        <v>0</v>
      </c>
      <c r="Q519" s="13">
        <f>Q520</f>
        <v>0</v>
      </c>
      <c r="R519" s="5">
        <f t="shared" si="120"/>
        <v>0</v>
      </c>
      <c r="S519" s="6">
        <f>S520</f>
        <v>0</v>
      </c>
      <c r="T519" s="5">
        <f t="shared" si="119"/>
        <v>0</v>
      </c>
      <c r="U519" s="6">
        <f>U520</f>
        <v>0</v>
      </c>
      <c r="V519" s="5">
        <f t="shared" si="114"/>
        <v>0</v>
      </c>
      <c r="W519" s="6">
        <f>W520</f>
        <v>0</v>
      </c>
      <c r="X519" s="5">
        <f t="shared" si="111"/>
        <v>0</v>
      </c>
      <c r="Y519" s="6">
        <f>Y520</f>
        <v>0</v>
      </c>
      <c r="Z519" s="5">
        <f t="shared" si="112"/>
        <v>0</v>
      </c>
      <c r="AA519" s="13">
        <f>AA520</f>
        <v>0</v>
      </c>
      <c r="AB519" s="5">
        <f t="shared" si="113"/>
        <v>0</v>
      </c>
      <c r="AC519" s="6">
        <f>AC520</f>
        <v>0</v>
      </c>
      <c r="AD519" s="5">
        <f t="shared" si="109"/>
        <v>0</v>
      </c>
      <c r="AE519" s="5">
        <f>AE520</f>
        <v>0</v>
      </c>
      <c r="AF519" s="32" t="e">
        <f t="shared" si="110"/>
        <v>#DIV/0!</v>
      </c>
    </row>
    <row r="520" spans="1:32" ht="49.5" hidden="1" customHeight="1">
      <c r="A520" s="9" t="s">
        <v>34</v>
      </c>
      <c r="B520" s="11" t="s">
        <v>506</v>
      </c>
      <c r="C520" s="8">
        <v>200</v>
      </c>
      <c r="D520" s="5">
        <v>19.483000000000001</v>
      </c>
      <c r="E520" s="6">
        <v>60.657350000000001</v>
      </c>
      <c r="F520" s="5">
        <f t="shared" si="121"/>
        <v>80.140349999999998</v>
      </c>
      <c r="G520" s="6"/>
      <c r="H520" s="5">
        <f t="shared" si="115"/>
        <v>80.140349999999998</v>
      </c>
      <c r="I520" s="6"/>
      <c r="J520" s="5">
        <f t="shared" si="118"/>
        <v>80.140349999999998</v>
      </c>
      <c r="K520" s="6"/>
      <c r="L520" s="5">
        <f t="shared" si="117"/>
        <v>80.140349999999998</v>
      </c>
      <c r="M520" s="6">
        <v>-80.140349999999998</v>
      </c>
      <c r="N520" s="5">
        <f t="shared" si="116"/>
        <v>0</v>
      </c>
      <c r="O520" s="6"/>
      <c r="P520" s="5">
        <f t="shared" si="122"/>
        <v>0</v>
      </c>
      <c r="Q520" s="13"/>
      <c r="R520" s="5">
        <f t="shared" si="120"/>
        <v>0</v>
      </c>
      <c r="S520" s="6"/>
      <c r="T520" s="5">
        <f t="shared" si="119"/>
        <v>0</v>
      </c>
      <c r="U520" s="6"/>
      <c r="V520" s="5">
        <f t="shared" si="114"/>
        <v>0</v>
      </c>
      <c r="W520" s="6"/>
      <c r="X520" s="5">
        <f t="shared" si="111"/>
        <v>0</v>
      </c>
      <c r="Y520" s="6"/>
      <c r="Z520" s="5">
        <f t="shared" si="112"/>
        <v>0</v>
      </c>
      <c r="AA520" s="13"/>
      <c r="AB520" s="5">
        <f t="shared" si="113"/>
        <v>0</v>
      </c>
      <c r="AC520" s="6"/>
      <c r="AD520" s="5">
        <f t="shared" si="109"/>
        <v>0</v>
      </c>
      <c r="AE520" s="5"/>
      <c r="AF520" s="32" t="e">
        <f t="shared" si="110"/>
        <v>#DIV/0!</v>
      </c>
    </row>
    <row r="521" spans="1:32" ht="49.5" customHeight="1">
      <c r="A521" s="9" t="s">
        <v>600</v>
      </c>
      <c r="B521" s="11" t="s">
        <v>601</v>
      </c>
      <c r="C521" s="8"/>
      <c r="D521" s="5"/>
      <c r="E521" s="6"/>
      <c r="F521" s="5">
        <f t="shared" si="121"/>
        <v>0</v>
      </c>
      <c r="G521" s="6"/>
      <c r="H521" s="5">
        <f t="shared" si="115"/>
        <v>0</v>
      </c>
      <c r="I521" s="6"/>
      <c r="J521" s="5">
        <f t="shared" si="118"/>
        <v>0</v>
      </c>
      <c r="K521" s="6"/>
      <c r="L521" s="5">
        <f t="shared" si="117"/>
        <v>0</v>
      </c>
      <c r="M521" s="6">
        <f>M522</f>
        <v>419.74035000000003</v>
      </c>
      <c r="N521" s="5">
        <f t="shared" si="116"/>
        <v>419.74035000000003</v>
      </c>
      <c r="O521" s="6">
        <f>O522</f>
        <v>0</v>
      </c>
      <c r="P521" s="5">
        <f t="shared" si="122"/>
        <v>419.74035000000003</v>
      </c>
      <c r="Q521" s="13">
        <f>Q522</f>
        <v>-37.664999999999999</v>
      </c>
      <c r="R521" s="5">
        <f t="shared" si="120"/>
        <v>382.07535000000001</v>
      </c>
      <c r="S521" s="6">
        <f>S522</f>
        <v>0</v>
      </c>
      <c r="T521" s="5">
        <f t="shared" si="119"/>
        <v>382.07535000000001</v>
      </c>
      <c r="U521" s="6">
        <f>U522</f>
        <v>0</v>
      </c>
      <c r="V521" s="5">
        <f t="shared" si="114"/>
        <v>382.07535000000001</v>
      </c>
      <c r="W521" s="6">
        <f>W522</f>
        <v>0</v>
      </c>
      <c r="X521" s="5">
        <f t="shared" si="111"/>
        <v>382.07535000000001</v>
      </c>
      <c r="Y521" s="6">
        <f>Y522</f>
        <v>0</v>
      </c>
      <c r="Z521" s="5">
        <f t="shared" si="112"/>
        <v>382.07535000000001</v>
      </c>
      <c r="AA521" s="13">
        <f>AA522</f>
        <v>0</v>
      </c>
      <c r="AB521" s="5">
        <f t="shared" si="113"/>
        <v>382.07535000000001</v>
      </c>
      <c r="AC521" s="6">
        <f>AC522</f>
        <v>0</v>
      </c>
      <c r="AD521" s="5">
        <f t="shared" si="109"/>
        <v>382.07535000000001</v>
      </c>
      <c r="AE521" s="5">
        <f>AE522</f>
        <v>222.46244999999999</v>
      </c>
      <c r="AF521" s="32">
        <f t="shared" si="110"/>
        <v>58.224758545663825</v>
      </c>
    </row>
    <row r="522" spans="1:32" ht="49.5" customHeight="1">
      <c r="A522" s="9" t="s">
        <v>34</v>
      </c>
      <c r="B522" s="11" t="s">
        <v>601</v>
      </c>
      <c r="C522" s="8">
        <v>200</v>
      </c>
      <c r="D522" s="5"/>
      <c r="E522" s="6"/>
      <c r="F522" s="5">
        <f t="shared" si="121"/>
        <v>0</v>
      </c>
      <c r="G522" s="6"/>
      <c r="H522" s="5">
        <f t="shared" si="115"/>
        <v>0</v>
      </c>
      <c r="I522" s="6"/>
      <c r="J522" s="5">
        <f t="shared" si="118"/>
        <v>0</v>
      </c>
      <c r="K522" s="6"/>
      <c r="L522" s="5">
        <f t="shared" si="117"/>
        <v>0</v>
      </c>
      <c r="M522" s="6">
        <f>80.14035+339.6</f>
        <v>419.74035000000003</v>
      </c>
      <c r="N522" s="5">
        <f t="shared" si="116"/>
        <v>419.74035000000003</v>
      </c>
      <c r="O522" s="6"/>
      <c r="P522" s="5">
        <f t="shared" si="122"/>
        <v>419.74035000000003</v>
      </c>
      <c r="Q522" s="13">
        <v>-37.664999999999999</v>
      </c>
      <c r="R522" s="5">
        <f t="shared" si="120"/>
        <v>382.07535000000001</v>
      </c>
      <c r="S522" s="6"/>
      <c r="T522" s="5">
        <f t="shared" si="119"/>
        <v>382.07535000000001</v>
      </c>
      <c r="U522" s="6"/>
      <c r="V522" s="5">
        <f t="shared" si="114"/>
        <v>382.07535000000001</v>
      </c>
      <c r="W522" s="6"/>
      <c r="X522" s="5">
        <f t="shared" si="111"/>
        <v>382.07535000000001</v>
      </c>
      <c r="Y522" s="6"/>
      <c r="Z522" s="5">
        <f t="shared" si="112"/>
        <v>382.07535000000001</v>
      </c>
      <c r="AA522" s="13"/>
      <c r="AB522" s="5">
        <f t="shared" si="113"/>
        <v>382.07535000000001</v>
      </c>
      <c r="AC522" s="6"/>
      <c r="AD522" s="5">
        <f t="shared" si="109"/>
        <v>382.07535000000001</v>
      </c>
      <c r="AE522" s="5">
        <v>222.46244999999999</v>
      </c>
      <c r="AF522" s="32">
        <f t="shared" si="110"/>
        <v>58.224758545663825</v>
      </c>
    </row>
    <row r="523" spans="1:32" ht="69.75" customHeight="1">
      <c r="A523" s="14" t="s">
        <v>8</v>
      </c>
      <c r="B523" s="15" t="s">
        <v>383</v>
      </c>
      <c r="C523" s="8"/>
      <c r="D523" s="5">
        <v>5306.4331500000008</v>
      </c>
      <c r="E523" s="6">
        <f>E524+E527</f>
        <v>0</v>
      </c>
      <c r="F523" s="5">
        <f t="shared" si="121"/>
        <v>5306.4331500000008</v>
      </c>
      <c r="G523" s="6">
        <f>G524+G527</f>
        <v>0</v>
      </c>
      <c r="H523" s="5">
        <f t="shared" si="115"/>
        <v>5306.4331500000008</v>
      </c>
      <c r="I523" s="6">
        <f>I524+I527</f>
        <v>0</v>
      </c>
      <c r="J523" s="5">
        <f t="shared" si="118"/>
        <v>5306.4331500000008</v>
      </c>
      <c r="K523" s="6">
        <f>K524+K527</f>
        <v>0</v>
      </c>
      <c r="L523" s="5">
        <f t="shared" si="117"/>
        <v>5306.4331500000008</v>
      </c>
      <c r="M523" s="6">
        <f>M524+M527</f>
        <v>-135.30000000000001</v>
      </c>
      <c r="N523" s="5">
        <f t="shared" si="116"/>
        <v>5171.1331500000006</v>
      </c>
      <c r="O523" s="6">
        <f>O524+O527</f>
        <v>0</v>
      </c>
      <c r="P523" s="5">
        <f t="shared" si="122"/>
        <v>5171.1331500000006</v>
      </c>
      <c r="Q523" s="13">
        <f>Q524+Q527</f>
        <v>0</v>
      </c>
      <c r="R523" s="5">
        <f t="shared" si="120"/>
        <v>5171.1331500000006</v>
      </c>
      <c r="S523" s="6">
        <f>S524+S527</f>
        <v>-2</v>
      </c>
      <c r="T523" s="5">
        <f t="shared" si="119"/>
        <v>5169.1331500000006</v>
      </c>
      <c r="U523" s="6">
        <f>U524+U527</f>
        <v>0</v>
      </c>
      <c r="V523" s="5">
        <f t="shared" si="114"/>
        <v>5169.1331500000006</v>
      </c>
      <c r="W523" s="6">
        <f>W524+W527</f>
        <v>49.935000000000002</v>
      </c>
      <c r="X523" s="5">
        <f t="shared" si="111"/>
        <v>5219.068150000001</v>
      </c>
      <c r="Y523" s="6">
        <f>Y524+Y527</f>
        <v>-88.839000000000013</v>
      </c>
      <c r="Z523" s="5">
        <f t="shared" si="112"/>
        <v>5130.229150000001</v>
      </c>
      <c r="AA523" s="13">
        <f>AA524+AA527</f>
        <v>-164.46769</v>
      </c>
      <c r="AB523" s="5">
        <f t="shared" si="113"/>
        <v>4965.7614600000006</v>
      </c>
      <c r="AC523" s="6">
        <f>AC524+AC527</f>
        <v>390.6</v>
      </c>
      <c r="AD523" s="5">
        <f t="shared" si="109"/>
        <v>5356.361460000001</v>
      </c>
      <c r="AE523" s="5">
        <f>AE524+AE527</f>
        <v>5249.4777300000005</v>
      </c>
      <c r="AF523" s="32">
        <f t="shared" si="110"/>
        <v>98.00454598148049</v>
      </c>
    </row>
    <row r="524" spans="1:32" ht="39.75" customHeight="1">
      <c r="A524" s="9" t="s">
        <v>10</v>
      </c>
      <c r="B524" s="11" t="s">
        <v>384</v>
      </c>
      <c r="C524" s="8"/>
      <c r="D524" s="5">
        <v>0</v>
      </c>
      <c r="E524" s="6">
        <f>E525</f>
        <v>0</v>
      </c>
      <c r="F524" s="5">
        <f t="shared" si="121"/>
        <v>0</v>
      </c>
      <c r="G524" s="6">
        <f>G525</f>
        <v>0</v>
      </c>
      <c r="H524" s="5">
        <f t="shared" si="115"/>
        <v>0</v>
      </c>
      <c r="I524" s="6">
        <f>I525</f>
        <v>0</v>
      </c>
      <c r="J524" s="5">
        <f t="shared" si="118"/>
        <v>0</v>
      </c>
      <c r="K524" s="6">
        <f>K525</f>
        <v>0</v>
      </c>
      <c r="L524" s="5">
        <f t="shared" si="117"/>
        <v>0</v>
      </c>
      <c r="M524" s="6">
        <f>M525</f>
        <v>0</v>
      </c>
      <c r="N524" s="5">
        <f t="shared" si="116"/>
        <v>0</v>
      </c>
      <c r="O524" s="6">
        <f>O525</f>
        <v>0</v>
      </c>
      <c r="P524" s="5">
        <f t="shared" si="122"/>
        <v>0</v>
      </c>
      <c r="Q524" s="13">
        <f>Q525</f>
        <v>0</v>
      </c>
      <c r="R524" s="5">
        <f t="shared" si="120"/>
        <v>0</v>
      </c>
      <c r="S524" s="6">
        <f>S525</f>
        <v>0</v>
      </c>
      <c r="T524" s="5">
        <f t="shared" si="119"/>
        <v>0</v>
      </c>
      <c r="U524" s="6">
        <f>U525</f>
        <v>0</v>
      </c>
      <c r="V524" s="5">
        <f t="shared" si="114"/>
        <v>0</v>
      </c>
      <c r="W524" s="6">
        <f>W525</f>
        <v>0</v>
      </c>
      <c r="X524" s="5">
        <f t="shared" si="111"/>
        <v>0</v>
      </c>
      <c r="Y524" s="6">
        <f>Y525</f>
        <v>0</v>
      </c>
      <c r="Z524" s="5">
        <f t="shared" si="112"/>
        <v>0</v>
      </c>
      <c r="AA524" s="13">
        <f>AA525</f>
        <v>0</v>
      </c>
      <c r="AB524" s="5">
        <f t="shared" si="113"/>
        <v>0</v>
      </c>
      <c r="AC524" s="6">
        <f>AC525</f>
        <v>0</v>
      </c>
      <c r="AD524" s="5">
        <f t="shared" ref="AD524:AD574" si="123">AB524+AC524</f>
        <v>0</v>
      </c>
      <c r="AE524" s="5">
        <f>AE525</f>
        <v>0</v>
      </c>
      <c r="AF524" s="32">
        <v>0</v>
      </c>
    </row>
    <row r="525" spans="1:32" ht="47.25" customHeight="1">
      <c r="A525" s="9" t="s">
        <v>382</v>
      </c>
      <c r="B525" s="11" t="s">
        <v>385</v>
      </c>
      <c r="C525" s="8"/>
      <c r="D525" s="5">
        <v>0</v>
      </c>
      <c r="E525" s="6">
        <f>E526</f>
        <v>0</v>
      </c>
      <c r="F525" s="5">
        <f t="shared" si="121"/>
        <v>0</v>
      </c>
      <c r="G525" s="6">
        <f>G526</f>
        <v>0</v>
      </c>
      <c r="H525" s="5">
        <f t="shared" si="115"/>
        <v>0</v>
      </c>
      <c r="I525" s="6">
        <f>I526</f>
        <v>0</v>
      </c>
      <c r="J525" s="5">
        <f t="shared" si="118"/>
        <v>0</v>
      </c>
      <c r="K525" s="6">
        <f>K526</f>
        <v>0</v>
      </c>
      <c r="L525" s="5">
        <f t="shared" si="117"/>
        <v>0</v>
      </c>
      <c r="M525" s="6">
        <f>M526</f>
        <v>0</v>
      </c>
      <c r="N525" s="5">
        <f t="shared" si="116"/>
        <v>0</v>
      </c>
      <c r="O525" s="6">
        <f>O526</f>
        <v>0</v>
      </c>
      <c r="P525" s="5">
        <f t="shared" si="122"/>
        <v>0</v>
      </c>
      <c r="Q525" s="13">
        <f>Q526</f>
        <v>0</v>
      </c>
      <c r="R525" s="5">
        <f t="shared" si="120"/>
        <v>0</v>
      </c>
      <c r="S525" s="6">
        <f>S526</f>
        <v>0</v>
      </c>
      <c r="T525" s="5">
        <f t="shared" si="119"/>
        <v>0</v>
      </c>
      <c r="U525" s="6">
        <f>U526</f>
        <v>0</v>
      </c>
      <c r="V525" s="5">
        <f t="shared" si="114"/>
        <v>0</v>
      </c>
      <c r="W525" s="6">
        <f>W526</f>
        <v>0</v>
      </c>
      <c r="X525" s="5">
        <f t="shared" si="111"/>
        <v>0</v>
      </c>
      <c r="Y525" s="6">
        <f>Y526</f>
        <v>0</v>
      </c>
      <c r="Z525" s="5">
        <f t="shared" si="112"/>
        <v>0</v>
      </c>
      <c r="AA525" s="13">
        <f>AA526</f>
        <v>0</v>
      </c>
      <c r="AB525" s="5">
        <f t="shared" si="113"/>
        <v>0</v>
      </c>
      <c r="AC525" s="6">
        <f>AC526</f>
        <v>0</v>
      </c>
      <c r="AD525" s="5">
        <f t="shared" si="123"/>
        <v>0</v>
      </c>
      <c r="AE525" s="5">
        <f>AE526</f>
        <v>0</v>
      </c>
      <c r="AF525" s="32">
        <v>0</v>
      </c>
    </row>
    <row r="526" spans="1:32" ht="46.5" customHeight="1">
      <c r="A526" s="9" t="s">
        <v>34</v>
      </c>
      <c r="B526" s="11" t="s">
        <v>385</v>
      </c>
      <c r="C526" s="8">
        <v>200</v>
      </c>
      <c r="D526" s="5">
        <v>0</v>
      </c>
      <c r="E526" s="6"/>
      <c r="F526" s="5">
        <f t="shared" si="121"/>
        <v>0</v>
      </c>
      <c r="G526" s="6"/>
      <c r="H526" s="5">
        <f t="shared" si="115"/>
        <v>0</v>
      </c>
      <c r="I526" s="6"/>
      <c r="J526" s="5">
        <f t="shared" si="118"/>
        <v>0</v>
      </c>
      <c r="K526" s="6"/>
      <c r="L526" s="5">
        <f t="shared" si="117"/>
        <v>0</v>
      </c>
      <c r="M526" s="6"/>
      <c r="N526" s="5">
        <f t="shared" si="116"/>
        <v>0</v>
      </c>
      <c r="O526" s="6"/>
      <c r="P526" s="5">
        <f t="shared" si="122"/>
        <v>0</v>
      </c>
      <c r="Q526" s="13"/>
      <c r="R526" s="5">
        <f t="shared" si="120"/>
        <v>0</v>
      </c>
      <c r="S526" s="6"/>
      <c r="T526" s="5">
        <f t="shared" si="119"/>
        <v>0</v>
      </c>
      <c r="U526" s="6"/>
      <c r="V526" s="5">
        <f t="shared" si="114"/>
        <v>0</v>
      </c>
      <c r="W526" s="6"/>
      <c r="X526" s="5">
        <f t="shared" si="111"/>
        <v>0</v>
      </c>
      <c r="Y526" s="6"/>
      <c r="Z526" s="5">
        <f t="shared" si="112"/>
        <v>0</v>
      </c>
      <c r="AA526" s="13"/>
      <c r="AB526" s="5">
        <f t="shared" si="113"/>
        <v>0</v>
      </c>
      <c r="AC526" s="6"/>
      <c r="AD526" s="5">
        <f t="shared" si="123"/>
        <v>0</v>
      </c>
      <c r="AE526" s="5">
        <v>0</v>
      </c>
      <c r="AF526" s="32">
        <v>0</v>
      </c>
    </row>
    <row r="527" spans="1:32" ht="27.75" customHeight="1">
      <c r="A527" s="14" t="s">
        <v>386</v>
      </c>
      <c r="B527" s="11" t="s">
        <v>388</v>
      </c>
      <c r="C527" s="8"/>
      <c r="D527" s="5">
        <v>5306.4331500000008</v>
      </c>
      <c r="E527" s="6">
        <f>E528+E530+E532+E536</f>
        <v>0</v>
      </c>
      <c r="F527" s="5">
        <f t="shared" si="121"/>
        <v>5306.4331500000008</v>
      </c>
      <c r="G527" s="6">
        <f>G528+G530+G532+G536</f>
        <v>0</v>
      </c>
      <c r="H527" s="5">
        <f t="shared" si="115"/>
        <v>5306.4331500000008</v>
      </c>
      <c r="I527" s="6">
        <f>I528+I530+I532+I536</f>
        <v>0</v>
      </c>
      <c r="J527" s="5">
        <f t="shared" si="118"/>
        <v>5306.4331500000008</v>
      </c>
      <c r="K527" s="6">
        <f>K528+K530+K532+K536</f>
        <v>0</v>
      </c>
      <c r="L527" s="5">
        <f t="shared" si="117"/>
        <v>5306.4331500000008</v>
      </c>
      <c r="M527" s="6">
        <f>M528+M530+M532+M536</f>
        <v>-135.30000000000001</v>
      </c>
      <c r="N527" s="5">
        <f t="shared" si="116"/>
        <v>5171.1331500000006</v>
      </c>
      <c r="O527" s="6">
        <f>O528+O530+O532+O536+O538</f>
        <v>0</v>
      </c>
      <c r="P527" s="5">
        <f t="shared" si="122"/>
        <v>5171.1331500000006</v>
      </c>
      <c r="Q527" s="13">
        <f>Q528+Q530+Q532+Q536+Q538</f>
        <v>0</v>
      </c>
      <c r="R527" s="5">
        <f t="shared" si="120"/>
        <v>5171.1331500000006</v>
      </c>
      <c r="S527" s="6">
        <f>S528+S530+S532+S536+S538</f>
        <v>-2</v>
      </c>
      <c r="T527" s="5">
        <f t="shared" si="119"/>
        <v>5169.1331500000006</v>
      </c>
      <c r="U527" s="6">
        <f>U528+U530+U532+U536+U538</f>
        <v>0</v>
      </c>
      <c r="V527" s="5">
        <f t="shared" si="114"/>
        <v>5169.1331500000006</v>
      </c>
      <c r="W527" s="6">
        <f>W528+W530+W532+W536+W538</f>
        <v>49.935000000000002</v>
      </c>
      <c r="X527" s="5">
        <f t="shared" si="111"/>
        <v>5219.068150000001</v>
      </c>
      <c r="Y527" s="6">
        <f>Y528+Y530+Y532+Y536+Y538</f>
        <v>-88.839000000000013</v>
      </c>
      <c r="Z527" s="5">
        <f t="shared" si="112"/>
        <v>5130.229150000001</v>
      </c>
      <c r="AA527" s="13">
        <f>AA528+AA530+AA532+AA536+AA538</f>
        <v>-164.46769</v>
      </c>
      <c r="AB527" s="5">
        <f t="shared" si="113"/>
        <v>4965.7614600000006</v>
      </c>
      <c r="AC527" s="6">
        <f>AC528+AC530+AC532+AC536+AC538+AC540</f>
        <v>390.6</v>
      </c>
      <c r="AD527" s="5">
        <f t="shared" si="123"/>
        <v>5356.361460000001</v>
      </c>
      <c r="AE527" s="5">
        <f>AE528+AE530+AE532+AE536+AE538+AE540</f>
        <v>5249.4777300000005</v>
      </c>
      <c r="AF527" s="32">
        <f t="shared" ref="AF527:AF574" si="124">AE527/AD527*100</f>
        <v>98.00454598148049</v>
      </c>
    </row>
    <row r="528" spans="1:32" ht="36" customHeight="1">
      <c r="A528" s="9" t="s">
        <v>387</v>
      </c>
      <c r="B528" s="11" t="s">
        <v>389</v>
      </c>
      <c r="C528" s="8"/>
      <c r="D528" s="5">
        <v>1435.4169999999999</v>
      </c>
      <c r="E528" s="6">
        <f>E529</f>
        <v>0</v>
      </c>
      <c r="F528" s="5">
        <f t="shared" si="121"/>
        <v>1435.4169999999999</v>
      </c>
      <c r="G528" s="6">
        <f>G529</f>
        <v>0</v>
      </c>
      <c r="H528" s="5">
        <f t="shared" si="115"/>
        <v>1435.4169999999999</v>
      </c>
      <c r="I528" s="6">
        <f>I529</f>
        <v>0</v>
      </c>
      <c r="J528" s="5">
        <f t="shared" si="118"/>
        <v>1435.4169999999999</v>
      </c>
      <c r="K528" s="6">
        <f>K529</f>
        <v>0</v>
      </c>
      <c r="L528" s="5">
        <f t="shared" si="117"/>
        <v>1435.4169999999999</v>
      </c>
      <c r="M528" s="6">
        <f>M529</f>
        <v>-65.099999999999994</v>
      </c>
      <c r="N528" s="5">
        <f t="shared" si="116"/>
        <v>1370.317</v>
      </c>
      <c r="O528" s="6">
        <f>O529</f>
        <v>0</v>
      </c>
      <c r="P528" s="5">
        <f t="shared" si="122"/>
        <v>1370.317</v>
      </c>
      <c r="Q528" s="13">
        <f>Q529</f>
        <v>0</v>
      </c>
      <c r="R528" s="5">
        <f t="shared" si="120"/>
        <v>1370.317</v>
      </c>
      <c r="S528" s="6">
        <f>S529</f>
        <v>0</v>
      </c>
      <c r="T528" s="5">
        <f t="shared" si="119"/>
        <v>1370.317</v>
      </c>
      <c r="U528" s="6">
        <f>U529</f>
        <v>0</v>
      </c>
      <c r="V528" s="5">
        <f t="shared" si="114"/>
        <v>1370.317</v>
      </c>
      <c r="W528" s="6">
        <f>W529</f>
        <v>14.249000000000001</v>
      </c>
      <c r="X528" s="5">
        <f t="shared" si="111"/>
        <v>1384.566</v>
      </c>
      <c r="Y528" s="6">
        <f>Y529</f>
        <v>0.33100000000000002</v>
      </c>
      <c r="Z528" s="5">
        <f t="shared" si="112"/>
        <v>1384.8969999999999</v>
      </c>
      <c r="AA528" s="13">
        <f>AA529</f>
        <v>-65.427999999999997</v>
      </c>
      <c r="AB528" s="5">
        <f t="shared" ref="AB528:AB574" si="125">Z528+AA528</f>
        <v>1319.4690000000001</v>
      </c>
      <c r="AC528" s="6">
        <f>AC529</f>
        <v>0</v>
      </c>
      <c r="AD528" s="5">
        <f t="shared" si="123"/>
        <v>1319.4690000000001</v>
      </c>
      <c r="AE528" s="5">
        <f>AE529</f>
        <v>1291.86358</v>
      </c>
      <c r="AF528" s="32">
        <f t="shared" si="124"/>
        <v>97.907838683591649</v>
      </c>
    </row>
    <row r="529" spans="1:32" ht="87" customHeight="1">
      <c r="A529" s="9" t="s">
        <v>143</v>
      </c>
      <c r="B529" s="11" t="s">
        <v>389</v>
      </c>
      <c r="C529" s="8">
        <v>100</v>
      </c>
      <c r="D529" s="5">
        <v>1435.4169999999999</v>
      </c>
      <c r="E529" s="6"/>
      <c r="F529" s="5">
        <f t="shared" si="121"/>
        <v>1435.4169999999999</v>
      </c>
      <c r="G529" s="6"/>
      <c r="H529" s="5">
        <f t="shared" si="115"/>
        <v>1435.4169999999999</v>
      </c>
      <c r="I529" s="6"/>
      <c r="J529" s="5">
        <f t="shared" si="118"/>
        <v>1435.4169999999999</v>
      </c>
      <c r="K529" s="6"/>
      <c r="L529" s="5">
        <f t="shared" si="117"/>
        <v>1435.4169999999999</v>
      </c>
      <c r="M529" s="6">
        <v>-65.099999999999994</v>
      </c>
      <c r="N529" s="5">
        <f t="shared" si="116"/>
        <v>1370.317</v>
      </c>
      <c r="O529" s="6"/>
      <c r="P529" s="5">
        <f t="shared" si="122"/>
        <v>1370.317</v>
      </c>
      <c r="Q529" s="13"/>
      <c r="R529" s="5">
        <f t="shared" si="120"/>
        <v>1370.317</v>
      </c>
      <c r="S529" s="6"/>
      <c r="T529" s="5">
        <f t="shared" si="119"/>
        <v>1370.317</v>
      </c>
      <c r="U529" s="6"/>
      <c r="V529" s="5">
        <f t="shared" si="114"/>
        <v>1370.317</v>
      </c>
      <c r="W529" s="6">
        <v>14.249000000000001</v>
      </c>
      <c r="X529" s="5">
        <f t="shared" si="111"/>
        <v>1384.566</v>
      </c>
      <c r="Y529" s="6">
        <v>0.33100000000000002</v>
      </c>
      <c r="Z529" s="5">
        <f t="shared" si="112"/>
        <v>1384.8969999999999</v>
      </c>
      <c r="AA529" s="13">
        <v>-65.427999999999997</v>
      </c>
      <c r="AB529" s="5">
        <f t="shared" si="125"/>
        <v>1319.4690000000001</v>
      </c>
      <c r="AC529" s="6"/>
      <c r="AD529" s="5">
        <f t="shared" si="123"/>
        <v>1319.4690000000001</v>
      </c>
      <c r="AE529" s="5">
        <v>1291.86358</v>
      </c>
      <c r="AF529" s="32">
        <f t="shared" si="124"/>
        <v>97.907838683591649</v>
      </c>
    </row>
    <row r="530" spans="1:32" ht="34.5" customHeight="1">
      <c r="A530" s="9" t="s">
        <v>390</v>
      </c>
      <c r="B530" s="11" t="s">
        <v>392</v>
      </c>
      <c r="C530" s="8"/>
      <c r="D530" s="5">
        <v>1024.15789</v>
      </c>
      <c r="E530" s="6">
        <f>E531</f>
        <v>0</v>
      </c>
      <c r="F530" s="5">
        <f t="shared" si="121"/>
        <v>1024.15789</v>
      </c>
      <c r="G530" s="6">
        <f>G531</f>
        <v>0</v>
      </c>
      <c r="H530" s="5">
        <f t="shared" si="115"/>
        <v>1024.15789</v>
      </c>
      <c r="I530" s="6">
        <f>I531</f>
        <v>0</v>
      </c>
      <c r="J530" s="5">
        <f t="shared" si="118"/>
        <v>1024.15789</v>
      </c>
      <c r="K530" s="6">
        <f>K531</f>
        <v>0</v>
      </c>
      <c r="L530" s="5">
        <f t="shared" si="117"/>
        <v>1024.15789</v>
      </c>
      <c r="M530" s="6">
        <f>M531</f>
        <v>0</v>
      </c>
      <c r="N530" s="5">
        <f t="shared" si="116"/>
        <v>1024.15789</v>
      </c>
      <c r="O530" s="6">
        <f>O531</f>
        <v>0</v>
      </c>
      <c r="P530" s="5">
        <f t="shared" si="122"/>
        <v>1024.15789</v>
      </c>
      <c r="Q530" s="13">
        <f>Q531</f>
        <v>0</v>
      </c>
      <c r="R530" s="5">
        <f t="shared" si="120"/>
        <v>1024.15789</v>
      </c>
      <c r="S530" s="6">
        <f>S531</f>
        <v>0</v>
      </c>
      <c r="T530" s="5">
        <f t="shared" si="119"/>
        <v>1024.15789</v>
      </c>
      <c r="U530" s="6">
        <f>U531</f>
        <v>0</v>
      </c>
      <c r="V530" s="5">
        <f t="shared" si="114"/>
        <v>1024.15789</v>
      </c>
      <c r="W530" s="6">
        <f>W531</f>
        <v>11.01609</v>
      </c>
      <c r="X530" s="5">
        <f t="shared" si="111"/>
        <v>1035.17398</v>
      </c>
      <c r="Y530" s="6">
        <f>Y531</f>
        <v>22.772680000000001</v>
      </c>
      <c r="Z530" s="5">
        <f t="shared" si="112"/>
        <v>1057.9466600000001</v>
      </c>
      <c r="AA530" s="13">
        <f>AA531</f>
        <v>0</v>
      </c>
      <c r="AB530" s="5">
        <f t="shared" si="125"/>
        <v>1057.9466600000001</v>
      </c>
      <c r="AC530" s="6">
        <f>AC531</f>
        <v>0</v>
      </c>
      <c r="AD530" s="5">
        <f t="shared" si="123"/>
        <v>1057.9466600000001</v>
      </c>
      <c r="AE530" s="5">
        <f>AE531</f>
        <v>1035.2506800000001</v>
      </c>
      <c r="AF530" s="32">
        <f t="shared" si="124"/>
        <v>97.854714149766309</v>
      </c>
    </row>
    <row r="531" spans="1:32" ht="84.75" customHeight="1">
      <c r="A531" s="9" t="s">
        <v>143</v>
      </c>
      <c r="B531" s="11" t="s">
        <v>392</v>
      </c>
      <c r="C531" s="8">
        <v>100</v>
      </c>
      <c r="D531" s="5">
        <v>1024.15789</v>
      </c>
      <c r="E531" s="6"/>
      <c r="F531" s="5">
        <f t="shared" si="121"/>
        <v>1024.15789</v>
      </c>
      <c r="G531" s="6"/>
      <c r="H531" s="5">
        <f t="shared" si="115"/>
        <v>1024.15789</v>
      </c>
      <c r="I531" s="6"/>
      <c r="J531" s="5">
        <f t="shared" si="118"/>
        <v>1024.15789</v>
      </c>
      <c r="K531" s="6"/>
      <c r="L531" s="5">
        <f t="shared" si="117"/>
        <v>1024.15789</v>
      </c>
      <c r="M531" s="6"/>
      <c r="N531" s="5">
        <f t="shared" si="116"/>
        <v>1024.15789</v>
      </c>
      <c r="O531" s="6"/>
      <c r="P531" s="5">
        <f t="shared" si="122"/>
        <v>1024.15789</v>
      </c>
      <c r="Q531" s="13"/>
      <c r="R531" s="5">
        <f t="shared" si="120"/>
        <v>1024.15789</v>
      </c>
      <c r="S531" s="6"/>
      <c r="T531" s="5">
        <f t="shared" si="119"/>
        <v>1024.15789</v>
      </c>
      <c r="U531" s="6"/>
      <c r="V531" s="5">
        <f t="shared" si="114"/>
        <v>1024.15789</v>
      </c>
      <c r="W531" s="6">
        <v>11.01609</v>
      </c>
      <c r="X531" s="5">
        <f t="shared" ref="X531:X574" si="126">V531+W531</f>
        <v>1035.17398</v>
      </c>
      <c r="Y531" s="6">
        <f>0.256+22.51668</f>
        <v>22.772680000000001</v>
      </c>
      <c r="Z531" s="5">
        <f t="shared" ref="Z531:Z574" si="127">X531+Y531</f>
        <v>1057.9466600000001</v>
      </c>
      <c r="AA531" s="13"/>
      <c r="AB531" s="5">
        <f t="shared" si="125"/>
        <v>1057.9466600000001</v>
      </c>
      <c r="AC531" s="6"/>
      <c r="AD531" s="5">
        <f t="shared" si="123"/>
        <v>1057.9466600000001</v>
      </c>
      <c r="AE531" s="5">
        <v>1035.2506800000001</v>
      </c>
      <c r="AF531" s="32">
        <f t="shared" si="124"/>
        <v>97.854714149766309</v>
      </c>
    </row>
    <row r="532" spans="1:32" ht="42.75" customHeight="1">
      <c r="A532" s="9" t="s">
        <v>391</v>
      </c>
      <c r="B532" s="11" t="s">
        <v>393</v>
      </c>
      <c r="C532" s="8"/>
      <c r="D532" s="5">
        <v>1951.22126</v>
      </c>
      <c r="E532" s="6">
        <f>E533+E534+E535</f>
        <v>0</v>
      </c>
      <c r="F532" s="5">
        <f t="shared" si="121"/>
        <v>1951.22126</v>
      </c>
      <c r="G532" s="6">
        <f>G533+G534+G535</f>
        <v>0</v>
      </c>
      <c r="H532" s="5">
        <f t="shared" si="115"/>
        <v>1951.22126</v>
      </c>
      <c r="I532" s="6">
        <f>I533+I534+I535</f>
        <v>0</v>
      </c>
      <c r="J532" s="5">
        <f t="shared" si="118"/>
        <v>1951.22126</v>
      </c>
      <c r="K532" s="6">
        <f>K533+K534+K535</f>
        <v>0</v>
      </c>
      <c r="L532" s="5">
        <f t="shared" si="117"/>
        <v>1951.22126</v>
      </c>
      <c r="M532" s="6">
        <f>M533+M534+M535</f>
        <v>-70.2</v>
      </c>
      <c r="N532" s="5">
        <f t="shared" si="116"/>
        <v>1881.02126</v>
      </c>
      <c r="O532" s="6">
        <f>O533+O534+O535</f>
        <v>-11.28</v>
      </c>
      <c r="P532" s="5">
        <f t="shared" si="122"/>
        <v>1869.74126</v>
      </c>
      <c r="Q532" s="13">
        <f>Q533+Q534+Q535</f>
        <v>0</v>
      </c>
      <c r="R532" s="5">
        <f t="shared" si="120"/>
        <v>1869.74126</v>
      </c>
      <c r="S532" s="6">
        <f>S533+S534+S535</f>
        <v>-2</v>
      </c>
      <c r="T532" s="5">
        <f t="shared" si="119"/>
        <v>1867.74126</v>
      </c>
      <c r="U532" s="6">
        <f>U533+U534+U535</f>
        <v>0</v>
      </c>
      <c r="V532" s="5">
        <f t="shared" si="114"/>
        <v>1867.74126</v>
      </c>
      <c r="W532" s="6">
        <f>W533+W534+W535</f>
        <v>15.035539999999999</v>
      </c>
      <c r="X532" s="5">
        <f t="shared" si="126"/>
        <v>1882.7768000000001</v>
      </c>
      <c r="Y532" s="6">
        <f>Y533+Y534+Y535</f>
        <v>-89.65</v>
      </c>
      <c r="Z532" s="5">
        <f t="shared" si="127"/>
        <v>1793.1268</v>
      </c>
      <c r="AA532" s="13">
        <f>AA533+AA534+AA535</f>
        <v>-37.39969</v>
      </c>
      <c r="AB532" s="5">
        <f t="shared" si="125"/>
        <v>1755.72711</v>
      </c>
      <c r="AC532" s="6">
        <f>AC533+AC534+AC535</f>
        <v>0</v>
      </c>
      <c r="AD532" s="5">
        <f t="shared" si="123"/>
        <v>1755.72711</v>
      </c>
      <c r="AE532" s="5">
        <f>AE533+AE534+AE535</f>
        <v>1719.8402900000001</v>
      </c>
      <c r="AF532" s="32">
        <f t="shared" si="124"/>
        <v>97.95601379077641</v>
      </c>
    </row>
    <row r="533" spans="1:32" ht="83.25" customHeight="1">
      <c r="A533" s="9" t="s">
        <v>143</v>
      </c>
      <c r="B533" s="11" t="s">
        <v>393</v>
      </c>
      <c r="C533" s="8">
        <v>100</v>
      </c>
      <c r="D533" s="5">
        <v>1700.6829999999998</v>
      </c>
      <c r="E533" s="6"/>
      <c r="F533" s="5">
        <f t="shared" si="121"/>
        <v>1700.6829999999998</v>
      </c>
      <c r="G533" s="6"/>
      <c r="H533" s="5">
        <f t="shared" si="115"/>
        <v>1700.6829999999998</v>
      </c>
      <c r="I533" s="6"/>
      <c r="J533" s="5">
        <f t="shared" si="118"/>
        <v>1700.6829999999998</v>
      </c>
      <c r="K533" s="6"/>
      <c r="L533" s="5">
        <f t="shared" si="117"/>
        <v>1700.6829999999998</v>
      </c>
      <c r="M533" s="6">
        <v>-70.2</v>
      </c>
      <c r="N533" s="5">
        <f t="shared" si="116"/>
        <v>1630.4829999999997</v>
      </c>
      <c r="O533" s="6">
        <v>-11.28</v>
      </c>
      <c r="P533" s="5">
        <f t="shared" si="122"/>
        <v>1619.2029999999997</v>
      </c>
      <c r="Q533" s="13"/>
      <c r="R533" s="5">
        <f t="shared" si="120"/>
        <v>1619.2029999999997</v>
      </c>
      <c r="S533" s="6"/>
      <c r="T533" s="5">
        <f t="shared" si="119"/>
        <v>1619.2029999999997</v>
      </c>
      <c r="U533" s="6"/>
      <c r="V533" s="5">
        <f t="shared" si="114"/>
        <v>1619.2029999999997</v>
      </c>
      <c r="W533" s="6">
        <v>15.035539999999999</v>
      </c>
      <c r="X533" s="5">
        <f t="shared" si="126"/>
        <v>1634.2385399999998</v>
      </c>
      <c r="Y533" s="6">
        <v>-89.65</v>
      </c>
      <c r="Z533" s="5">
        <f t="shared" si="127"/>
        <v>1544.5885399999997</v>
      </c>
      <c r="AA533" s="13">
        <v>-37.39969</v>
      </c>
      <c r="AB533" s="5">
        <f t="shared" si="125"/>
        <v>1507.1888499999998</v>
      </c>
      <c r="AC533" s="6"/>
      <c r="AD533" s="5">
        <f t="shared" si="123"/>
        <v>1507.1888499999998</v>
      </c>
      <c r="AE533" s="5">
        <v>1471.3020300000001</v>
      </c>
      <c r="AF533" s="32">
        <f t="shared" si="124"/>
        <v>97.61895664236107</v>
      </c>
    </row>
    <row r="534" spans="1:32" ht="45.75" customHeight="1">
      <c r="A534" s="9" t="s">
        <v>34</v>
      </c>
      <c r="B534" s="11" t="s">
        <v>393</v>
      </c>
      <c r="C534" s="8">
        <v>200</v>
      </c>
      <c r="D534" s="5">
        <v>248.53825999999992</v>
      </c>
      <c r="E534" s="6"/>
      <c r="F534" s="5">
        <f t="shared" si="121"/>
        <v>248.53825999999992</v>
      </c>
      <c r="G534" s="6"/>
      <c r="H534" s="5">
        <f t="shared" si="115"/>
        <v>248.53825999999992</v>
      </c>
      <c r="I534" s="6"/>
      <c r="J534" s="5">
        <f t="shared" si="118"/>
        <v>248.53825999999992</v>
      </c>
      <c r="K534" s="6"/>
      <c r="L534" s="5">
        <f t="shared" si="117"/>
        <v>248.53825999999992</v>
      </c>
      <c r="M534" s="6"/>
      <c r="N534" s="5">
        <f t="shared" si="116"/>
        <v>248.53825999999992</v>
      </c>
      <c r="O534" s="6"/>
      <c r="P534" s="5">
        <f t="shared" si="122"/>
        <v>248.53825999999992</v>
      </c>
      <c r="Q534" s="13"/>
      <c r="R534" s="5">
        <f t="shared" si="120"/>
        <v>248.53825999999992</v>
      </c>
      <c r="S534" s="6"/>
      <c r="T534" s="5">
        <f t="shared" si="119"/>
        <v>248.53825999999992</v>
      </c>
      <c r="U534" s="6"/>
      <c r="V534" s="5">
        <f t="shared" si="114"/>
        <v>248.53825999999992</v>
      </c>
      <c r="W534" s="6"/>
      <c r="X534" s="5">
        <f t="shared" si="126"/>
        <v>248.53825999999992</v>
      </c>
      <c r="Y534" s="6"/>
      <c r="Z534" s="5">
        <f t="shared" si="127"/>
        <v>248.53825999999992</v>
      </c>
      <c r="AA534" s="13"/>
      <c r="AB534" s="5">
        <f t="shared" si="125"/>
        <v>248.53825999999992</v>
      </c>
      <c r="AC534" s="6"/>
      <c r="AD534" s="5">
        <f t="shared" si="123"/>
        <v>248.53825999999992</v>
      </c>
      <c r="AE534" s="5">
        <v>248.53826000000001</v>
      </c>
      <c r="AF534" s="32">
        <f t="shared" si="124"/>
        <v>100.00000000000004</v>
      </c>
    </row>
    <row r="535" spans="1:32" ht="41.25" hidden="1" customHeight="1">
      <c r="A535" s="9" t="s">
        <v>33</v>
      </c>
      <c r="B535" s="11" t="s">
        <v>393</v>
      </c>
      <c r="C535" s="8">
        <v>800</v>
      </c>
      <c r="D535" s="5">
        <v>2</v>
      </c>
      <c r="E535" s="6"/>
      <c r="F535" s="5">
        <f t="shared" si="121"/>
        <v>2</v>
      </c>
      <c r="G535" s="6"/>
      <c r="H535" s="5">
        <f t="shared" si="115"/>
        <v>2</v>
      </c>
      <c r="I535" s="6"/>
      <c r="J535" s="5">
        <f t="shared" si="118"/>
        <v>2</v>
      </c>
      <c r="K535" s="6"/>
      <c r="L535" s="5">
        <f t="shared" si="117"/>
        <v>2</v>
      </c>
      <c r="M535" s="6"/>
      <c r="N535" s="5">
        <f t="shared" si="116"/>
        <v>2</v>
      </c>
      <c r="O535" s="6"/>
      <c r="P535" s="5">
        <f t="shared" si="122"/>
        <v>2</v>
      </c>
      <c r="Q535" s="13"/>
      <c r="R535" s="5">
        <f t="shared" si="120"/>
        <v>2</v>
      </c>
      <c r="S535" s="6">
        <v>-2</v>
      </c>
      <c r="T535" s="5">
        <f t="shared" si="119"/>
        <v>0</v>
      </c>
      <c r="U535" s="6"/>
      <c r="V535" s="5">
        <f t="shared" si="114"/>
        <v>0</v>
      </c>
      <c r="W535" s="6"/>
      <c r="X535" s="5">
        <f t="shared" si="126"/>
        <v>0</v>
      </c>
      <c r="Y535" s="6"/>
      <c r="Z535" s="5">
        <f t="shared" si="127"/>
        <v>0</v>
      </c>
      <c r="AA535" s="13"/>
      <c r="AB535" s="5">
        <f t="shared" si="125"/>
        <v>0</v>
      </c>
      <c r="AC535" s="6"/>
      <c r="AD535" s="5">
        <f t="shared" si="123"/>
        <v>0</v>
      </c>
      <c r="AE535" s="5"/>
      <c r="AF535" s="32" t="e">
        <f t="shared" si="124"/>
        <v>#DIV/0!</v>
      </c>
    </row>
    <row r="536" spans="1:32" ht="49.5" customHeight="1">
      <c r="A536" s="9" t="s">
        <v>394</v>
      </c>
      <c r="B536" s="11" t="s">
        <v>395</v>
      </c>
      <c r="C536" s="8"/>
      <c r="D536" s="5">
        <v>895.63699999999994</v>
      </c>
      <c r="E536" s="6">
        <f>E537</f>
        <v>0</v>
      </c>
      <c r="F536" s="5">
        <f t="shared" si="121"/>
        <v>895.63699999999994</v>
      </c>
      <c r="G536" s="6">
        <f>G537</f>
        <v>0</v>
      </c>
      <c r="H536" s="5">
        <f t="shared" si="115"/>
        <v>895.63699999999994</v>
      </c>
      <c r="I536" s="6">
        <f>I537</f>
        <v>0</v>
      </c>
      <c r="J536" s="5">
        <f t="shared" si="118"/>
        <v>895.63699999999994</v>
      </c>
      <c r="K536" s="6">
        <f>K537</f>
        <v>0</v>
      </c>
      <c r="L536" s="5">
        <f t="shared" si="117"/>
        <v>895.63699999999994</v>
      </c>
      <c r="M536" s="6">
        <f>M537</f>
        <v>0</v>
      </c>
      <c r="N536" s="5">
        <f t="shared" si="116"/>
        <v>895.63699999999994</v>
      </c>
      <c r="O536" s="6">
        <f>O537</f>
        <v>0</v>
      </c>
      <c r="P536" s="5">
        <f t="shared" si="122"/>
        <v>895.63699999999994</v>
      </c>
      <c r="Q536" s="13">
        <f>Q537</f>
        <v>0</v>
      </c>
      <c r="R536" s="5">
        <f t="shared" si="120"/>
        <v>895.63699999999994</v>
      </c>
      <c r="S536" s="6">
        <f>S537</f>
        <v>0</v>
      </c>
      <c r="T536" s="5">
        <f t="shared" si="119"/>
        <v>895.63699999999994</v>
      </c>
      <c r="U536" s="6">
        <f>U537</f>
        <v>0</v>
      </c>
      <c r="V536" s="5">
        <f t="shared" ref="V536:V574" si="128">T536+U536</f>
        <v>895.63699999999994</v>
      </c>
      <c r="W536" s="6">
        <f>W537</f>
        <v>9.6343700000000005</v>
      </c>
      <c r="X536" s="5">
        <f t="shared" si="126"/>
        <v>905.27136999999993</v>
      </c>
      <c r="Y536" s="6">
        <f>Y537</f>
        <v>-22.292680000000001</v>
      </c>
      <c r="Z536" s="5">
        <f t="shared" si="127"/>
        <v>882.97868999999992</v>
      </c>
      <c r="AA536" s="13">
        <f>AA537</f>
        <v>-61.64</v>
      </c>
      <c r="AB536" s="5">
        <f t="shared" si="125"/>
        <v>821.33868999999993</v>
      </c>
      <c r="AC536" s="6">
        <f>AC537</f>
        <v>0</v>
      </c>
      <c r="AD536" s="5">
        <f t="shared" si="123"/>
        <v>821.33868999999993</v>
      </c>
      <c r="AE536" s="5">
        <f>AE537</f>
        <v>800.64318000000003</v>
      </c>
      <c r="AF536" s="32">
        <f t="shared" si="124"/>
        <v>97.480270897746223</v>
      </c>
    </row>
    <row r="537" spans="1:32" ht="85.5" customHeight="1">
      <c r="A537" s="9" t="s">
        <v>143</v>
      </c>
      <c r="B537" s="11" t="s">
        <v>395</v>
      </c>
      <c r="C537" s="8">
        <v>100</v>
      </c>
      <c r="D537" s="5">
        <v>895.63699999999994</v>
      </c>
      <c r="E537" s="6"/>
      <c r="F537" s="5">
        <f t="shared" si="121"/>
        <v>895.63699999999994</v>
      </c>
      <c r="G537" s="6"/>
      <c r="H537" s="5">
        <f t="shared" si="115"/>
        <v>895.63699999999994</v>
      </c>
      <c r="I537" s="6"/>
      <c r="J537" s="5">
        <f t="shared" si="118"/>
        <v>895.63699999999994</v>
      </c>
      <c r="K537" s="6"/>
      <c r="L537" s="5">
        <f t="shared" si="117"/>
        <v>895.63699999999994</v>
      </c>
      <c r="M537" s="6"/>
      <c r="N537" s="5">
        <f t="shared" si="116"/>
        <v>895.63699999999994</v>
      </c>
      <c r="O537" s="6"/>
      <c r="P537" s="5">
        <f t="shared" si="122"/>
        <v>895.63699999999994</v>
      </c>
      <c r="Q537" s="13"/>
      <c r="R537" s="5">
        <f t="shared" si="120"/>
        <v>895.63699999999994</v>
      </c>
      <c r="S537" s="6"/>
      <c r="T537" s="5">
        <f t="shared" si="119"/>
        <v>895.63699999999994</v>
      </c>
      <c r="U537" s="6"/>
      <c r="V537" s="5">
        <f t="shared" si="128"/>
        <v>895.63699999999994</v>
      </c>
      <c r="W537" s="6">
        <v>9.6343700000000005</v>
      </c>
      <c r="X537" s="5">
        <f t="shared" si="126"/>
        <v>905.27136999999993</v>
      </c>
      <c r="Y537" s="6">
        <f>0.224-22.51668</f>
        <v>-22.292680000000001</v>
      </c>
      <c r="Z537" s="5">
        <f t="shared" si="127"/>
        <v>882.97868999999992</v>
      </c>
      <c r="AA537" s="13">
        <v>-61.64</v>
      </c>
      <c r="AB537" s="5">
        <f t="shared" si="125"/>
        <v>821.33868999999993</v>
      </c>
      <c r="AC537" s="6"/>
      <c r="AD537" s="5">
        <f t="shared" si="123"/>
        <v>821.33868999999993</v>
      </c>
      <c r="AE537" s="5">
        <v>800.64318000000003</v>
      </c>
      <c r="AF537" s="32">
        <f t="shared" si="124"/>
        <v>97.480270897746223</v>
      </c>
    </row>
    <row r="538" spans="1:32" ht="49.5" customHeight="1">
      <c r="A538" s="9" t="s">
        <v>613</v>
      </c>
      <c r="B538" s="11" t="s">
        <v>615</v>
      </c>
      <c r="C538" s="8"/>
      <c r="D538" s="5"/>
      <c r="E538" s="6"/>
      <c r="F538" s="5">
        <f t="shared" si="121"/>
        <v>0</v>
      </c>
      <c r="G538" s="6"/>
      <c r="H538" s="5">
        <f t="shared" si="115"/>
        <v>0</v>
      </c>
      <c r="I538" s="6"/>
      <c r="J538" s="5">
        <f t="shared" si="118"/>
        <v>0</v>
      </c>
      <c r="K538" s="6"/>
      <c r="L538" s="5">
        <f t="shared" si="117"/>
        <v>0</v>
      </c>
      <c r="M538" s="6"/>
      <c r="N538" s="5">
        <f t="shared" si="116"/>
        <v>0</v>
      </c>
      <c r="O538" s="6">
        <f>O539</f>
        <v>11.28</v>
      </c>
      <c r="P538" s="5">
        <f t="shared" si="122"/>
        <v>11.28</v>
      </c>
      <c r="Q538" s="13">
        <f>Q539</f>
        <v>0</v>
      </c>
      <c r="R538" s="5">
        <f t="shared" si="120"/>
        <v>11.28</v>
      </c>
      <c r="S538" s="6">
        <f>S539</f>
        <v>0</v>
      </c>
      <c r="T538" s="5">
        <f t="shared" si="119"/>
        <v>11.28</v>
      </c>
      <c r="U538" s="6">
        <f>U539</f>
        <v>0</v>
      </c>
      <c r="V538" s="5">
        <f t="shared" si="128"/>
        <v>11.28</v>
      </c>
      <c r="W538" s="6">
        <f>W539</f>
        <v>0</v>
      </c>
      <c r="X538" s="5">
        <f t="shared" si="126"/>
        <v>11.28</v>
      </c>
      <c r="Y538" s="6">
        <f>Y539</f>
        <v>0</v>
      </c>
      <c r="Z538" s="5">
        <f t="shared" si="127"/>
        <v>11.28</v>
      </c>
      <c r="AA538" s="13">
        <f>AA539</f>
        <v>0</v>
      </c>
      <c r="AB538" s="5">
        <f t="shared" si="125"/>
        <v>11.28</v>
      </c>
      <c r="AC538" s="6">
        <f>AC539</f>
        <v>0</v>
      </c>
      <c r="AD538" s="5">
        <f t="shared" si="123"/>
        <v>11.28</v>
      </c>
      <c r="AE538" s="5">
        <f>AE539</f>
        <v>11.28</v>
      </c>
      <c r="AF538" s="32">
        <f t="shared" si="124"/>
        <v>100</v>
      </c>
    </row>
    <row r="539" spans="1:32" ht="38.25" customHeight="1">
      <c r="A539" s="9" t="s">
        <v>400</v>
      </c>
      <c r="B539" s="11" t="s">
        <v>615</v>
      </c>
      <c r="C539" s="8">
        <v>300</v>
      </c>
      <c r="D539" s="5"/>
      <c r="E539" s="6"/>
      <c r="F539" s="5">
        <f t="shared" si="121"/>
        <v>0</v>
      </c>
      <c r="G539" s="6"/>
      <c r="H539" s="5">
        <f t="shared" si="115"/>
        <v>0</v>
      </c>
      <c r="I539" s="6"/>
      <c r="J539" s="5">
        <f t="shared" si="118"/>
        <v>0</v>
      </c>
      <c r="K539" s="6"/>
      <c r="L539" s="5">
        <f t="shared" si="117"/>
        <v>0</v>
      </c>
      <c r="M539" s="6"/>
      <c r="N539" s="5">
        <f t="shared" si="116"/>
        <v>0</v>
      </c>
      <c r="O539" s="6">
        <v>11.28</v>
      </c>
      <c r="P539" s="5">
        <f t="shared" si="122"/>
        <v>11.28</v>
      </c>
      <c r="Q539" s="13"/>
      <c r="R539" s="5">
        <f t="shared" si="120"/>
        <v>11.28</v>
      </c>
      <c r="S539" s="6"/>
      <c r="T539" s="5">
        <f t="shared" si="119"/>
        <v>11.28</v>
      </c>
      <c r="U539" s="6"/>
      <c r="V539" s="5">
        <f t="shared" si="128"/>
        <v>11.28</v>
      </c>
      <c r="W539" s="6"/>
      <c r="X539" s="5">
        <f t="shared" si="126"/>
        <v>11.28</v>
      </c>
      <c r="Y539" s="6"/>
      <c r="Z539" s="5">
        <f t="shared" si="127"/>
        <v>11.28</v>
      </c>
      <c r="AA539" s="13"/>
      <c r="AB539" s="5">
        <f t="shared" si="125"/>
        <v>11.28</v>
      </c>
      <c r="AC539" s="6"/>
      <c r="AD539" s="5">
        <f t="shared" si="123"/>
        <v>11.28</v>
      </c>
      <c r="AE539" s="5">
        <v>11.28</v>
      </c>
      <c r="AF539" s="32">
        <f t="shared" si="124"/>
        <v>100</v>
      </c>
    </row>
    <row r="540" spans="1:32" ht="58.5" customHeight="1">
      <c r="A540" s="9" t="s">
        <v>678</v>
      </c>
      <c r="B540" s="11" t="s">
        <v>679</v>
      </c>
      <c r="C540" s="8"/>
      <c r="D540" s="5"/>
      <c r="E540" s="6"/>
      <c r="F540" s="5"/>
      <c r="G540" s="6"/>
      <c r="H540" s="5"/>
      <c r="I540" s="6"/>
      <c r="J540" s="5"/>
      <c r="K540" s="6"/>
      <c r="L540" s="5"/>
      <c r="M540" s="6"/>
      <c r="N540" s="5"/>
      <c r="O540" s="6"/>
      <c r="P540" s="5"/>
      <c r="Q540" s="13"/>
      <c r="R540" s="5"/>
      <c r="S540" s="6"/>
      <c r="T540" s="5"/>
      <c r="U540" s="6"/>
      <c r="V540" s="5"/>
      <c r="W540" s="6"/>
      <c r="X540" s="5"/>
      <c r="Y540" s="6"/>
      <c r="Z540" s="5"/>
      <c r="AA540" s="13"/>
      <c r="AB540" s="5">
        <f t="shared" si="125"/>
        <v>0</v>
      </c>
      <c r="AC540" s="6">
        <f>AC541</f>
        <v>390.6</v>
      </c>
      <c r="AD540" s="5">
        <f t="shared" si="123"/>
        <v>390.6</v>
      </c>
      <c r="AE540" s="5">
        <f>AE541</f>
        <v>390.6</v>
      </c>
      <c r="AF540" s="32">
        <f t="shared" si="124"/>
        <v>100</v>
      </c>
    </row>
    <row r="541" spans="1:32" ht="84" customHeight="1">
      <c r="A541" s="9" t="s">
        <v>143</v>
      </c>
      <c r="B541" s="11" t="s">
        <v>679</v>
      </c>
      <c r="C541" s="8">
        <v>100</v>
      </c>
      <c r="D541" s="5"/>
      <c r="E541" s="6"/>
      <c r="F541" s="5"/>
      <c r="G541" s="6"/>
      <c r="H541" s="5"/>
      <c r="I541" s="6"/>
      <c r="J541" s="5"/>
      <c r="K541" s="6"/>
      <c r="L541" s="5"/>
      <c r="M541" s="6"/>
      <c r="N541" s="5"/>
      <c r="O541" s="6"/>
      <c r="P541" s="5"/>
      <c r="Q541" s="13"/>
      <c r="R541" s="5"/>
      <c r="S541" s="6"/>
      <c r="T541" s="5"/>
      <c r="U541" s="6"/>
      <c r="V541" s="5"/>
      <c r="W541" s="6"/>
      <c r="X541" s="5"/>
      <c r="Y541" s="6"/>
      <c r="Z541" s="5"/>
      <c r="AA541" s="13"/>
      <c r="AB541" s="5">
        <f t="shared" si="125"/>
        <v>0</v>
      </c>
      <c r="AC541" s="6">
        <v>390.6</v>
      </c>
      <c r="AD541" s="5">
        <f t="shared" si="123"/>
        <v>390.6</v>
      </c>
      <c r="AE541" s="5">
        <v>390.6</v>
      </c>
      <c r="AF541" s="32">
        <f t="shared" si="124"/>
        <v>100</v>
      </c>
    </row>
    <row r="542" spans="1:32" ht="75.75" customHeight="1">
      <c r="A542" s="14" t="s">
        <v>396</v>
      </c>
      <c r="B542" s="15" t="s">
        <v>397</v>
      </c>
      <c r="C542" s="8"/>
      <c r="D542" s="5">
        <v>6445.8593999999994</v>
      </c>
      <c r="E542" s="6">
        <f>E543</f>
        <v>70</v>
      </c>
      <c r="F542" s="5">
        <f t="shared" si="121"/>
        <v>6515.8593999999994</v>
      </c>
      <c r="G542" s="6">
        <f>G543</f>
        <v>-1340.0150000000001</v>
      </c>
      <c r="H542" s="5">
        <f t="shared" si="115"/>
        <v>5175.844399999999</v>
      </c>
      <c r="I542" s="6">
        <f>I543</f>
        <v>90</v>
      </c>
      <c r="J542" s="5">
        <f t="shared" si="118"/>
        <v>5265.844399999999</v>
      </c>
      <c r="K542" s="6">
        <f>K543</f>
        <v>140</v>
      </c>
      <c r="L542" s="5">
        <f t="shared" si="117"/>
        <v>5405.844399999999</v>
      </c>
      <c r="M542" s="6">
        <f>M543</f>
        <v>162.73699999999999</v>
      </c>
      <c r="N542" s="5">
        <f t="shared" si="116"/>
        <v>5568.5813999999991</v>
      </c>
      <c r="O542" s="6">
        <f>O543</f>
        <v>244.63</v>
      </c>
      <c r="P542" s="5">
        <f t="shared" si="122"/>
        <v>5813.2113999999992</v>
      </c>
      <c r="Q542" s="13">
        <f>Q543</f>
        <v>335.74299999999999</v>
      </c>
      <c r="R542" s="5">
        <f t="shared" si="120"/>
        <v>6148.9543999999996</v>
      </c>
      <c r="S542" s="6">
        <f>S543</f>
        <v>-1.65</v>
      </c>
      <c r="T542" s="5">
        <f t="shared" si="119"/>
        <v>6147.3044</v>
      </c>
      <c r="U542" s="6">
        <f>U543</f>
        <v>-68.349999999999994</v>
      </c>
      <c r="V542" s="5">
        <f t="shared" si="128"/>
        <v>6078.9543999999996</v>
      </c>
      <c r="W542" s="6">
        <f>W543</f>
        <v>-1284.1689999999999</v>
      </c>
      <c r="X542" s="5">
        <f t="shared" si="126"/>
        <v>4794.7853999999998</v>
      </c>
      <c r="Y542" s="6">
        <f>Y543</f>
        <v>8050.3867</v>
      </c>
      <c r="Z542" s="5">
        <f t="shared" si="127"/>
        <v>12845.1721</v>
      </c>
      <c r="AA542" s="13">
        <f>AA543</f>
        <v>-8054.152</v>
      </c>
      <c r="AB542" s="5">
        <f t="shared" si="125"/>
        <v>4791.0200999999997</v>
      </c>
      <c r="AC542" s="6">
        <f>AC543</f>
        <v>0</v>
      </c>
      <c r="AD542" s="5">
        <f t="shared" si="123"/>
        <v>4791.0200999999997</v>
      </c>
      <c r="AE542" s="5">
        <f>AE543</f>
        <v>3878.0665699999995</v>
      </c>
      <c r="AF542" s="32">
        <f t="shared" si="124"/>
        <v>80.944485496940416</v>
      </c>
    </row>
    <row r="543" spans="1:32" ht="42.75" customHeight="1">
      <c r="A543" s="9" t="s">
        <v>386</v>
      </c>
      <c r="B543" s="11" t="s">
        <v>399</v>
      </c>
      <c r="C543" s="8"/>
      <c r="D543" s="5">
        <f>D544+D546+D549+D551+D553+D556+D558+D560+D562</f>
        <v>6445.8594000000003</v>
      </c>
      <c r="E543" s="6">
        <f>E544+E546+E549+E551+E553+E556+E558+E560+E562</f>
        <v>70</v>
      </c>
      <c r="F543" s="5">
        <f t="shared" si="121"/>
        <v>6515.8594000000003</v>
      </c>
      <c r="G543" s="6">
        <f>G544+G546+G549+G551+G553+G556+G558+G560+G562</f>
        <v>-1340.0150000000001</v>
      </c>
      <c r="H543" s="5">
        <f t="shared" si="115"/>
        <v>5175.8444</v>
      </c>
      <c r="I543" s="6">
        <f>I544+I546+I549+I551+I553+I556+I558+I560+I562</f>
        <v>90</v>
      </c>
      <c r="J543" s="5">
        <f t="shared" si="118"/>
        <v>5265.8444</v>
      </c>
      <c r="K543" s="6">
        <f>K544+K546+K549+K551+K553+K556+K558+K560+K562+K564</f>
        <v>140</v>
      </c>
      <c r="L543" s="5">
        <f t="shared" si="117"/>
        <v>5405.8444</v>
      </c>
      <c r="M543" s="6">
        <f>M544+M546+M549+M551+M553+M556+M558+M560+M562+M564</f>
        <v>162.73699999999999</v>
      </c>
      <c r="N543" s="5">
        <f t="shared" si="116"/>
        <v>5568.5814</v>
      </c>
      <c r="O543" s="6">
        <f>O544+O546+O549+O551+O553+O556+O558+O560+O562+O564+O566</f>
        <v>244.63</v>
      </c>
      <c r="P543" s="5">
        <f t="shared" si="122"/>
        <v>5813.2114000000001</v>
      </c>
      <c r="Q543" s="13">
        <f>Q544+Q546+Q549+Q551+Q553+Q556+Q558+Q560+Q562+Q564+Q566</f>
        <v>335.74299999999999</v>
      </c>
      <c r="R543" s="5">
        <f t="shared" si="120"/>
        <v>6148.9544000000005</v>
      </c>
      <c r="S543" s="6">
        <f>S544+S546+S549+S551+S553+S556+S558+S560+S562+S564+S566</f>
        <v>-1.65</v>
      </c>
      <c r="T543" s="5">
        <f t="shared" si="119"/>
        <v>6147.3044000000009</v>
      </c>
      <c r="U543" s="6">
        <f>U544+U546+U549+U551+U553+U556+U558+U560+U562+U564+U566</f>
        <v>-68.349999999999994</v>
      </c>
      <c r="V543" s="5">
        <f t="shared" si="128"/>
        <v>6078.9544000000005</v>
      </c>
      <c r="W543" s="6">
        <f>W544+W546+W549+W551+W553+W556+W558+W560+W562+W564+W566</f>
        <v>-1284.1689999999999</v>
      </c>
      <c r="X543" s="5">
        <f t="shared" si="126"/>
        <v>4794.7854000000007</v>
      </c>
      <c r="Y543" s="6">
        <f>Y544+Y546+Y549+Y551+Y553+Y556+Y558+Y560+Y562+Y564+Y566+Y568</f>
        <v>8050.3867</v>
      </c>
      <c r="Z543" s="5">
        <f t="shared" si="127"/>
        <v>12845.1721</v>
      </c>
      <c r="AA543" s="13">
        <f>AA544+AA546+AA549+AA551+AA553+AA556+AA558+AA560+AA562+AA564+AA566+AA568</f>
        <v>-8054.152</v>
      </c>
      <c r="AB543" s="5">
        <f t="shared" si="125"/>
        <v>4791.0200999999997</v>
      </c>
      <c r="AC543" s="6">
        <f>AC544+AC546+AC549+AC551+AC553+AC556+AC558+AC560+AC562+AC564+AC566+AC568</f>
        <v>0</v>
      </c>
      <c r="AD543" s="5">
        <f t="shared" si="123"/>
        <v>4791.0200999999997</v>
      </c>
      <c r="AE543" s="5">
        <f>AE544+AE546+AE549+AE551+AE553+AE556+AE558+AE560+AE562+AE564+AE566+AE568</f>
        <v>3878.0665699999995</v>
      </c>
      <c r="AF543" s="32">
        <f t="shared" si="124"/>
        <v>80.944485496940416</v>
      </c>
    </row>
    <row r="544" spans="1:32" ht="53.25" customHeight="1">
      <c r="A544" s="9" t="s">
        <v>398</v>
      </c>
      <c r="B544" s="11" t="s">
        <v>445</v>
      </c>
      <c r="C544" s="8"/>
      <c r="D544" s="5">
        <v>168.45840000000001</v>
      </c>
      <c r="E544" s="6">
        <f>E545</f>
        <v>0</v>
      </c>
      <c r="F544" s="5">
        <f t="shared" si="121"/>
        <v>168.45840000000001</v>
      </c>
      <c r="G544" s="6">
        <f>G545</f>
        <v>0</v>
      </c>
      <c r="H544" s="5">
        <f t="shared" si="115"/>
        <v>168.45840000000001</v>
      </c>
      <c r="I544" s="6">
        <f>I545</f>
        <v>0</v>
      </c>
      <c r="J544" s="5">
        <f t="shared" si="118"/>
        <v>168.45840000000001</v>
      </c>
      <c r="K544" s="6">
        <f>K545</f>
        <v>0</v>
      </c>
      <c r="L544" s="5">
        <f t="shared" si="117"/>
        <v>168.45840000000001</v>
      </c>
      <c r="M544" s="6">
        <f>M545</f>
        <v>0</v>
      </c>
      <c r="N544" s="5">
        <f t="shared" si="116"/>
        <v>168.45840000000001</v>
      </c>
      <c r="O544" s="6">
        <f>O545</f>
        <v>0</v>
      </c>
      <c r="P544" s="5">
        <f t="shared" si="122"/>
        <v>168.45840000000001</v>
      </c>
      <c r="Q544" s="13">
        <f>Q545</f>
        <v>0</v>
      </c>
      <c r="R544" s="5">
        <f t="shared" si="120"/>
        <v>168.45840000000001</v>
      </c>
      <c r="S544" s="6">
        <f>S545</f>
        <v>0</v>
      </c>
      <c r="T544" s="5">
        <f t="shared" si="119"/>
        <v>168.45840000000001</v>
      </c>
      <c r="U544" s="6">
        <f>U545</f>
        <v>0</v>
      </c>
      <c r="V544" s="5">
        <f t="shared" si="128"/>
        <v>168.45840000000001</v>
      </c>
      <c r="W544" s="6">
        <f>W545</f>
        <v>0</v>
      </c>
      <c r="X544" s="5">
        <f t="shared" si="126"/>
        <v>168.45840000000001</v>
      </c>
      <c r="Y544" s="6">
        <f>Y545</f>
        <v>-2.0548199999999999</v>
      </c>
      <c r="Z544" s="5">
        <f t="shared" si="127"/>
        <v>166.40358000000001</v>
      </c>
      <c r="AA544" s="13">
        <f>AA545</f>
        <v>0</v>
      </c>
      <c r="AB544" s="5">
        <f t="shared" si="125"/>
        <v>166.40358000000001</v>
      </c>
      <c r="AC544" s="6">
        <f>AC545</f>
        <v>0</v>
      </c>
      <c r="AD544" s="5">
        <f t="shared" si="123"/>
        <v>166.40358000000001</v>
      </c>
      <c r="AE544" s="5">
        <f>AE545</f>
        <v>166.40358000000001</v>
      </c>
      <c r="AF544" s="32">
        <f t="shared" si="124"/>
        <v>100</v>
      </c>
    </row>
    <row r="545" spans="1:32" ht="43.5" customHeight="1">
      <c r="A545" s="9" t="s">
        <v>400</v>
      </c>
      <c r="B545" s="11" t="s">
        <v>445</v>
      </c>
      <c r="C545" s="8">
        <v>300</v>
      </c>
      <c r="D545" s="5">
        <v>168.45840000000001</v>
      </c>
      <c r="E545" s="6"/>
      <c r="F545" s="5">
        <f t="shared" si="121"/>
        <v>168.45840000000001</v>
      </c>
      <c r="G545" s="6"/>
      <c r="H545" s="5">
        <f t="shared" si="115"/>
        <v>168.45840000000001</v>
      </c>
      <c r="I545" s="6"/>
      <c r="J545" s="5">
        <f t="shared" si="118"/>
        <v>168.45840000000001</v>
      </c>
      <c r="K545" s="6"/>
      <c r="L545" s="5">
        <f t="shared" si="117"/>
        <v>168.45840000000001</v>
      </c>
      <c r="M545" s="6"/>
      <c r="N545" s="5">
        <f t="shared" si="116"/>
        <v>168.45840000000001</v>
      </c>
      <c r="O545" s="6"/>
      <c r="P545" s="5">
        <f t="shared" si="122"/>
        <v>168.45840000000001</v>
      </c>
      <c r="Q545" s="13"/>
      <c r="R545" s="5">
        <f t="shared" si="120"/>
        <v>168.45840000000001</v>
      </c>
      <c r="S545" s="6"/>
      <c r="T545" s="5">
        <f t="shared" si="119"/>
        <v>168.45840000000001</v>
      </c>
      <c r="U545" s="6"/>
      <c r="V545" s="5">
        <f t="shared" si="128"/>
        <v>168.45840000000001</v>
      </c>
      <c r="W545" s="6"/>
      <c r="X545" s="5">
        <f t="shared" si="126"/>
        <v>168.45840000000001</v>
      </c>
      <c r="Y545" s="6">
        <v>-2.0548199999999999</v>
      </c>
      <c r="Z545" s="5">
        <f t="shared" si="127"/>
        <v>166.40358000000001</v>
      </c>
      <c r="AA545" s="13"/>
      <c r="AB545" s="5">
        <f t="shared" si="125"/>
        <v>166.40358000000001</v>
      </c>
      <c r="AC545" s="6"/>
      <c r="AD545" s="5">
        <f t="shared" si="123"/>
        <v>166.40358000000001</v>
      </c>
      <c r="AE545" s="5">
        <v>166.40358000000001</v>
      </c>
      <c r="AF545" s="32">
        <f t="shared" si="124"/>
        <v>100</v>
      </c>
    </row>
    <row r="546" spans="1:32" ht="74.25" customHeight="1">
      <c r="A546" s="9" t="s">
        <v>401</v>
      </c>
      <c r="B546" s="11" t="s">
        <v>446</v>
      </c>
      <c r="C546" s="8"/>
      <c r="D546" s="5">
        <v>820.67700000000002</v>
      </c>
      <c r="E546" s="6">
        <f>E547+E548</f>
        <v>0</v>
      </c>
      <c r="F546" s="5">
        <f t="shared" si="121"/>
        <v>820.67700000000002</v>
      </c>
      <c r="G546" s="6">
        <f>G547+G548</f>
        <v>0</v>
      </c>
      <c r="H546" s="5">
        <f t="shared" si="115"/>
        <v>820.67700000000002</v>
      </c>
      <c r="I546" s="6">
        <f>I547+I548</f>
        <v>0</v>
      </c>
      <c r="J546" s="5">
        <f t="shared" si="118"/>
        <v>820.67700000000002</v>
      </c>
      <c r="K546" s="6">
        <f>K547+K548</f>
        <v>0</v>
      </c>
      <c r="L546" s="5">
        <f t="shared" si="117"/>
        <v>820.67700000000002</v>
      </c>
      <c r="M546" s="6">
        <f>M547+M548</f>
        <v>0</v>
      </c>
      <c r="N546" s="5">
        <f t="shared" si="116"/>
        <v>820.67700000000002</v>
      </c>
      <c r="O546" s="6">
        <f>O547+O548</f>
        <v>0</v>
      </c>
      <c r="P546" s="5">
        <f t="shared" si="122"/>
        <v>820.67700000000002</v>
      </c>
      <c r="Q546" s="13">
        <f>Q547+Q548</f>
        <v>0</v>
      </c>
      <c r="R546" s="5">
        <f t="shared" si="120"/>
        <v>820.67700000000002</v>
      </c>
      <c r="S546" s="6">
        <f>S547+S548</f>
        <v>0</v>
      </c>
      <c r="T546" s="5">
        <f t="shared" si="119"/>
        <v>820.67700000000002</v>
      </c>
      <c r="U546" s="6">
        <f>U547+U548</f>
        <v>0</v>
      </c>
      <c r="V546" s="5">
        <f t="shared" si="128"/>
        <v>820.67700000000002</v>
      </c>
      <c r="W546" s="6">
        <f>W547+W548</f>
        <v>0</v>
      </c>
      <c r="X546" s="5">
        <f t="shared" si="126"/>
        <v>820.67700000000002</v>
      </c>
      <c r="Y546" s="6">
        <f>Y547+Y548</f>
        <v>-2.5584799999999999</v>
      </c>
      <c r="Z546" s="5">
        <f t="shared" si="127"/>
        <v>818.11851999999999</v>
      </c>
      <c r="AA546" s="13">
        <f>AA547+AA548</f>
        <v>0</v>
      </c>
      <c r="AB546" s="5">
        <f t="shared" si="125"/>
        <v>818.11851999999999</v>
      </c>
      <c r="AC546" s="6">
        <f>AC547+AC548</f>
        <v>0</v>
      </c>
      <c r="AD546" s="5">
        <f t="shared" si="123"/>
        <v>818.11851999999999</v>
      </c>
      <c r="AE546" s="5">
        <f>AE547+AE548</f>
        <v>818.11851999999999</v>
      </c>
      <c r="AF546" s="32">
        <f t="shared" si="124"/>
        <v>100</v>
      </c>
    </row>
    <row r="547" spans="1:32" ht="51.75" hidden="1" customHeight="1">
      <c r="A547" s="9" t="s">
        <v>34</v>
      </c>
      <c r="B547" s="11" t="s">
        <v>446</v>
      </c>
      <c r="C547" s="8">
        <v>200</v>
      </c>
      <c r="D547" s="5">
        <v>0</v>
      </c>
      <c r="E547" s="6"/>
      <c r="F547" s="5">
        <f t="shared" si="121"/>
        <v>0</v>
      </c>
      <c r="G547" s="6"/>
      <c r="H547" s="5">
        <f t="shared" si="115"/>
        <v>0</v>
      </c>
      <c r="I547" s="6"/>
      <c r="J547" s="5">
        <f t="shared" si="118"/>
        <v>0</v>
      </c>
      <c r="K547" s="6"/>
      <c r="L547" s="5">
        <f t="shared" si="117"/>
        <v>0</v>
      </c>
      <c r="M547" s="6"/>
      <c r="N547" s="5">
        <f t="shared" si="116"/>
        <v>0</v>
      </c>
      <c r="O547" s="6"/>
      <c r="P547" s="5">
        <f t="shared" si="122"/>
        <v>0</v>
      </c>
      <c r="Q547" s="13"/>
      <c r="R547" s="5">
        <f t="shared" si="120"/>
        <v>0</v>
      </c>
      <c r="S547" s="6"/>
      <c r="T547" s="5">
        <f t="shared" si="119"/>
        <v>0</v>
      </c>
      <c r="U547" s="6"/>
      <c r="V547" s="5">
        <f t="shared" si="128"/>
        <v>0</v>
      </c>
      <c r="W547" s="6"/>
      <c r="X547" s="5">
        <f t="shared" si="126"/>
        <v>0</v>
      </c>
      <c r="Y547" s="6"/>
      <c r="Z547" s="5">
        <f t="shared" si="127"/>
        <v>0</v>
      </c>
      <c r="AA547" s="13"/>
      <c r="AB547" s="5">
        <f t="shared" si="125"/>
        <v>0</v>
      </c>
      <c r="AC547" s="6"/>
      <c r="AD547" s="5">
        <f t="shared" si="123"/>
        <v>0</v>
      </c>
      <c r="AE547" s="5"/>
      <c r="AF547" s="32" t="e">
        <f t="shared" si="124"/>
        <v>#DIV/0!</v>
      </c>
    </row>
    <row r="548" spans="1:32" ht="42" customHeight="1">
      <c r="A548" s="9" t="s">
        <v>400</v>
      </c>
      <c r="B548" s="11" t="s">
        <v>446</v>
      </c>
      <c r="C548" s="8">
        <v>300</v>
      </c>
      <c r="D548" s="5">
        <v>820.67700000000002</v>
      </c>
      <c r="E548" s="6"/>
      <c r="F548" s="5">
        <f t="shared" si="121"/>
        <v>820.67700000000002</v>
      </c>
      <c r="G548" s="6"/>
      <c r="H548" s="5">
        <f t="shared" si="115"/>
        <v>820.67700000000002</v>
      </c>
      <c r="I548" s="6"/>
      <c r="J548" s="5">
        <f t="shared" si="118"/>
        <v>820.67700000000002</v>
      </c>
      <c r="K548" s="6"/>
      <c r="L548" s="5">
        <f t="shared" si="117"/>
        <v>820.67700000000002</v>
      </c>
      <c r="M548" s="6"/>
      <c r="N548" s="5">
        <f t="shared" si="116"/>
        <v>820.67700000000002</v>
      </c>
      <c r="O548" s="6"/>
      <c r="P548" s="5">
        <f t="shared" si="122"/>
        <v>820.67700000000002</v>
      </c>
      <c r="Q548" s="13"/>
      <c r="R548" s="5">
        <f t="shared" si="120"/>
        <v>820.67700000000002</v>
      </c>
      <c r="S548" s="6"/>
      <c r="T548" s="5">
        <f t="shared" si="119"/>
        <v>820.67700000000002</v>
      </c>
      <c r="U548" s="6"/>
      <c r="V548" s="5">
        <f t="shared" si="128"/>
        <v>820.67700000000002</v>
      </c>
      <c r="W548" s="6"/>
      <c r="X548" s="5">
        <f t="shared" si="126"/>
        <v>820.67700000000002</v>
      </c>
      <c r="Y548" s="6">
        <v>-2.5584799999999999</v>
      </c>
      <c r="Z548" s="5">
        <f t="shared" si="127"/>
        <v>818.11851999999999</v>
      </c>
      <c r="AA548" s="13"/>
      <c r="AB548" s="5">
        <f t="shared" si="125"/>
        <v>818.11851999999999</v>
      </c>
      <c r="AC548" s="6"/>
      <c r="AD548" s="5">
        <f t="shared" si="123"/>
        <v>818.11851999999999</v>
      </c>
      <c r="AE548" s="5">
        <v>818.11851999999999</v>
      </c>
      <c r="AF548" s="32">
        <f t="shared" si="124"/>
        <v>100</v>
      </c>
    </row>
    <row r="549" spans="1:32" ht="56.25" hidden="1" customHeight="1">
      <c r="A549" s="9" t="s">
        <v>455</v>
      </c>
      <c r="B549" s="11" t="s">
        <v>456</v>
      </c>
      <c r="C549" s="8"/>
      <c r="D549" s="5">
        <v>0</v>
      </c>
      <c r="E549" s="6">
        <f>E550</f>
        <v>0</v>
      </c>
      <c r="F549" s="5">
        <f t="shared" si="121"/>
        <v>0</v>
      </c>
      <c r="G549" s="6">
        <f>G550</f>
        <v>0</v>
      </c>
      <c r="H549" s="5">
        <f t="shared" si="115"/>
        <v>0</v>
      </c>
      <c r="I549" s="6">
        <f>I550</f>
        <v>0</v>
      </c>
      <c r="J549" s="5">
        <f t="shared" si="118"/>
        <v>0</v>
      </c>
      <c r="K549" s="6">
        <f>K550</f>
        <v>0</v>
      </c>
      <c r="L549" s="5">
        <f t="shared" si="117"/>
        <v>0</v>
      </c>
      <c r="M549" s="6">
        <f>M550</f>
        <v>0</v>
      </c>
      <c r="N549" s="5">
        <f t="shared" si="116"/>
        <v>0</v>
      </c>
      <c r="O549" s="6">
        <f>O550</f>
        <v>0</v>
      </c>
      <c r="P549" s="5">
        <f t="shared" si="122"/>
        <v>0</v>
      </c>
      <c r="Q549" s="13">
        <f>Q550</f>
        <v>0</v>
      </c>
      <c r="R549" s="5">
        <f t="shared" si="120"/>
        <v>0</v>
      </c>
      <c r="S549" s="6">
        <f>S550</f>
        <v>0</v>
      </c>
      <c r="T549" s="5">
        <f t="shared" si="119"/>
        <v>0</v>
      </c>
      <c r="U549" s="6">
        <f>U550</f>
        <v>0</v>
      </c>
      <c r="V549" s="5">
        <f t="shared" si="128"/>
        <v>0</v>
      </c>
      <c r="W549" s="6">
        <f>W550</f>
        <v>0</v>
      </c>
      <c r="X549" s="5">
        <f t="shared" si="126"/>
        <v>0</v>
      </c>
      <c r="Y549" s="6">
        <f>Y550</f>
        <v>0</v>
      </c>
      <c r="Z549" s="5">
        <f t="shared" si="127"/>
        <v>0</v>
      </c>
      <c r="AA549" s="13">
        <f>AA550</f>
        <v>0</v>
      </c>
      <c r="AB549" s="5">
        <f t="shared" si="125"/>
        <v>0</v>
      </c>
      <c r="AC549" s="6">
        <f>AC550</f>
        <v>0</v>
      </c>
      <c r="AD549" s="5">
        <f t="shared" si="123"/>
        <v>0</v>
      </c>
      <c r="AE549" s="5">
        <f>AE550</f>
        <v>0</v>
      </c>
      <c r="AF549" s="32" t="e">
        <f t="shared" si="124"/>
        <v>#DIV/0!</v>
      </c>
    </row>
    <row r="550" spans="1:32" ht="49.5" hidden="1" customHeight="1">
      <c r="A550" s="9" t="s">
        <v>34</v>
      </c>
      <c r="B550" s="11" t="s">
        <v>456</v>
      </c>
      <c r="C550" s="8">
        <v>200</v>
      </c>
      <c r="D550" s="5">
        <v>0</v>
      </c>
      <c r="E550" s="6"/>
      <c r="F550" s="5">
        <f t="shared" si="121"/>
        <v>0</v>
      </c>
      <c r="G550" s="6"/>
      <c r="H550" s="5">
        <f t="shared" si="115"/>
        <v>0</v>
      </c>
      <c r="I550" s="6"/>
      <c r="J550" s="5">
        <f t="shared" si="118"/>
        <v>0</v>
      </c>
      <c r="K550" s="6"/>
      <c r="L550" s="5">
        <f t="shared" si="117"/>
        <v>0</v>
      </c>
      <c r="M550" s="6"/>
      <c r="N550" s="5">
        <f t="shared" si="116"/>
        <v>0</v>
      </c>
      <c r="O550" s="6"/>
      <c r="P550" s="5">
        <f t="shared" si="122"/>
        <v>0</v>
      </c>
      <c r="Q550" s="13"/>
      <c r="R550" s="5">
        <f t="shared" si="120"/>
        <v>0</v>
      </c>
      <c r="S550" s="6"/>
      <c r="T550" s="5">
        <f t="shared" si="119"/>
        <v>0</v>
      </c>
      <c r="U550" s="6"/>
      <c r="V550" s="5">
        <f t="shared" si="128"/>
        <v>0</v>
      </c>
      <c r="W550" s="6"/>
      <c r="X550" s="5">
        <f t="shared" si="126"/>
        <v>0</v>
      </c>
      <c r="Y550" s="6"/>
      <c r="Z550" s="5">
        <f t="shared" si="127"/>
        <v>0</v>
      </c>
      <c r="AA550" s="13"/>
      <c r="AB550" s="5">
        <f t="shared" si="125"/>
        <v>0</v>
      </c>
      <c r="AC550" s="6"/>
      <c r="AD550" s="5">
        <f t="shared" si="123"/>
        <v>0</v>
      </c>
      <c r="AE550" s="5"/>
      <c r="AF550" s="32" t="e">
        <f t="shared" si="124"/>
        <v>#DIV/0!</v>
      </c>
    </row>
    <row r="551" spans="1:32" ht="64.5" customHeight="1">
      <c r="A551" s="9" t="s">
        <v>402</v>
      </c>
      <c r="B551" s="18" t="s">
        <v>403</v>
      </c>
      <c r="C551" s="8"/>
      <c r="D551" s="5">
        <v>60</v>
      </c>
      <c r="E551" s="6">
        <f>E552</f>
        <v>0</v>
      </c>
      <c r="F551" s="5">
        <f t="shared" si="121"/>
        <v>60</v>
      </c>
      <c r="G551" s="6">
        <f>G552</f>
        <v>-60</v>
      </c>
      <c r="H551" s="5">
        <f t="shared" si="115"/>
        <v>0</v>
      </c>
      <c r="I551" s="6">
        <f>I552</f>
        <v>90</v>
      </c>
      <c r="J551" s="5">
        <f t="shared" si="118"/>
        <v>90</v>
      </c>
      <c r="K551" s="6">
        <f>K552</f>
        <v>0</v>
      </c>
      <c r="L551" s="5">
        <f t="shared" si="117"/>
        <v>90</v>
      </c>
      <c r="M551" s="6">
        <f>M552</f>
        <v>0</v>
      </c>
      <c r="N551" s="5">
        <f t="shared" si="116"/>
        <v>90</v>
      </c>
      <c r="O551" s="6">
        <f>O552</f>
        <v>0</v>
      </c>
      <c r="P551" s="5">
        <f t="shared" si="122"/>
        <v>90</v>
      </c>
      <c r="Q551" s="13">
        <f>Q552</f>
        <v>0</v>
      </c>
      <c r="R551" s="5">
        <f t="shared" si="120"/>
        <v>90</v>
      </c>
      <c r="S551" s="6">
        <f>S552</f>
        <v>-1.65</v>
      </c>
      <c r="T551" s="5">
        <f t="shared" si="119"/>
        <v>88.35</v>
      </c>
      <c r="U551" s="6">
        <f>U552</f>
        <v>-68.349999999999994</v>
      </c>
      <c r="V551" s="5">
        <f t="shared" si="128"/>
        <v>20</v>
      </c>
      <c r="W551" s="6">
        <f>W552</f>
        <v>0</v>
      </c>
      <c r="X551" s="5">
        <f t="shared" si="126"/>
        <v>20</v>
      </c>
      <c r="Y551" s="6">
        <f>Y552</f>
        <v>0</v>
      </c>
      <c r="Z551" s="5">
        <f t="shared" si="127"/>
        <v>20</v>
      </c>
      <c r="AA551" s="13">
        <f>AA552</f>
        <v>0</v>
      </c>
      <c r="AB551" s="5">
        <f t="shared" si="125"/>
        <v>20</v>
      </c>
      <c r="AC551" s="6">
        <f>AC552</f>
        <v>0</v>
      </c>
      <c r="AD551" s="5">
        <f t="shared" si="123"/>
        <v>20</v>
      </c>
      <c r="AE551" s="5">
        <f>AE552</f>
        <v>20</v>
      </c>
      <c r="AF551" s="32">
        <f t="shared" si="124"/>
        <v>100</v>
      </c>
    </row>
    <row r="552" spans="1:32" ht="52.5" customHeight="1">
      <c r="A552" s="9" t="s">
        <v>34</v>
      </c>
      <c r="B552" s="18" t="s">
        <v>403</v>
      </c>
      <c r="C552" s="8">
        <v>200</v>
      </c>
      <c r="D552" s="5">
        <v>60</v>
      </c>
      <c r="E552" s="6"/>
      <c r="F552" s="5">
        <f t="shared" si="121"/>
        <v>60</v>
      </c>
      <c r="G552" s="6">
        <v>-60</v>
      </c>
      <c r="H552" s="5">
        <f t="shared" si="115"/>
        <v>0</v>
      </c>
      <c r="I552" s="6">
        <v>90</v>
      </c>
      <c r="J552" s="5">
        <f t="shared" si="118"/>
        <v>90</v>
      </c>
      <c r="K552" s="6"/>
      <c r="L552" s="5">
        <f t="shared" si="117"/>
        <v>90</v>
      </c>
      <c r="M552" s="6"/>
      <c r="N552" s="5">
        <f t="shared" si="116"/>
        <v>90</v>
      </c>
      <c r="O552" s="6"/>
      <c r="P552" s="5">
        <f t="shared" si="122"/>
        <v>90</v>
      </c>
      <c r="Q552" s="13">
        <v>0</v>
      </c>
      <c r="R552" s="5">
        <f t="shared" si="120"/>
        <v>90</v>
      </c>
      <c r="S552" s="6">
        <v>-1.65</v>
      </c>
      <c r="T552" s="5">
        <f t="shared" si="119"/>
        <v>88.35</v>
      </c>
      <c r="U552" s="6">
        <f>-38.351-29.999</f>
        <v>-68.349999999999994</v>
      </c>
      <c r="V552" s="5">
        <f t="shared" si="128"/>
        <v>20</v>
      </c>
      <c r="W552" s="6"/>
      <c r="X552" s="5">
        <f t="shared" si="126"/>
        <v>20</v>
      </c>
      <c r="Y552" s="6"/>
      <c r="Z552" s="5">
        <f t="shared" si="127"/>
        <v>20</v>
      </c>
      <c r="AA552" s="13"/>
      <c r="AB552" s="5">
        <f t="shared" si="125"/>
        <v>20</v>
      </c>
      <c r="AC552" s="6"/>
      <c r="AD552" s="5">
        <f t="shared" si="123"/>
        <v>20</v>
      </c>
      <c r="AE552" s="5">
        <v>20</v>
      </c>
      <c r="AF552" s="32">
        <f t="shared" si="124"/>
        <v>100</v>
      </c>
    </row>
    <row r="553" spans="1:32" ht="55.5" customHeight="1">
      <c r="A553" s="9" t="s">
        <v>404</v>
      </c>
      <c r="B553" s="18" t="s">
        <v>405</v>
      </c>
      <c r="C553" s="8"/>
      <c r="D553" s="5">
        <v>498.82799999999997</v>
      </c>
      <c r="E553" s="6">
        <f>E554+E555</f>
        <v>70</v>
      </c>
      <c r="F553" s="5">
        <f t="shared" si="121"/>
        <v>568.82799999999997</v>
      </c>
      <c r="G553" s="6">
        <f>G554+G555</f>
        <v>10</v>
      </c>
      <c r="H553" s="5">
        <f t="shared" si="115"/>
        <v>578.82799999999997</v>
      </c>
      <c r="I553" s="6">
        <f>I554+I555</f>
        <v>0</v>
      </c>
      <c r="J553" s="5">
        <f t="shared" si="118"/>
        <v>578.82799999999997</v>
      </c>
      <c r="K553" s="6">
        <f>K554+K555</f>
        <v>40</v>
      </c>
      <c r="L553" s="5">
        <f t="shared" si="117"/>
        <v>618.82799999999997</v>
      </c>
      <c r="M553" s="6">
        <f>M554+M555</f>
        <v>162.73699999999999</v>
      </c>
      <c r="N553" s="5">
        <f t="shared" si="116"/>
        <v>781.56499999999994</v>
      </c>
      <c r="O553" s="6">
        <f>O554+O555</f>
        <v>188.79300000000001</v>
      </c>
      <c r="P553" s="5">
        <f t="shared" si="122"/>
        <v>970.35799999999995</v>
      </c>
      <c r="Q553" s="13">
        <f>Q554+Q555</f>
        <v>0</v>
      </c>
      <c r="R553" s="5">
        <f t="shared" si="120"/>
        <v>970.35799999999995</v>
      </c>
      <c r="S553" s="6">
        <f>S554+S555</f>
        <v>0</v>
      </c>
      <c r="T553" s="5">
        <f t="shared" si="119"/>
        <v>970.35799999999995</v>
      </c>
      <c r="U553" s="6">
        <f>U554+U555</f>
        <v>0</v>
      </c>
      <c r="V553" s="5">
        <f t="shared" si="128"/>
        <v>970.35799999999995</v>
      </c>
      <c r="W553" s="6">
        <f>W554+W555</f>
        <v>260.46100000000001</v>
      </c>
      <c r="X553" s="5">
        <f t="shared" si="126"/>
        <v>1230.819</v>
      </c>
      <c r="Y553" s="6">
        <f>Y554+Y555</f>
        <v>55</v>
      </c>
      <c r="Z553" s="5">
        <f t="shared" si="127"/>
        <v>1285.819</v>
      </c>
      <c r="AA553" s="13">
        <f>AA554+AA555</f>
        <v>0</v>
      </c>
      <c r="AB553" s="5">
        <f t="shared" si="125"/>
        <v>1285.819</v>
      </c>
      <c r="AC553" s="6">
        <f>AC554+AC555</f>
        <v>0</v>
      </c>
      <c r="AD553" s="5">
        <f t="shared" si="123"/>
        <v>1285.819</v>
      </c>
      <c r="AE553" s="5">
        <f>AE554+AE555</f>
        <v>1275.87213</v>
      </c>
      <c r="AF553" s="32">
        <f t="shared" si="124"/>
        <v>99.226417559547656</v>
      </c>
    </row>
    <row r="554" spans="1:32" ht="52.5" customHeight="1">
      <c r="A554" s="9" t="s">
        <v>34</v>
      </c>
      <c r="B554" s="18" t="s">
        <v>405</v>
      </c>
      <c r="C554" s="8">
        <v>200</v>
      </c>
      <c r="D554" s="5">
        <v>498.82799999999997</v>
      </c>
      <c r="E554" s="6"/>
      <c r="F554" s="5">
        <f t="shared" si="121"/>
        <v>498.82799999999997</v>
      </c>
      <c r="G554" s="6"/>
      <c r="H554" s="5">
        <f t="shared" si="115"/>
        <v>498.82799999999997</v>
      </c>
      <c r="I554" s="6"/>
      <c r="J554" s="5">
        <f t="shared" si="118"/>
        <v>498.82799999999997</v>
      </c>
      <c r="K554" s="6"/>
      <c r="L554" s="5">
        <f t="shared" si="117"/>
        <v>498.82799999999997</v>
      </c>
      <c r="M554" s="6">
        <v>162.73699999999999</v>
      </c>
      <c r="N554" s="5">
        <f t="shared" si="116"/>
        <v>661.56499999999994</v>
      </c>
      <c r="O554" s="6">
        <v>188.79300000000001</v>
      </c>
      <c r="P554" s="5">
        <f t="shared" si="122"/>
        <v>850.35799999999995</v>
      </c>
      <c r="Q554" s="13"/>
      <c r="R554" s="5">
        <f t="shared" si="120"/>
        <v>850.35799999999995</v>
      </c>
      <c r="S554" s="6"/>
      <c r="T554" s="5">
        <f t="shared" si="119"/>
        <v>850.35799999999995</v>
      </c>
      <c r="U554" s="6"/>
      <c r="V554" s="5">
        <f t="shared" si="128"/>
        <v>850.35799999999995</v>
      </c>
      <c r="W554" s="6">
        <v>260.46100000000001</v>
      </c>
      <c r="X554" s="5">
        <f t="shared" si="126"/>
        <v>1110.819</v>
      </c>
      <c r="Y554" s="6"/>
      <c r="Z554" s="5">
        <f t="shared" si="127"/>
        <v>1110.819</v>
      </c>
      <c r="AA554" s="13"/>
      <c r="AB554" s="5">
        <f t="shared" si="125"/>
        <v>1110.819</v>
      </c>
      <c r="AC554" s="6"/>
      <c r="AD554" s="5">
        <f t="shared" si="123"/>
        <v>1110.819</v>
      </c>
      <c r="AE554" s="5">
        <v>1100.87213</v>
      </c>
      <c r="AF554" s="32">
        <f t="shared" si="124"/>
        <v>99.10454628521839</v>
      </c>
    </row>
    <row r="555" spans="1:32" ht="52.5" customHeight="1">
      <c r="A555" s="9" t="s">
        <v>33</v>
      </c>
      <c r="B555" s="18" t="s">
        <v>405</v>
      </c>
      <c r="C555" s="8">
        <v>800</v>
      </c>
      <c r="D555" s="5"/>
      <c r="E555" s="6">
        <v>70</v>
      </c>
      <c r="F555" s="5">
        <f t="shared" si="121"/>
        <v>70</v>
      </c>
      <c r="G555" s="6">
        <v>10</v>
      </c>
      <c r="H555" s="5">
        <f t="shared" si="115"/>
        <v>80</v>
      </c>
      <c r="I555" s="6"/>
      <c r="J555" s="5">
        <f t="shared" si="118"/>
        <v>80</v>
      </c>
      <c r="K555" s="6">
        <v>40</v>
      </c>
      <c r="L555" s="5">
        <f t="shared" si="117"/>
        <v>120</v>
      </c>
      <c r="M555" s="6"/>
      <c r="N555" s="5">
        <f t="shared" si="116"/>
        <v>120</v>
      </c>
      <c r="O555" s="6"/>
      <c r="P555" s="5">
        <f t="shared" si="122"/>
        <v>120</v>
      </c>
      <c r="Q555" s="13"/>
      <c r="R555" s="5">
        <f t="shared" si="120"/>
        <v>120</v>
      </c>
      <c r="S555" s="6"/>
      <c r="T555" s="5">
        <f t="shared" si="119"/>
        <v>120</v>
      </c>
      <c r="U555" s="6"/>
      <c r="V555" s="5">
        <f t="shared" si="128"/>
        <v>120</v>
      </c>
      <c r="W555" s="6"/>
      <c r="X555" s="5">
        <f t="shared" si="126"/>
        <v>120</v>
      </c>
      <c r="Y555" s="6">
        <v>55</v>
      </c>
      <c r="Z555" s="5">
        <f t="shared" si="127"/>
        <v>175</v>
      </c>
      <c r="AA555" s="13"/>
      <c r="AB555" s="5">
        <f t="shared" si="125"/>
        <v>175</v>
      </c>
      <c r="AC555" s="6"/>
      <c r="AD555" s="5">
        <f t="shared" si="123"/>
        <v>175</v>
      </c>
      <c r="AE555" s="5">
        <v>175</v>
      </c>
      <c r="AF555" s="32">
        <f t="shared" si="124"/>
        <v>100</v>
      </c>
    </row>
    <row r="556" spans="1:32" ht="75.75" customHeight="1">
      <c r="A556" s="9" t="s">
        <v>406</v>
      </c>
      <c r="B556" s="18" t="s">
        <v>407</v>
      </c>
      <c r="C556" s="8"/>
      <c r="D556" s="5">
        <v>180.517</v>
      </c>
      <c r="E556" s="6">
        <f>E557</f>
        <v>0</v>
      </c>
      <c r="F556" s="5">
        <f t="shared" si="121"/>
        <v>180.517</v>
      </c>
      <c r="G556" s="6">
        <f>G557</f>
        <v>0</v>
      </c>
      <c r="H556" s="5">
        <f t="shared" si="115"/>
        <v>180.517</v>
      </c>
      <c r="I556" s="6">
        <f>I557</f>
        <v>0</v>
      </c>
      <c r="J556" s="5">
        <f t="shared" si="118"/>
        <v>180.517</v>
      </c>
      <c r="K556" s="6">
        <f>K557</f>
        <v>0</v>
      </c>
      <c r="L556" s="5">
        <f t="shared" si="117"/>
        <v>180.517</v>
      </c>
      <c r="M556" s="6">
        <f>M557</f>
        <v>0</v>
      </c>
      <c r="N556" s="5">
        <f t="shared" si="116"/>
        <v>180.517</v>
      </c>
      <c r="O556" s="6">
        <f>O557</f>
        <v>0</v>
      </c>
      <c r="P556" s="5">
        <f t="shared" si="122"/>
        <v>180.517</v>
      </c>
      <c r="Q556" s="13">
        <f>Q557</f>
        <v>0</v>
      </c>
      <c r="R556" s="5">
        <f t="shared" si="120"/>
        <v>180.517</v>
      </c>
      <c r="S556" s="6">
        <f>S557</f>
        <v>0</v>
      </c>
      <c r="T556" s="5">
        <f t="shared" si="119"/>
        <v>180.517</v>
      </c>
      <c r="U556" s="6">
        <f>U557</f>
        <v>0</v>
      </c>
      <c r="V556" s="5">
        <f t="shared" si="128"/>
        <v>180.517</v>
      </c>
      <c r="W556" s="6">
        <f>W557</f>
        <v>0</v>
      </c>
      <c r="X556" s="5">
        <f t="shared" si="126"/>
        <v>180.517</v>
      </c>
      <c r="Y556" s="6">
        <f>Y557</f>
        <v>0</v>
      </c>
      <c r="Z556" s="5">
        <f t="shared" si="127"/>
        <v>180.517</v>
      </c>
      <c r="AA556" s="13">
        <f>AA557</f>
        <v>-54.152000000000001</v>
      </c>
      <c r="AB556" s="5">
        <f t="shared" si="125"/>
        <v>126.36499999999999</v>
      </c>
      <c r="AC556" s="6">
        <f>AC557</f>
        <v>0</v>
      </c>
      <c r="AD556" s="5">
        <f t="shared" si="123"/>
        <v>126.36499999999999</v>
      </c>
      <c r="AE556" s="5">
        <f>AE557</f>
        <v>126.36499999999999</v>
      </c>
      <c r="AF556" s="32">
        <f t="shared" si="124"/>
        <v>100</v>
      </c>
    </row>
    <row r="557" spans="1:32" ht="50.25" customHeight="1">
      <c r="A557" s="9" t="s">
        <v>34</v>
      </c>
      <c r="B557" s="18" t="s">
        <v>407</v>
      </c>
      <c r="C557" s="8">
        <v>200</v>
      </c>
      <c r="D557" s="5">
        <v>180.517</v>
      </c>
      <c r="E557" s="6"/>
      <c r="F557" s="5">
        <f t="shared" si="121"/>
        <v>180.517</v>
      </c>
      <c r="G557" s="6"/>
      <c r="H557" s="5">
        <f t="shared" si="115"/>
        <v>180.517</v>
      </c>
      <c r="I557" s="6"/>
      <c r="J557" s="5">
        <f t="shared" si="118"/>
        <v>180.517</v>
      </c>
      <c r="K557" s="6"/>
      <c r="L557" s="5">
        <f t="shared" si="117"/>
        <v>180.517</v>
      </c>
      <c r="M557" s="6"/>
      <c r="N557" s="5">
        <f t="shared" si="116"/>
        <v>180.517</v>
      </c>
      <c r="O557" s="6"/>
      <c r="P557" s="5">
        <f t="shared" si="122"/>
        <v>180.517</v>
      </c>
      <c r="Q557" s="13"/>
      <c r="R557" s="5">
        <f t="shared" si="120"/>
        <v>180.517</v>
      </c>
      <c r="S557" s="6"/>
      <c r="T557" s="5">
        <f t="shared" si="119"/>
        <v>180.517</v>
      </c>
      <c r="U557" s="6"/>
      <c r="V557" s="5">
        <f t="shared" si="128"/>
        <v>180.517</v>
      </c>
      <c r="W557" s="6"/>
      <c r="X557" s="5">
        <f t="shared" si="126"/>
        <v>180.517</v>
      </c>
      <c r="Y557" s="6"/>
      <c r="Z557" s="5">
        <f t="shared" si="127"/>
        <v>180.517</v>
      </c>
      <c r="AA557" s="13">
        <v>-54.152000000000001</v>
      </c>
      <c r="AB557" s="5">
        <f t="shared" si="125"/>
        <v>126.36499999999999</v>
      </c>
      <c r="AC557" s="6"/>
      <c r="AD557" s="5">
        <f t="shared" si="123"/>
        <v>126.36499999999999</v>
      </c>
      <c r="AE557" s="5">
        <v>126.36499999999999</v>
      </c>
      <c r="AF557" s="32">
        <f t="shared" si="124"/>
        <v>100</v>
      </c>
    </row>
    <row r="558" spans="1:32" ht="86.25" customHeight="1">
      <c r="A558" s="17" t="s">
        <v>443</v>
      </c>
      <c r="B558" s="18" t="s">
        <v>408</v>
      </c>
      <c r="C558" s="8"/>
      <c r="D558" s="5">
        <v>3717.3789999999999</v>
      </c>
      <c r="E558" s="6">
        <f>E559</f>
        <v>0</v>
      </c>
      <c r="F558" s="5">
        <f t="shared" si="121"/>
        <v>3717.3789999999999</v>
      </c>
      <c r="G558" s="6">
        <f>G559</f>
        <v>-1290.0150000000001</v>
      </c>
      <c r="H558" s="5">
        <f t="shared" si="115"/>
        <v>2427.3639999999996</v>
      </c>
      <c r="I558" s="6">
        <f>I559</f>
        <v>0</v>
      </c>
      <c r="J558" s="5">
        <f t="shared" si="118"/>
        <v>2427.3639999999996</v>
      </c>
      <c r="K558" s="6">
        <f>K559</f>
        <v>0</v>
      </c>
      <c r="L558" s="5">
        <f t="shared" si="117"/>
        <v>2427.3639999999996</v>
      </c>
      <c r="M558" s="6">
        <f>M559</f>
        <v>0</v>
      </c>
      <c r="N558" s="5">
        <f t="shared" si="116"/>
        <v>2427.3639999999996</v>
      </c>
      <c r="O558" s="6">
        <f>O559</f>
        <v>-188.79300000000001</v>
      </c>
      <c r="P558" s="5">
        <f t="shared" si="122"/>
        <v>2238.5709999999995</v>
      </c>
      <c r="Q558" s="13">
        <f>Q559</f>
        <v>0</v>
      </c>
      <c r="R558" s="5">
        <f t="shared" si="120"/>
        <v>2238.5709999999995</v>
      </c>
      <c r="S558" s="6">
        <f>S559</f>
        <v>0</v>
      </c>
      <c r="T558" s="5">
        <f t="shared" si="119"/>
        <v>2238.5709999999995</v>
      </c>
      <c r="U558" s="6">
        <f>U559</f>
        <v>0</v>
      </c>
      <c r="V558" s="5">
        <f t="shared" si="128"/>
        <v>2238.5709999999995</v>
      </c>
      <c r="W558" s="6">
        <f>W559</f>
        <v>0</v>
      </c>
      <c r="X558" s="5">
        <f t="shared" si="126"/>
        <v>2238.5709999999995</v>
      </c>
      <c r="Y558" s="6">
        <f>Y559</f>
        <v>0</v>
      </c>
      <c r="Z558" s="5">
        <f t="shared" si="127"/>
        <v>2238.5709999999995</v>
      </c>
      <c r="AA558" s="13">
        <f>AA559</f>
        <v>0</v>
      </c>
      <c r="AB558" s="5">
        <f t="shared" si="125"/>
        <v>2238.5709999999995</v>
      </c>
      <c r="AC558" s="6">
        <f>AC559</f>
        <v>0</v>
      </c>
      <c r="AD558" s="5">
        <f t="shared" si="123"/>
        <v>2238.5709999999995</v>
      </c>
      <c r="AE558" s="5">
        <f>AE559</f>
        <v>1335.5643399999999</v>
      </c>
      <c r="AF558" s="32">
        <f t="shared" si="124"/>
        <v>59.661468856694754</v>
      </c>
    </row>
    <row r="559" spans="1:32" ht="33.75" customHeight="1">
      <c r="A559" s="9" t="s">
        <v>33</v>
      </c>
      <c r="B559" s="18" t="s">
        <v>408</v>
      </c>
      <c r="C559" s="8">
        <v>800</v>
      </c>
      <c r="D559" s="5">
        <v>3717.3789999999999</v>
      </c>
      <c r="E559" s="6"/>
      <c r="F559" s="5">
        <f t="shared" si="121"/>
        <v>3717.3789999999999</v>
      </c>
      <c r="G559" s="6">
        <v>-1290.0150000000001</v>
      </c>
      <c r="H559" s="5">
        <f t="shared" ref="H559:H574" si="129">F559+G559</f>
        <v>2427.3639999999996</v>
      </c>
      <c r="I559" s="6"/>
      <c r="J559" s="5">
        <f t="shared" si="118"/>
        <v>2427.3639999999996</v>
      </c>
      <c r="K559" s="6"/>
      <c r="L559" s="5">
        <f t="shared" si="117"/>
        <v>2427.3639999999996</v>
      </c>
      <c r="M559" s="6"/>
      <c r="N559" s="5">
        <f t="shared" si="116"/>
        <v>2427.3639999999996</v>
      </c>
      <c r="O559" s="6">
        <v>-188.79300000000001</v>
      </c>
      <c r="P559" s="5">
        <f t="shared" si="122"/>
        <v>2238.5709999999995</v>
      </c>
      <c r="Q559" s="13"/>
      <c r="R559" s="5">
        <f t="shared" si="120"/>
        <v>2238.5709999999995</v>
      </c>
      <c r="S559" s="6"/>
      <c r="T559" s="5">
        <f t="shared" si="119"/>
        <v>2238.5709999999995</v>
      </c>
      <c r="U559" s="6"/>
      <c r="V559" s="5">
        <f t="shared" si="128"/>
        <v>2238.5709999999995</v>
      </c>
      <c r="W559" s="6"/>
      <c r="X559" s="5">
        <f t="shared" si="126"/>
        <v>2238.5709999999995</v>
      </c>
      <c r="Y559" s="6"/>
      <c r="Z559" s="5">
        <f t="shared" si="127"/>
        <v>2238.5709999999995</v>
      </c>
      <c r="AA559" s="13"/>
      <c r="AB559" s="5">
        <f t="shared" si="125"/>
        <v>2238.5709999999995</v>
      </c>
      <c r="AC559" s="6"/>
      <c r="AD559" s="5">
        <f t="shared" si="123"/>
        <v>2238.5709999999995</v>
      </c>
      <c r="AE559" s="5">
        <v>1335.5643399999999</v>
      </c>
      <c r="AF559" s="32">
        <f t="shared" si="124"/>
        <v>59.661468856694754</v>
      </c>
    </row>
    <row r="560" spans="1:32" ht="144" hidden="1" customHeight="1">
      <c r="A560" s="9" t="s">
        <v>614</v>
      </c>
      <c r="B560" s="18" t="s">
        <v>508</v>
      </c>
      <c r="C560" s="8"/>
      <c r="D560" s="5">
        <v>0</v>
      </c>
      <c r="E560" s="6">
        <f>E561</f>
        <v>0</v>
      </c>
      <c r="F560" s="5">
        <f t="shared" si="121"/>
        <v>0</v>
      </c>
      <c r="G560" s="6">
        <f>G561</f>
        <v>0</v>
      </c>
      <c r="H560" s="5">
        <f t="shared" si="129"/>
        <v>0</v>
      </c>
      <c r="I560" s="6">
        <f>I561</f>
        <v>0</v>
      </c>
      <c r="J560" s="5">
        <f t="shared" si="118"/>
        <v>0</v>
      </c>
      <c r="K560" s="6">
        <f>K561</f>
        <v>0</v>
      </c>
      <c r="L560" s="5">
        <f t="shared" si="117"/>
        <v>0</v>
      </c>
      <c r="M560" s="6">
        <f>M561</f>
        <v>0</v>
      </c>
      <c r="N560" s="5">
        <f t="shared" ref="N560:N574" si="130">L560+M560</f>
        <v>0</v>
      </c>
      <c r="O560" s="6">
        <f>O561</f>
        <v>244.63</v>
      </c>
      <c r="P560" s="5">
        <f t="shared" si="122"/>
        <v>244.63</v>
      </c>
      <c r="Q560" s="13">
        <f>Q561</f>
        <v>200</v>
      </c>
      <c r="R560" s="5">
        <f t="shared" si="120"/>
        <v>444.63</v>
      </c>
      <c r="S560" s="6">
        <f>S561</f>
        <v>0</v>
      </c>
      <c r="T560" s="5">
        <f t="shared" si="119"/>
        <v>444.63</v>
      </c>
      <c r="U560" s="6">
        <f>U561</f>
        <v>0</v>
      </c>
      <c r="V560" s="5">
        <f t="shared" si="128"/>
        <v>444.63</v>
      </c>
      <c r="W560" s="6">
        <f>W561</f>
        <v>-444.63</v>
      </c>
      <c r="X560" s="5">
        <f t="shared" si="126"/>
        <v>0</v>
      </c>
      <c r="Y560" s="6">
        <f>Y561</f>
        <v>0</v>
      </c>
      <c r="Z560" s="5">
        <f t="shared" si="127"/>
        <v>0</v>
      </c>
      <c r="AA560" s="13">
        <f>AA561</f>
        <v>0</v>
      </c>
      <c r="AB560" s="5">
        <f t="shared" si="125"/>
        <v>0</v>
      </c>
      <c r="AC560" s="6">
        <f>AC561</f>
        <v>0</v>
      </c>
      <c r="AD560" s="5">
        <f t="shared" si="123"/>
        <v>0</v>
      </c>
      <c r="AE560" s="5">
        <f>AE561</f>
        <v>0</v>
      </c>
      <c r="AF560" s="32" t="e">
        <f t="shared" si="124"/>
        <v>#DIV/0!</v>
      </c>
    </row>
    <row r="561" spans="1:32" ht="31.5" hidden="1" customHeight="1">
      <c r="A561" s="24" t="s">
        <v>266</v>
      </c>
      <c r="B561" s="18" t="s">
        <v>509</v>
      </c>
      <c r="C561" s="8">
        <v>800</v>
      </c>
      <c r="D561" s="5">
        <v>0</v>
      </c>
      <c r="E561" s="6"/>
      <c r="F561" s="5">
        <f t="shared" si="121"/>
        <v>0</v>
      </c>
      <c r="G561" s="6"/>
      <c r="H561" s="5">
        <f t="shared" si="129"/>
        <v>0</v>
      </c>
      <c r="I561" s="6"/>
      <c r="J561" s="5">
        <f t="shared" si="118"/>
        <v>0</v>
      </c>
      <c r="K561" s="6"/>
      <c r="L561" s="5">
        <f t="shared" si="117"/>
        <v>0</v>
      </c>
      <c r="M561" s="6"/>
      <c r="N561" s="5">
        <f t="shared" si="130"/>
        <v>0</v>
      </c>
      <c r="O561" s="6">
        <v>244.63</v>
      </c>
      <c r="P561" s="5">
        <f t="shared" si="122"/>
        <v>244.63</v>
      </c>
      <c r="Q561" s="13">
        <v>200</v>
      </c>
      <c r="R561" s="5">
        <f t="shared" si="120"/>
        <v>444.63</v>
      </c>
      <c r="S561" s="6"/>
      <c r="T561" s="5">
        <f t="shared" si="119"/>
        <v>444.63</v>
      </c>
      <c r="U561" s="6"/>
      <c r="V561" s="5">
        <f t="shared" si="128"/>
        <v>444.63</v>
      </c>
      <c r="W561" s="6">
        <v>-444.63</v>
      </c>
      <c r="X561" s="5">
        <f t="shared" si="126"/>
        <v>0</v>
      </c>
      <c r="Y561" s="6"/>
      <c r="Z561" s="5">
        <f t="shared" si="127"/>
        <v>0</v>
      </c>
      <c r="AA561" s="13"/>
      <c r="AB561" s="5">
        <f t="shared" si="125"/>
        <v>0</v>
      </c>
      <c r="AC561" s="6"/>
      <c r="AD561" s="5">
        <f t="shared" si="123"/>
        <v>0</v>
      </c>
      <c r="AE561" s="5"/>
      <c r="AF561" s="32" t="e">
        <f t="shared" si="124"/>
        <v>#DIV/0!</v>
      </c>
    </row>
    <row r="562" spans="1:32" ht="48.75" customHeight="1">
      <c r="A562" s="9" t="s">
        <v>500</v>
      </c>
      <c r="B562" s="18" t="s">
        <v>501</v>
      </c>
      <c r="C562" s="8"/>
      <c r="D562" s="5">
        <v>1000</v>
      </c>
      <c r="E562" s="6">
        <f>E563</f>
        <v>0</v>
      </c>
      <c r="F562" s="5">
        <f t="shared" si="121"/>
        <v>1000</v>
      </c>
      <c r="G562" s="6">
        <f>G563</f>
        <v>0</v>
      </c>
      <c r="H562" s="5">
        <f t="shared" si="129"/>
        <v>1000</v>
      </c>
      <c r="I562" s="6">
        <f>I563</f>
        <v>0</v>
      </c>
      <c r="J562" s="5">
        <f t="shared" si="118"/>
        <v>1000</v>
      </c>
      <c r="K562" s="6">
        <f>K563</f>
        <v>0</v>
      </c>
      <c r="L562" s="5">
        <f t="shared" si="117"/>
        <v>1000</v>
      </c>
      <c r="M562" s="6">
        <f>M563</f>
        <v>0</v>
      </c>
      <c r="N562" s="5">
        <f t="shared" si="130"/>
        <v>1000</v>
      </c>
      <c r="O562" s="6">
        <f>O563</f>
        <v>0</v>
      </c>
      <c r="P562" s="5">
        <f t="shared" si="122"/>
        <v>1000</v>
      </c>
      <c r="Q562" s="13">
        <f>Q563</f>
        <v>0</v>
      </c>
      <c r="R562" s="5">
        <f t="shared" si="120"/>
        <v>1000</v>
      </c>
      <c r="S562" s="6">
        <f>S563</f>
        <v>0</v>
      </c>
      <c r="T562" s="5">
        <f t="shared" si="119"/>
        <v>1000</v>
      </c>
      <c r="U562" s="6">
        <f>U563</f>
        <v>0</v>
      </c>
      <c r="V562" s="5">
        <f t="shared" si="128"/>
        <v>1000</v>
      </c>
      <c r="W562" s="6">
        <f>W563</f>
        <v>-1000</v>
      </c>
      <c r="X562" s="5">
        <f t="shared" si="126"/>
        <v>0</v>
      </c>
      <c r="Y562" s="6">
        <f>Y563</f>
        <v>0</v>
      </c>
      <c r="Z562" s="5">
        <f t="shared" si="127"/>
        <v>0</v>
      </c>
      <c r="AA562" s="13">
        <f>AA563</f>
        <v>0</v>
      </c>
      <c r="AB562" s="5">
        <f t="shared" si="125"/>
        <v>0</v>
      </c>
      <c r="AC562" s="6">
        <f>AC563</f>
        <v>0</v>
      </c>
      <c r="AD562" s="5">
        <f t="shared" si="123"/>
        <v>0</v>
      </c>
      <c r="AE562" s="5">
        <f>AE563</f>
        <v>0</v>
      </c>
      <c r="AF562" s="32">
        <v>0</v>
      </c>
    </row>
    <row r="563" spans="1:32" ht="48.75" customHeight="1">
      <c r="A563" s="9" t="s">
        <v>34</v>
      </c>
      <c r="B563" s="18" t="s">
        <v>501</v>
      </c>
      <c r="C563" s="8">
        <v>200</v>
      </c>
      <c r="D563" s="5">
        <v>1000</v>
      </c>
      <c r="E563" s="6"/>
      <c r="F563" s="5">
        <f t="shared" si="121"/>
        <v>1000</v>
      </c>
      <c r="G563" s="6"/>
      <c r="H563" s="5">
        <f t="shared" si="129"/>
        <v>1000</v>
      </c>
      <c r="I563" s="6"/>
      <c r="J563" s="5">
        <f t="shared" si="118"/>
        <v>1000</v>
      </c>
      <c r="K563" s="6"/>
      <c r="L563" s="5">
        <f t="shared" si="117"/>
        <v>1000</v>
      </c>
      <c r="M563" s="6"/>
      <c r="N563" s="5">
        <f t="shared" si="130"/>
        <v>1000</v>
      </c>
      <c r="O563" s="6"/>
      <c r="P563" s="5">
        <f t="shared" si="122"/>
        <v>1000</v>
      </c>
      <c r="Q563" s="13"/>
      <c r="R563" s="5">
        <f t="shared" si="120"/>
        <v>1000</v>
      </c>
      <c r="S563" s="6"/>
      <c r="T563" s="5">
        <f t="shared" si="119"/>
        <v>1000</v>
      </c>
      <c r="U563" s="6"/>
      <c r="V563" s="5">
        <f t="shared" si="128"/>
        <v>1000</v>
      </c>
      <c r="W563" s="6">
        <v>-1000</v>
      </c>
      <c r="X563" s="5">
        <f t="shared" si="126"/>
        <v>0</v>
      </c>
      <c r="Y563" s="6"/>
      <c r="Z563" s="5">
        <f t="shared" si="127"/>
        <v>0</v>
      </c>
      <c r="AA563" s="13"/>
      <c r="AB563" s="5">
        <f t="shared" si="125"/>
        <v>0</v>
      </c>
      <c r="AC563" s="6"/>
      <c r="AD563" s="5">
        <f t="shared" si="123"/>
        <v>0</v>
      </c>
      <c r="AE563" s="5">
        <v>0</v>
      </c>
      <c r="AF563" s="32">
        <v>0</v>
      </c>
    </row>
    <row r="564" spans="1:32" ht="42" customHeight="1">
      <c r="A564" s="10" t="s">
        <v>576</v>
      </c>
      <c r="B564" s="11" t="s">
        <v>577</v>
      </c>
      <c r="C564" s="8"/>
      <c r="D564" s="5"/>
      <c r="E564" s="6"/>
      <c r="F564" s="5">
        <f t="shared" si="121"/>
        <v>0</v>
      </c>
      <c r="G564" s="6"/>
      <c r="H564" s="5">
        <f t="shared" si="129"/>
        <v>0</v>
      </c>
      <c r="I564" s="6"/>
      <c r="J564" s="5">
        <f t="shared" si="118"/>
        <v>0</v>
      </c>
      <c r="K564" s="6">
        <f>K565</f>
        <v>100</v>
      </c>
      <c r="L564" s="5">
        <f t="shared" si="117"/>
        <v>100</v>
      </c>
      <c r="M564" s="6">
        <f>M565</f>
        <v>0</v>
      </c>
      <c r="N564" s="5">
        <f t="shared" si="130"/>
        <v>100</v>
      </c>
      <c r="O564" s="6">
        <f>O565</f>
        <v>0</v>
      </c>
      <c r="P564" s="5">
        <f t="shared" si="122"/>
        <v>100</v>
      </c>
      <c r="Q564" s="13">
        <f>Q565</f>
        <v>0</v>
      </c>
      <c r="R564" s="5">
        <f t="shared" si="120"/>
        <v>100</v>
      </c>
      <c r="S564" s="6">
        <f>S565</f>
        <v>0</v>
      </c>
      <c r="T564" s="5">
        <f t="shared" si="119"/>
        <v>100</v>
      </c>
      <c r="U564" s="6">
        <f>U565</f>
        <v>0</v>
      </c>
      <c r="V564" s="5">
        <f t="shared" si="128"/>
        <v>100</v>
      </c>
      <c r="W564" s="6">
        <f>W565</f>
        <v>-100</v>
      </c>
      <c r="X564" s="5">
        <f t="shared" si="126"/>
        <v>0</v>
      </c>
      <c r="Y564" s="6">
        <f>Y565</f>
        <v>0</v>
      </c>
      <c r="Z564" s="5">
        <f t="shared" si="127"/>
        <v>0</v>
      </c>
      <c r="AA564" s="13">
        <f>AA565</f>
        <v>0</v>
      </c>
      <c r="AB564" s="5">
        <f t="shared" si="125"/>
        <v>0</v>
      </c>
      <c r="AC564" s="6">
        <f>AC565</f>
        <v>0</v>
      </c>
      <c r="AD564" s="5">
        <f t="shared" si="123"/>
        <v>0</v>
      </c>
      <c r="AE564" s="5">
        <f>AE565</f>
        <v>0</v>
      </c>
      <c r="AF564" s="32">
        <v>0</v>
      </c>
    </row>
    <row r="565" spans="1:32" ht="48.75" customHeight="1">
      <c r="A565" s="10" t="s">
        <v>34</v>
      </c>
      <c r="B565" s="11" t="s">
        <v>577</v>
      </c>
      <c r="C565" s="8">
        <v>200</v>
      </c>
      <c r="D565" s="5"/>
      <c r="E565" s="6"/>
      <c r="F565" s="5">
        <f t="shared" si="121"/>
        <v>0</v>
      </c>
      <c r="G565" s="6"/>
      <c r="H565" s="5">
        <f t="shared" si="129"/>
        <v>0</v>
      </c>
      <c r="I565" s="6"/>
      <c r="J565" s="5">
        <f t="shared" si="118"/>
        <v>0</v>
      </c>
      <c r="K565" s="6">
        <v>100</v>
      </c>
      <c r="L565" s="5">
        <f t="shared" si="117"/>
        <v>100</v>
      </c>
      <c r="M565" s="6"/>
      <c r="N565" s="5">
        <f t="shared" si="130"/>
        <v>100</v>
      </c>
      <c r="O565" s="6"/>
      <c r="P565" s="5">
        <f t="shared" si="122"/>
        <v>100</v>
      </c>
      <c r="Q565" s="13"/>
      <c r="R565" s="5">
        <f t="shared" si="120"/>
        <v>100</v>
      </c>
      <c r="S565" s="6"/>
      <c r="T565" s="5">
        <f t="shared" ref="T565:T574" si="131">R565+S565</f>
        <v>100</v>
      </c>
      <c r="U565" s="6"/>
      <c r="V565" s="5">
        <f t="shared" si="128"/>
        <v>100</v>
      </c>
      <c r="W565" s="6">
        <v>-100</v>
      </c>
      <c r="X565" s="5">
        <f t="shared" si="126"/>
        <v>0</v>
      </c>
      <c r="Y565" s="6"/>
      <c r="Z565" s="5">
        <f t="shared" si="127"/>
        <v>0</v>
      </c>
      <c r="AA565" s="13"/>
      <c r="AB565" s="5">
        <f t="shared" si="125"/>
        <v>0</v>
      </c>
      <c r="AC565" s="6"/>
      <c r="AD565" s="5">
        <f t="shared" si="123"/>
        <v>0</v>
      </c>
      <c r="AE565" s="5">
        <v>0</v>
      </c>
      <c r="AF565" s="32">
        <v>0</v>
      </c>
    </row>
    <row r="566" spans="1:32" ht="69" customHeight="1">
      <c r="A566" s="10" t="s">
        <v>612</v>
      </c>
      <c r="B566" s="11" t="s">
        <v>611</v>
      </c>
      <c r="C566" s="8"/>
      <c r="D566" s="5"/>
      <c r="E566" s="6">
        <f>E567</f>
        <v>0</v>
      </c>
      <c r="F566" s="5">
        <f t="shared" si="121"/>
        <v>0</v>
      </c>
      <c r="G566" s="6">
        <f>G567</f>
        <v>0</v>
      </c>
      <c r="H566" s="5">
        <f t="shared" si="129"/>
        <v>0</v>
      </c>
      <c r="I566" s="6">
        <f>I567</f>
        <v>0</v>
      </c>
      <c r="J566" s="5">
        <f t="shared" si="118"/>
        <v>0</v>
      </c>
      <c r="K566" s="6">
        <f>K567</f>
        <v>0</v>
      </c>
      <c r="L566" s="5">
        <f t="shared" si="117"/>
        <v>0</v>
      </c>
      <c r="M566" s="6">
        <f>M567</f>
        <v>0</v>
      </c>
      <c r="N566" s="5">
        <f t="shared" si="130"/>
        <v>0</v>
      </c>
      <c r="O566" s="6">
        <f>O567</f>
        <v>0</v>
      </c>
      <c r="P566" s="5">
        <f t="shared" si="122"/>
        <v>0</v>
      </c>
      <c r="Q566" s="13">
        <f>Q567</f>
        <v>135.74299999999999</v>
      </c>
      <c r="R566" s="5">
        <f t="shared" si="120"/>
        <v>135.74299999999999</v>
      </c>
      <c r="S566" s="6">
        <f>S567</f>
        <v>0</v>
      </c>
      <c r="T566" s="5">
        <f t="shared" si="131"/>
        <v>135.74299999999999</v>
      </c>
      <c r="U566" s="6">
        <f>U567</f>
        <v>0</v>
      </c>
      <c r="V566" s="5">
        <f t="shared" si="128"/>
        <v>135.74299999999999</v>
      </c>
      <c r="W566" s="6">
        <f>W567</f>
        <v>0</v>
      </c>
      <c r="X566" s="5">
        <f t="shared" si="126"/>
        <v>135.74299999999999</v>
      </c>
      <c r="Y566" s="6">
        <f>Y567</f>
        <v>0</v>
      </c>
      <c r="Z566" s="5">
        <f t="shared" si="127"/>
        <v>135.74299999999999</v>
      </c>
      <c r="AA566" s="13">
        <f>AA567</f>
        <v>0</v>
      </c>
      <c r="AB566" s="5">
        <f t="shared" si="125"/>
        <v>135.74299999999999</v>
      </c>
      <c r="AC566" s="6">
        <f>AC567</f>
        <v>0</v>
      </c>
      <c r="AD566" s="5">
        <f t="shared" si="123"/>
        <v>135.74299999999999</v>
      </c>
      <c r="AE566" s="5">
        <f>AE567</f>
        <v>135.74299999999999</v>
      </c>
      <c r="AF566" s="32">
        <f t="shared" si="124"/>
        <v>100</v>
      </c>
    </row>
    <row r="567" spans="1:32" ht="35.25" customHeight="1">
      <c r="A567" s="9" t="s">
        <v>33</v>
      </c>
      <c r="B567" s="11" t="s">
        <v>611</v>
      </c>
      <c r="C567" s="8">
        <v>800</v>
      </c>
      <c r="D567" s="5"/>
      <c r="E567" s="6"/>
      <c r="F567" s="5">
        <f t="shared" si="121"/>
        <v>0</v>
      </c>
      <c r="G567" s="6"/>
      <c r="H567" s="5">
        <f t="shared" si="129"/>
        <v>0</v>
      </c>
      <c r="I567" s="6"/>
      <c r="J567" s="5">
        <f t="shared" si="118"/>
        <v>0</v>
      </c>
      <c r="K567" s="6"/>
      <c r="L567" s="5">
        <f t="shared" si="117"/>
        <v>0</v>
      </c>
      <c r="M567" s="6"/>
      <c r="N567" s="5">
        <f t="shared" si="130"/>
        <v>0</v>
      </c>
      <c r="O567" s="6"/>
      <c r="P567" s="5">
        <f t="shared" si="122"/>
        <v>0</v>
      </c>
      <c r="Q567" s="13">
        <v>135.74299999999999</v>
      </c>
      <c r="R567" s="5">
        <f t="shared" si="120"/>
        <v>135.74299999999999</v>
      </c>
      <c r="S567" s="6"/>
      <c r="T567" s="5">
        <f t="shared" si="131"/>
        <v>135.74299999999999</v>
      </c>
      <c r="U567" s="6"/>
      <c r="V567" s="5">
        <f t="shared" si="128"/>
        <v>135.74299999999999</v>
      </c>
      <c r="W567" s="6"/>
      <c r="X567" s="5">
        <f t="shared" si="126"/>
        <v>135.74299999999999</v>
      </c>
      <c r="Y567" s="6"/>
      <c r="Z567" s="5">
        <f t="shared" si="127"/>
        <v>135.74299999999999</v>
      </c>
      <c r="AA567" s="13"/>
      <c r="AB567" s="5">
        <f t="shared" si="125"/>
        <v>135.74299999999999</v>
      </c>
      <c r="AC567" s="6"/>
      <c r="AD567" s="5">
        <f t="shared" si="123"/>
        <v>135.74299999999999</v>
      </c>
      <c r="AE567" s="5">
        <v>135.74299999999999</v>
      </c>
      <c r="AF567" s="32">
        <f t="shared" si="124"/>
        <v>100</v>
      </c>
    </row>
    <row r="568" spans="1:32" ht="26.25" hidden="1" customHeight="1">
      <c r="A568" s="9" t="s">
        <v>662</v>
      </c>
      <c r="B568" s="18" t="s">
        <v>663</v>
      </c>
      <c r="C568" s="8"/>
      <c r="D568" s="5"/>
      <c r="E568" s="6"/>
      <c r="F568" s="5"/>
      <c r="G568" s="6"/>
      <c r="H568" s="5"/>
      <c r="I568" s="6"/>
      <c r="J568" s="5"/>
      <c r="K568" s="6"/>
      <c r="L568" s="5"/>
      <c r="M568" s="6"/>
      <c r="N568" s="5"/>
      <c r="O568" s="6"/>
      <c r="P568" s="5"/>
      <c r="Q568" s="13"/>
      <c r="R568" s="5"/>
      <c r="S568" s="6"/>
      <c r="T568" s="5"/>
      <c r="U568" s="6"/>
      <c r="V568" s="5"/>
      <c r="W568" s="6"/>
      <c r="X568" s="5">
        <f t="shared" si="126"/>
        <v>0</v>
      </c>
      <c r="Y568" s="6">
        <f>Y569</f>
        <v>8000</v>
      </c>
      <c r="Z568" s="5">
        <f t="shared" si="127"/>
        <v>8000</v>
      </c>
      <c r="AA568" s="13">
        <f>AA569</f>
        <v>-8000</v>
      </c>
      <c r="AB568" s="5">
        <f t="shared" si="125"/>
        <v>0</v>
      </c>
      <c r="AC568" s="6">
        <f>AC569</f>
        <v>0</v>
      </c>
      <c r="AD568" s="5">
        <f t="shared" si="123"/>
        <v>0</v>
      </c>
      <c r="AE568" s="5">
        <f>AE569</f>
        <v>0</v>
      </c>
      <c r="AF568" s="32" t="e">
        <f t="shared" si="124"/>
        <v>#DIV/0!</v>
      </c>
    </row>
    <row r="569" spans="1:32" ht="33" hidden="1" customHeight="1">
      <c r="A569" s="9" t="s">
        <v>33</v>
      </c>
      <c r="B569" s="18" t="s">
        <v>663</v>
      </c>
      <c r="C569" s="8">
        <v>400</v>
      </c>
      <c r="D569" s="5"/>
      <c r="E569" s="6"/>
      <c r="F569" s="5"/>
      <c r="G569" s="6"/>
      <c r="H569" s="5"/>
      <c r="I569" s="6"/>
      <c r="J569" s="5"/>
      <c r="K569" s="6"/>
      <c r="L569" s="5"/>
      <c r="M569" s="6"/>
      <c r="N569" s="5"/>
      <c r="O569" s="6"/>
      <c r="P569" s="5"/>
      <c r="Q569" s="13"/>
      <c r="R569" s="5"/>
      <c r="S569" s="6"/>
      <c r="T569" s="5"/>
      <c r="U569" s="6"/>
      <c r="V569" s="5"/>
      <c r="W569" s="6"/>
      <c r="X569" s="5">
        <f t="shared" si="126"/>
        <v>0</v>
      </c>
      <c r="Y569" s="6">
        <v>8000</v>
      </c>
      <c r="Z569" s="5">
        <f t="shared" si="127"/>
        <v>8000</v>
      </c>
      <c r="AA569" s="13">
        <v>-8000</v>
      </c>
      <c r="AB569" s="5">
        <f t="shared" si="125"/>
        <v>0</v>
      </c>
      <c r="AC569" s="6"/>
      <c r="AD569" s="5">
        <f t="shared" si="123"/>
        <v>0</v>
      </c>
      <c r="AE569" s="5"/>
      <c r="AF569" s="32" t="e">
        <f t="shared" si="124"/>
        <v>#DIV/0!</v>
      </c>
    </row>
    <row r="570" spans="1:32" ht="107.25" customHeight="1">
      <c r="A570" s="14" t="s">
        <v>11</v>
      </c>
      <c r="B570" s="15" t="s">
        <v>409</v>
      </c>
      <c r="C570" s="29"/>
      <c r="D570" s="5">
        <v>6.1400000000000006</v>
      </c>
      <c r="E570" s="6">
        <f>E571</f>
        <v>0</v>
      </c>
      <c r="F570" s="5">
        <f t="shared" si="121"/>
        <v>6.1400000000000006</v>
      </c>
      <c r="G570" s="6">
        <f>G571</f>
        <v>0</v>
      </c>
      <c r="H570" s="5">
        <f t="shared" si="129"/>
        <v>6.1400000000000006</v>
      </c>
      <c r="I570" s="6">
        <f>I571</f>
        <v>0</v>
      </c>
      <c r="J570" s="5">
        <f t="shared" si="118"/>
        <v>6.1400000000000006</v>
      </c>
      <c r="K570" s="6">
        <f>K571</f>
        <v>0</v>
      </c>
      <c r="L570" s="5">
        <f t="shared" si="117"/>
        <v>6.1400000000000006</v>
      </c>
      <c r="M570" s="6">
        <f>M571</f>
        <v>0</v>
      </c>
      <c r="N570" s="5">
        <f t="shared" si="130"/>
        <v>6.1400000000000006</v>
      </c>
      <c r="O570" s="6">
        <f>O571</f>
        <v>0</v>
      </c>
      <c r="P570" s="5">
        <f t="shared" si="122"/>
        <v>6.1400000000000006</v>
      </c>
      <c r="Q570" s="13">
        <f>Q571</f>
        <v>0</v>
      </c>
      <c r="R570" s="5">
        <f t="shared" si="120"/>
        <v>6.1400000000000006</v>
      </c>
      <c r="S570" s="6">
        <f>S571</f>
        <v>0</v>
      </c>
      <c r="T570" s="5">
        <f t="shared" si="131"/>
        <v>6.1400000000000006</v>
      </c>
      <c r="U570" s="6">
        <f>U571</f>
        <v>0</v>
      </c>
      <c r="V570" s="5">
        <f t="shared" si="128"/>
        <v>6.1400000000000006</v>
      </c>
      <c r="W570" s="6">
        <f>W571</f>
        <v>0</v>
      </c>
      <c r="X570" s="5">
        <f t="shared" si="126"/>
        <v>6.1400000000000006</v>
      </c>
      <c r="Y570" s="6">
        <f>Y571</f>
        <v>0</v>
      </c>
      <c r="Z570" s="5">
        <f t="shared" si="127"/>
        <v>6.1400000000000006</v>
      </c>
      <c r="AA570" s="13">
        <f>AA571</f>
        <v>0</v>
      </c>
      <c r="AB570" s="5">
        <f t="shared" si="125"/>
        <v>6.1400000000000006</v>
      </c>
      <c r="AC570" s="6">
        <f>AC571</f>
        <v>0</v>
      </c>
      <c r="AD570" s="5">
        <f t="shared" si="123"/>
        <v>6.1400000000000006</v>
      </c>
      <c r="AE570" s="5">
        <f>AE571</f>
        <v>0</v>
      </c>
      <c r="AF570" s="32">
        <f t="shared" si="124"/>
        <v>0</v>
      </c>
    </row>
    <row r="571" spans="1:32" ht="42" customHeight="1">
      <c r="A571" s="9" t="s">
        <v>386</v>
      </c>
      <c r="B571" s="11" t="s">
        <v>411</v>
      </c>
      <c r="C571" s="29"/>
      <c r="D571" s="5">
        <f>D572</f>
        <v>6.1400000000000006</v>
      </c>
      <c r="E571" s="6">
        <f>E572</f>
        <v>0</v>
      </c>
      <c r="F571" s="5">
        <f t="shared" si="121"/>
        <v>6.1400000000000006</v>
      </c>
      <c r="G571" s="6">
        <f>G572</f>
        <v>0</v>
      </c>
      <c r="H571" s="5">
        <f t="shared" si="129"/>
        <v>6.1400000000000006</v>
      </c>
      <c r="I571" s="6">
        <f>I572</f>
        <v>0</v>
      </c>
      <c r="J571" s="5">
        <f t="shared" si="118"/>
        <v>6.1400000000000006</v>
      </c>
      <c r="K571" s="6">
        <f>K572</f>
        <v>0</v>
      </c>
      <c r="L571" s="5">
        <f t="shared" si="117"/>
        <v>6.1400000000000006</v>
      </c>
      <c r="M571" s="6">
        <f>M572</f>
        <v>0</v>
      </c>
      <c r="N571" s="5">
        <f t="shared" si="130"/>
        <v>6.1400000000000006</v>
      </c>
      <c r="O571" s="6">
        <f>O572</f>
        <v>0</v>
      </c>
      <c r="P571" s="5">
        <f t="shared" si="122"/>
        <v>6.1400000000000006</v>
      </c>
      <c r="Q571" s="13">
        <f>Q572</f>
        <v>0</v>
      </c>
      <c r="R571" s="5">
        <f t="shared" ref="R571:R574" si="132">P571+Q571</f>
        <v>6.1400000000000006</v>
      </c>
      <c r="S571" s="6">
        <f>S572</f>
        <v>0</v>
      </c>
      <c r="T571" s="5">
        <f t="shared" si="131"/>
        <v>6.1400000000000006</v>
      </c>
      <c r="U571" s="6">
        <f>U572</f>
        <v>0</v>
      </c>
      <c r="V571" s="5">
        <f t="shared" si="128"/>
        <v>6.1400000000000006</v>
      </c>
      <c r="W571" s="6">
        <f>W572</f>
        <v>0</v>
      </c>
      <c r="X571" s="5">
        <f t="shared" si="126"/>
        <v>6.1400000000000006</v>
      </c>
      <c r="Y571" s="6">
        <f>Y572</f>
        <v>0</v>
      </c>
      <c r="Z571" s="5">
        <f t="shared" si="127"/>
        <v>6.1400000000000006</v>
      </c>
      <c r="AA571" s="13">
        <f>AA572</f>
        <v>0</v>
      </c>
      <c r="AB571" s="5">
        <f t="shared" si="125"/>
        <v>6.1400000000000006</v>
      </c>
      <c r="AC571" s="6">
        <f>AC572</f>
        <v>0</v>
      </c>
      <c r="AD571" s="5">
        <f t="shared" si="123"/>
        <v>6.1400000000000006</v>
      </c>
      <c r="AE571" s="5">
        <f>AE572</f>
        <v>0</v>
      </c>
      <c r="AF571" s="32">
        <f t="shared" si="124"/>
        <v>0</v>
      </c>
    </row>
    <row r="572" spans="1:32" ht="51.75" customHeight="1">
      <c r="A572" s="9" t="s">
        <v>410</v>
      </c>
      <c r="B572" s="11" t="s">
        <v>412</v>
      </c>
      <c r="C572" s="29"/>
      <c r="D572" s="5">
        <f>D573</f>
        <v>6.1400000000000006</v>
      </c>
      <c r="E572" s="6">
        <f>E573</f>
        <v>0</v>
      </c>
      <c r="F572" s="5">
        <f t="shared" si="121"/>
        <v>6.1400000000000006</v>
      </c>
      <c r="G572" s="6">
        <f>G573</f>
        <v>0</v>
      </c>
      <c r="H572" s="5">
        <f t="shared" si="129"/>
        <v>6.1400000000000006</v>
      </c>
      <c r="I572" s="6">
        <f>I573</f>
        <v>0</v>
      </c>
      <c r="J572" s="5">
        <f t="shared" si="118"/>
        <v>6.1400000000000006</v>
      </c>
      <c r="K572" s="6">
        <f>K573</f>
        <v>0</v>
      </c>
      <c r="L572" s="5">
        <f t="shared" si="117"/>
        <v>6.1400000000000006</v>
      </c>
      <c r="M572" s="6">
        <f>M573</f>
        <v>0</v>
      </c>
      <c r="N572" s="5">
        <f t="shared" si="130"/>
        <v>6.1400000000000006</v>
      </c>
      <c r="O572" s="6">
        <f>O573</f>
        <v>0</v>
      </c>
      <c r="P572" s="5">
        <f t="shared" si="122"/>
        <v>6.1400000000000006</v>
      </c>
      <c r="Q572" s="13">
        <f>Q573</f>
        <v>0</v>
      </c>
      <c r="R572" s="5">
        <f t="shared" si="132"/>
        <v>6.1400000000000006</v>
      </c>
      <c r="S572" s="6">
        <f>S573</f>
        <v>0</v>
      </c>
      <c r="T572" s="5">
        <f t="shared" si="131"/>
        <v>6.1400000000000006</v>
      </c>
      <c r="U572" s="6">
        <f>U573</f>
        <v>0</v>
      </c>
      <c r="V572" s="5">
        <f t="shared" si="128"/>
        <v>6.1400000000000006</v>
      </c>
      <c r="W572" s="6">
        <f>W573</f>
        <v>0</v>
      </c>
      <c r="X572" s="5">
        <f t="shared" si="126"/>
        <v>6.1400000000000006</v>
      </c>
      <c r="Y572" s="6">
        <f>Y573</f>
        <v>0</v>
      </c>
      <c r="Z572" s="5">
        <f t="shared" si="127"/>
        <v>6.1400000000000006</v>
      </c>
      <c r="AA572" s="13">
        <f>AA573</f>
        <v>0</v>
      </c>
      <c r="AB572" s="5">
        <f t="shared" si="125"/>
        <v>6.1400000000000006</v>
      </c>
      <c r="AC572" s="6">
        <f>AC573</f>
        <v>0</v>
      </c>
      <c r="AD572" s="5">
        <f t="shared" si="123"/>
        <v>6.1400000000000006</v>
      </c>
      <c r="AE572" s="5">
        <f>AE573</f>
        <v>0</v>
      </c>
      <c r="AF572" s="32">
        <f t="shared" si="124"/>
        <v>0</v>
      </c>
    </row>
    <row r="573" spans="1:32" ht="54.75" customHeight="1">
      <c r="A573" s="9" t="s">
        <v>34</v>
      </c>
      <c r="B573" s="11" t="s">
        <v>412</v>
      </c>
      <c r="C573" s="8">
        <v>200</v>
      </c>
      <c r="D573" s="5">
        <v>6.1400000000000006</v>
      </c>
      <c r="E573" s="6"/>
      <c r="F573" s="5">
        <f t="shared" si="121"/>
        <v>6.1400000000000006</v>
      </c>
      <c r="G573" s="6"/>
      <c r="H573" s="5">
        <f t="shared" si="129"/>
        <v>6.1400000000000006</v>
      </c>
      <c r="I573" s="6"/>
      <c r="J573" s="5">
        <f t="shared" si="118"/>
        <v>6.1400000000000006</v>
      </c>
      <c r="K573" s="6"/>
      <c r="L573" s="5">
        <f t="shared" ref="L573:L574" si="133">J573+K573</f>
        <v>6.1400000000000006</v>
      </c>
      <c r="M573" s="6"/>
      <c r="N573" s="5">
        <f t="shared" si="130"/>
        <v>6.1400000000000006</v>
      </c>
      <c r="O573" s="6"/>
      <c r="P573" s="5">
        <f t="shared" si="122"/>
        <v>6.1400000000000006</v>
      </c>
      <c r="Q573" s="13"/>
      <c r="R573" s="5">
        <f t="shared" si="132"/>
        <v>6.1400000000000006</v>
      </c>
      <c r="S573" s="6"/>
      <c r="T573" s="5">
        <f t="shared" si="131"/>
        <v>6.1400000000000006</v>
      </c>
      <c r="U573" s="6"/>
      <c r="V573" s="5">
        <f t="shared" si="128"/>
        <v>6.1400000000000006</v>
      </c>
      <c r="W573" s="6"/>
      <c r="X573" s="5">
        <f t="shared" si="126"/>
        <v>6.1400000000000006</v>
      </c>
      <c r="Y573" s="6"/>
      <c r="Z573" s="5">
        <f t="shared" si="127"/>
        <v>6.1400000000000006</v>
      </c>
      <c r="AA573" s="13"/>
      <c r="AB573" s="5">
        <f t="shared" si="125"/>
        <v>6.1400000000000006</v>
      </c>
      <c r="AC573" s="6"/>
      <c r="AD573" s="5">
        <f t="shared" si="123"/>
        <v>6.1400000000000006</v>
      </c>
      <c r="AE573" s="5">
        <v>0</v>
      </c>
      <c r="AF573" s="32">
        <f t="shared" si="124"/>
        <v>0</v>
      </c>
    </row>
    <row r="574" spans="1:32" ht="32.25" customHeight="1">
      <c r="A574" s="30" t="s">
        <v>9</v>
      </c>
      <c r="B574" s="15"/>
      <c r="C574" s="31"/>
      <c r="D574" s="3">
        <v>437958.60105</v>
      </c>
      <c r="E574" s="4">
        <f>E570+E542+E523+E516+E484+E473+E451+E307+E273+E198+E149+E11</f>
        <v>5743.744349999999</v>
      </c>
      <c r="F574" s="5">
        <f t="shared" si="121"/>
        <v>443702.34539999999</v>
      </c>
      <c r="G574" s="6">
        <f>G570+G542+G523+G516+G484+G473+G451+G307+G273+G198+G149+G11</f>
        <v>673.94299999999998</v>
      </c>
      <c r="H574" s="5">
        <f t="shared" si="129"/>
        <v>444376.28840000002</v>
      </c>
      <c r="I574" s="6">
        <f>I570+I542+I523+I516+I484+I473+I451+I307+I273+I198+I149+I11</f>
        <v>2927.7799999999997</v>
      </c>
      <c r="J574" s="5">
        <f t="shared" si="118"/>
        <v>447304.06840000005</v>
      </c>
      <c r="K574" s="6">
        <f>K570+K542+K523+K516+K484+K473+K451+K307+K273+K198+K149+K11</f>
        <v>6789.1750000000002</v>
      </c>
      <c r="L574" s="5">
        <f t="shared" si="133"/>
        <v>454093.24340000004</v>
      </c>
      <c r="M574" s="6">
        <f>M570+M542+M523+M516+M484+M473+M451+M307+M273+M198+M149+M11</f>
        <v>13721.9895</v>
      </c>
      <c r="N574" s="5">
        <f t="shared" si="130"/>
        <v>467815.23290000006</v>
      </c>
      <c r="O574" s="6">
        <f>O570+O542+O523+O516+O484+O473+O451+O307+O273+O198+O149+O11</f>
        <v>4101.2689799999998</v>
      </c>
      <c r="P574" s="5">
        <f t="shared" si="122"/>
        <v>471916.50188000005</v>
      </c>
      <c r="Q574" s="13">
        <f>Q570+Q542+Q523+Q516+Q484+Q473+Q451+Q307+Q273+Q198+Q149+Q11</f>
        <v>2934.5414899999996</v>
      </c>
      <c r="R574" s="5">
        <f t="shared" si="132"/>
        <v>474851.04337000003</v>
      </c>
      <c r="S574" s="6">
        <f>S570+S542+S523+S516+S484+S473+S451+S307+S273+S198+S149+S11</f>
        <v>0</v>
      </c>
      <c r="T574" s="5">
        <f t="shared" si="131"/>
        <v>474851.04337000003</v>
      </c>
      <c r="U574" s="6">
        <f>U570+U542+U523+U516+U484+U473+U451+U307+U273+U198+U149+U11</f>
        <v>72368.696000000011</v>
      </c>
      <c r="V574" s="5">
        <f t="shared" si="128"/>
        <v>547219.73937000008</v>
      </c>
      <c r="W574" s="6">
        <f>W570+W542+W523+W516+W484+W473+W451+W307+W273+W198+W149+W11</f>
        <v>5263.3810700000004</v>
      </c>
      <c r="X574" s="5">
        <f t="shared" si="126"/>
        <v>552483.12044000009</v>
      </c>
      <c r="Y574" s="6">
        <f>Y570+Y542+Y523+Y516+Y484+Y473+Y451+Y307+Y273+Y198+Y149+Y11</f>
        <v>6152.5845900000013</v>
      </c>
      <c r="Z574" s="5">
        <f t="shared" si="127"/>
        <v>558635.70503000007</v>
      </c>
      <c r="AA574" s="13">
        <f>AA570+AA542+AA523+AA516+AA484+AA473+AA451+AA307+AA273+AA198+AA149+AA11</f>
        <v>-388.03969000000052</v>
      </c>
      <c r="AB574" s="5">
        <f t="shared" si="125"/>
        <v>558247.66534000007</v>
      </c>
      <c r="AC574" s="6">
        <f>AC570+AC542+AC523+AC516+AC484+AC473+AC451+AC307+AC273+AC198+AC149+AC11</f>
        <v>-10.715869999999995</v>
      </c>
      <c r="AD574" s="5">
        <f t="shared" si="123"/>
        <v>558236.94947000011</v>
      </c>
      <c r="AE574" s="5">
        <f>AE570+AE542+AE523+AE516+AE484+AE473+AE451+AE307+AE273+AE198+AE149+AE11</f>
        <v>482330.14260000002</v>
      </c>
      <c r="AF574" s="32">
        <f t="shared" si="124"/>
        <v>86.402403685018101</v>
      </c>
    </row>
  </sheetData>
  <autoFilter ref="G1:G3095"/>
  <mergeCells count="40">
    <mergeCell ref="A6:AF6"/>
    <mergeCell ref="A7:AF7"/>
    <mergeCell ref="A8:AF8"/>
    <mergeCell ref="A1:F1"/>
    <mergeCell ref="A2:AF2"/>
    <mergeCell ref="A3:AF3"/>
    <mergeCell ref="A4:AF4"/>
    <mergeCell ref="A5:AF5"/>
    <mergeCell ref="K9:K10"/>
    <mergeCell ref="L9:L10"/>
    <mergeCell ref="A9:A10"/>
    <mergeCell ref="D9:D10"/>
    <mergeCell ref="E9:E10"/>
    <mergeCell ref="G9:G10"/>
    <mergeCell ref="H9:H10"/>
    <mergeCell ref="B9:B10"/>
    <mergeCell ref="C9:C10"/>
    <mergeCell ref="F9:F10"/>
    <mergeCell ref="I9:I10"/>
    <mergeCell ref="J9:J10"/>
    <mergeCell ref="M9:M10"/>
    <mergeCell ref="N9:N10"/>
    <mergeCell ref="U9:U10"/>
    <mergeCell ref="V9:V10"/>
    <mergeCell ref="S9:S10"/>
    <mergeCell ref="T9:T10"/>
    <mergeCell ref="AE9:AE10"/>
    <mergeCell ref="AF9:AF10"/>
    <mergeCell ref="AC9:AC10"/>
    <mergeCell ref="AD9:AD10"/>
    <mergeCell ref="O9:O10"/>
    <mergeCell ref="P9:P10"/>
    <mergeCell ref="Q9:Q10"/>
    <mergeCell ref="Y9:Y10"/>
    <mergeCell ref="Z9:Z10"/>
    <mergeCell ref="X9:X10"/>
    <mergeCell ref="R9:R10"/>
    <mergeCell ref="AA9:AA10"/>
    <mergeCell ref="AB9:AB10"/>
    <mergeCell ref="W9:W10"/>
  </mergeCells>
  <phoneticPr fontId="0" type="noConversion"/>
  <pageMargins left="0.59055118110236227" right="0" top="0.39370078740157483" bottom="0" header="0" footer="0"/>
  <pageSetup paperSize="9" scale="75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Администратор</cp:lastModifiedBy>
  <cp:lastPrinted>2020-03-20T11:19:15Z</cp:lastPrinted>
  <dcterms:created xsi:type="dcterms:W3CDTF">2003-11-25T12:37:58Z</dcterms:created>
  <dcterms:modified xsi:type="dcterms:W3CDTF">2020-06-10T06:24:36Z</dcterms:modified>
</cp:coreProperties>
</file>