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AD12" i="1"/>
  <c r="AD13"/>
  <c r="AD14"/>
  <c r="AD15"/>
  <c r="AD16"/>
  <c r="AD17"/>
  <c r="AD18"/>
  <c r="AD19"/>
  <c r="AD20"/>
  <c r="AD11"/>
  <c r="AC15"/>
  <c r="AC14" s="1"/>
  <c r="AC13" s="1"/>
  <c r="AC12"/>
  <c r="AC11" s="1"/>
  <c r="AA20"/>
  <c r="AA16"/>
  <c r="AA19"/>
  <c r="AA15"/>
  <c r="Y19"/>
  <c r="Y18" s="1"/>
  <c r="Y15"/>
  <c r="Y14" s="1"/>
  <c r="Y12"/>
  <c r="Y11" s="1"/>
  <c r="W16"/>
  <c r="W20"/>
  <c r="W19" s="1"/>
  <c r="W15"/>
  <c r="U19"/>
  <c r="U15"/>
  <c r="U14" s="1"/>
  <c r="U12"/>
  <c r="U11" s="1"/>
  <c r="S19"/>
  <c r="S15"/>
  <c r="S12"/>
  <c r="S11" s="1"/>
  <c r="Q19"/>
  <c r="Q15"/>
  <c r="Q12"/>
  <c r="Q11" s="1"/>
  <c r="O15"/>
  <c r="M20"/>
  <c r="M16"/>
  <c r="M15" s="1"/>
  <c r="M14" s="1"/>
  <c r="M13" s="1"/>
  <c r="M19"/>
  <c r="M18" s="1"/>
  <c r="M17" s="1"/>
  <c r="K19"/>
  <c r="K18" s="1"/>
  <c r="K17" s="1"/>
  <c r="K15"/>
  <c r="K14" s="1"/>
  <c r="K12"/>
  <c r="K11" s="1"/>
  <c r="I19"/>
  <c r="I18" s="1"/>
  <c r="I15"/>
  <c r="I12"/>
  <c r="I11" s="1"/>
  <c r="G19"/>
  <c r="G15"/>
  <c r="G12"/>
  <c r="G11" s="1"/>
  <c r="E12"/>
  <c r="E11" s="1"/>
  <c r="F16"/>
  <c r="H16" s="1"/>
  <c r="J16" s="1"/>
  <c r="L16" s="1"/>
  <c r="F20"/>
  <c r="E19"/>
  <c r="E18" s="1"/>
  <c r="E17" s="1"/>
  <c r="E15"/>
  <c r="E14" s="1"/>
  <c r="E13" s="1"/>
  <c r="D19"/>
  <c r="D18" s="1"/>
  <c r="D17" s="1"/>
  <c r="D15"/>
  <c r="D12"/>
  <c r="D11" s="1"/>
  <c r="AA12" l="1"/>
  <c r="AA11" s="1"/>
  <c r="AC19"/>
  <c r="AC18" s="1"/>
  <c r="AC17" s="1"/>
  <c r="Y13"/>
  <c r="Y17"/>
  <c r="W12"/>
  <c r="W11" s="1"/>
  <c r="AA14"/>
  <c r="AA13" s="1"/>
  <c r="AA18"/>
  <c r="W18"/>
  <c r="W14"/>
  <c r="U13"/>
  <c r="U18"/>
  <c r="S18"/>
  <c r="S14"/>
  <c r="Q14"/>
  <c r="Q18"/>
  <c r="Q13"/>
  <c r="O14"/>
  <c r="O12"/>
  <c r="O11" s="1"/>
  <c r="O19"/>
  <c r="N16"/>
  <c r="P16" s="1"/>
  <c r="R16" s="1"/>
  <c r="T16" s="1"/>
  <c r="V16" s="1"/>
  <c r="X16" s="1"/>
  <c r="Z16" s="1"/>
  <c r="AB16" s="1"/>
  <c r="M12"/>
  <c r="M11" s="1"/>
  <c r="K13"/>
  <c r="F12"/>
  <c r="F11" s="1"/>
  <c r="F15"/>
  <c r="H15" s="1"/>
  <c r="J15" s="1"/>
  <c r="L15" s="1"/>
  <c r="N15" s="1"/>
  <c r="P15" s="1"/>
  <c r="R15" s="1"/>
  <c r="T15" s="1"/>
  <c r="V15" s="1"/>
  <c r="X15" s="1"/>
  <c r="Z15" s="1"/>
  <c r="AB15" s="1"/>
  <c r="F17"/>
  <c r="H20"/>
  <c r="I17"/>
  <c r="I14"/>
  <c r="G18"/>
  <c r="G14"/>
  <c r="F19"/>
  <c r="H19" s="1"/>
  <c r="J19" s="1"/>
  <c r="L19" s="1"/>
  <c r="N19" s="1"/>
  <c r="F18"/>
  <c r="B3" i="2"/>
  <c r="B4" s="1"/>
  <c r="D14" i="1"/>
  <c r="F14" s="1"/>
  <c r="B5" i="2"/>
  <c r="D3"/>
  <c r="C3"/>
  <c r="D6"/>
  <c r="D8" s="1"/>
  <c r="C6"/>
  <c r="C8" s="1"/>
  <c r="B6"/>
  <c r="B7" s="1"/>
  <c r="AA17" i="1" l="1"/>
  <c r="W17"/>
  <c r="W13"/>
  <c r="U17"/>
  <c r="S17"/>
  <c r="S13"/>
  <c r="Q17"/>
  <c r="O13"/>
  <c r="P19"/>
  <c r="R19" s="1"/>
  <c r="T19" s="1"/>
  <c r="V19" s="1"/>
  <c r="X19" s="1"/>
  <c r="Z19" s="1"/>
  <c r="AB19" s="1"/>
  <c r="O18"/>
  <c r="J20"/>
  <c r="H12"/>
  <c r="H11" s="1"/>
  <c r="I13"/>
  <c r="H18"/>
  <c r="J18" s="1"/>
  <c r="L18" s="1"/>
  <c r="N18" s="1"/>
  <c r="G17"/>
  <c r="H17" s="1"/>
  <c r="J17" s="1"/>
  <c r="L17" s="1"/>
  <c r="N17" s="1"/>
  <c r="H14"/>
  <c r="J14" s="1"/>
  <c r="L14" s="1"/>
  <c r="N14" s="1"/>
  <c r="P14" s="1"/>
  <c r="R14" s="1"/>
  <c r="T14" s="1"/>
  <c r="V14" s="1"/>
  <c r="X14" s="1"/>
  <c r="Z14" s="1"/>
  <c r="AB14" s="1"/>
  <c r="G13"/>
  <c r="D13"/>
  <c r="F13" s="1"/>
  <c r="D9" i="2"/>
  <c r="D5"/>
  <c r="C9"/>
  <c r="C5"/>
  <c r="D7"/>
  <c r="C4"/>
  <c r="D4"/>
  <c r="C7"/>
  <c r="B8"/>
  <c r="B9"/>
  <c r="P18" i="1" l="1"/>
  <c r="R18" s="1"/>
  <c r="T18" s="1"/>
  <c r="V18" s="1"/>
  <c r="X18" s="1"/>
  <c r="Z18" s="1"/>
  <c r="AB18" s="1"/>
  <c r="O17"/>
  <c r="P17" s="1"/>
  <c r="R17" s="1"/>
  <c r="T17" s="1"/>
  <c r="V17" s="1"/>
  <c r="X17" s="1"/>
  <c r="Z17" s="1"/>
  <c r="AB17" s="1"/>
  <c r="J12"/>
  <c r="J11" s="1"/>
  <c r="L20"/>
  <c r="H13"/>
  <c r="J13" s="1"/>
  <c r="L13" s="1"/>
  <c r="N13" s="1"/>
  <c r="P13" s="1"/>
  <c r="R13" s="1"/>
  <c r="T13" s="1"/>
  <c r="V13" s="1"/>
  <c r="X13" s="1"/>
  <c r="Z13" s="1"/>
  <c r="AB13" s="1"/>
  <c r="L12" l="1"/>
  <c r="L11" s="1"/>
  <c r="N20"/>
  <c r="P20" l="1"/>
  <c r="N12"/>
  <c r="N11" s="1"/>
  <c r="R20" l="1"/>
  <c r="P12"/>
  <c r="P11" s="1"/>
  <c r="R12" l="1"/>
  <c r="R11" s="1"/>
  <c r="T20"/>
  <c r="V20" l="1"/>
  <c r="T12"/>
  <c r="T11" s="1"/>
  <c r="V12" l="1"/>
  <c r="V11" s="1"/>
  <c r="X20"/>
  <c r="Z20" l="1"/>
  <c r="X12"/>
  <c r="X11" s="1"/>
  <c r="AB20" l="1"/>
  <c r="Z12"/>
  <c r="Z11" s="1"/>
  <c r="AB12" l="1"/>
  <c r="AB11" s="1"/>
</calcChain>
</file>

<file path=xl/sharedStrings.xml><?xml version="1.0" encoding="utf-8"?>
<sst xmlns="http://schemas.openxmlformats.org/spreadsheetml/2006/main" count="69" uniqueCount="54">
  <si>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</si>
  <si>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</si>
  <si>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</si>
  <si>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</si>
  <si>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</si>
  <si>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</si>
  <si>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</si>
  <si>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</si>
  <si>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</si>
  <si>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</si>
  <si>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</si>
  <si>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</si>
  <si>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</si>
  <si>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</si>
  <si>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</si>
  <si>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</si>
  <si>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</si>
  <si>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</si>
  <si>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</si>
  <si>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</si>
  <si>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</si>
  <si>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</si>
  <si>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</si>
  <si>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</si>
  <si>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</si>
  <si>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</si>
  <si>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</si>
  <si>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на 2019 год и на плановый период 2020 и 2021 годов</t>
  </si>
  <si>
    <t xml:space="preserve">ИСТОЧНИКИ ВНУТРЕННЕГО ФИНАНСИРОВАНИЯ ДЕФИЦИТОВ БЮДЖЕТОВ
</t>
  </si>
  <si>
    <t xml:space="preserve">Изменение остатков средств на счетах по учету средств бюджетов
</t>
  </si>
  <si>
    <t xml:space="preserve">Увеличение остатков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</si>
  <si>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</si>
  <si>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</si>
  <si>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</si>
  <si>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</si>
  <si>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</si>
  <si>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</si>
  <si>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</si>
  <si>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Изменения 25.01.19</t>
  </si>
  <si>
    <t>Изменения 30.01.19</t>
  </si>
  <si>
    <t>Изменения 22.02.19</t>
  </si>
  <si>
    <t>Изменения 29.03.19</t>
  </si>
  <si>
    <t>Изменения 26.04.19</t>
  </si>
  <si>
    <t>Изменения 28.06.19</t>
  </si>
  <si>
    <t>Изменения 14.06.19</t>
  </si>
  <si>
    <t>Изменения 29.07.19</t>
  </si>
  <si>
    <t>Изменения 25.10.19</t>
  </si>
  <si>
    <t>Изменения 29.11.19</t>
  </si>
  <si>
    <t>Изменения 13.12.19</t>
  </si>
  <si>
    <t>Изменения 27.12.19</t>
  </si>
  <si>
    <t>Уточненный план</t>
  </si>
  <si>
    <t>Исполнение</t>
  </si>
  <si>
    <t>Процент исполнения</t>
  </si>
  <si>
    <t>от 08.06.2020 № 50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</si>
</sst>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3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tabSelected="1" workbookViewId="0">
      <selection activeCell="AL7" sqref="AL7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27" width="12" style="1" hidden="1" customWidth="1"/>
    <col min="28" max="30" width="12" style="1" customWidth="1"/>
    <col min="31" max="16384" width="9.109375" style="7"/>
  </cols>
  <sheetData>
    <row r="1" spans="1:30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>
      <c r="B4" s="25" t="s">
        <v>53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9" customFormat="1" ht="18.75" customHeight="1">
      <c r="A6" s="8" t="s">
        <v>0</v>
      </c>
      <c r="B6" s="20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9" customFormat="1" ht="18.75" customHeight="1">
      <c r="A7" s="8"/>
      <c r="B7" s="20" t="s">
        <v>27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12.75" customHeight="1">
      <c r="B9" s="27" t="s">
        <v>1</v>
      </c>
      <c r="C9" s="27" t="s">
        <v>10</v>
      </c>
      <c r="D9" s="22" t="s">
        <v>20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48.75" customHeight="1">
      <c r="B10" s="27"/>
      <c r="C10" s="27"/>
      <c r="D10" s="11" t="s">
        <v>20</v>
      </c>
      <c r="E10" s="11" t="s">
        <v>38</v>
      </c>
      <c r="F10" s="11" t="s">
        <v>20</v>
      </c>
      <c r="G10" s="11" t="s">
        <v>39</v>
      </c>
      <c r="H10" s="11" t="s">
        <v>20</v>
      </c>
      <c r="I10" s="11" t="s">
        <v>40</v>
      </c>
      <c r="J10" s="11" t="s">
        <v>20</v>
      </c>
      <c r="K10" s="11" t="s">
        <v>41</v>
      </c>
      <c r="L10" s="11" t="s">
        <v>20</v>
      </c>
      <c r="M10" s="11" t="s">
        <v>42</v>
      </c>
      <c r="N10" s="11" t="s">
        <v>20</v>
      </c>
      <c r="O10" s="11" t="s">
        <v>44</v>
      </c>
      <c r="P10" s="11" t="s">
        <v>20</v>
      </c>
      <c r="Q10" s="11" t="s">
        <v>43</v>
      </c>
      <c r="R10" s="11" t="s">
        <v>20</v>
      </c>
      <c r="S10" s="11" t="s">
        <v>45</v>
      </c>
      <c r="T10" s="11" t="s">
        <v>20</v>
      </c>
      <c r="U10" s="11" t="s">
        <v>46</v>
      </c>
      <c r="V10" s="11" t="s">
        <v>20</v>
      </c>
      <c r="W10" s="11" t="s">
        <v>47</v>
      </c>
      <c r="X10" s="11" t="s">
        <v>20</v>
      </c>
      <c r="Y10" s="11" t="s">
        <v>48</v>
      </c>
      <c r="Z10" s="11" t="s">
        <v>20</v>
      </c>
      <c r="AA10" s="11" t="s">
        <v>49</v>
      </c>
      <c r="AB10" s="11" t="s">
        <v>50</v>
      </c>
      <c r="AC10" s="11" t="s">
        <v>51</v>
      </c>
      <c r="AD10" s="11" t="s">
        <v>52</v>
      </c>
    </row>
    <row r="11" spans="1:30" ht="49.5" customHeight="1">
      <c r="B11" s="13" t="s">
        <v>2</v>
      </c>
      <c r="C11" s="14" t="s">
        <v>28</v>
      </c>
      <c r="D11" s="15">
        <f>D12</f>
        <v>0</v>
      </c>
      <c r="E11" s="15">
        <f t="shared" ref="E11:AC11" si="0">E12</f>
        <v>5743.7443499999999</v>
      </c>
      <c r="F11" s="15">
        <f>F12</f>
        <v>5743.7443499999936</v>
      </c>
      <c r="G11" s="15">
        <f t="shared" si="0"/>
        <v>916.01638000000003</v>
      </c>
      <c r="H11" s="15">
        <f>H12</f>
        <v>6659.7607300000382</v>
      </c>
      <c r="I11" s="15">
        <f t="shared" si="0"/>
        <v>2927.78</v>
      </c>
      <c r="J11" s="15">
        <f>J12</f>
        <v>9587.5407300000661</v>
      </c>
      <c r="K11" s="15">
        <f t="shared" si="0"/>
        <v>0</v>
      </c>
      <c r="L11" s="15">
        <f>L12</f>
        <v>9587.5407300000661</v>
      </c>
      <c r="M11" s="15">
        <f t="shared" si="0"/>
        <v>147.99099999999999</v>
      </c>
      <c r="N11" s="15">
        <f>N12</f>
        <v>9735.5317300001043</v>
      </c>
      <c r="O11" s="15">
        <f t="shared" si="0"/>
        <v>0</v>
      </c>
      <c r="P11" s="15">
        <f>P12</f>
        <v>9735.5317300001043</v>
      </c>
      <c r="Q11" s="15">
        <f t="shared" si="0"/>
        <v>0</v>
      </c>
      <c r="R11" s="15">
        <f>R12</f>
        <v>9735.5317300001043</v>
      </c>
      <c r="S11" s="15">
        <f t="shared" si="0"/>
        <v>0</v>
      </c>
      <c r="T11" s="15">
        <f>T12</f>
        <v>9735.5317300001625</v>
      </c>
      <c r="U11" s="15">
        <f t="shared" si="0"/>
        <v>797.06807000000026</v>
      </c>
      <c r="V11" s="15">
        <f>V12</f>
        <v>10532.5998000002</v>
      </c>
      <c r="W11" s="15">
        <f t="shared" si="0"/>
        <v>-791.61938000000009</v>
      </c>
      <c r="X11" s="15">
        <f>X12</f>
        <v>9740.9804200001527</v>
      </c>
      <c r="Y11" s="15">
        <f t="shared" si="0"/>
        <v>-388.03969000000001</v>
      </c>
      <c r="Z11" s="15">
        <f>Z12</f>
        <v>9352.9407300001476</v>
      </c>
      <c r="AA11" s="15">
        <f t="shared" si="0"/>
        <v>-115.50345000000004</v>
      </c>
      <c r="AB11" s="15">
        <f>AB12</f>
        <v>9237.4372800001875</v>
      </c>
      <c r="AC11" s="15">
        <f t="shared" si="0"/>
        <v>8132.8778399999719</v>
      </c>
      <c r="AD11" s="16">
        <f>AC11/AB11*100</f>
        <v>88.042577107487617</v>
      </c>
    </row>
    <row r="12" spans="1:30" ht="38.25" customHeight="1">
      <c r="B12" s="13" t="s">
        <v>3</v>
      </c>
      <c r="C12" s="17" t="s">
        <v>29</v>
      </c>
      <c r="D12" s="15">
        <f>D20+D16</f>
        <v>0</v>
      </c>
      <c r="E12" s="15">
        <f t="shared" ref="E12:G12" si="1">E20+E16</f>
        <v>5743.7443499999999</v>
      </c>
      <c r="F12" s="15">
        <f>F20+F16</f>
        <v>5743.7443499999936</v>
      </c>
      <c r="G12" s="15">
        <f t="shared" si="1"/>
        <v>916.01638000000003</v>
      </c>
      <c r="H12" s="15">
        <f>H20+H16</f>
        <v>6659.7607300000382</v>
      </c>
      <c r="I12" s="15">
        <f t="shared" ref="I12:K12" si="2">I20+I16</f>
        <v>2927.78</v>
      </c>
      <c r="J12" s="15">
        <f>J20+J16</f>
        <v>9587.5407300000661</v>
      </c>
      <c r="K12" s="15">
        <f t="shared" si="2"/>
        <v>0</v>
      </c>
      <c r="L12" s="15">
        <f>L20+L16</f>
        <v>9587.5407300000661</v>
      </c>
      <c r="M12" s="15">
        <f t="shared" ref="M12:O12" si="3">M20+M16</f>
        <v>147.99099999999999</v>
      </c>
      <c r="N12" s="15">
        <f>N20+N16</f>
        <v>9735.5317300001043</v>
      </c>
      <c r="O12" s="15">
        <f t="shared" si="3"/>
        <v>0</v>
      </c>
      <c r="P12" s="15">
        <f>P20+P16</f>
        <v>9735.5317300001043</v>
      </c>
      <c r="Q12" s="15">
        <f t="shared" ref="Q12:S12" si="4">Q20+Q16</f>
        <v>0</v>
      </c>
      <c r="R12" s="15">
        <f>R20+R16</f>
        <v>9735.5317300001043</v>
      </c>
      <c r="S12" s="15">
        <f t="shared" si="4"/>
        <v>0</v>
      </c>
      <c r="T12" s="15">
        <f>T20+T16</f>
        <v>9735.5317300001625</v>
      </c>
      <c r="U12" s="15">
        <f t="shared" ref="U12:W12" si="5">U20+U16</f>
        <v>797.06807000000026</v>
      </c>
      <c r="V12" s="15">
        <f>V20+V16</f>
        <v>10532.5998000002</v>
      </c>
      <c r="W12" s="15">
        <f t="shared" si="5"/>
        <v>-791.61938000000009</v>
      </c>
      <c r="X12" s="15">
        <f>X20+X16</f>
        <v>9740.9804200001527</v>
      </c>
      <c r="Y12" s="15">
        <f t="shared" ref="Y12:AA12" si="6">Y20+Y16</f>
        <v>-388.03969000000001</v>
      </c>
      <c r="Z12" s="15">
        <f>Z20+Z16</f>
        <v>9352.9407300001476</v>
      </c>
      <c r="AA12" s="15">
        <f t="shared" si="6"/>
        <v>-115.50345000000004</v>
      </c>
      <c r="AB12" s="15">
        <f>AB20+AB16</f>
        <v>9237.4372800001875</v>
      </c>
      <c r="AC12" s="15">
        <f t="shared" ref="AC12" si="7">AC20+AC16</f>
        <v>8132.8778399999719</v>
      </c>
      <c r="AD12" s="16">
        <f t="shared" ref="AD12:AD20" si="8">AC12/AB12*100</f>
        <v>88.042577107487617</v>
      </c>
    </row>
    <row r="13" spans="1:30" ht="36.75" customHeight="1">
      <c r="B13" s="12" t="s">
        <v>4</v>
      </c>
      <c r="C13" s="18" t="s">
        <v>30</v>
      </c>
      <c r="D13" s="19">
        <f t="shared" ref="D13:AC15" si="9">D14</f>
        <v>-437958.60105</v>
      </c>
      <c r="E13" s="19">
        <f t="shared" si="9"/>
        <v>0</v>
      </c>
      <c r="F13" s="15">
        <f t="shared" ref="F13:F20" si="10">E13+D13</f>
        <v>-437958.60105</v>
      </c>
      <c r="G13" s="19">
        <f t="shared" si="9"/>
        <v>242.07337999999999</v>
      </c>
      <c r="H13" s="15">
        <f t="shared" ref="H13:H20" si="11">G13+F13</f>
        <v>-437716.52766999998</v>
      </c>
      <c r="I13" s="19">
        <f t="shared" si="9"/>
        <v>0</v>
      </c>
      <c r="J13" s="15">
        <f>I13+H13</f>
        <v>-437716.52766999998</v>
      </c>
      <c r="K13" s="19">
        <f t="shared" si="9"/>
        <v>-6789.1750000000002</v>
      </c>
      <c r="L13" s="15">
        <f>K13+J13</f>
        <v>-444505.70266999997</v>
      </c>
      <c r="M13" s="19">
        <f t="shared" si="9"/>
        <v>-13573.9985</v>
      </c>
      <c r="N13" s="15">
        <f>M13+L13</f>
        <v>-458079.70116999996</v>
      </c>
      <c r="O13" s="19">
        <f t="shared" si="9"/>
        <v>-4101.2689799999998</v>
      </c>
      <c r="P13" s="15">
        <f>O13+N13</f>
        <v>-462180.97014999995</v>
      </c>
      <c r="Q13" s="19">
        <f t="shared" si="9"/>
        <v>-2934.5414900000001</v>
      </c>
      <c r="R13" s="15">
        <f>Q13+P13</f>
        <v>-465115.51163999992</v>
      </c>
      <c r="S13" s="19">
        <f t="shared" si="9"/>
        <v>-72368.695999999996</v>
      </c>
      <c r="T13" s="15">
        <f>S13+R13</f>
        <v>-537484.20763999992</v>
      </c>
      <c r="U13" s="19">
        <f t="shared" si="9"/>
        <v>-4466.3130000000001</v>
      </c>
      <c r="V13" s="15">
        <f>U13+T13</f>
        <v>-541950.52063999989</v>
      </c>
      <c r="W13" s="19">
        <f t="shared" si="9"/>
        <v>-6944.2039700000005</v>
      </c>
      <c r="X13" s="15">
        <f>W13+V13</f>
        <v>-548894.72460999992</v>
      </c>
      <c r="Y13" s="19">
        <f t="shared" si="9"/>
        <v>0</v>
      </c>
      <c r="Z13" s="15">
        <f>Y13+X13</f>
        <v>-548894.72460999992</v>
      </c>
      <c r="AA13" s="19">
        <f t="shared" si="9"/>
        <v>-104.78758000000005</v>
      </c>
      <c r="AB13" s="15">
        <f>AA13+Z13</f>
        <v>-548999.51218999992</v>
      </c>
      <c r="AC13" s="19">
        <f t="shared" si="9"/>
        <v>-476019.45306000003</v>
      </c>
      <c r="AD13" s="16">
        <f t="shared" si="8"/>
        <v>86.706716944268862</v>
      </c>
    </row>
    <row r="14" spans="1:30" ht="37.5" customHeight="1">
      <c r="B14" s="12" t="s">
        <v>5</v>
      </c>
      <c r="C14" s="18" t="s">
        <v>31</v>
      </c>
      <c r="D14" s="19">
        <f t="shared" si="9"/>
        <v>-437958.60105</v>
      </c>
      <c r="E14" s="19">
        <f t="shared" si="9"/>
        <v>0</v>
      </c>
      <c r="F14" s="15">
        <f t="shared" si="10"/>
        <v>-437958.60105</v>
      </c>
      <c r="G14" s="19">
        <f t="shared" si="9"/>
        <v>242.07337999999999</v>
      </c>
      <c r="H14" s="15">
        <f t="shared" si="11"/>
        <v>-437716.52766999998</v>
      </c>
      <c r="I14" s="19">
        <f t="shared" si="9"/>
        <v>0</v>
      </c>
      <c r="J14" s="15">
        <f>I14+H14</f>
        <v>-437716.52766999998</v>
      </c>
      <c r="K14" s="19">
        <f t="shared" si="9"/>
        <v>-6789.1750000000002</v>
      </c>
      <c r="L14" s="15">
        <f>K14+J14</f>
        <v>-444505.70266999997</v>
      </c>
      <c r="M14" s="19">
        <f t="shared" si="9"/>
        <v>-13573.9985</v>
      </c>
      <c r="N14" s="15">
        <f>M14+L14</f>
        <v>-458079.70116999996</v>
      </c>
      <c r="O14" s="19">
        <f t="shared" si="9"/>
        <v>-4101.2689799999998</v>
      </c>
      <c r="P14" s="15">
        <f>O14+N14</f>
        <v>-462180.97014999995</v>
      </c>
      <c r="Q14" s="19">
        <f t="shared" si="9"/>
        <v>-2934.5414900000001</v>
      </c>
      <c r="R14" s="15">
        <f>Q14+P14</f>
        <v>-465115.51163999992</v>
      </c>
      <c r="S14" s="19">
        <f t="shared" si="9"/>
        <v>-72368.695999999996</v>
      </c>
      <c r="T14" s="15">
        <f>S14+R14</f>
        <v>-537484.20763999992</v>
      </c>
      <c r="U14" s="19">
        <f t="shared" si="9"/>
        <v>-4466.3130000000001</v>
      </c>
      <c r="V14" s="15">
        <f>U14+T14</f>
        <v>-541950.52063999989</v>
      </c>
      <c r="W14" s="19">
        <f t="shared" si="9"/>
        <v>-6944.2039700000005</v>
      </c>
      <c r="X14" s="15">
        <f>W14+V14</f>
        <v>-548894.72460999992</v>
      </c>
      <c r="Y14" s="19">
        <f t="shared" si="9"/>
        <v>0</v>
      </c>
      <c r="Z14" s="15">
        <f>Y14+X14</f>
        <v>-548894.72460999992</v>
      </c>
      <c r="AA14" s="19">
        <f t="shared" si="9"/>
        <v>-104.78758000000005</v>
      </c>
      <c r="AB14" s="15">
        <f>AA14+Z14</f>
        <v>-548999.51218999992</v>
      </c>
      <c r="AC14" s="19">
        <f t="shared" si="9"/>
        <v>-476019.45306000003</v>
      </c>
      <c r="AD14" s="16">
        <f t="shared" si="8"/>
        <v>86.706716944268862</v>
      </c>
    </row>
    <row r="15" spans="1:30" ht="36" customHeight="1">
      <c r="B15" s="12" t="s">
        <v>6</v>
      </c>
      <c r="C15" s="18" t="s">
        <v>32</v>
      </c>
      <c r="D15" s="19">
        <f t="shared" si="9"/>
        <v>-437958.60105</v>
      </c>
      <c r="E15" s="19">
        <f t="shared" si="9"/>
        <v>0</v>
      </c>
      <c r="F15" s="15">
        <f t="shared" si="10"/>
        <v>-437958.60105</v>
      </c>
      <c r="G15" s="19">
        <f t="shared" si="9"/>
        <v>242.07337999999999</v>
      </c>
      <c r="H15" s="15">
        <f t="shared" si="11"/>
        <v>-437716.52766999998</v>
      </c>
      <c r="I15" s="19">
        <f t="shared" si="9"/>
        <v>0</v>
      </c>
      <c r="J15" s="15">
        <f>I15+H15</f>
        <v>-437716.52766999998</v>
      </c>
      <c r="K15" s="19">
        <f t="shared" si="9"/>
        <v>-6789.1750000000002</v>
      </c>
      <c r="L15" s="15">
        <f>K15+J15</f>
        <v>-444505.70266999997</v>
      </c>
      <c r="M15" s="19">
        <f t="shared" si="9"/>
        <v>-13573.9985</v>
      </c>
      <c r="N15" s="15">
        <f>M15+L15</f>
        <v>-458079.70116999996</v>
      </c>
      <c r="O15" s="19">
        <f t="shared" si="9"/>
        <v>-4101.2689799999998</v>
      </c>
      <c r="P15" s="15">
        <f>O15+N15</f>
        <v>-462180.97014999995</v>
      </c>
      <c r="Q15" s="19">
        <f t="shared" si="9"/>
        <v>-2934.5414900000001</v>
      </c>
      <c r="R15" s="15">
        <f>Q15+P15</f>
        <v>-465115.51163999992</v>
      </c>
      <c r="S15" s="19">
        <f t="shared" si="9"/>
        <v>-72368.695999999996</v>
      </c>
      <c r="T15" s="15">
        <f>S15+R15</f>
        <v>-537484.20763999992</v>
      </c>
      <c r="U15" s="19">
        <f t="shared" si="9"/>
        <v>-4466.3130000000001</v>
      </c>
      <c r="V15" s="15">
        <f>U15+T15</f>
        <v>-541950.52063999989</v>
      </c>
      <c r="W15" s="19">
        <f t="shared" si="9"/>
        <v>-6944.2039700000005</v>
      </c>
      <c r="X15" s="15">
        <f>W15+V15</f>
        <v>-548894.72460999992</v>
      </c>
      <c r="Y15" s="19">
        <f t="shared" si="9"/>
        <v>0</v>
      </c>
      <c r="Z15" s="15">
        <f>Y15+X15</f>
        <v>-548894.72460999992</v>
      </c>
      <c r="AA15" s="19">
        <f t="shared" si="9"/>
        <v>-104.78758000000005</v>
      </c>
      <c r="AB15" s="15">
        <f>AA15+Z15</f>
        <v>-548999.51218999992</v>
      </c>
      <c r="AC15" s="19">
        <f t="shared" si="9"/>
        <v>-476019.45306000003</v>
      </c>
      <c r="AD15" s="16">
        <f t="shared" si="8"/>
        <v>86.706716944268862</v>
      </c>
    </row>
    <row r="16" spans="1:30" ht="47.25" customHeight="1">
      <c r="B16" s="12" t="s">
        <v>12</v>
      </c>
      <c r="C16" s="18" t="s">
        <v>33</v>
      </c>
      <c r="D16" s="10">
        <v>-437958.60105</v>
      </c>
      <c r="E16" s="10"/>
      <c r="F16" s="15">
        <f t="shared" si="10"/>
        <v>-437958.60105</v>
      </c>
      <c r="G16" s="10">
        <v>242.07337999999999</v>
      </c>
      <c r="H16" s="15">
        <f t="shared" si="11"/>
        <v>-437716.52766999998</v>
      </c>
      <c r="I16" s="10"/>
      <c r="J16" s="15">
        <f>I16+H16</f>
        <v>-437716.52766999998</v>
      </c>
      <c r="K16" s="10">
        <v>-6789.1750000000002</v>
      </c>
      <c r="L16" s="15">
        <f>K16+J16</f>
        <v>-444505.70266999997</v>
      </c>
      <c r="M16" s="10">
        <f>-13234.3985-339.6</f>
        <v>-13573.9985</v>
      </c>
      <c r="N16" s="15">
        <f>M16+L16</f>
        <v>-458079.70116999996</v>
      </c>
      <c r="O16" s="10">
        <v>-4101.2689799999998</v>
      </c>
      <c r="P16" s="15">
        <f>O16+N16</f>
        <v>-462180.97014999995</v>
      </c>
      <c r="Q16" s="10">
        <v>-2934.5414900000001</v>
      </c>
      <c r="R16" s="15">
        <f>Q16+P16</f>
        <v>-465115.51163999992</v>
      </c>
      <c r="S16" s="10">
        <v>-72368.695999999996</v>
      </c>
      <c r="T16" s="15">
        <f>S16+R16</f>
        <v>-537484.20763999992</v>
      </c>
      <c r="U16" s="10">
        <v>-4466.3130000000001</v>
      </c>
      <c r="V16" s="15">
        <f>U16+T16</f>
        <v>-541950.52063999989</v>
      </c>
      <c r="W16" s="10">
        <f>-2657.69307-4286.5109</f>
        <v>-6944.2039700000005</v>
      </c>
      <c r="X16" s="15">
        <f>W16+V16</f>
        <v>-548894.72460999992</v>
      </c>
      <c r="Y16" s="10"/>
      <c r="Z16" s="15">
        <f>Y16+X16</f>
        <v>-548894.72460999992</v>
      </c>
      <c r="AA16" s="10">
        <f>285.81242-390.6</f>
        <v>-104.78758000000005</v>
      </c>
      <c r="AB16" s="15">
        <f>AA16+Z16</f>
        <v>-548999.51218999992</v>
      </c>
      <c r="AC16" s="10">
        <v>-476019.45306000003</v>
      </c>
      <c r="AD16" s="16">
        <f t="shared" si="8"/>
        <v>86.706716944268862</v>
      </c>
    </row>
    <row r="17" spans="2:30" ht="36.75" customHeight="1">
      <c r="B17" s="12" t="s">
        <v>7</v>
      </c>
      <c r="C17" s="18" t="s">
        <v>34</v>
      </c>
      <c r="D17" s="10">
        <f t="shared" ref="D17:AC19" si="12">D18</f>
        <v>437958.60105</v>
      </c>
      <c r="E17" s="10">
        <f t="shared" si="12"/>
        <v>5743.7443499999999</v>
      </c>
      <c r="F17" s="15">
        <f t="shared" si="10"/>
        <v>443702.34539999999</v>
      </c>
      <c r="G17" s="10">
        <f t="shared" si="12"/>
        <v>673.94299999999998</v>
      </c>
      <c r="H17" s="15">
        <f t="shared" si="11"/>
        <v>444376.28840000002</v>
      </c>
      <c r="I17" s="10">
        <f t="shared" si="12"/>
        <v>2927.78</v>
      </c>
      <c r="J17" s="15">
        <f>I17+H17</f>
        <v>447304.06840000005</v>
      </c>
      <c r="K17" s="10">
        <f t="shared" si="12"/>
        <v>6789.1750000000002</v>
      </c>
      <c r="L17" s="15">
        <f>K17+J17</f>
        <v>454093.24340000004</v>
      </c>
      <c r="M17" s="10">
        <f t="shared" si="12"/>
        <v>13721.9895</v>
      </c>
      <c r="N17" s="15">
        <f>M17+L17</f>
        <v>467815.23290000006</v>
      </c>
      <c r="O17" s="10">
        <f t="shared" si="12"/>
        <v>4101.2689799999998</v>
      </c>
      <c r="P17" s="15">
        <f>O17+N17</f>
        <v>471916.50188000005</v>
      </c>
      <c r="Q17" s="10">
        <f t="shared" si="12"/>
        <v>2934.5414900000001</v>
      </c>
      <c r="R17" s="15">
        <f>Q17+P17</f>
        <v>474851.04337000003</v>
      </c>
      <c r="S17" s="10">
        <f t="shared" si="12"/>
        <v>72368.695999999996</v>
      </c>
      <c r="T17" s="15">
        <f>S17+R17</f>
        <v>547219.73937000008</v>
      </c>
      <c r="U17" s="10">
        <f t="shared" si="12"/>
        <v>5263.3810700000004</v>
      </c>
      <c r="V17" s="15">
        <f>U17+T17</f>
        <v>552483.12044000009</v>
      </c>
      <c r="W17" s="10">
        <f t="shared" si="12"/>
        <v>6152.5845900000004</v>
      </c>
      <c r="X17" s="15">
        <f>W17+V17</f>
        <v>558635.70503000007</v>
      </c>
      <c r="Y17" s="10">
        <f t="shared" si="12"/>
        <v>-388.03969000000001</v>
      </c>
      <c r="Z17" s="15">
        <f>Y17+X17</f>
        <v>558247.66534000007</v>
      </c>
      <c r="AA17" s="10">
        <f t="shared" si="12"/>
        <v>-10.715869999999995</v>
      </c>
      <c r="AB17" s="15">
        <f>AA17+Z17</f>
        <v>558236.94947000011</v>
      </c>
      <c r="AC17" s="10">
        <f t="shared" si="12"/>
        <v>484152.3309</v>
      </c>
      <c r="AD17" s="16">
        <f t="shared" si="8"/>
        <v>86.72882211750094</v>
      </c>
    </row>
    <row r="18" spans="2:30" ht="36.75" customHeight="1">
      <c r="B18" s="12" t="s">
        <v>8</v>
      </c>
      <c r="C18" s="18" t="s">
        <v>35</v>
      </c>
      <c r="D18" s="10">
        <f t="shared" si="12"/>
        <v>437958.60105</v>
      </c>
      <c r="E18" s="10">
        <f t="shared" si="12"/>
        <v>5743.7443499999999</v>
      </c>
      <c r="F18" s="15">
        <f t="shared" si="10"/>
        <v>443702.34539999999</v>
      </c>
      <c r="G18" s="10">
        <f t="shared" si="12"/>
        <v>673.94299999999998</v>
      </c>
      <c r="H18" s="15">
        <f t="shared" si="11"/>
        <v>444376.28840000002</v>
      </c>
      <c r="I18" s="10">
        <f t="shared" si="12"/>
        <v>2927.78</v>
      </c>
      <c r="J18" s="15">
        <f t="shared" ref="J18:J20" si="13">I18+H18</f>
        <v>447304.06840000005</v>
      </c>
      <c r="K18" s="10">
        <f t="shared" si="12"/>
        <v>6789.1750000000002</v>
      </c>
      <c r="L18" s="15">
        <f t="shared" ref="L18:L20" si="14">K18+J18</f>
        <v>454093.24340000004</v>
      </c>
      <c r="M18" s="10">
        <f t="shared" si="12"/>
        <v>13721.9895</v>
      </c>
      <c r="N18" s="15">
        <f t="shared" ref="N18:N20" si="15">M18+L18</f>
        <v>467815.23290000006</v>
      </c>
      <c r="O18" s="10">
        <f t="shared" si="12"/>
        <v>4101.2689799999998</v>
      </c>
      <c r="P18" s="15">
        <f t="shared" ref="P18:P20" si="16">O18+N18</f>
        <v>471916.50188000005</v>
      </c>
      <c r="Q18" s="10">
        <f t="shared" si="12"/>
        <v>2934.5414900000001</v>
      </c>
      <c r="R18" s="15">
        <f t="shared" ref="R18:R20" si="17">Q18+P18</f>
        <v>474851.04337000003</v>
      </c>
      <c r="S18" s="10">
        <f t="shared" si="12"/>
        <v>72368.695999999996</v>
      </c>
      <c r="T18" s="15">
        <f t="shared" ref="T18:T20" si="18">S18+R18</f>
        <v>547219.73937000008</v>
      </c>
      <c r="U18" s="10">
        <f t="shared" si="12"/>
        <v>5263.3810700000004</v>
      </c>
      <c r="V18" s="15">
        <f t="shared" ref="V18:V20" si="19">U18+T18</f>
        <v>552483.12044000009</v>
      </c>
      <c r="W18" s="10">
        <f t="shared" si="12"/>
        <v>6152.5845900000004</v>
      </c>
      <c r="X18" s="15">
        <f t="shared" ref="X18:X20" si="20">W18+V18</f>
        <v>558635.70503000007</v>
      </c>
      <c r="Y18" s="10">
        <f t="shared" si="12"/>
        <v>-388.03969000000001</v>
      </c>
      <c r="Z18" s="15">
        <f t="shared" ref="Z18:Z20" si="21">Y18+X18</f>
        <v>558247.66534000007</v>
      </c>
      <c r="AA18" s="10">
        <f t="shared" si="12"/>
        <v>-10.715869999999995</v>
      </c>
      <c r="AB18" s="15">
        <f t="shared" ref="AB18:AB20" si="22">AA18+Z18</f>
        <v>558236.94947000011</v>
      </c>
      <c r="AC18" s="10">
        <f t="shared" si="12"/>
        <v>484152.3309</v>
      </c>
      <c r="AD18" s="16">
        <f t="shared" si="8"/>
        <v>86.72882211750094</v>
      </c>
    </row>
    <row r="19" spans="2:30" ht="36.75" customHeight="1">
      <c r="B19" s="12" t="s">
        <v>9</v>
      </c>
      <c r="C19" s="18" t="s">
        <v>36</v>
      </c>
      <c r="D19" s="10">
        <f t="shared" si="12"/>
        <v>437958.60105</v>
      </c>
      <c r="E19" s="10">
        <f t="shared" si="12"/>
        <v>5743.7443499999999</v>
      </c>
      <c r="F19" s="15">
        <f t="shared" si="10"/>
        <v>443702.34539999999</v>
      </c>
      <c r="G19" s="10">
        <f t="shared" si="12"/>
        <v>673.94299999999998</v>
      </c>
      <c r="H19" s="15">
        <f t="shared" si="11"/>
        <v>444376.28840000002</v>
      </c>
      <c r="I19" s="10">
        <f t="shared" si="12"/>
        <v>2927.78</v>
      </c>
      <c r="J19" s="15">
        <f t="shared" si="13"/>
        <v>447304.06840000005</v>
      </c>
      <c r="K19" s="10">
        <f t="shared" si="12"/>
        <v>6789.1750000000002</v>
      </c>
      <c r="L19" s="15">
        <f t="shared" si="14"/>
        <v>454093.24340000004</v>
      </c>
      <c r="M19" s="10">
        <f t="shared" si="12"/>
        <v>13721.9895</v>
      </c>
      <c r="N19" s="15">
        <f t="shared" si="15"/>
        <v>467815.23290000006</v>
      </c>
      <c r="O19" s="10">
        <f t="shared" si="12"/>
        <v>4101.2689799999998</v>
      </c>
      <c r="P19" s="15">
        <f t="shared" si="16"/>
        <v>471916.50188000005</v>
      </c>
      <c r="Q19" s="10">
        <f t="shared" si="12"/>
        <v>2934.5414900000001</v>
      </c>
      <c r="R19" s="15">
        <f t="shared" si="17"/>
        <v>474851.04337000003</v>
      </c>
      <c r="S19" s="10">
        <f t="shared" si="12"/>
        <v>72368.695999999996</v>
      </c>
      <c r="T19" s="15">
        <f t="shared" si="18"/>
        <v>547219.73937000008</v>
      </c>
      <c r="U19" s="10">
        <f t="shared" si="12"/>
        <v>5263.3810700000004</v>
      </c>
      <c r="V19" s="15">
        <f t="shared" si="19"/>
        <v>552483.12044000009</v>
      </c>
      <c r="W19" s="10">
        <f t="shared" si="12"/>
        <v>6152.5845900000004</v>
      </c>
      <c r="X19" s="15">
        <f t="shared" si="20"/>
        <v>558635.70503000007</v>
      </c>
      <c r="Y19" s="10">
        <f t="shared" si="12"/>
        <v>-388.03969000000001</v>
      </c>
      <c r="Z19" s="15">
        <f t="shared" si="21"/>
        <v>558247.66534000007</v>
      </c>
      <c r="AA19" s="10">
        <f t="shared" si="12"/>
        <v>-10.715869999999995</v>
      </c>
      <c r="AB19" s="15">
        <f t="shared" si="22"/>
        <v>558236.94947000011</v>
      </c>
      <c r="AC19" s="10">
        <f t="shared" si="12"/>
        <v>484152.3309</v>
      </c>
      <c r="AD19" s="16">
        <f t="shared" si="8"/>
        <v>86.72882211750094</v>
      </c>
    </row>
    <row r="20" spans="2:30" ht="47.25" customHeight="1">
      <c r="B20" s="12" t="s">
        <v>13</v>
      </c>
      <c r="C20" s="18" t="s">
        <v>37</v>
      </c>
      <c r="D20" s="10">
        <v>437958.60105</v>
      </c>
      <c r="E20" s="10">
        <v>5743.7443499999999</v>
      </c>
      <c r="F20" s="15">
        <f t="shared" si="10"/>
        <v>443702.34539999999</v>
      </c>
      <c r="G20" s="10">
        <v>673.94299999999998</v>
      </c>
      <c r="H20" s="15">
        <f t="shared" si="11"/>
        <v>444376.28840000002</v>
      </c>
      <c r="I20" s="10">
        <v>2927.78</v>
      </c>
      <c r="J20" s="15">
        <f t="shared" si="13"/>
        <v>447304.06840000005</v>
      </c>
      <c r="K20" s="10">
        <v>6789.1750000000002</v>
      </c>
      <c r="L20" s="15">
        <f t="shared" si="14"/>
        <v>454093.24340000004</v>
      </c>
      <c r="M20" s="10">
        <f>147.991+13234.3985+339.6</f>
        <v>13721.9895</v>
      </c>
      <c r="N20" s="15">
        <f t="shared" si="15"/>
        <v>467815.23290000006</v>
      </c>
      <c r="O20" s="10">
        <v>4101.2689799999998</v>
      </c>
      <c r="P20" s="15">
        <f t="shared" si="16"/>
        <v>471916.50188000005</v>
      </c>
      <c r="Q20" s="10">
        <v>2934.5414900000001</v>
      </c>
      <c r="R20" s="15">
        <f t="shared" si="17"/>
        <v>474851.04337000003</v>
      </c>
      <c r="S20" s="10">
        <v>72368.695999999996</v>
      </c>
      <c r="T20" s="15">
        <f t="shared" si="18"/>
        <v>547219.73937000008</v>
      </c>
      <c r="U20" s="10">
        <v>5263.3810700000004</v>
      </c>
      <c r="V20" s="15">
        <f t="shared" si="19"/>
        <v>552483.12044000009</v>
      </c>
      <c r="W20" s="10">
        <f>1866.07369+4286.5109</f>
        <v>6152.5845900000004</v>
      </c>
      <c r="X20" s="15">
        <f t="shared" si="20"/>
        <v>558635.70503000007</v>
      </c>
      <c r="Y20" s="10">
        <v>-388.03969000000001</v>
      </c>
      <c r="Z20" s="15">
        <f t="shared" si="21"/>
        <v>558247.66534000007</v>
      </c>
      <c r="AA20" s="10">
        <f>-401.31587+390.6</f>
        <v>-10.715869999999995</v>
      </c>
      <c r="AB20" s="15">
        <f t="shared" si="22"/>
        <v>558236.94947000011</v>
      </c>
      <c r="AC20" s="10">
        <v>484152.3309</v>
      </c>
      <c r="AD20" s="16">
        <f t="shared" si="8"/>
        <v>86.72882211750094</v>
      </c>
    </row>
  </sheetData>
  <mergeCells count="11">
    <mergeCell ref="B6:AD6"/>
    <mergeCell ref="B7:AD7"/>
    <mergeCell ref="B8:AD8"/>
    <mergeCell ref="D9:AD9"/>
    <mergeCell ref="B1:AD1"/>
    <mergeCell ref="B2:AD2"/>
    <mergeCell ref="B3:AD3"/>
    <mergeCell ref="B4:AD4"/>
    <mergeCell ref="B5:AD5"/>
    <mergeCell ref="C9:C10"/>
    <mergeCell ref="B9:B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8"/>
      <c r="B1" s="28" t="s">
        <v>21</v>
      </c>
      <c r="C1" s="28"/>
      <c r="D1" s="28"/>
    </row>
    <row r="2" spans="1:4" ht="15.6">
      <c r="A2" s="28"/>
      <c r="B2" s="2" t="s">
        <v>18</v>
      </c>
      <c r="C2" s="2" t="s">
        <v>19</v>
      </c>
      <c r="D2" s="2" t="s">
        <v>20</v>
      </c>
    </row>
    <row r="3" spans="1:4" ht="15.6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2019-02-28T11:11:17Z</cp:lastPrinted>
  <dcterms:created xsi:type="dcterms:W3CDTF">2009-01-23T07:46:30Z</dcterms:created>
  <dcterms:modified xsi:type="dcterms:W3CDTF">2020-06-10T06:21:21Z</dcterms:modified>
</cp:coreProperties>
</file>