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K24" i="1"/>
  <c r="K23" s="1"/>
  <c r="K20"/>
  <c r="K17"/>
  <c r="I24"/>
  <c r="I20"/>
  <c r="I17"/>
  <c r="U24"/>
  <c r="U20"/>
  <c r="U19" s="1"/>
  <c r="U17"/>
  <c r="U16" s="1"/>
  <c r="P24"/>
  <c r="P20"/>
  <c r="P19" s="1"/>
  <c r="P18" s="1"/>
  <c r="P17"/>
  <c r="P16" s="1"/>
  <c r="G24"/>
  <c r="G20"/>
  <c r="G19" s="1"/>
  <c r="G18" s="1"/>
  <c r="G17"/>
  <c r="S24"/>
  <c r="S23" s="1"/>
  <c r="S22" s="1"/>
  <c r="S20"/>
  <c r="S19" s="1"/>
  <c r="S18" s="1"/>
  <c r="S17"/>
  <c r="S16" s="1"/>
  <c r="N24"/>
  <c r="N23" s="1"/>
  <c r="N22" s="1"/>
  <c r="N20"/>
  <c r="N19" s="1"/>
  <c r="N18" s="1"/>
  <c r="N17"/>
  <c r="N16" s="1"/>
  <c r="E24"/>
  <c r="E23" s="1"/>
  <c r="E22" s="1"/>
  <c r="E20"/>
  <c r="E19" s="1"/>
  <c r="E18" s="1"/>
  <c r="E17"/>
  <c r="R25"/>
  <c r="T25" s="1"/>
  <c r="V25" s="1"/>
  <c r="M25"/>
  <c r="M24" s="1"/>
  <c r="M23" s="1"/>
  <c r="M22" s="1"/>
  <c r="D25"/>
  <c r="F25" s="1"/>
  <c r="H25" s="1"/>
  <c r="J25" s="1"/>
  <c r="L25" s="1"/>
  <c r="R21"/>
  <c r="T21" s="1"/>
  <c r="V21" s="1"/>
  <c r="M21"/>
  <c r="O21" s="1"/>
  <c r="Q21" s="1"/>
  <c r="D21"/>
  <c r="F21" s="1"/>
  <c r="H21" s="1"/>
  <c r="J21" s="1"/>
  <c r="L21" s="1"/>
  <c r="O22" l="1"/>
  <c r="K22"/>
  <c r="U18"/>
  <c r="O25"/>
  <c r="Q25" s="1"/>
  <c r="K16"/>
  <c r="K19"/>
  <c r="I23"/>
  <c r="I19"/>
  <c r="I16"/>
  <c r="G16"/>
  <c r="G23"/>
  <c r="U23"/>
  <c r="P23"/>
  <c r="O24"/>
  <c r="Q24" s="1"/>
  <c r="O23"/>
  <c r="Q23" s="1"/>
  <c r="E16"/>
  <c r="B3" i="2"/>
  <c r="B4" s="1"/>
  <c r="D6"/>
  <c r="D8" s="1"/>
  <c r="C6"/>
  <c r="C8" s="1"/>
  <c r="B6"/>
  <c r="B7" s="1"/>
  <c r="R24" i="1"/>
  <c r="T24" s="1"/>
  <c r="V24" s="1"/>
  <c r="K18" l="1"/>
  <c r="I22"/>
  <c r="I18"/>
  <c r="G22"/>
  <c r="U22"/>
  <c r="P22"/>
  <c r="Q22" s="1"/>
  <c r="B5" i="2"/>
  <c r="D7"/>
  <c r="C7"/>
  <c r="B8"/>
  <c r="B9"/>
  <c r="R23" i="1"/>
  <c r="T23" s="1"/>
  <c r="V23" s="1"/>
  <c r="R22" l="1"/>
  <c r="T22" s="1"/>
  <c r="V22" s="1"/>
  <c r="C3" i="2"/>
  <c r="C4" s="1"/>
  <c r="D20" i="1"/>
  <c r="R20"/>
  <c r="R17"/>
  <c r="D3" i="2"/>
  <c r="D9" s="1"/>
  <c r="M17" i="1"/>
  <c r="M20"/>
  <c r="M16" l="1"/>
  <c r="O16" s="1"/>
  <c r="Q16" s="1"/>
  <c r="O17"/>
  <c r="Q17" s="1"/>
  <c r="M19"/>
  <c r="O20"/>
  <c r="Q20" s="1"/>
  <c r="R19"/>
  <c r="T20"/>
  <c r="V20" s="1"/>
  <c r="R16"/>
  <c r="T16" s="1"/>
  <c r="V16" s="1"/>
  <c r="T17"/>
  <c r="V17" s="1"/>
  <c r="D19"/>
  <c r="F20"/>
  <c r="H20" s="1"/>
  <c r="J20" s="1"/>
  <c r="L20" s="1"/>
  <c r="D5" i="2"/>
  <c r="C5"/>
  <c r="D4"/>
  <c r="C9"/>
  <c r="R18" i="1" l="1"/>
  <c r="T18" s="1"/>
  <c r="V18" s="1"/>
  <c r="T19"/>
  <c r="V19" s="1"/>
  <c r="M18"/>
  <c r="O18" s="1"/>
  <c r="Q18" s="1"/>
  <c r="O19"/>
  <c r="Q19" s="1"/>
  <c r="D18"/>
  <c r="F18" s="1"/>
  <c r="H18" s="1"/>
  <c r="J18" s="1"/>
  <c r="L18" s="1"/>
  <c r="F19"/>
  <c r="H19" s="1"/>
  <c r="J19" s="1"/>
  <c r="L19" s="1"/>
  <c r="D17"/>
  <c r="D24"/>
  <c r="D23" l="1"/>
  <c r="F24"/>
  <c r="H24" s="1"/>
  <c r="J24" s="1"/>
  <c r="L24" s="1"/>
  <c r="D16"/>
  <c r="F16" s="1"/>
  <c r="H16" s="1"/>
  <c r="J16" s="1"/>
  <c r="L16" s="1"/>
  <c r="F17"/>
  <c r="H17" s="1"/>
  <c r="J17" s="1"/>
  <c r="L17" s="1"/>
  <c r="D22" l="1"/>
  <c r="F22" s="1"/>
  <c r="H22" s="1"/>
  <c r="J22" s="1"/>
  <c r="L22" s="1"/>
  <c r="F23"/>
  <c r="H23" s="1"/>
  <c r="J23" s="1"/>
  <c r="L23" s="1"/>
</calcChain>
</file>

<file path=xl/sharedStrings.xml><?xml version="1.0" encoding="utf-8"?>
<sst xmlns="http://schemas.openxmlformats.org/spreadsheetml/2006/main" count="65" uniqueCount="48">
  <si>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</si>
  <si>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</si>
  <si>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</si>
  <si>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</si>
  <si>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</si>
  <si>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</si>
  <si>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</si>
  <si>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</si>
  <si>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</si>
  <si>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</si>
  <si>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</si>
  <si>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</si>
  <si>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</si>
  <si>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</si>
  <si>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</si>
  <si>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</si>
  <si>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</si>
  <si>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</si>
  <si>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</si>
  <si>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</si>
  <si>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</si>
  <si>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</si>
  <si>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</si>
  <si>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</si>
  <si>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</si>
  <si>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</si>
  <si>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</si>
  <si>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</si>
  <si>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</si>
  <si>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</si>
  <si>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</si>
  <si>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</si>
  <si>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</si>
  <si>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</si>
  <si>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</si>
  <si>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</si>
  <si>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</si>
  <si>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</si>
  <si>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</si>
  <si>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</si>
  <si>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</si>
  <si>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</si>
  <si>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</si>
  <si>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</si>
  <si>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Изменения 28.02.20</t>
  </si>
  <si>
    <t>Изменения 27.03.20</t>
  </si>
  <si>
    <t>Изменения 08.05.20</t>
  </si>
  <si>
    <t>от 08.05.2020 № 40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</si>
</sst>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topLeftCell="B1" workbookViewId="0">
      <selection activeCell="AF16" sqref="AF16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11" width="12" style="1" hidden="1" customWidth="1"/>
    <col min="12" max="12" width="12" style="1" customWidth="1"/>
    <col min="13" max="16" width="12" style="1" hidden="1" customWidth="1"/>
    <col min="17" max="17" width="12" style="1" customWidth="1"/>
    <col min="18" max="21" width="12" style="1" hidden="1" customWidth="1"/>
    <col min="22" max="22" width="12" style="1" customWidth="1"/>
    <col min="23" max="16384" width="9.109375" style="7"/>
  </cols>
  <sheetData>
    <row r="1" spans="1:22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>
      <c r="B4" s="25" t="s">
        <v>47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>
      <c r="B6" s="25" t="s">
        <v>16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>
      <c r="B7" s="25" t="s">
        <v>15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>
      <c r="B8" s="25" t="s">
        <v>11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>
      <c r="B9" s="25" t="s">
        <v>42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s="9" customFormat="1" ht="18.75" customHeight="1">
      <c r="A11" s="8" t="s">
        <v>0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s="9" customFormat="1" ht="18.75" customHeight="1">
      <c r="A12" s="8"/>
      <c r="B12" s="21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2.75" customHeight="1">
      <c r="B14" s="23" t="s">
        <v>1</v>
      </c>
      <c r="C14" s="23" t="s">
        <v>10</v>
      </c>
      <c r="D14" s="24" t="s">
        <v>18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48.75" customHeight="1">
      <c r="B15" s="23"/>
      <c r="C15" s="23"/>
      <c r="D15" s="12" t="s">
        <v>28</v>
      </c>
      <c r="E15" s="12" t="s">
        <v>43</v>
      </c>
      <c r="F15" s="12" t="s">
        <v>28</v>
      </c>
      <c r="G15" s="12" t="s">
        <v>44</v>
      </c>
      <c r="H15" s="12" t="s">
        <v>28</v>
      </c>
      <c r="I15" s="12" t="s">
        <v>45</v>
      </c>
      <c r="J15" s="12" t="s">
        <v>28</v>
      </c>
      <c r="K15" s="12" t="s">
        <v>46</v>
      </c>
      <c r="L15" s="12" t="s">
        <v>28</v>
      </c>
      <c r="M15" s="12" t="s">
        <v>29</v>
      </c>
      <c r="N15" s="12" t="s">
        <v>43</v>
      </c>
      <c r="O15" s="12" t="s">
        <v>29</v>
      </c>
      <c r="P15" s="12" t="s">
        <v>46</v>
      </c>
      <c r="Q15" s="12" t="s">
        <v>29</v>
      </c>
      <c r="R15" s="12" t="s">
        <v>37</v>
      </c>
      <c r="S15" s="12" t="s">
        <v>43</v>
      </c>
      <c r="T15" s="12" t="s">
        <v>37</v>
      </c>
      <c r="U15" s="12" t="s">
        <v>46</v>
      </c>
      <c r="V15" s="12" t="s">
        <v>37</v>
      </c>
    </row>
    <row r="16" spans="1:22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3054.9443000000028</v>
      </c>
      <c r="H16" s="16">
        <f>F16+G16</f>
        <v>10658.169239999988</v>
      </c>
      <c r="I16" s="16">
        <f>I17</f>
        <v>45.43141</v>
      </c>
      <c r="J16" s="16">
        <f>H16+I16</f>
        <v>10703.600649999988</v>
      </c>
      <c r="K16" s="16">
        <f>K17</f>
        <v>0</v>
      </c>
      <c r="L16" s="16">
        <f>J16+K16</f>
        <v>10703.600649999988</v>
      </c>
      <c r="M16" s="16">
        <f>M17</f>
        <v>-2006.1595199999865</v>
      </c>
      <c r="N16" s="16">
        <f>N17</f>
        <v>0</v>
      </c>
      <c r="O16" s="16">
        <f>M16+N16</f>
        <v>-2006.1595199999865</v>
      </c>
      <c r="P16" s="16">
        <f>P17</f>
        <v>0</v>
      </c>
      <c r="Q16" s="16">
        <f>O16+P16</f>
        <v>-2006.1595199999865</v>
      </c>
      <c r="R16" s="16">
        <f>R17</f>
        <v>-4075.1595199999865</v>
      </c>
      <c r="S16" s="16">
        <f>S17</f>
        <v>0</v>
      </c>
      <c r="T16" s="16">
        <f>S16+R16</f>
        <v>-4075.1595199999865</v>
      </c>
      <c r="U16" s="16">
        <f>U17</f>
        <v>0</v>
      </c>
      <c r="V16" s="16">
        <f>U16+T16</f>
        <v>-4075.1595199999865</v>
      </c>
    </row>
    <row r="17" spans="2:22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3054.9443000000028</v>
      </c>
      <c r="H17" s="16">
        <f t="shared" ref="H17:H25" si="1">F17+G17</f>
        <v>10658.169239999988</v>
      </c>
      <c r="I17" s="16">
        <f>I25+I21</f>
        <v>45.43141</v>
      </c>
      <c r="J17" s="16">
        <f t="shared" ref="J17:J25" si="2">H17+I17</f>
        <v>10703.600649999988</v>
      </c>
      <c r="K17" s="16">
        <f>K25+K21</f>
        <v>0</v>
      </c>
      <c r="L17" s="16">
        <f t="shared" ref="L17:L25" si="3">J17+K17</f>
        <v>10703.600649999988</v>
      </c>
      <c r="M17" s="16">
        <f>M25+M21</f>
        <v>-2006.1595199999865</v>
      </c>
      <c r="N17" s="16">
        <f>N25+N21</f>
        <v>0</v>
      </c>
      <c r="O17" s="16">
        <f t="shared" ref="O17:O25" si="4">M17+N17</f>
        <v>-2006.1595199999865</v>
      </c>
      <c r="P17" s="16">
        <f>P25+P21</f>
        <v>0</v>
      </c>
      <c r="Q17" s="16">
        <f t="shared" ref="Q17:Q25" si="5">O17+P17</f>
        <v>-2006.1595199999865</v>
      </c>
      <c r="R17" s="16">
        <f>R25+R21</f>
        <v>-4075.1595199999865</v>
      </c>
      <c r="S17" s="16">
        <f>S25+S21</f>
        <v>0</v>
      </c>
      <c r="T17" s="16">
        <f t="shared" ref="T17:T25" si="6">S17+R17</f>
        <v>-4075.1595199999865</v>
      </c>
      <c r="U17" s="16">
        <f>U25+U21</f>
        <v>0</v>
      </c>
      <c r="V17" s="16">
        <f t="shared" ref="V17:V25" si="7">U17+T17</f>
        <v>-4075.1595199999865</v>
      </c>
    </row>
    <row r="18" spans="2:22" ht="36.75" customHeight="1">
      <c r="B18" s="13" t="s">
        <v>4</v>
      </c>
      <c r="C18" s="18" t="s">
        <v>39</v>
      </c>
      <c r="D18" s="19">
        <f t="shared" ref="D18:U20" si="8">D19</f>
        <v>-490415.60571999999</v>
      </c>
      <c r="E18" s="19">
        <f t="shared" si="8"/>
        <v>-4518.3458199999995</v>
      </c>
      <c r="F18" s="16">
        <f t="shared" si="0"/>
        <v>-494933.95153999998</v>
      </c>
      <c r="G18" s="19">
        <f t="shared" si="8"/>
        <v>-42029.49</v>
      </c>
      <c r="H18" s="16">
        <f t="shared" si="1"/>
        <v>-536963.44154000003</v>
      </c>
      <c r="I18" s="19">
        <f t="shared" si="8"/>
        <v>54.116599999999998</v>
      </c>
      <c r="J18" s="16">
        <f t="shared" si="2"/>
        <v>-536909.32494000008</v>
      </c>
      <c r="K18" s="19">
        <f t="shared" si="8"/>
        <v>-24414.10138</v>
      </c>
      <c r="L18" s="16">
        <f t="shared" si="3"/>
        <v>-561323.42632000009</v>
      </c>
      <c r="M18" s="19">
        <f t="shared" si="8"/>
        <v>-412220.65022000001</v>
      </c>
      <c r="N18" s="19">
        <f t="shared" si="8"/>
        <v>-9002.2441799999997</v>
      </c>
      <c r="O18" s="16">
        <f t="shared" si="4"/>
        <v>-421222.89439999999</v>
      </c>
      <c r="P18" s="19">
        <f t="shared" si="8"/>
        <v>-6924.5414099999998</v>
      </c>
      <c r="Q18" s="16">
        <f t="shared" si="5"/>
        <v>-428147.43581</v>
      </c>
      <c r="R18" s="19">
        <f t="shared" si="8"/>
        <v>-412951.59535999998</v>
      </c>
      <c r="S18" s="19">
        <f t="shared" si="8"/>
        <v>-4537.9570000000003</v>
      </c>
      <c r="T18" s="16">
        <f t="shared" si="6"/>
        <v>-417489.55235999997</v>
      </c>
      <c r="U18" s="19">
        <f t="shared" si="8"/>
        <v>-7346.0233699999999</v>
      </c>
      <c r="V18" s="16">
        <f t="shared" si="7"/>
        <v>-424835.57572999998</v>
      </c>
    </row>
    <row r="19" spans="2:22" ht="37.5" customHeight="1">
      <c r="B19" s="13" t="s">
        <v>5</v>
      </c>
      <c r="C19" s="18" t="s">
        <v>31</v>
      </c>
      <c r="D19" s="19">
        <f t="shared" si="8"/>
        <v>-490415.60571999999</v>
      </c>
      <c r="E19" s="19">
        <f t="shared" si="8"/>
        <v>-4518.3458199999995</v>
      </c>
      <c r="F19" s="16">
        <f t="shared" si="0"/>
        <v>-494933.95153999998</v>
      </c>
      <c r="G19" s="19">
        <f t="shared" si="8"/>
        <v>-42029.49</v>
      </c>
      <c r="H19" s="16">
        <f t="shared" si="1"/>
        <v>-536963.44154000003</v>
      </c>
      <c r="I19" s="19">
        <f t="shared" si="8"/>
        <v>54.116599999999998</v>
      </c>
      <c r="J19" s="16">
        <f t="shared" si="2"/>
        <v>-536909.32494000008</v>
      </c>
      <c r="K19" s="19">
        <f t="shared" si="8"/>
        <v>-24414.10138</v>
      </c>
      <c r="L19" s="16">
        <f t="shared" si="3"/>
        <v>-561323.42632000009</v>
      </c>
      <c r="M19" s="19">
        <f t="shared" si="8"/>
        <v>-412220.65022000001</v>
      </c>
      <c r="N19" s="19">
        <f t="shared" si="8"/>
        <v>-9002.2441799999997</v>
      </c>
      <c r="O19" s="16">
        <f t="shared" si="4"/>
        <v>-421222.89439999999</v>
      </c>
      <c r="P19" s="19">
        <f t="shared" si="8"/>
        <v>-6924.5414099999998</v>
      </c>
      <c r="Q19" s="16">
        <f t="shared" si="5"/>
        <v>-428147.43581</v>
      </c>
      <c r="R19" s="19">
        <f t="shared" si="8"/>
        <v>-412951.59535999998</v>
      </c>
      <c r="S19" s="19">
        <f t="shared" si="8"/>
        <v>-4537.9570000000003</v>
      </c>
      <c r="T19" s="16">
        <f t="shared" si="6"/>
        <v>-417489.55235999997</v>
      </c>
      <c r="U19" s="19">
        <f t="shared" si="8"/>
        <v>-7346.0233699999999</v>
      </c>
      <c r="V19" s="16">
        <f t="shared" si="7"/>
        <v>-424835.57572999998</v>
      </c>
    </row>
    <row r="20" spans="2:22" ht="36" customHeight="1">
      <c r="B20" s="13" t="s">
        <v>6</v>
      </c>
      <c r="C20" s="18" t="s">
        <v>40</v>
      </c>
      <c r="D20" s="19">
        <f t="shared" si="8"/>
        <v>-490415.60571999999</v>
      </c>
      <c r="E20" s="19">
        <f t="shared" si="8"/>
        <v>-4518.3458199999995</v>
      </c>
      <c r="F20" s="16">
        <f t="shared" si="0"/>
        <v>-494933.95153999998</v>
      </c>
      <c r="G20" s="19">
        <f t="shared" si="8"/>
        <v>-42029.49</v>
      </c>
      <c r="H20" s="16">
        <f t="shared" si="1"/>
        <v>-536963.44154000003</v>
      </c>
      <c r="I20" s="19">
        <f t="shared" si="8"/>
        <v>54.116599999999998</v>
      </c>
      <c r="J20" s="16">
        <f t="shared" si="2"/>
        <v>-536909.32494000008</v>
      </c>
      <c r="K20" s="19">
        <f t="shared" si="8"/>
        <v>-24414.10138</v>
      </c>
      <c r="L20" s="16">
        <f t="shared" si="3"/>
        <v>-561323.42632000009</v>
      </c>
      <c r="M20" s="19">
        <f t="shared" si="8"/>
        <v>-412220.65022000001</v>
      </c>
      <c r="N20" s="19">
        <f t="shared" si="8"/>
        <v>-9002.2441799999997</v>
      </c>
      <c r="O20" s="16">
        <f t="shared" si="4"/>
        <v>-421222.89439999999</v>
      </c>
      <c r="P20" s="19">
        <f t="shared" si="8"/>
        <v>-6924.5414099999998</v>
      </c>
      <c r="Q20" s="16">
        <f t="shared" si="5"/>
        <v>-428147.43581</v>
      </c>
      <c r="R20" s="19">
        <f t="shared" si="8"/>
        <v>-412951.59535999998</v>
      </c>
      <c r="S20" s="19">
        <f t="shared" si="8"/>
        <v>-4537.9570000000003</v>
      </c>
      <c r="T20" s="16">
        <f t="shared" si="6"/>
        <v>-417489.55235999997</v>
      </c>
      <c r="U20" s="19">
        <f t="shared" si="8"/>
        <v>-7346.0233699999999</v>
      </c>
      <c r="V20" s="16">
        <f t="shared" si="7"/>
        <v>-424835.57572999998</v>
      </c>
    </row>
    <row r="21" spans="2:22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v>-42029.49</v>
      </c>
      <c r="H21" s="16">
        <f t="shared" si="1"/>
        <v>-536963.44154000003</v>
      </c>
      <c r="I21" s="10">
        <v>54.116599999999998</v>
      </c>
      <c r="J21" s="16">
        <f t="shared" si="2"/>
        <v>-536909.32494000008</v>
      </c>
      <c r="K21" s="10">
        <v>-24414.10138</v>
      </c>
      <c r="L21" s="16">
        <f t="shared" si="3"/>
        <v>-561323.42632000009</v>
      </c>
      <c r="M21" s="10">
        <f>-409942.45136-2278.19886</f>
        <v>-412220.65022000001</v>
      </c>
      <c r="N21" s="10">
        <v>-9002.2441799999997</v>
      </c>
      <c r="O21" s="16">
        <f t="shared" si="4"/>
        <v>-421222.89439999999</v>
      </c>
      <c r="P21" s="10">
        <v>-6924.5414099999998</v>
      </c>
      <c r="Q21" s="16">
        <f t="shared" si="5"/>
        <v>-428147.43581</v>
      </c>
      <c r="R21" s="10">
        <f>-411232.95236-1718.643</f>
        <v>-412951.59535999998</v>
      </c>
      <c r="S21" s="10">
        <v>-4537.9570000000003</v>
      </c>
      <c r="T21" s="16">
        <f t="shared" si="6"/>
        <v>-417489.55235999997</v>
      </c>
      <c r="U21" s="10">
        <v>-7346.0233699999999</v>
      </c>
      <c r="V21" s="16">
        <f t="shared" si="7"/>
        <v>-424835.57572999998</v>
      </c>
    </row>
    <row r="22" spans="2:22" ht="36.75" customHeight="1">
      <c r="B22" s="13" t="s">
        <v>7</v>
      </c>
      <c r="C22" s="18" t="s">
        <v>33</v>
      </c>
      <c r="D22" s="10">
        <f t="shared" ref="D22:U24" si="9">D23</f>
        <v>498018.83065999998</v>
      </c>
      <c r="E22" s="10">
        <f t="shared" si="9"/>
        <v>4518.3458199999995</v>
      </c>
      <c r="F22" s="16">
        <f t="shared" si="0"/>
        <v>502537.17647999997</v>
      </c>
      <c r="G22" s="10">
        <f t="shared" si="9"/>
        <v>45084.434300000001</v>
      </c>
      <c r="H22" s="16">
        <f t="shared" si="1"/>
        <v>547621.61077999999</v>
      </c>
      <c r="I22" s="10">
        <f t="shared" si="9"/>
        <v>-8.6851900000000004</v>
      </c>
      <c r="J22" s="16">
        <f t="shared" si="2"/>
        <v>547612.92559</v>
      </c>
      <c r="K22" s="10">
        <f t="shared" si="9"/>
        <v>24414.10138</v>
      </c>
      <c r="L22" s="16">
        <f t="shared" si="3"/>
        <v>572027.02697000001</v>
      </c>
      <c r="M22" s="10">
        <f t="shared" si="9"/>
        <v>410214.49070000002</v>
      </c>
      <c r="N22" s="10">
        <f t="shared" si="9"/>
        <v>9002.2441799999997</v>
      </c>
      <c r="O22" s="16">
        <f t="shared" si="4"/>
        <v>419216.73488</v>
      </c>
      <c r="P22" s="10">
        <f t="shared" si="9"/>
        <v>6924.5414099999998</v>
      </c>
      <c r="Q22" s="16">
        <f t="shared" si="5"/>
        <v>426141.27629000001</v>
      </c>
      <c r="R22" s="10">
        <f t="shared" si="9"/>
        <v>408876.43583999999</v>
      </c>
      <c r="S22" s="10">
        <f t="shared" si="9"/>
        <v>4537.9570000000003</v>
      </c>
      <c r="T22" s="16">
        <f t="shared" si="6"/>
        <v>413414.39283999999</v>
      </c>
      <c r="U22" s="10">
        <f t="shared" si="9"/>
        <v>7346.0233699999999</v>
      </c>
      <c r="V22" s="16">
        <f t="shared" si="7"/>
        <v>420760.41621</v>
      </c>
    </row>
    <row r="23" spans="2:22" ht="36.75" customHeight="1">
      <c r="B23" s="13" t="s">
        <v>8</v>
      </c>
      <c r="C23" s="18" t="s">
        <v>41</v>
      </c>
      <c r="D23" s="10">
        <f t="shared" si="9"/>
        <v>498018.83065999998</v>
      </c>
      <c r="E23" s="10">
        <f t="shared" si="9"/>
        <v>4518.3458199999995</v>
      </c>
      <c r="F23" s="16">
        <f t="shared" si="0"/>
        <v>502537.17647999997</v>
      </c>
      <c r="G23" s="10">
        <f t="shared" si="9"/>
        <v>45084.434300000001</v>
      </c>
      <c r="H23" s="16">
        <f t="shared" si="1"/>
        <v>547621.61077999999</v>
      </c>
      <c r="I23" s="10">
        <f t="shared" si="9"/>
        <v>-8.6851900000000004</v>
      </c>
      <c r="J23" s="16">
        <f t="shared" si="2"/>
        <v>547612.92559</v>
      </c>
      <c r="K23" s="10">
        <f t="shared" si="9"/>
        <v>24414.10138</v>
      </c>
      <c r="L23" s="16">
        <f t="shared" si="3"/>
        <v>572027.02697000001</v>
      </c>
      <c r="M23" s="10">
        <f t="shared" si="9"/>
        <v>410214.49070000002</v>
      </c>
      <c r="N23" s="10">
        <f t="shared" si="9"/>
        <v>9002.2441799999997</v>
      </c>
      <c r="O23" s="16">
        <f t="shared" si="4"/>
        <v>419216.73488</v>
      </c>
      <c r="P23" s="10">
        <f t="shared" si="9"/>
        <v>6924.5414099999998</v>
      </c>
      <c r="Q23" s="16">
        <f t="shared" si="5"/>
        <v>426141.27629000001</v>
      </c>
      <c r="R23" s="10">
        <f t="shared" si="9"/>
        <v>408876.43583999999</v>
      </c>
      <c r="S23" s="10">
        <f t="shared" si="9"/>
        <v>4537.9570000000003</v>
      </c>
      <c r="T23" s="16">
        <f t="shared" si="6"/>
        <v>413414.39283999999</v>
      </c>
      <c r="U23" s="10">
        <f t="shared" si="9"/>
        <v>7346.0233699999999</v>
      </c>
      <c r="V23" s="16">
        <f t="shared" si="7"/>
        <v>420760.41621</v>
      </c>
    </row>
    <row r="24" spans="2:22" ht="36.75" customHeight="1">
      <c r="B24" s="13" t="s">
        <v>9</v>
      </c>
      <c r="C24" s="18" t="s">
        <v>34</v>
      </c>
      <c r="D24" s="10">
        <f t="shared" si="9"/>
        <v>498018.83065999998</v>
      </c>
      <c r="E24" s="10">
        <f t="shared" si="9"/>
        <v>4518.3458199999995</v>
      </c>
      <c r="F24" s="16">
        <f t="shared" si="0"/>
        <v>502537.17647999997</v>
      </c>
      <c r="G24" s="10">
        <f t="shared" si="9"/>
        <v>45084.434300000001</v>
      </c>
      <c r="H24" s="16">
        <f t="shared" si="1"/>
        <v>547621.61077999999</v>
      </c>
      <c r="I24" s="10">
        <f t="shared" si="9"/>
        <v>-8.6851900000000004</v>
      </c>
      <c r="J24" s="16">
        <f t="shared" si="2"/>
        <v>547612.92559</v>
      </c>
      <c r="K24" s="10">
        <f t="shared" si="9"/>
        <v>24414.10138</v>
      </c>
      <c r="L24" s="16">
        <f t="shared" si="3"/>
        <v>572027.02697000001</v>
      </c>
      <c r="M24" s="10">
        <f t="shared" si="9"/>
        <v>410214.49070000002</v>
      </c>
      <c r="N24" s="10">
        <f t="shared" si="9"/>
        <v>9002.2441799999997</v>
      </c>
      <c r="O24" s="16">
        <f t="shared" si="4"/>
        <v>419216.73488</v>
      </c>
      <c r="P24" s="10">
        <f t="shared" si="9"/>
        <v>6924.5414099999998</v>
      </c>
      <c r="Q24" s="16">
        <f t="shared" si="5"/>
        <v>426141.27629000001</v>
      </c>
      <c r="R24" s="10">
        <f t="shared" si="9"/>
        <v>408876.43583999999</v>
      </c>
      <c r="S24" s="10">
        <f t="shared" si="9"/>
        <v>4537.9570000000003</v>
      </c>
      <c r="T24" s="16">
        <f t="shared" si="6"/>
        <v>413414.39283999999</v>
      </c>
      <c r="U24" s="10">
        <f t="shared" si="9"/>
        <v>7346.0233699999999</v>
      </c>
      <c r="V24" s="16">
        <f t="shared" si="7"/>
        <v>420760.41621</v>
      </c>
    </row>
    <row r="25" spans="2:22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v>45084.434300000001</v>
      </c>
      <c r="H25" s="16">
        <f t="shared" si="1"/>
        <v>547621.61077999999</v>
      </c>
      <c r="I25" s="10">
        <v>-8.6851900000000004</v>
      </c>
      <c r="J25" s="16">
        <f t="shared" si="2"/>
        <v>547612.92559</v>
      </c>
      <c r="K25" s="10">
        <v>24414.10138</v>
      </c>
      <c r="L25" s="16">
        <f t="shared" si="3"/>
        <v>572027.02697000001</v>
      </c>
      <c r="M25" s="10">
        <f>407936.29184+2278.19886</f>
        <v>410214.49070000002</v>
      </c>
      <c r="N25" s="10">
        <v>9002.2441799999997</v>
      </c>
      <c r="O25" s="16">
        <f t="shared" si="4"/>
        <v>419216.73488</v>
      </c>
      <c r="P25" s="10">
        <v>6924.5414099999998</v>
      </c>
      <c r="Q25" s="16">
        <f t="shared" si="5"/>
        <v>426141.27629000001</v>
      </c>
      <c r="R25" s="10">
        <f>407157.79284+1718.643</f>
        <v>408876.43583999999</v>
      </c>
      <c r="S25" s="10">
        <v>4537.9570000000003</v>
      </c>
      <c r="T25" s="16">
        <f t="shared" si="6"/>
        <v>413414.39283999999</v>
      </c>
      <c r="U25" s="10">
        <v>7346.0233699999999</v>
      </c>
      <c r="V25" s="16">
        <f t="shared" si="7"/>
        <v>420760.41621</v>
      </c>
    </row>
  </sheetData>
  <mergeCells count="16">
    <mergeCell ref="B6:V6"/>
    <mergeCell ref="B7:V7"/>
    <mergeCell ref="B8:V8"/>
    <mergeCell ref="B9:V9"/>
    <mergeCell ref="B1:V1"/>
    <mergeCell ref="B2:V2"/>
    <mergeCell ref="B3:V3"/>
    <mergeCell ref="B4:V4"/>
    <mergeCell ref="B5:V5"/>
    <mergeCell ref="B10:V10"/>
    <mergeCell ref="B11:V11"/>
    <mergeCell ref="B12:V12"/>
    <mergeCell ref="B13:V13"/>
    <mergeCell ref="C14:C15"/>
    <mergeCell ref="B14:B15"/>
    <mergeCell ref="D14:V1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6"/>
      <c r="B1" s="26" t="s">
        <v>22</v>
      </c>
      <c r="C1" s="26"/>
      <c r="D1" s="26"/>
    </row>
    <row r="2" spans="1:4" ht="15.6">
      <c r="A2" s="26"/>
      <c r="B2" s="2" t="s">
        <v>19</v>
      </c>
      <c r="C2" s="2" t="s">
        <v>20</v>
      </c>
      <c r="D2" s="2" t="s">
        <v>21</v>
      </c>
    </row>
    <row r="3" spans="1:4" ht="15.6">
      <c r="A3" s="3" t="s">
        <v>23</v>
      </c>
      <c r="B3" s="4" t="e">
        <f>-Лист1!#REF!</f>
        <v>#REF!</v>
      </c>
      <c r="C3" s="4">
        <f>-Лист1!M21</f>
        <v>412220.65022000001</v>
      </c>
      <c r="D3" s="4">
        <f>-Лист1!R21</f>
        <v>412951.59535999998</v>
      </c>
    </row>
    <row r="4" spans="1:4" ht="31.2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6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6">
      <c r="A6" s="3" t="s">
        <v>26</v>
      </c>
      <c r="B6" s="4" t="e">
        <f>Лист1!#REF!</f>
        <v>#REF!</v>
      </c>
      <c r="C6" s="4">
        <f>Лист1!M25</f>
        <v>410214.49070000002</v>
      </c>
      <c r="D6" s="4">
        <f>Лист1!R25</f>
        <v>408876.43583999999</v>
      </c>
    </row>
    <row r="7" spans="1:4" ht="31.2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6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2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2019-02-28T11:11:17Z</cp:lastPrinted>
  <dcterms:created xsi:type="dcterms:W3CDTF">2009-01-23T07:46:30Z</dcterms:created>
  <dcterms:modified xsi:type="dcterms:W3CDTF">2020-05-08T07:03:54Z</dcterms:modified>
</cp:coreProperties>
</file>