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S65" i="1"/>
  <c r="T65" s="1"/>
  <c r="R64"/>
  <c r="R65"/>
  <c r="R66"/>
  <c r="T66" s="1"/>
  <c r="S64" l="1"/>
  <c r="T64" s="1"/>
  <c r="S431"/>
  <c r="S429" s="1"/>
  <c r="S428" s="1"/>
  <c r="S482"/>
  <c r="S481" s="1"/>
  <c r="S478"/>
  <c r="S476"/>
  <c r="S474"/>
  <c r="S472"/>
  <c r="S470"/>
  <c r="S468"/>
  <c r="S466"/>
  <c r="S463"/>
  <c r="S461"/>
  <c r="S459"/>
  <c r="S456"/>
  <c r="S454"/>
  <c r="S450"/>
  <c r="S446"/>
  <c r="S444"/>
  <c r="S442"/>
  <c r="S439"/>
  <c r="S438" s="1"/>
  <c r="S435"/>
  <c r="S434" s="1"/>
  <c r="S425"/>
  <c r="S423"/>
  <c r="S419"/>
  <c r="S418" s="1"/>
  <c r="S416"/>
  <c r="S415" s="1"/>
  <c r="S411"/>
  <c r="S410" s="1"/>
  <c r="S408"/>
  <c r="S403"/>
  <c r="S398"/>
  <c r="S397"/>
  <c r="S396" s="1"/>
  <c r="S392"/>
  <c r="S391" s="1"/>
  <c r="S387"/>
  <c r="S386" s="1"/>
  <c r="S384"/>
  <c r="S383" s="1"/>
  <c r="S379"/>
  <c r="S378" s="1"/>
  <c r="S375"/>
  <c r="S374" s="1"/>
  <c r="S372"/>
  <c r="S371" s="1"/>
  <c r="S369"/>
  <c r="S368" s="1"/>
  <c r="S365"/>
  <c r="S363"/>
  <c r="S360"/>
  <c r="S359" s="1"/>
  <c r="S357"/>
  <c r="S356" s="1"/>
  <c r="S354"/>
  <c r="S353" s="1"/>
  <c r="S351"/>
  <c r="S350" s="1"/>
  <c r="S347"/>
  <c r="S346" s="1"/>
  <c r="S344"/>
  <c r="S343"/>
  <c r="S340"/>
  <c r="S339" s="1"/>
  <c r="S336"/>
  <c r="S334"/>
  <c r="S331"/>
  <c r="S329"/>
  <c r="S327"/>
  <c r="S323"/>
  <c r="S322" s="1"/>
  <c r="S320"/>
  <c r="S318"/>
  <c r="S314"/>
  <c r="S312"/>
  <c r="S310"/>
  <c r="S303"/>
  <c r="S302" s="1"/>
  <c r="S301" s="1"/>
  <c r="S299"/>
  <c r="S298" s="1"/>
  <c r="S294"/>
  <c r="S293" s="1"/>
  <c r="S292" s="1"/>
  <c r="S290"/>
  <c r="S288"/>
  <c r="S286"/>
  <c r="S284"/>
  <c r="S282"/>
  <c r="S278"/>
  <c r="S276"/>
  <c r="S273"/>
  <c r="S272" s="1"/>
  <c r="S268"/>
  <c r="S267" s="1"/>
  <c r="S263"/>
  <c r="S262" s="1"/>
  <c r="S258"/>
  <c r="S257" s="1"/>
  <c r="S254"/>
  <c r="S253"/>
  <c r="S249"/>
  <c r="S247"/>
  <c r="S245"/>
  <c r="S243"/>
  <c r="S241"/>
  <c r="S237"/>
  <c r="S236" s="1"/>
  <c r="S234"/>
  <c r="S229"/>
  <c r="S228" s="1"/>
  <c r="S227" s="1"/>
  <c r="S225"/>
  <c r="S223"/>
  <c r="S220"/>
  <c r="S219" s="1"/>
  <c r="S217"/>
  <c r="S216" s="1"/>
  <c r="S214"/>
  <c r="S212"/>
  <c r="S210"/>
  <c r="S208"/>
  <c r="S204"/>
  <c r="S203" s="1"/>
  <c r="S201"/>
  <c r="S200" s="1"/>
  <c r="S198"/>
  <c r="S197" s="1"/>
  <c r="S195"/>
  <c r="S193"/>
  <c r="S191"/>
  <c r="S186"/>
  <c r="S185" s="1"/>
  <c r="S184" s="1"/>
  <c r="S182"/>
  <c r="S181" s="1"/>
  <c r="S178"/>
  <c r="S175"/>
  <c r="S174" s="1"/>
  <c r="S171"/>
  <c r="S170" s="1"/>
  <c r="S167"/>
  <c r="S166" s="1"/>
  <c r="S165" s="1"/>
  <c r="S162"/>
  <c r="S159"/>
  <c r="S158" s="1"/>
  <c r="S155"/>
  <c r="S154" s="1"/>
  <c r="S149"/>
  <c r="S148" s="1"/>
  <c r="S146"/>
  <c r="S143"/>
  <c r="S142" s="1"/>
  <c r="S137"/>
  <c r="S136" s="1"/>
  <c r="S135" s="1"/>
  <c r="S133"/>
  <c r="S132" s="1"/>
  <c r="S129"/>
  <c r="S128" s="1"/>
  <c r="S125"/>
  <c r="S124" s="1"/>
  <c r="S121"/>
  <c r="S120" s="1"/>
  <c r="S117"/>
  <c r="S115"/>
  <c r="S112"/>
  <c r="S110"/>
  <c r="S108"/>
  <c r="S106"/>
  <c r="S104"/>
  <c r="S102"/>
  <c r="S98"/>
  <c r="S97" s="1"/>
  <c r="S95"/>
  <c r="S94" s="1"/>
  <c r="S92"/>
  <c r="S90"/>
  <c r="S88"/>
  <c r="S86"/>
  <c r="S84"/>
  <c r="S82"/>
  <c r="S80"/>
  <c r="S78"/>
  <c r="S74"/>
  <c r="S71"/>
  <c r="S70" s="1"/>
  <c r="S68"/>
  <c r="S67" s="1"/>
  <c r="S62"/>
  <c r="S61" s="1"/>
  <c r="S59"/>
  <c r="S56"/>
  <c r="S55" s="1"/>
  <c r="S53"/>
  <c r="S51"/>
  <c r="S49"/>
  <c r="S47"/>
  <c r="S45"/>
  <c r="S43"/>
  <c r="S41"/>
  <c r="S39"/>
  <c r="S35"/>
  <c r="S34" s="1"/>
  <c r="S32"/>
  <c r="S30"/>
  <c r="S28"/>
  <c r="S26"/>
  <c r="S24"/>
  <c r="S22"/>
  <c r="S20"/>
  <c r="Q163"/>
  <c r="Q162" s="1"/>
  <c r="Q447"/>
  <c r="Q446" s="1"/>
  <c r="Q79"/>
  <c r="Q78" s="1"/>
  <c r="Q109"/>
  <c r="Q103"/>
  <c r="Q102" s="1"/>
  <c r="Q482"/>
  <c r="Q481" s="1"/>
  <c r="Q478"/>
  <c r="Q476"/>
  <c r="Q474"/>
  <c r="Q472"/>
  <c r="Q470"/>
  <c r="Q468"/>
  <c r="Q466"/>
  <c r="Q463"/>
  <c r="Q461"/>
  <c r="Q459"/>
  <c r="Q456"/>
  <c r="Q454"/>
  <c r="Q450"/>
  <c r="Q444"/>
  <c r="Q442"/>
  <c r="Q439"/>
  <c r="Q438" s="1"/>
  <c r="Q435"/>
  <c r="Q434" s="1"/>
  <c r="Q433" s="1"/>
  <c r="Q429"/>
  <c r="Q428"/>
  <c r="Q427" s="1"/>
  <c r="Q425"/>
  <c r="Q423"/>
  <c r="Q422" s="1"/>
  <c r="Q419"/>
  <c r="Q418" s="1"/>
  <c r="Q416"/>
  <c r="Q415" s="1"/>
  <c r="Q411"/>
  <c r="Q410" s="1"/>
  <c r="Q408"/>
  <c r="Q403"/>
  <c r="Q398"/>
  <c r="Q397" s="1"/>
  <c r="Q392"/>
  <c r="Q391" s="1"/>
  <c r="Q387"/>
  <c r="Q386" s="1"/>
  <c r="Q384"/>
  <c r="Q383" s="1"/>
  <c r="Q379"/>
  <c r="Q378" s="1"/>
  <c r="Q375"/>
  <c r="Q374" s="1"/>
  <c r="Q372"/>
  <c r="Q371" s="1"/>
  <c r="Q369"/>
  <c r="Q368" s="1"/>
  <c r="Q365"/>
  <c r="Q363"/>
  <c r="Q360"/>
  <c r="Q357"/>
  <c r="Q356" s="1"/>
  <c r="Q354"/>
  <c r="Q353" s="1"/>
  <c r="Q351"/>
  <c r="Q347"/>
  <c r="Q346" s="1"/>
  <c r="Q344"/>
  <c r="Q343" s="1"/>
  <c r="Q340"/>
  <c r="Q339" s="1"/>
  <c r="Q336"/>
  <c r="Q334"/>
  <c r="Q331"/>
  <c r="Q329"/>
  <c r="Q327"/>
  <c r="Q323"/>
  <c r="Q322" s="1"/>
  <c r="Q320"/>
  <c r="Q318"/>
  <c r="Q314"/>
  <c r="Q312"/>
  <c r="Q310"/>
  <c r="Q303"/>
  <c r="Q302" s="1"/>
  <c r="Q299"/>
  <c r="Q298" s="1"/>
  <c r="Q294"/>
  <c r="Q293"/>
  <c r="Q292" s="1"/>
  <c r="Q290"/>
  <c r="Q288"/>
  <c r="Q286"/>
  <c r="Q284"/>
  <c r="Q282"/>
  <c r="Q278"/>
  <c r="Q276"/>
  <c r="Q273"/>
  <c r="Q268"/>
  <c r="Q267" s="1"/>
  <c r="Q263"/>
  <c r="Q262" s="1"/>
  <c r="Q258"/>
  <c r="Q257" s="1"/>
  <c r="Q254"/>
  <c r="Q249"/>
  <c r="Q247"/>
  <c r="Q245"/>
  <c r="Q243"/>
  <c r="Q241"/>
  <c r="Q237"/>
  <c r="Q236" s="1"/>
  <c r="Q234"/>
  <c r="Q229"/>
  <c r="Q228" s="1"/>
  <c r="Q227" s="1"/>
  <c r="Q225"/>
  <c r="Q223"/>
  <c r="Q220"/>
  <c r="Q219" s="1"/>
  <c r="Q217"/>
  <c r="Q216"/>
  <c r="Q214"/>
  <c r="Q212"/>
  <c r="Q210"/>
  <c r="Q208"/>
  <c r="Q207" s="1"/>
  <c r="Q204"/>
  <c r="Q203" s="1"/>
  <c r="Q201"/>
  <c r="Q200" s="1"/>
  <c r="Q198"/>
  <c r="Q197" s="1"/>
  <c r="Q195"/>
  <c r="Q193"/>
  <c r="Q191"/>
  <c r="Q190" s="1"/>
  <c r="Q186"/>
  <c r="Q185"/>
  <c r="Q182"/>
  <c r="Q181" s="1"/>
  <c r="Q178"/>
  <c r="Q177" s="1"/>
  <c r="Q175"/>
  <c r="Q174"/>
  <c r="Q171"/>
  <c r="Q170" s="1"/>
  <c r="Q169" s="1"/>
  <c r="Q167"/>
  <c r="Q166" s="1"/>
  <c r="Q159"/>
  <c r="Q158" s="1"/>
  <c r="Q155"/>
  <c r="Q154" s="1"/>
  <c r="Q149"/>
  <c r="Q148" s="1"/>
  <c r="Q146"/>
  <c r="Q145" s="1"/>
  <c r="Q143"/>
  <c r="Q142" s="1"/>
  <c r="Q137"/>
  <c r="Q133"/>
  <c r="Q132" s="1"/>
  <c r="Q129"/>
  <c r="Q128" s="1"/>
  <c r="Q125"/>
  <c r="Q124" s="1"/>
  <c r="Q121"/>
  <c r="Q120" s="1"/>
  <c r="Q117"/>
  <c r="Q115"/>
  <c r="Q112"/>
  <c r="Q110"/>
  <c r="Q108"/>
  <c r="Q106"/>
  <c r="Q104"/>
  <c r="Q98"/>
  <c r="Q97" s="1"/>
  <c r="Q95"/>
  <c r="Q94" s="1"/>
  <c r="Q92"/>
  <c r="Q90"/>
  <c r="Q88"/>
  <c r="Q86"/>
  <c r="Q84"/>
  <c r="Q82"/>
  <c r="Q80"/>
  <c r="Q74"/>
  <c r="Q71"/>
  <c r="Q70" s="1"/>
  <c r="Q68"/>
  <c r="Q67" s="1"/>
  <c r="Q62"/>
  <c r="Q61" s="1"/>
  <c r="Q59"/>
  <c r="Q56"/>
  <c r="Q55" s="1"/>
  <c r="Q53"/>
  <c r="Q51"/>
  <c r="Q49"/>
  <c r="Q47"/>
  <c r="Q45"/>
  <c r="Q43"/>
  <c r="Q41"/>
  <c r="Q39"/>
  <c r="Q35"/>
  <c r="Q34" s="1"/>
  <c r="Q32"/>
  <c r="Q30"/>
  <c r="Q28"/>
  <c r="Q26"/>
  <c r="Q24"/>
  <c r="Q22"/>
  <c r="Q20"/>
  <c r="O106"/>
  <c r="O104"/>
  <c r="P104" s="1"/>
  <c r="R104" s="1"/>
  <c r="N104"/>
  <c r="N105"/>
  <c r="P105" s="1"/>
  <c r="R105" s="1"/>
  <c r="T105" s="1"/>
  <c r="N106"/>
  <c r="N107"/>
  <c r="P107" s="1"/>
  <c r="R107" s="1"/>
  <c r="T107" s="1"/>
  <c r="O279"/>
  <c r="N278"/>
  <c r="N279"/>
  <c r="O162"/>
  <c r="O161" s="1"/>
  <c r="N164"/>
  <c r="P164" s="1"/>
  <c r="R164" s="1"/>
  <c r="T164" s="1"/>
  <c r="O290"/>
  <c r="N290"/>
  <c r="N291"/>
  <c r="P291" s="1"/>
  <c r="R291" s="1"/>
  <c r="T291" s="1"/>
  <c r="O477"/>
  <c r="O53"/>
  <c r="N53"/>
  <c r="N54"/>
  <c r="P54" s="1"/>
  <c r="R54" s="1"/>
  <c r="T54" s="1"/>
  <c r="O482"/>
  <c r="O481" s="1"/>
  <c r="O478"/>
  <c r="O474"/>
  <c r="O472"/>
  <c r="O470"/>
  <c r="O468"/>
  <c r="O466"/>
  <c r="O463"/>
  <c r="O461"/>
  <c r="O459"/>
  <c r="O456"/>
  <c r="O454"/>
  <c r="O450"/>
  <c r="O446"/>
  <c r="O444"/>
  <c r="O442"/>
  <c r="O439"/>
  <c r="O438" s="1"/>
  <c r="O435"/>
  <c r="O434" s="1"/>
  <c r="O433" s="1"/>
  <c r="O429"/>
  <c r="O428" s="1"/>
  <c r="O425"/>
  <c r="O422" s="1"/>
  <c r="O423"/>
  <c r="O419"/>
  <c r="O418" s="1"/>
  <c r="O416"/>
  <c r="O415" s="1"/>
  <c r="O411"/>
  <c r="O410" s="1"/>
  <c r="O408"/>
  <c r="O398"/>
  <c r="O397"/>
  <c r="O396" s="1"/>
  <c r="O392"/>
  <c r="O387"/>
  <c r="O386" s="1"/>
  <c r="O384"/>
  <c r="O383" s="1"/>
  <c r="O379"/>
  <c r="O378" s="1"/>
  <c r="O375"/>
  <c r="O374" s="1"/>
  <c r="O372"/>
  <c r="O371" s="1"/>
  <c r="O369"/>
  <c r="O368" s="1"/>
  <c r="O365"/>
  <c r="O363"/>
  <c r="O360"/>
  <c r="O357"/>
  <c r="O356"/>
  <c r="O354"/>
  <c r="O353" s="1"/>
  <c r="O351"/>
  <c r="O350" s="1"/>
  <c r="O347"/>
  <c r="O346" s="1"/>
  <c r="O344"/>
  <c r="O343" s="1"/>
  <c r="O340"/>
  <c r="O336"/>
  <c r="O334"/>
  <c r="O331"/>
  <c r="O329"/>
  <c r="O327"/>
  <c r="O323"/>
  <c r="O322" s="1"/>
  <c r="O320"/>
  <c r="O318"/>
  <c r="O314"/>
  <c r="O312"/>
  <c r="O310"/>
  <c r="O303"/>
  <c r="O302"/>
  <c r="O301" s="1"/>
  <c r="O299"/>
  <c r="O298" s="1"/>
  <c r="O294"/>
  <c r="O293" s="1"/>
  <c r="O292" s="1"/>
  <c r="O288"/>
  <c r="O286"/>
  <c r="O284"/>
  <c r="O282"/>
  <c r="O276"/>
  <c r="O273"/>
  <c r="O272" s="1"/>
  <c r="O268"/>
  <c r="O263"/>
  <c r="O262" s="1"/>
  <c r="O258"/>
  <c r="O257" s="1"/>
  <c r="O254"/>
  <c r="O249"/>
  <c r="O247"/>
  <c r="O245"/>
  <c r="O243"/>
  <c r="O241"/>
  <c r="O237"/>
  <c r="O236" s="1"/>
  <c r="O234"/>
  <c r="O233" s="1"/>
  <c r="O229"/>
  <c r="O228" s="1"/>
  <c r="O225"/>
  <c r="O223"/>
  <c r="O222"/>
  <c r="O220"/>
  <c r="O219"/>
  <c r="O217"/>
  <c r="O216"/>
  <c r="O214"/>
  <c r="O212"/>
  <c r="O210"/>
  <c r="O208"/>
  <c r="O204"/>
  <c r="O203"/>
  <c r="O201"/>
  <c r="O200"/>
  <c r="O198"/>
  <c r="O197"/>
  <c r="O195"/>
  <c r="O193"/>
  <c r="O190" s="1"/>
  <c r="O189" s="1"/>
  <c r="O191"/>
  <c r="O186"/>
  <c r="O185" s="1"/>
  <c r="O184" s="1"/>
  <c r="O182"/>
  <c r="O181" s="1"/>
  <c r="O178"/>
  <c r="O177" s="1"/>
  <c r="O175"/>
  <c r="O174" s="1"/>
  <c r="O171"/>
  <c r="O170" s="1"/>
  <c r="O167"/>
  <c r="O166" s="1"/>
  <c r="O165" s="1"/>
  <c r="O159"/>
  <c r="O158" s="1"/>
  <c r="O155"/>
  <c r="O154"/>
  <c r="O153" s="1"/>
  <c r="O149"/>
  <c r="O148" s="1"/>
  <c r="O146"/>
  <c r="O145" s="1"/>
  <c r="O143"/>
  <c r="O142" s="1"/>
  <c r="O137"/>
  <c r="O136" s="1"/>
  <c r="O133"/>
  <c r="O132" s="1"/>
  <c r="O129"/>
  <c r="O128" s="1"/>
  <c r="O125"/>
  <c r="O124" s="1"/>
  <c r="O121"/>
  <c r="O120" s="1"/>
  <c r="O117"/>
  <c r="O115"/>
  <c r="O112"/>
  <c r="O110"/>
  <c r="O108"/>
  <c r="O102"/>
  <c r="O98"/>
  <c r="O97" s="1"/>
  <c r="O95"/>
  <c r="O94" s="1"/>
  <c r="O92"/>
  <c r="O90"/>
  <c r="O88"/>
  <c r="O86"/>
  <c r="O84"/>
  <c r="O82"/>
  <c r="O80"/>
  <c r="O78"/>
  <c r="O74"/>
  <c r="O73" s="1"/>
  <c r="O71"/>
  <c r="O68"/>
  <c r="O67" s="1"/>
  <c r="O62"/>
  <c r="O61" s="1"/>
  <c r="O59"/>
  <c r="O58" s="1"/>
  <c r="O56"/>
  <c r="O51"/>
  <c r="O49"/>
  <c r="O47"/>
  <c r="O45"/>
  <c r="O43"/>
  <c r="O41"/>
  <c r="O39"/>
  <c r="O35"/>
  <c r="O34" s="1"/>
  <c r="O32"/>
  <c r="O30"/>
  <c r="O28"/>
  <c r="O26"/>
  <c r="O24"/>
  <c r="O22"/>
  <c r="O20"/>
  <c r="M311"/>
  <c r="M366"/>
  <c r="M276"/>
  <c r="L275"/>
  <c r="L276"/>
  <c r="L277"/>
  <c r="N277" s="1"/>
  <c r="P277" s="1"/>
  <c r="R277" s="1"/>
  <c r="T277" s="1"/>
  <c r="M268"/>
  <c r="L266"/>
  <c r="L267"/>
  <c r="L268"/>
  <c r="L269"/>
  <c r="N269" s="1"/>
  <c r="P269" s="1"/>
  <c r="R269" s="1"/>
  <c r="T269" s="1"/>
  <c r="P53" l="1"/>
  <c r="S317"/>
  <c r="S316" s="1"/>
  <c r="O77"/>
  <c r="O76" s="1"/>
  <c r="O317"/>
  <c r="P279"/>
  <c r="R279" s="1"/>
  <c r="T279" s="1"/>
  <c r="P106"/>
  <c r="Q222"/>
  <c r="Q359"/>
  <c r="Q402"/>
  <c r="S222"/>
  <c r="S275"/>
  <c r="S309"/>
  <c r="O141"/>
  <c r="O240"/>
  <c r="O19"/>
  <c r="O18" s="1"/>
  <c r="N276"/>
  <c r="O101"/>
  <c r="O173"/>
  <c r="O309"/>
  <c r="S38"/>
  <c r="O281"/>
  <c r="O367"/>
  <c r="O441"/>
  <c r="P290"/>
  <c r="R290" s="1"/>
  <c r="T290" s="1"/>
  <c r="R106"/>
  <c r="T106" s="1"/>
  <c r="Q309"/>
  <c r="Q453"/>
  <c r="T104"/>
  <c r="S190"/>
  <c r="S189" s="1"/>
  <c r="S207"/>
  <c r="S342"/>
  <c r="Q19"/>
  <c r="Q18" s="1"/>
  <c r="R53"/>
  <c r="T53" s="1"/>
  <c r="Q77"/>
  <c r="S252"/>
  <c r="S422"/>
  <c r="S177"/>
  <c r="S453"/>
  <c r="S402"/>
  <c r="S401" s="1"/>
  <c r="S367"/>
  <c r="S326"/>
  <c r="S281"/>
  <c r="S240"/>
  <c r="S239" s="1"/>
  <c r="S101"/>
  <c r="S100" s="1"/>
  <c r="S77"/>
  <c r="S271"/>
  <c r="S427"/>
  <c r="S480"/>
  <c r="S153"/>
  <c r="S266"/>
  <c r="S349"/>
  <c r="S382"/>
  <c r="S119"/>
  <c r="S161"/>
  <c r="S180"/>
  <c r="S206"/>
  <c r="S297"/>
  <c r="S377"/>
  <c r="S169"/>
  <c r="S308"/>
  <c r="S338"/>
  <c r="S390"/>
  <c r="S433"/>
  <c r="S441"/>
  <c r="S58"/>
  <c r="S73"/>
  <c r="S145"/>
  <c r="S157"/>
  <c r="S173"/>
  <c r="S233"/>
  <c r="S19"/>
  <c r="Q101"/>
  <c r="Q240"/>
  <c r="Q239" s="1"/>
  <c r="Q441"/>
  <c r="Q390"/>
  <c r="Q350"/>
  <c r="Q338"/>
  <c r="Q326"/>
  <c r="Q325" s="1"/>
  <c r="Q281"/>
  <c r="Q280" s="1"/>
  <c r="Q253"/>
  <c r="Q180"/>
  <c r="Q38"/>
  <c r="Q266"/>
  <c r="Q342"/>
  <c r="Q382"/>
  <c r="Q452"/>
  <c r="Q480"/>
  <c r="Q275"/>
  <c r="Q308"/>
  <c r="Q367"/>
  <c r="Q377"/>
  <c r="Q437"/>
  <c r="Q76"/>
  <c r="Q119"/>
  <c r="Q206"/>
  <c r="Q301"/>
  <c r="Q401"/>
  <c r="Q141"/>
  <c r="Q153"/>
  <c r="Q165"/>
  <c r="Q396"/>
  <c r="Q432"/>
  <c r="Q58"/>
  <c r="Q73"/>
  <c r="Q136"/>
  <c r="Q161"/>
  <c r="Q173"/>
  <c r="Q184"/>
  <c r="Q189"/>
  <c r="Q233"/>
  <c r="Q252"/>
  <c r="Q272"/>
  <c r="Q297"/>
  <c r="Q317"/>
  <c r="O278"/>
  <c r="O253"/>
  <c r="O326"/>
  <c r="O325" s="1"/>
  <c r="O119"/>
  <c r="O339"/>
  <c r="O38"/>
  <c r="O476"/>
  <c r="O157"/>
  <c r="O169"/>
  <c r="O480"/>
  <c r="O135"/>
  <c r="O232"/>
  <c r="O297"/>
  <c r="O359"/>
  <c r="O382"/>
  <c r="O437"/>
  <c r="O100"/>
  <c r="O308"/>
  <c r="O316"/>
  <c r="O377"/>
  <c r="O180"/>
  <c r="O342"/>
  <c r="O432"/>
  <c r="O349"/>
  <c r="O55"/>
  <c r="O70"/>
  <c r="O207"/>
  <c r="O227"/>
  <c r="O267"/>
  <c r="O391"/>
  <c r="O403"/>
  <c r="O427"/>
  <c r="P276"/>
  <c r="R276" s="1"/>
  <c r="T276" s="1"/>
  <c r="M275"/>
  <c r="N268"/>
  <c r="P268" s="1"/>
  <c r="R268" s="1"/>
  <c r="T268" s="1"/>
  <c r="M267"/>
  <c r="N267" s="1"/>
  <c r="M404"/>
  <c r="M482"/>
  <c r="M481" s="1"/>
  <c r="M478"/>
  <c r="M476"/>
  <c r="M474"/>
  <c r="M472"/>
  <c r="M470"/>
  <c r="M468"/>
  <c r="M466"/>
  <c r="M463"/>
  <c r="M461"/>
  <c r="M459"/>
  <c r="M456"/>
  <c r="M454"/>
  <c r="M453" s="1"/>
  <c r="M452" s="1"/>
  <c r="M450"/>
  <c r="M446"/>
  <c r="M444"/>
  <c r="M442"/>
  <c r="M439"/>
  <c r="M438" s="1"/>
  <c r="M435"/>
  <c r="M434" s="1"/>
  <c r="M429"/>
  <c r="M428" s="1"/>
  <c r="M425"/>
  <c r="M422" s="1"/>
  <c r="M423"/>
  <c r="M419"/>
  <c r="M416"/>
  <c r="M415" s="1"/>
  <c r="M411"/>
  <c r="M410" s="1"/>
  <c r="M408"/>
  <c r="M398"/>
  <c r="M397" s="1"/>
  <c r="M396" s="1"/>
  <c r="M392"/>
  <c r="M387"/>
  <c r="M386" s="1"/>
  <c r="M384"/>
  <c r="M379"/>
  <c r="M378" s="1"/>
  <c r="M375"/>
  <c r="M374" s="1"/>
  <c r="M372"/>
  <c r="M369"/>
  <c r="M368" s="1"/>
  <c r="M365"/>
  <c r="M363"/>
  <c r="M360"/>
  <c r="M357"/>
  <c r="M356" s="1"/>
  <c r="M354"/>
  <c r="M353" s="1"/>
  <c r="M351"/>
  <c r="M350" s="1"/>
  <c r="M347"/>
  <c r="M346" s="1"/>
  <c r="M344"/>
  <c r="M343" s="1"/>
  <c r="M342" s="1"/>
  <c r="M340"/>
  <c r="M339" s="1"/>
  <c r="M336"/>
  <c r="M334"/>
  <c r="M331"/>
  <c r="M329"/>
  <c r="M327"/>
  <c r="M323"/>
  <c r="M322" s="1"/>
  <c r="M320"/>
  <c r="M318"/>
  <c r="M314"/>
  <c r="M312"/>
  <c r="M310"/>
  <c r="M303"/>
  <c r="M302" s="1"/>
  <c r="M301" s="1"/>
  <c r="M299"/>
  <c r="M294"/>
  <c r="M293" s="1"/>
  <c r="M288"/>
  <c r="M286"/>
  <c r="M284"/>
  <c r="M282"/>
  <c r="M273"/>
  <c r="M272" s="1"/>
  <c r="M263"/>
  <c r="M262" s="1"/>
  <c r="M258"/>
  <c r="M257" s="1"/>
  <c r="M254"/>
  <c r="M253" s="1"/>
  <c r="M249"/>
  <c r="M247"/>
  <c r="M245"/>
  <c r="M243"/>
  <c r="M241"/>
  <c r="M237"/>
  <c r="M234"/>
  <c r="M233" s="1"/>
  <c r="M229"/>
  <c r="M228" s="1"/>
  <c r="M225"/>
  <c r="M223"/>
  <c r="M220"/>
  <c r="M219" s="1"/>
  <c r="M217"/>
  <c r="M216" s="1"/>
  <c r="M214"/>
  <c r="M212"/>
  <c r="M210"/>
  <c r="M208"/>
  <c r="M204"/>
  <c r="M203" s="1"/>
  <c r="M201"/>
  <c r="M198"/>
  <c r="M197" s="1"/>
  <c r="M195"/>
  <c r="M193"/>
  <c r="M191"/>
  <c r="M186"/>
  <c r="M185" s="1"/>
  <c r="M184" s="1"/>
  <c r="M182"/>
  <c r="M181" s="1"/>
  <c r="M178"/>
  <c r="M177" s="1"/>
  <c r="M175"/>
  <c r="M174" s="1"/>
  <c r="M171"/>
  <c r="M170" s="1"/>
  <c r="M167"/>
  <c r="M166" s="1"/>
  <c r="M162"/>
  <c r="M161" s="1"/>
  <c r="M159"/>
  <c r="M158" s="1"/>
  <c r="M155"/>
  <c r="M149"/>
  <c r="M148" s="1"/>
  <c r="M146"/>
  <c r="M145" s="1"/>
  <c r="M143"/>
  <c r="M137"/>
  <c r="M136" s="1"/>
  <c r="M133"/>
  <c r="M132" s="1"/>
  <c r="M129"/>
  <c r="M128" s="1"/>
  <c r="M125"/>
  <c r="M124" s="1"/>
  <c r="M121"/>
  <c r="M120" s="1"/>
  <c r="M117"/>
  <c r="M115"/>
  <c r="M112"/>
  <c r="M110"/>
  <c r="M108"/>
  <c r="M102"/>
  <c r="M98"/>
  <c r="M97" s="1"/>
  <c r="M95"/>
  <c r="M94" s="1"/>
  <c r="M92"/>
  <c r="M90"/>
  <c r="M88"/>
  <c r="M86"/>
  <c r="M84"/>
  <c r="M82"/>
  <c r="M80"/>
  <c r="M78"/>
  <c r="M74"/>
  <c r="M73" s="1"/>
  <c r="M71"/>
  <c r="M70" s="1"/>
  <c r="M68"/>
  <c r="M62"/>
  <c r="M59"/>
  <c r="M58" s="1"/>
  <c r="M56"/>
  <c r="M55"/>
  <c r="M51"/>
  <c r="M49"/>
  <c r="M47"/>
  <c r="M45"/>
  <c r="M43"/>
  <c r="M41"/>
  <c r="M39"/>
  <c r="M35"/>
  <c r="M34" s="1"/>
  <c r="M32"/>
  <c r="M30"/>
  <c r="M28"/>
  <c r="M26"/>
  <c r="M24"/>
  <c r="M22"/>
  <c r="M20"/>
  <c r="K403"/>
  <c r="J406"/>
  <c r="L406" s="1"/>
  <c r="N406" s="1"/>
  <c r="P406" s="1"/>
  <c r="R406" s="1"/>
  <c r="T406" s="1"/>
  <c r="M317" l="1"/>
  <c r="M316" s="1"/>
  <c r="M222"/>
  <c r="M38"/>
  <c r="M207"/>
  <c r="M206" s="1"/>
  <c r="S37"/>
  <c r="M441"/>
  <c r="O239"/>
  <c r="M101"/>
  <c r="M240"/>
  <c r="M309"/>
  <c r="S452"/>
  <c r="S400"/>
  <c r="S325"/>
  <c r="S280"/>
  <c r="S18"/>
  <c r="S389"/>
  <c r="S141"/>
  <c r="S232"/>
  <c r="S76"/>
  <c r="S432"/>
  <c r="S381"/>
  <c r="S152"/>
  <c r="S437"/>
  <c r="S188"/>
  <c r="S251"/>
  <c r="Q100"/>
  <c r="Q349"/>
  <c r="Q135"/>
  <c r="Q37"/>
  <c r="Q316"/>
  <c r="Q232"/>
  <c r="Q157"/>
  <c r="Q400"/>
  <c r="Q251"/>
  <c r="Q381"/>
  <c r="Q271"/>
  <c r="Q389"/>
  <c r="P278"/>
  <c r="R278" s="1"/>
  <c r="T278" s="1"/>
  <c r="O275"/>
  <c r="O252"/>
  <c r="O338"/>
  <c r="O453"/>
  <c r="O280"/>
  <c r="O390"/>
  <c r="O206"/>
  <c r="O266"/>
  <c r="P267"/>
  <c r="R267" s="1"/>
  <c r="T267" s="1"/>
  <c r="O381"/>
  <c r="O402"/>
  <c r="O37"/>
  <c r="O17" s="1"/>
  <c r="O152"/>
  <c r="N275"/>
  <c r="M271"/>
  <c r="M190"/>
  <c r="M19"/>
  <c r="M77"/>
  <c r="M76" s="1"/>
  <c r="M266"/>
  <c r="M403"/>
  <c r="M391"/>
  <c r="M326"/>
  <c r="M325" s="1"/>
  <c r="M298"/>
  <c r="M281"/>
  <c r="M280" s="1"/>
  <c r="M61"/>
  <c r="M18"/>
  <c r="M100"/>
  <c r="M157"/>
  <c r="M169"/>
  <c r="M252"/>
  <c r="M433"/>
  <c r="M480"/>
  <c r="M227"/>
  <c r="M377"/>
  <c r="M427"/>
  <c r="M165"/>
  <c r="M180"/>
  <c r="M239"/>
  <c r="M338"/>
  <c r="M119"/>
  <c r="M173"/>
  <c r="M292"/>
  <c r="M437"/>
  <c r="M142"/>
  <c r="M154"/>
  <c r="M200"/>
  <c r="M359"/>
  <c r="M383"/>
  <c r="M418"/>
  <c r="M67"/>
  <c r="M236"/>
  <c r="M371"/>
  <c r="M367" s="1"/>
  <c r="M135"/>
  <c r="M232"/>
  <c r="K347"/>
  <c r="J346"/>
  <c r="J347"/>
  <c r="J348"/>
  <c r="L348" s="1"/>
  <c r="N348" s="1"/>
  <c r="P348" s="1"/>
  <c r="R348" s="1"/>
  <c r="T348" s="1"/>
  <c r="L347" l="1"/>
  <c r="N347" s="1"/>
  <c r="P347" s="1"/>
  <c r="R347" s="1"/>
  <c r="T347" s="1"/>
  <c r="S270"/>
  <c r="S17"/>
  <c r="Q188"/>
  <c r="Q17"/>
  <c r="Q152"/>
  <c r="Q270"/>
  <c r="P275"/>
  <c r="R275" s="1"/>
  <c r="T275" s="1"/>
  <c r="O271"/>
  <c r="O452"/>
  <c r="O401"/>
  <c r="O188"/>
  <c r="O251"/>
  <c r="O389"/>
  <c r="N266"/>
  <c r="P266" s="1"/>
  <c r="R266" s="1"/>
  <c r="T266" s="1"/>
  <c r="M251"/>
  <c r="M402"/>
  <c r="M401" s="1"/>
  <c r="M390"/>
  <c r="M297"/>
  <c r="M382"/>
  <c r="M141"/>
  <c r="M432"/>
  <c r="M153"/>
  <c r="M349"/>
  <c r="M189"/>
  <c r="M37"/>
  <c r="K346"/>
  <c r="K98"/>
  <c r="J97"/>
  <c r="J98"/>
  <c r="J99"/>
  <c r="L99" s="1"/>
  <c r="N99" s="1"/>
  <c r="P99" s="1"/>
  <c r="R99" s="1"/>
  <c r="T99" s="1"/>
  <c r="S484" l="1"/>
  <c r="Q484"/>
  <c r="O270"/>
  <c r="O400"/>
  <c r="L98"/>
  <c r="N98" s="1"/>
  <c r="P98" s="1"/>
  <c r="R98" s="1"/>
  <c r="T98" s="1"/>
  <c r="M17"/>
  <c r="M308"/>
  <c r="M389"/>
  <c r="M188"/>
  <c r="M381"/>
  <c r="M400"/>
  <c r="M152"/>
  <c r="L346"/>
  <c r="N346" s="1"/>
  <c r="P346" s="1"/>
  <c r="R346" s="1"/>
  <c r="T346" s="1"/>
  <c r="K97"/>
  <c r="L97" s="1"/>
  <c r="N97" s="1"/>
  <c r="P97" s="1"/>
  <c r="R97" s="1"/>
  <c r="T97" s="1"/>
  <c r="K482"/>
  <c r="K481" s="1"/>
  <c r="K478"/>
  <c r="K476"/>
  <c r="K474"/>
  <c r="K472"/>
  <c r="K470"/>
  <c r="K468"/>
  <c r="K466"/>
  <c r="K463"/>
  <c r="K461"/>
  <c r="K459"/>
  <c r="K456"/>
  <c r="K454"/>
  <c r="K450"/>
  <c r="K446"/>
  <c r="K444"/>
  <c r="K442"/>
  <c r="K439"/>
  <c r="K438" s="1"/>
  <c r="K435"/>
  <c r="K434" s="1"/>
  <c r="K433" s="1"/>
  <c r="K429"/>
  <c r="K428" s="1"/>
  <c r="K427" s="1"/>
  <c r="K425"/>
  <c r="K423"/>
  <c r="K422" s="1"/>
  <c r="K419"/>
  <c r="K418" s="1"/>
  <c r="K416"/>
  <c r="K415" s="1"/>
  <c r="K411"/>
  <c r="K410" s="1"/>
  <c r="K408"/>
  <c r="K398"/>
  <c r="K397" s="1"/>
  <c r="K396" s="1"/>
  <c r="K392"/>
  <c r="K391" s="1"/>
  <c r="K387"/>
  <c r="K386" s="1"/>
  <c r="K384"/>
  <c r="K383" s="1"/>
  <c r="K379"/>
  <c r="K378" s="1"/>
  <c r="K375"/>
  <c r="K374" s="1"/>
  <c r="K372"/>
  <c r="K371" s="1"/>
  <c r="K369"/>
  <c r="K368" s="1"/>
  <c r="K365"/>
  <c r="K363"/>
  <c r="K360"/>
  <c r="K357"/>
  <c r="K356" s="1"/>
  <c r="K354"/>
  <c r="K353" s="1"/>
  <c r="K351"/>
  <c r="K350" s="1"/>
  <c r="K344"/>
  <c r="K343" s="1"/>
  <c r="K340"/>
  <c r="K339" s="1"/>
  <c r="K336"/>
  <c r="K334"/>
  <c r="K331"/>
  <c r="K329"/>
  <c r="K327"/>
  <c r="K323"/>
  <c r="K322" s="1"/>
  <c r="K320"/>
  <c r="K318"/>
  <c r="K314"/>
  <c r="K312"/>
  <c r="K310"/>
  <c r="K303"/>
  <c r="K302" s="1"/>
  <c r="K301" s="1"/>
  <c r="K299"/>
  <c r="K298" s="1"/>
  <c r="K294"/>
  <c r="K293" s="1"/>
  <c r="K288"/>
  <c r="K286"/>
  <c r="K284"/>
  <c r="K282"/>
  <c r="K273"/>
  <c r="K272" s="1"/>
  <c r="K263"/>
  <c r="K262" s="1"/>
  <c r="K258"/>
  <c r="K257" s="1"/>
  <c r="K254"/>
  <c r="K253" s="1"/>
  <c r="K249"/>
  <c r="K247"/>
  <c r="K245"/>
  <c r="K243"/>
  <c r="K241"/>
  <c r="K237"/>
  <c r="K236" s="1"/>
  <c r="K234"/>
  <c r="K233"/>
  <c r="K229"/>
  <c r="K228" s="1"/>
  <c r="K225"/>
  <c r="K223"/>
  <c r="K220"/>
  <c r="K219" s="1"/>
  <c r="K217"/>
  <c r="K216" s="1"/>
  <c r="K214"/>
  <c r="K212"/>
  <c r="K210"/>
  <c r="K208"/>
  <c r="K204"/>
  <c r="K203" s="1"/>
  <c r="K201"/>
  <c r="K200" s="1"/>
  <c r="K198"/>
  <c r="K197" s="1"/>
  <c r="K195"/>
  <c r="K193"/>
  <c r="K191"/>
  <c r="K186"/>
  <c r="K185" s="1"/>
  <c r="K182"/>
  <c r="K181" s="1"/>
  <c r="K180" s="1"/>
  <c r="K178"/>
  <c r="K177" s="1"/>
  <c r="K175"/>
  <c r="K174" s="1"/>
  <c r="K171"/>
  <c r="K170" s="1"/>
  <c r="K169" s="1"/>
  <c r="K167"/>
  <c r="K166" s="1"/>
  <c r="K162"/>
  <c r="K161" s="1"/>
  <c r="K159"/>
  <c r="K158" s="1"/>
  <c r="K155"/>
  <c r="K154" s="1"/>
  <c r="K149"/>
  <c r="K148" s="1"/>
  <c r="K146"/>
  <c r="K145" s="1"/>
  <c r="K143"/>
  <c r="K142" s="1"/>
  <c r="K137"/>
  <c r="K136" s="1"/>
  <c r="K135" s="1"/>
  <c r="K133"/>
  <c r="K132" s="1"/>
  <c r="K129"/>
  <c r="K128" s="1"/>
  <c r="K125"/>
  <c r="K124" s="1"/>
  <c r="K121"/>
  <c r="K120" s="1"/>
  <c r="K117"/>
  <c r="K115"/>
  <c r="K112"/>
  <c r="K110"/>
  <c r="K108"/>
  <c r="K102"/>
  <c r="K95"/>
  <c r="K94" s="1"/>
  <c r="K92"/>
  <c r="K90"/>
  <c r="K88"/>
  <c r="K86"/>
  <c r="K84"/>
  <c r="K82"/>
  <c r="K80"/>
  <c r="K78"/>
  <c r="K74"/>
  <c r="K73" s="1"/>
  <c r="K71"/>
  <c r="K70" s="1"/>
  <c r="K68"/>
  <c r="K67"/>
  <c r="K62"/>
  <c r="K61" s="1"/>
  <c r="K59"/>
  <c r="K58" s="1"/>
  <c r="K56"/>
  <c r="K55" s="1"/>
  <c r="K51"/>
  <c r="K49"/>
  <c r="K47"/>
  <c r="K45"/>
  <c r="K43"/>
  <c r="K41"/>
  <c r="K39"/>
  <c r="K35"/>
  <c r="K34" s="1"/>
  <c r="K32"/>
  <c r="K30"/>
  <c r="K28"/>
  <c r="K26"/>
  <c r="K24"/>
  <c r="K22"/>
  <c r="K20"/>
  <c r="I254"/>
  <c r="I258"/>
  <c r="J261"/>
  <c r="L261" s="1"/>
  <c r="N261" s="1"/>
  <c r="P261" s="1"/>
  <c r="R261" s="1"/>
  <c r="T261" s="1"/>
  <c r="I404"/>
  <c r="I482"/>
  <c r="I481" s="1"/>
  <c r="I478"/>
  <c r="I476"/>
  <c r="I474"/>
  <c r="I472"/>
  <c r="I470"/>
  <c r="I468"/>
  <c r="I466"/>
  <c r="I461"/>
  <c r="I459"/>
  <c r="I456"/>
  <c r="I454"/>
  <c r="I450"/>
  <c r="I446"/>
  <c r="I444"/>
  <c r="I442"/>
  <c r="I439"/>
  <c r="I438" s="1"/>
  <c r="I435"/>
  <c r="I434" s="1"/>
  <c r="I429"/>
  <c r="I428" s="1"/>
  <c r="I425"/>
  <c r="I423"/>
  <c r="I422" s="1"/>
  <c r="I419"/>
  <c r="I418" s="1"/>
  <c r="I416"/>
  <c r="I411"/>
  <c r="I410" s="1"/>
  <c r="I408"/>
  <c r="I398"/>
  <c r="I397" s="1"/>
  <c r="I392"/>
  <c r="I391" s="1"/>
  <c r="I387"/>
  <c r="I384"/>
  <c r="I383" s="1"/>
  <c r="I379"/>
  <c r="I378" s="1"/>
  <c r="I377" s="1"/>
  <c r="I375"/>
  <c r="I372"/>
  <c r="I371"/>
  <c r="I369"/>
  <c r="I368" s="1"/>
  <c r="I365"/>
  <c r="I363"/>
  <c r="I360"/>
  <c r="I357"/>
  <c r="I356" s="1"/>
  <c r="I354"/>
  <c r="I353" s="1"/>
  <c r="I351"/>
  <c r="I344"/>
  <c r="I343" s="1"/>
  <c r="I342" s="1"/>
  <c r="I340"/>
  <c r="I339" s="1"/>
  <c r="I336"/>
  <c r="I334"/>
  <c r="I331"/>
  <c r="I329"/>
  <c r="I327"/>
  <c r="I323"/>
  <c r="I322" s="1"/>
  <c r="I320"/>
  <c r="I318"/>
  <c r="I314"/>
  <c r="I312"/>
  <c r="I310"/>
  <c r="I303"/>
  <c r="I302" s="1"/>
  <c r="I301" s="1"/>
  <c r="I299"/>
  <c r="I298" s="1"/>
  <c r="I297" s="1"/>
  <c r="I294"/>
  <c r="I293" s="1"/>
  <c r="I288"/>
  <c r="I286"/>
  <c r="I284"/>
  <c r="I282"/>
  <c r="I273"/>
  <c r="I272" s="1"/>
  <c r="I271" s="1"/>
  <c r="I263"/>
  <c r="I262" s="1"/>
  <c r="I249"/>
  <c r="I247"/>
  <c r="I245"/>
  <c r="I243"/>
  <c r="I241"/>
  <c r="I237"/>
  <c r="I236" s="1"/>
  <c r="I234"/>
  <c r="I233" s="1"/>
  <c r="I229"/>
  <c r="I228" s="1"/>
  <c r="I225"/>
  <c r="I223"/>
  <c r="I220"/>
  <c r="I217"/>
  <c r="I216" s="1"/>
  <c r="I214"/>
  <c r="I212"/>
  <c r="I210"/>
  <c r="I208"/>
  <c r="I204"/>
  <c r="I203" s="1"/>
  <c r="I201"/>
  <c r="I200" s="1"/>
  <c r="I198"/>
  <c r="I195"/>
  <c r="I193"/>
  <c r="I191"/>
  <c r="I186"/>
  <c r="I185" s="1"/>
  <c r="I182"/>
  <c r="I181" s="1"/>
  <c r="I180" s="1"/>
  <c r="I178"/>
  <c r="I177" s="1"/>
  <c r="I175"/>
  <c r="I174" s="1"/>
  <c r="I171"/>
  <c r="I170" s="1"/>
  <c r="I169" s="1"/>
  <c r="I167"/>
  <c r="I166" s="1"/>
  <c r="I162"/>
  <c r="I161" s="1"/>
  <c r="I159"/>
  <c r="I158" s="1"/>
  <c r="I155"/>
  <c r="I154" s="1"/>
  <c r="I153" s="1"/>
  <c r="I149"/>
  <c r="I148" s="1"/>
  <c r="I146"/>
  <c r="I143"/>
  <c r="I142" s="1"/>
  <c r="I137"/>
  <c r="I136" s="1"/>
  <c r="I133"/>
  <c r="I132" s="1"/>
  <c r="I129"/>
  <c r="I128" s="1"/>
  <c r="I125"/>
  <c r="I124" s="1"/>
  <c r="I121"/>
  <c r="I120" s="1"/>
  <c r="I117"/>
  <c r="I115"/>
  <c r="I112"/>
  <c r="I110"/>
  <c r="I108"/>
  <c r="I102"/>
  <c r="I95"/>
  <c r="I94" s="1"/>
  <c r="I92"/>
  <c r="I90"/>
  <c r="I88"/>
  <c r="I86"/>
  <c r="I84"/>
  <c r="I82"/>
  <c r="I80"/>
  <c r="I78"/>
  <c r="I74"/>
  <c r="I73" s="1"/>
  <c r="I71"/>
  <c r="I70" s="1"/>
  <c r="I68"/>
  <c r="I62"/>
  <c r="I61" s="1"/>
  <c r="I59"/>
  <c r="I58" s="1"/>
  <c r="I56"/>
  <c r="I55" s="1"/>
  <c r="I51"/>
  <c r="I49"/>
  <c r="I47"/>
  <c r="I45"/>
  <c r="I43"/>
  <c r="I41"/>
  <c r="I39"/>
  <c r="I35"/>
  <c r="I34" s="1"/>
  <c r="I32"/>
  <c r="I30"/>
  <c r="I28"/>
  <c r="I26"/>
  <c r="I24"/>
  <c r="I22"/>
  <c r="I20"/>
  <c r="G464"/>
  <c r="G469"/>
  <c r="G360"/>
  <c r="H362"/>
  <c r="J362" s="1"/>
  <c r="L362" s="1"/>
  <c r="N362" s="1"/>
  <c r="P362" s="1"/>
  <c r="R362" s="1"/>
  <c r="T362" s="1"/>
  <c r="G192"/>
  <c r="G199"/>
  <c r="I317" l="1"/>
  <c r="I316" s="1"/>
  <c r="K38"/>
  <c r="K37" s="1"/>
  <c r="K222"/>
  <c r="K207"/>
  <c r="K240"/>
  <c r="K19"/>
  <c r="K367"/>
  <c r="I281"/>
  <c r="K190"/>
  <c r="K326"/>
  <c r="K325" s="1"/>
  <c r="O484"/>
  <c r="K342"/>
  <c r="K232"/>
  <c r="I77"/>
  <c r="K101"/>
  <c r="K100" s="1"/>
  <c r="K281"/>
  <c r="K280" s="1"/>
  <c r="K309"/>
  <c r="K317"/>
  <c r="K441"/>
  <c r="M270"/>
  <c r="K359"/>
  <c r="K453"/>
  <c r="K292"/>
  <c r="K157"/>
  <c r="K141"/>
  <c r="K165"/>
  <c r="K189"/>
  <c r="K239"/>
  <c r="K271"/>
  <c r="K297"/>
  <c r="K402"/>
  <c r="K480"/>
  <c r="K153"/>
  <c r="K173"/>
  <c r="K184"/>
  <c r="K227"/>
  <c r="K308"/>
  <c r="K316"/>
  <c r="K338"/>
  <c r="K349"/>
  <c r="K382"/>
  <c r="K437"/>
  <c r="K18"/>
  <c r="K119"/>
  <c r="K377"/>
  <c r="K206"/>
  <c r="K252"/>
  <c r="K390"/>
  <c r="K432"/>
  <c r="K77"/>
  <c r="K76" s="1"/>
  <c r="I19"/>
  <c r="I222"/>
  <c r="I101"/>
  <c r="I240"/>
  <c r="I239" s="1"/>
  <c r="I359"/>
  <c r="I253"/>
  <c r="I441"/>
  <c r="I403"/>
  <c r="I326"/>
  <c r="I309"/>
  <c r="I207"/>
  <c r="I190"/>
  <c r="I38"/>
  <c r="I76"/>
  <c r="I173"/>
  <c r="I480"/>
  <c r="I18"/>
  <c r="I119"/>
  <c r="I390"/>
  <c r="I437"/>
  <c r="I232"/>
  <c r="I184"/>
  <c r="I396"/>
  <c r="I427"/>
  <c r="I100"/>
  <c r="I135"/>
  <c r="I292"/>
  <c r="I165"/>
  <c r="I197"/>
  <c r="I227"/>
  <c r="I338"/>
  <c r="I433"/>
  <c r="I145"/>
  <c r="I157"/>
  <c r="I219"/>
  <c r="I257"/>
  <c r="I280"/>
  <c r="I350"/>
  <c r="I386"/>
  <c r="I382" s="1"/>
  <c r="I415"/>
  <c r="I463"/>
  <c r="I67"/>
  <c r="I374"/>
  <c r="I402"/>
  <c r="G62"/>
  <c r="F61"/>
  <c r="F62"/>
  <c r="F63"/>
  <c r="H63" s="1"/>
  <c r="J63" s="1"/>
  <c r="L63" s="1"/>
  <c r="N63" s="1"/>
  <c r="P63" s="1"/>
  <c r="R63" s="1"/>
  <c r="T63" s="1"/>
  <c r="G365"/>
  <c r="F365"/>
  <c r="F366"/>
  <c r="H366" s="1"/>
  <c r="J366" s="1"/>
  <c r="L366" s="1"/>
  <c r="N366" s="1"/>
  <c r="P366" s="1"/>
  <c r="R366" s="1"/>
  <c r="T366" s="1"/>
  <c r="G482"/>
  <c r="G481" s="1"/>
  <c r="G478"/>
  <c r="G476"/>
  <c r="G474"/>
  <c r="G472"/>
  <c r="G470"/>
  <c r="G468"/>
  <c r="G466"/>
  <c r="G463"/>
  <c r="G461"/>
  <c r="G459"/>
  <c r="G456"/>
  <c r="G454"/>
  <c r="G450"/>
  <c r="G446"/>
  <c r="G444"/>
  <c r="G442"/>
  <c r="G439"/>
  <c r="G438" s="1"/>
  <c r="G435"/>
  <c r="G434" s="1"/>
  <c r="G429"/>
  <c r="G428" s="1"/>
  <c r="G425"/>
  <c r="G423"/>
  <c r="G419"/>
  <c r="G418" s="1"/>
  <c r="G416"/>
  <c r="G415" s="1"/>
  <c r="G411"/>
  <c r="G410" s="1"/>
  <c r="G408"/>
  <c r="G403"/>
  <c r="G398"/>
  <c r="G397" s="1"/>
  <c r="G396" s="1"/>
  <c r="G392"/>
  <c r="G391" s="1"/>
  <c r="G387"/>
  <c r="G386" s="1"/>
  <c r="G384"/>
  <c r="G379"/>
  <c r="G375"/>
  <c r="G374" s="1"/>
  <c r="G372"/>
  <c r="G369"/>
  <c r="G368" s="1"/>
  <c r="G363"/>
  <c r="G359" s="1"/>
  <c r="G357"/>
  <c r="G354"/>
  <c r="G353" s="1"/>
  <c r="G351"/>
  <c r="G350" s="1"/>
  <c r="G344"/>
  <c r="G343" s="1"/>
  <c r="G340"/>
  <c r="G339" s="1"/>
  <c r="G338" s="1"/>
  <c r="G336"/>
  <c r="G334"/>
  <c r="G331"/>
  <c r="G329"/>
  <c r="G327"/>
  <c r="G323"/>
  <c r="G322" s="1"/>
  <c r="G320"/>
  <c r="G318"/>
  <c r="G314"/>
  <c r="G312"/>
  <c r="G310"/>
  <c r="G303"/>
  <c r="G302" s="1"/>
  <c r="G299"/>
  <c r="G298" s="1"/>
  <c r="G294"/>
  <c r="G293" s="1"/>
  <c r="G288"/>
  <c r="G286"/>
  <c r="G284"/>
  <c r="G282"/>
  <c r="G273"/>
  <c r="G272" s="1"/>
  <c r="G271" s="1"/>
  <c r="G263"/>
  <c r="G262" s="1"/>
  <c r="G258"/>
  <c r="G254"/>
  <c r="G253" s="1"/>
  <c r="G249"/>
  <c r="G247"/>
  <c r="G245"/>
  <c r="G243"/>
  <c r="G241"/>
  <c r="G237"/>
  <c r="G236" s="1"/>
  <c r="G234"/>
  <c r="G229"/>
  <c r="G225"/>
  <c r="G223"/>
  <c r="G220"/>
  <c r="G219" s="1"/>
  <c r="G217"/>
  <c r="G216" s="1"/>
  <c r="G214"/>
  <c r="G212"/>
  <c r="G210"/>
  <c r="G208"/>
  <c r="G204"/>
  <c r="G203" s="1"/>
  <c r="G201"/>
  <c r="G200" s="1"/>
  <c r="G195"/>
  <c r="G193"/>
  <c r="G191"/>
  <c r="G186"/>
  <c r="G185" s="1"/>
  <c r="G184" s="1"/>
  <c r="G182"/>
  <c r="G181" s="1"/>
  <c r="G178"/>
  <c r="G175"/>
  <c r="G174" s="1"/>
  <c r="G171"/>
  <c r="G170" s="1"/>
  <c r="G167"/>
  <c r="G166" s="1"/>
  <c r="G162"/>
  <c r="G161" s="1"/>
  <c r="G159"/>
  <c r="G158" s="1"/>
  <c r="G155"/>
  <c r="G154" s="1"/>
  <c r="G149"/>
  <c r="G146"/>
  <c r="G145" s="1"/>
  <c r="G143"/>
  <c r="G142" s="1"/>
  <c r="G137"/>
  <c r="G133"/>
  <c r="G132" s="1"/>
  <c r="G129"/>
  <c r="G125"/>
  <c r="G124" s="1"/>
  <c r="G121"/>
  <c r="G117"/>
  <c r="G115"/>
  <c r="G112"/>
  <c r="G110"/>
  <c r="G108"/>
  <c r="G102"/>
  <c r="G95"/>
  <c r="G94" s="1"/>
  <c r="G92"/>
  <c r="G90"/>
  <c r="G88"/>
  <c r="G86"/>
  <c r="G84"/>
  <c r="G82"/>
  <c r="G80"/>
  <c r="G78"/>
  <c r="G74"/>
  <c r="G71"/>
  <c r="G70" s="1"/>
  <c r="G68"/>
  <c r="G59"/>
  <c r="G58" s="1"/>
  <c r="G56"/>
  <c r="G51"/>
  <c r="G49"/>
  <c r="G47"/>
  <c r="G45"/>
  <c r="G43"/>
  <c r="G41"/>
  <c r="G39"/>
  <c r="G35"/>
  <c r="G34" s="1"/>
  <c r="G32"/>
  <c r="G30"/>
  <c r="G28"/>
  <c r="G26"/>
  <c r="G24"/>
  <c r="G22"/>
  <c r="G20"/>
  <c r="G19" s="1"/>
  <c r="E71"/>
  <c r="F71" s="1"/>
  <c r="F72"/>
  <c r="H72" s="1"/>
  <c r="J72" s="1"/>
  <c r="L72" s="1"/>
  <c r="N72" s="1"/>
  <c r="P72" s="1"/>
  <c r="R72" s="1"/>
  <c r="T72" s="1"/>
  <c r="F21"/>
  <c r="H21" s="1"/>
  <c r="J21" s="1"/>
  <c r="L21" s="1"/>
  <c r="N21" s="1"/>
  <c r="P21" s="1"/>
  <c r="R21" s="1"/>
  <c r="T21" s="1"/>
  <c r="F23"/>
  <c r="H23" s="1"/>
  <c r="J23" s="1"/>
  <c r="L23" s="1"/>
  <c r="N23" s="1"/>
  <c r="P23" s="1"/>
  <c r="R23" s="1"/>
  <c r="T23" s="1"/>
  <c r="F25"/>
  <c r="H25" s="1"/>
  <c r="J25" s="1"/>
  <c r="L25" s="1"/>
  <c r="N25" s="1"/>
  <c r="P25" s="1"/>
  <c r="R25" s="1"/>
  <c r="T25" s="1"/>
  <c r="F27"/>
  <c r="H27" s="1"/>
  <c r="J27" s="1"/>
  <c r="L27" s="1"/>
  <c r="N27" s="1"/>
  <c r="P27" s="1"/>
  <c r="R27" s="1"/>
  <c r="T27" s="1"/>
  <c r="F29"/>
  <c r="H29" s="1"/>
  <c r="J29" s="1"/>
  <c r="L29" s="1"/>
  <c r="N29" s="1"/>
  <c r="P29" s="1"/>
  <c r="R29" s="1"/>
  <c r="T29" s="1"/>
  <c r="F31"/>
  <c r="H31" s="1"/>
  <c r="J31" s="1"/>
  <c r="L31" s="1"/>
  <c r="N31" s="1"/>
  <c r="P31" s="1"/>
  <c r="R31" s="1"/>
  <c r="T31" s="1"/>
  <c r="F33"/>
  <c r="H33" s="1"/>
  <c r="J33" s="1"/>
  <c r="L33" s="1"/>
  <c r="N33" s="1"/>
  <c r="P33" s="1"/>
  <c r="R33" s="1"/>
  <c r="T33" s="1"/>
  <c r="F36"/>
  <c r="H36" s="1"/>
  <c r="J36" s="1"/>
  <c r="L36" s="1"/>
  <c r="N36" s="1"/>
  <c r="P36" s="1"/>
  <c r="R36" s="1"/>
  <c r="T36" s="1"/>
  <c r="F40"/>
  <c r="H40" s="1"/>
  <c r="J40" s="1"/>
  <c r="L40" s="1"/>
  <c r="N40" s="1"/>
  <c r="P40" s="1"/>
  <c r="R40" s="1"/>
  <c r="T40" s="1"/>
  <c r="F42"/>
  <c r="H42" s="1"/>
  <c r="J42" s="1"/>
  <c r="L42" s="1"/>
  <c r="N42" s="1"/>
  <c r="P42" s="1"/>
  <c r="R42" s="1"/>
  <c r="T42" s="1"/>
  <c r="F44"/>
  <c r="H44" s="1"/>
  <c r="J44" s="1"/>
  <c r="L44" s="1"/>
  <c r="N44" s="1"/>
  <c r="P44" s="1"/>
  <c r="R44" s="1"/>
  <c r="T44" s="1"/>
  <c r="F46"/>
  <c r="H46" s="1"/>
  <c r="J46" s="1"/>
  <c r="L46" s="1"/>
  <c r="N46" s="1"/>
  <c r="P46" s="1"/>
  <c r="R46" s="1"/>
  <c r="T46" s="1"/>
  <c r="F48"/>
  <c r="H48" s="1"/>
  <c r="J48" s="1"/>
  <c r="L48" s="1"/>
  <c r="N48" s="1"/>
  <c r="P48" s="1"/>
  <c r="R48" s="1"/>
  <c r="T48" s="1"/>
  <c r="F50"/>
  <c r="H50" s="1"/>
  <c r="J50" s="1"/>
  <c r="L50" s="1"/>
  <c r="N50" s="1"/>
  <c r="P50" s="1"/>
  <c r="R50" s="1"/>
  <c r="T50" s="1"/>
  <c r="F52"/>
  <c r="H52" s="1"/>
  <c r="J52" s="1"/>
  <c r="L52" s="1"/>
  <c r="N52" s="1"/>
  <c r="P52" s="1"/>
  <c r="R52" s="1"/>
  <c r="T52" s="1"/>
  <c r="F57"/>
  <c r="H57" s="1"/>
  <c r="J57" s="1"/>
  <c r="L57" s="1"/>
  <c r="N57" s="1"/>
  <c r="P57" s="1"/>
  <c r="R57" s="1"/>
  <c r="T57" s="1"/>
  <c r="F60"/>
  <c r="H60" s="1"/>
  <c r="J60" s="1"/>
  <c r="L60" s="1"/>
  <c r="N60" s="1"/>
  <c r="P60" s="1"/>
  <c r="R60" s="1"/>
  <c r="T60" s="1"/>
  <c r="F69"/>
  <c r="H69" s="1"/>
  <c r="J69" s="1"/>
  <c r="L69" s="1"/>
  <c r="N69" s="1"/>
  <c r="P69" s="1"/>
  <c r="R69" s="1"/>
  <c r="T69" s="1"/>
  <c r="F75"/>
  <c r="H75" s="1"/>
  <c r="J75" s="1"/>
  <c r="L75" s="1"/>
  <c r="N75" s="1"/>
  <c r="P75" s="1"/>
  <c r="R75" s="1"/>
  <c r="T75" s="1"/>
  <c r="F79"/>
  <c r="H79" s="1"/>
  <c r="J79" s="1"/>
  <c r="L79" s="1"/>
  <c r="N79" s="1"/>
  <c r="P79" s="1"/>
  <c r="R79" s="1"/>
  <c r="T79" s="1"/>
  <c r="F81"/>
  <c r="H81" s="1"/>
  <c r="J81" s="1"/>
  <c r="L81" s="1"/>
  <c r="N81" s="1"/>
  <c r="P81" s="1"/>
  <c r="R81" s="1"/>
  <c r="T81" s="1"/>
  <c r="F83"/>
  <c r="H83" s="1"/>
  <c r="J83" s="1"/>
  <c r="L83" s="1"/>
  <c r="N83" s="1"/>
  <c r="P83" s="1"/>
  <c r="R83" s="1"/>
  <c r="T83" s="1"/>
  <c r="F85"/>
  <c r="H85" s="1"/>
  <c r="J85" s="1"/>
  <c r="L85" s="1"/>
  <c r="N85" s="1"/>
  <c r="P85" s="1"/>
  <c r="R85" s="1"/>
  <c r="T85" s="1"/>
  <c r="F87"/>
  <c r="H87" s="1"/>
  <c r="J87" s="1"/>
  <c r="L87" s="1"/>
  <c r="N87" s="1"/>
  <c r="P87" s="1"/>
  <c r="R87" s="1"/>
  <c r="T87" s="1"/>
  <c r="F89"/>
  <c r="H89" s="1"/>
  <c r="J89" s="1"/>
  <c r="L89" s="1"/>
  <c r="N89" s="1"/>
  <c r="P89" s="1"/>
  <c r="R89" s="1"/>
  <c r="T89" s="1"/>
  <c r="F91"/>
  <c r="H91" s="1"/>
  <c r="J91" s="1"/>
  <c r="L91" s="1"/>
  <c r="N91" s="1"/>
  <c r="P91" s="1"/>
  <c r="R91" s="1"/>
  <c r="T91" s="1"/>
  <c r="F93"/>
  <c r="H93" s="1"/>
  <c r="J93" s="1"/>
  <c r="L93" s="1"/>
  <c r="N93" s="1"/>
  <c r="P93" s="1"/>
  <c r="R93" s="1"/>
  <c r="T93" s="1"/>
  <c r="F96"/>
  <c r="H96" s="1"/>
  <c r="J96" s="1"/>
  <c r="L96" s="1"/>
  <c r="N96" s="1"/>
  <c r="P96" s="1"/>
  <c r="R96" s="1"/>
  <c r="T96" s="1"/>
  <c r="F103"/>
  <c r="H103" s="1"/>
  <c r="J103" s="1"/>
  <c r="L103" s="1"/>
  <c r="N103" s="1"/>
  <c r="P103" s="1"/>
  <c r="R103" s="1"/>
  <c r="T103" s="1"/>
  <c r="F109"/>
  <c r="H109" s="1"/>
  <c r="J109" s="1"/>
  <c r="L109" s="1"/>
  <c r="N109" s="1"/>
  <c r="P109" s="1"/>
  <c r="R109" s="1"/>
  <c r="T109" s="1"/>
  <c r="F111"/>
  <c r="H111" s="1"/>
  <c r="J111" s="1"/>
  <c r="L111" s="1"/>
  <c r="N111" s="1"/>
  <c r="P111" s="1"/>
  <c r="R111" s="1"/>
  <c r="T111" s="1"/>
  <c r="F113"/>
  <c r="H113" s="1"/>
  <c r="J113" s="1"/>
  <c r="L113" s="1"/>
  <c r="N113" s="1"/>
  <c r="P113" s="1"/>
  <c r="R113" s="1"/>
  <c r="T113" s="1"/>
  <c r="F114"/>
  <c r="H114" s="1"/>
  <c r="J114" s="1"/>
  <c r="L114" s="1"/>
  <c r="N114" s="1"/>
  <c r="P114" s="1"/>
  <c r="R114" s="1"/>
  <c r="T114" s="1"/>
  <c r="F116"/>
  <c r="H116" s="1"/>
  <c r="J116" s="1"/>
  <c r="L116" s="1"/>
  <c r="N116" s="1"/>
  <c r="P116" s="1"/>
  <c r="R116" s="1"/>
  <c r="T116" s="1"/>
  <c r="F118"/>
  <c r="H118" s="1"/>
  <c r="J118" s="1"/>
  <c r="L118" s="1"/>
  <c r="N118" s="1"/>
  <c r="P118" s="1"/>
  <c r="R118" s="1"/>
  <c r="T118" s="1"/>
  <c r="F122"/>
  <c r="H122" s="1"/>
  <c r="J122" s="1"/>
  <c r="L122" s="1"/>
  <c r="N122" s="1"/>
  <c r="P122" s="1"/>
  <c r="R122" s="1"/>
  <c r="T122" s="1"/>
  <c r="F123"/>
  <c r="H123" s="1"/>
  <c r="J123" s="1"/>
  <c r="L123" s="1"/>
  <c r="N123" s="1"/>
  <c r="P123" s="1"/>
  <c r="R123" s="1"/>
  <c r="T123" s="1"/>
  <c r="F126"/>
  <c r="H126" s="1"/>
  <c r="J126" s="1"/>
  <c r="L126" s="1"/>
  <c r="N126" s="1"/>
  <c r="P126" s="1"/>
  <c r="R126" s="1"/>
  <c r="T126" s="1"/>
  <c r="F127"/>
  <c r="H127" s="1"/>
  <c r="J127" s="1"/>
  <c r="L127" s="1"/>
  <c r="N127" s="1"/>
  <c r="P127" s="1"/>
  <c r="R127" s="1"/>
  <c r="T127" s="1"/>
  <c r="F130"/>
  <c r="H130" s="1"/>
  <c r="J130" s="1"/>
  <c r="L130" s="1"/>
  <c r="N130" s="1"/>
  <c r="P130" s="1"/>
  <c r="R130" s="1"/>
  <c r="T130" s="1"/>
  <c r="F131"/>
  <c r="H131" s="1"/>
  <c r="J131" s="1"/>
  <c r="L131" s="1"/>
  <c r="N131" s="1"/>
  <c r="P131" s="1"/>
  <c r="R131" s="1"/>
  <c r="T131" s="1"/>
  <c r="F134"/>
  <c r="H134" s="1"/>
  <c r="J134" s="1"/>
  <c r="L134" s="1"/>
  <c r="N134" s="1"/>
  <c r="P134" s="1"/>
  <c r="R134" s="1"/>
  <c r="T134" s="1"/>
  <c r="F138"/>
  <c r="H138" s="1"/>
  <c r="J138" s="1"/>
  <c r="L138" s="1"/>
  <c r="N138" s="1"/>
  <c r="P138" s="1"/>
  <c r="R138" s="1"/>
  <c r="T138" s="1"/>
  <c r="F139"/>
  <c r="H139" s="1"/>
  <c r="J139" s="1"/>
  <c r="L139" s="1"/>
  <c r="N139" s="1"/>
  <c r="P139" s="1"/>
  <c r="R139" s="1"/>
  <c r="T139" s="1"/>
  <c r="F140"/>
  <c r="H140" s="1"/>
  <c r="J140" s="1"/>
  <c r="L140" s="1"/>
  <c r="N140" s="1"/>
  <c r="P140" s="1"/>
  <c r="R140" s="1"/>
  <c r="T140" s="1"/>
  <c r="F144"/>
  <c r="H144" s="1"/>
  <c r="J144" s="1"/>
  <c r="L144" s="1"/>
  <c r="N144" s="1"/>
  <c r="P144" s="1"/>
  <c r="R144" s="1"/>
  <c r="T144" s="1"/>
  <c r="F147"/>
  <c r="H147" s="1"/>
  <c r="J147" s="1"/>
  <c r="L147" s="1"/>
  <c r="N147" s="1"/>
  <c r="P147" s="1"/>
  <c r="R147" s="1"/>
  <c r="T147" s="1"/>
  <c r="F150"/>
  <c r="H150" s="1"/>
  <c r="J150" s="1"/>
  <c r="L150" s="1"/>
  <c r="N150" s="1"/>
  <c r="P150" s="1"/>
  <c r="R150" s="1"/>
  <c r="T150" s="1"/>
  <c r="F151"/>
  <c r="H151" s="1"/>
  <c r="J151" s="1"/>
  <c r="L151" s="1"/>
  <c r="N151" s="1"/>
  <c r="P151" s="1"/>
  <c r="R151" s="1"/>
  <c r="T151" s="1"/>
  <c r="F156"/>
  <c r="H156" s="1"/>
  <c r="J156" s="1"/>
  <c r="L156" s="1"/>
  <c r="N156" s="1"/>
  <c r="P156" s="1"/>
  <c r="R156" s="1"/>
  <c r="T156" s="1"/>
  <c r="F160"/>
  <c r="H160" s="1"/>
  <c r="J160" s="1"/>
  <c r="L160" s="1"/>
  <c r="N160" s="1"/>
  <c r="P160" s="1"/>
  <c r="R160" s="1"/>
  <c r="T160" s="1"/>
  <c r="F163"/>
  <c r="H163" s="1"/>
  <c r="J163" s="1"/>
  <c r="L163" s="1"/>
  <c r="N163" s="1"/>
  <c r="P163" s="1"/>
  <c r="R163" s="1"/>
  <c r="T163" s="1"/>
  <c r="F168"/>
  <c r="H168" s="1"/>
  <c r="J168" s="1"/>
  <c r="L168" s="1"/>
  <c r="N168" s="1"/>
  <c r="P168" s="1"/>
  <c r="R168" s="1"/>
  <c r="T168" s="1"/>
  <c r="F172"/>
  <c r="H172" s="1"/>
  <c r="J172" s="1"/>
  <c r="L172" s="1"/>
  <c r="N172" s="1"/>
  <c r="P172" s="1"/>
  <c r="R172" s="1"/>
  <c r="T172" s="1"/>
  <c r="F176"/>
  <c r="H176" s="1"/>
  <c r="J176" s="1"/>
  <c r="L176" s="1"/>
  <c r="N176" s="1"/>
  <c r="P176" s="1"/>
  <c r="R176" s="1"/>
  <c r="T176" s="1"/>
  <c r="F179"/>
  <c r="H179" s="1"/>
  <c r="J179" s="1"/>
  <c r="L179" s="1"/>
  <c r="N179" s="1"/>
  <c r="P179" s="1"/>
  <c r="R179" s="1"/>
  <c r="T179" s="1"/>
  <c r="F183"/>
  <c r="H183" s="1"/>
  <c r="J183" s="1"/>
  <c r="L183" s="1"/>
  <c r="N183" s="1"/>
  <c r="P183" s="1"/>
  <c r="R183" s="1"/>
  <c r="T183" s="1"/>
  <c r="F187"/>
  <c r="H187" s="1"/>
  <c r="J187" s="1"/>
  <c r="L187" s="1"/>
  <c r="N187" s="1"/>
  <c r="P187" s="1"/>
  <c r="R187" s="1"/>
  <c r="T187" s="1"/>
  <c r="F192"/>
  <c r="H192" s="1"/>
  <c r="J192" s="1"/>
  <c r="L192" s="1"/>
  <c r="N192" s="1"/>
  <c r="P192" s="1"/>
  <c r="R192" s="1"/>
  <c r="T192" s="1"/>
  <c r="F194"/>
  <c r="H194" s="1"/>
  <c r="J194" s="1"/>
  <c r="L194" s="1"/>
  <c r="N194" s="1"/>
  <c r="P194" s="1"/>
  <c r="R194" s="1"/>
  <c r="T194" s="1"/>
  <c r="F196"/>
  <c r="H196" s="1"/>
  <c r="J196" s="1"/>
  <c r="L196" s="1"/>
  <c r="N196" s="1"/>
  <c r="P196" s="1"/>
  <c r="R196" s="1"/>
  <c r="T196" s="1"/>
  <c r="F199"/>
  <c r="H199" s="1"/>
  <c r="J199" s="1"/>
  <c r="L199" s="1"/>
  <c r="N199" s="1"/>
  <c r="P199" s="1"/>
  <c r="R199" s="1"/>
  <c r="T199" s="1"/>
  <c r="F202"/>
  <c r="H202" s="1"/>
  <c r="J202" s="1"/>
  <c r="L202" s="1"/>
  <c r="N202" s="1"/>
  <c r="P202" s="1"/>
  <c r="R202" s="1"/>
  <c r="T202" s="1"/>
  <c r="F205"/>
  <c r="H205" s="1"/>
  <c r="J205" s="1"/>
  <c r="L205" s="1"/>
  <c r="N205" s="1"/>
  <c r="P205" s="1"/>
  <c r="R205" s="1"/>
  <c r="T205" s="1"/>
  <c r="F209"/>
  <c r="H209" s="1"/>
  <c r="J209" s="1"/>
  <c r="L209" s="1"/>
  <c r="N209" s="1"/>
  <c r="P209" s="1"/>
  <c r="R209" s="1"/>
  <c r="T209" s="1"/>
  <c r="F211"/>
  <c r="H211" s="1"/>
  <c r="J211" s="1"/>
  <c r="L211" s="1"/>
  <c r="N211" s="1"/>
  <c r="P211" s="1"/>
  <c r="R211" s="1"/>
  <c r="T211" s="1"/>
  <c r="F213"/>
  <c r="H213" s="1"/>
  <c r="J213" s="1"/>
  <c r="L213" s="1"/>
  <c r="N213" s="1"/>
  <c r="P213" s="1"/>
  <c r="R213" s="1"/>
  <c r="T213" s="1"/>
  <c r="F215"/>
  <c r="H215" s="1"/>
  <c r="J215" s="1"/>
  <c r="L215" s="1"/>
  <c r="N215" s="1"/>
  <c r="P215" s="1"/>
  <c r="R215" s="1"/>
  <c r="T215" s="1"/>
  <c r="F218"/>
  <c r="H218" s="1"/>
  <c r="J218" s="1"/>
  <c r="L218" s="1"/>
  <c r="N218" s="1"/>
  <c r="P218" s="1"/>
  <c r="R218" s="1"/>
  <c r="T218" s="1"/>
  <c r="F221"/>
  <c r="H221" s="1"/>
  <c r="J221" s="1"/>
  <c r="L221" s="1"/>
  <c r="N221" s="1"/>
  <c r="P221" s="1"/>
  <c r="R221" s="1"/>
  <c r="T221" s="1"/>
  <c r="F224"/>
  <c r="H224" s="1"/>
  <c r="J224" s="1"/>
  <c r="L224" s="1"/>
  <c r="N224" s="1"/>
  <c r="P224" s="1"/>
  <c r="R224" s="1"/>
  <c r="T224" s="1"/>
  <c r="F226"/>
  <c r="H226" s="1"/>
  <c r="J226" s="1"/>
  <c r="L226" s="1"/>
  <c r="N226" s="1"/>
  <c r="P226" s="1"/>
  <c r="R226" s="1"/>
  <c r="T226" s="1"/>
  <c r="F230"/>
  <c r="H230" s="1"/>
  <c r="J230" s="1"/>
  <c r="L230" s="1"/>
  <c r="N230" s="1"/>
  <c r="P230" s="1"/>
  <c r="R230" s="1"/>
  <c r="T230" s="1"/>
  <c r="F231"/>
  <c r="H231" s="1"/>
  <c r="J231" s="1"/>
  <c r="L231" s="1"/>
  <c r="N231" s="1"/>
  <c r="P231" s="1"/>
  <c r="R231" s="1"/>
  <c r="T231" s="1"/>
  <c r="F235"/>
  <c r="H235" s="1"/>
  <c r="J235" s="1"/>
  <c r="L235" s="1"/>
  <c r="N235" s="1"/>
  <c r="P235" s="1"/>
  <c r="R235" s="1"/>
  <c r="T235" s="1"/>
  <c r="F238"/>
  <c r="H238" s="1"/>
  <c r="J238" s="1"/>
  <c r="L238" s="1"/>
  <c r="N238" s="1"/>
  <c r="P238" s="1"/>
  <c r="R238" s="1"/>
  <c r="T238" s="1"/>
  <c r="F242"/>
  <c r="H242" s="1"/>
  <c r="J242" s="1"/>
  <c r="L242" s="1"/>
  <c r="N242" s="1"/>
  <c r="P242" s="1"/>
  <c r="R242" s="1"/>
  <c r="T242" s="1"/>
  <c r="F244"/>
  <c r="H244" s="1"/>
  <c r="J244" s="1"/>
  <c r="L244" s="1"/>
  <c r="N244" s="1"/>
  <c r="P244" s="1"/>
  <c r="R244" s="1"/>
  <c r="T244" s="1"/>
  <c r="F246"/>
  <c r="H246" s="1"/>
  <c r="J246" s="1"/>
  <c r="L246" s="1"/>
  <c r="N246" s="1"/>
  <c r="P246" s="1"/>
  <c r="R246" s="1"/>
  <c r="T246" s="1"/>
  <c r="F248"/>
  <c r="H248" s="1"/>
  <c r="J248" s="1"/>
  <c r="L248" s="1"/>
  <c r="N248" s="1"/>
  <c r="P248" s="1"/>
  <c r="R248" s="1"/>
  <c r="T248" s="1"/>
  <c r="F250"/>
  <c r="H250" s="1"/>
  <c r="J250" s="1"/>
  <c r="L250" s="1"/>
  <c r="N250" s="1"/>
  <c r="P250" s="1"/>
  <c r="R250" s="1"/>
  <c r="T250" s="1"/>
  <c r="F255"/>
  <c r="H255" s="1"/>
  <c r="J255" s="1"/>
  <c r="L255" s="1"/>
  <c r="N255" s="1"/>
  <c r="P255" s="1"/>
  <c r="R255" s="1"/>
  <c r="T255" s="1"/>
  <c r="F256"/>
  <c r="H256" s="1"/>
  <c r="J256" s="1"/>
  <c r="L256" s="1"/>
  <c r="N256" s="1"/>
  <c r="P256" s="1"/>
  <c r="R256" s="1"/>
  <c r="T256" s="1"/>
  <c r="F259"/>
  <c r="H259" s="1"/>
  <c r="J259" s="1"/>
  <c r="L259" s="1"/>
  <c r="N259" s="1"/>
  <c r="P259" s="1"/>
  <c r="R259" s="1"/>
  <c r="T259" s="1"/>
  <c r="F260"/>
  <c r="H260" s="1"/>
  <c r="J260" s="1"/>
  <c r="L260" s="1"/>
  <c r="N260" s="1"/>
  <c r="P260" s="1"/>
  <c r="R260" s="1"/>
  <c r="T260" s="1"/>
  <c r="F264"/>
  <c r="H264" s="1"/>
  <c r="J264" s="1"/>
  <c r="L264" s="1"/>
  <c r="N264" s="1"/>
  <c r="P264" s="1"/>
  <c r="R264" s="1"/>
  <c r="T264" s="1"/>
  <c r="F265"/>
  <c r="H265" s="1"/>
  <c r="J265" s="1"/>
  <c r="L265" s="1"/>
  <c r="N265" s="1"/>
  <c r="P265" s="1"/>
  <c r="R265" s="1"/>
  <c r="T265" s="1"/>
  <c r="F274"/>
  <c r="H274" s="1"/>
  <c r="J274" s="1"/>
  <c r="L274" s="1"/>
  <c r="N274" s="1"/>
  <c r="P274" s="1"/>
  <c r="R274" s="1"/>
  <c r="T274" s="1"/>
  <c r="F283"/>
  <c r="H283" s="1"/>
  <c r="J283" s="1"/>
  <c r="L283" s="1"/>
  <c r="N283" s="1"/>
  <c r="P283" s="1"/>
  <c r="R283" s="1"/>
  <c r="T283" s="1"/>
  <c r="F285"/>
  <c r="H285" s="1"/>
  <c r="J285" s="1"/>
  <c r="L285" s="1"/>
  <c r="N285" s="1"/>
  <c r="P285" s="1"/>
  <c r="R285" s="1"/>
  <c r="T285" s="1"/>
  <c r="F287"/>
  <c r="H287" s="1"/>
  <c r="J287" s="1"/>
  <c r="L287" s="1"/>
  <c r="N287" s="1"/>
  <c r="P287" s="1"/>
  <c r="R287" s="1"/>
  <c r="T287" s="1"/>
  <c r="F289"/>
  <c r="H289" s="1"/>
  <c r="J289" s="1"/>
  <c r="L289" s="1"/>
  <c r="N289" s="1"/>
  <c r="P289" s="1"/>
  <c r="R289" s="1"/>
  <c r="T289" s="1"/>
  <c r="F295"/>
  <c r="H295" s="1"/>
  <c r="J295" s="1"/>
  <c r="L295" s="1"/>
  <c r="N295" s="1"/>
  <c r="P295" s="1"/>
  <c r="R295" s="1"/>
  <c r="T295" s="1"/>
  <c r="F296"/>
  <c r="H296" s="1"/>
  <c r="J296" s="1"/>
  <c r="L296" s="1"/>
  <c r="N296" s="1"/>
  <c r="P296" s="1"/>
  <c r="R296" s="1"/>
  <c r="T296" s="1"/>
  <c r="F300"/>
  <c r="H300" s="1"/>
  <c r="J300" s="1"/>
  <c r="L300" s="1"/>
  <c r="N300" s="1"/>
  <c r="P300" s="1"/>
  <c r="R300" s="1"/>
  <c r="T300" s="1"/>
  <c r="F304"/>
  <c r="H304" s="1"/>
  <c r="J304" s="1"/>
  <c r="L304" s="1"/>
  <c r="N304" s="1"/>
  <c r="P304" s="1"/>
  <c r="R304" s="1"/>
  <c r="T304" s="1"/>
  <c r="F305"/>
  <c r="H305" s="1"/>
  <c r="J305" s="1"/>
  <c r="L305" s="1"/>
  <c r="N305" s="1"/>
  <c r="P305" s="1"/>
  <c r="R305" s="1"/>
  <c r="T305" s="1"/>
  <c r="F306"/>
  <c r="H306" s="1"/>
  <c r="J306" s="1"/>
  <c r="L306" s="1"/>
  <c r="N306" s="1"/>
  <c r="P306" s="1"/>
  <c r="R306" s="1"/>
  <c r="T306" s="1"/>
  <c r="F307"/>
  <c r="H307" s="1"/>
  <c r="J307" s="1"/>
  <c r="L307" s="1"/>
  <c r="N307" s="1"/>
  <c r="P307" s="1"/>
  <c r="R307" s="1"/>
  <c r="T307" s="1"/>
  <c r="F311"/>
  <c r="H311" s="1"/>
  <c r="J311" s="1"/>
  <c r="L311" s="1"/>
  <c r="N311" s="1"/>
  <c r="P311" s="1"/>
  <c r="R311" s="1"/>
  <c r="T311" s="1"/>
  <c r="F313"/>
  <c r="H313" s="1"/>
  <c r="J313" s="1"/>
  <c r="L313" s="1"/>
  <c r="N313" s="1"/>
  <c r="P313" s="1"/>
  <c r="R313" s="1"/>
  <c r="T313" s="1"/>
  <c r="F315"/>
  <c r="H315" s="1"/>
  <c r="J315" s="1"/>
  <c r="L315" s="1"/>
  <c r="N315" s="1"/>
  <c r="P315" s="1"/>
  <c r="R315" s="1"/>
  <c r="T315" s="1"/>
  <c r="F319"/>
  <c r="H319" s="1"/>
  <c r="J319" s="1"/>
  <c r="L319" s="1"/>
  <c r="N319" s="1"/>
  <c r="P319" s="1"/>
  <c r="R319" s="1"/>
  <c r="T319" s="1"/>
  <c r="F321"/>
  <c r="H321" s="1"/>
  <c r="J321" s="1"/>
  <c r="L321" s="1"/>
  <c r="N321" s="1"/>
  <c r="P321" s="1"/>
  <c r="R321" s="1"/>
  <c r="T321" s="1"/>
  <c r="F324"/>
  <c r="H324" s="1"/>
  <c r="J324" s="1"/>
  <c r="L324" s="1"/>
  <c r="N324" s="1"/>
  <c r="P324" s="1"/>
  <c r="R324" s="1"/>
  <c r="T324" s="1"/>
  <c r="F328"/>
  <c r="H328" s="1"/>
  <c r="J328" s="1"/>
  <c r="L328" s="1"/>
  <c r="N328" s="1"/>
  <c r="P328" s="1"/>
  <c r="R328" s="1"/>
  <c r="T328" s="1"/>
  <c r="F330"/>
  <c r="H330" s="1"/>
  <c r="J330" s="1"/>
  <c r="L330" s="1"/>
  <c r="N330" s="1"/>
  <c r="P330" s="1"/>
  <c r="R330" s="1"/>
  <c r="T330" s="1"/>
  <c r="F332"/>
  <c r="H332" s="1"/>
  <c r="J332" s="1"/>
  <c r="L332" s="1"/>
  <c r="N332" s="1"/>
  <c r="P332" s="1"/>
  <c r="R332" s="1"/>
  <c r="T332" s="1"/>
  <c r="F333"/>
  <c r="H333" s="1"/>
  <c r="J333" s="1"/>
  <c r="L333" s="1"/>
  <c r="N333" s="1"/>
  <c r="P333" s="1"/>
  <c r="R333" s="1"/>
  <c r="T333" s="1"/>
  <c r="F335"/>
  <c r="H335" s="1"/>
  <c r="J335" s="1"/>
  <c r="L335" s="1"/>
  <c r="N335" s="1"/>
  <c r="P335" s="1"/>
  <c r="R335" s="1"/>
  <c r="T335" s="1"/>
  <c r="F337"/>
  <c r="H337" s="1"/>
  <c r="J337" s="1"/>
  <c r="L337" s="1"/>
  <c r="N337" s="1"/>
  <c r="P337" s="1"/>
  <c r="R337" s="1"/>
  <c r="T337" s="1"/>
  <c r="F341"/>
  <c r="H341" s="1"/>
  <c r="J341" s="1"/>
  <c r="L341" s="1"/>
  <c r="N341" s="1"/>
  <c r="P341" s="1"/>
  <c r="R341" s="1"/>
  <c r="T341" s="1"/>
  <c r="F345"/>
  <c r="H345" s="1"/>
  <c r="J345" s="1"/>
  <c r="L345" s="1"/>
  <c r="N345" s="1"/>
  <c r="P345" s="1"/>
  <c r="R345" s="1"/>
  <c r="T345" s="1"/>
  <c r="F352"/>
  <c r="H352" s="1"/>
  <c r="J352" s="1"/>
  <c r="L352" s="1"/>
  <c r="N352" s="1"/>
  <c r="P352" s="1"/>
  <c r="R352" s="1"/>
  <c r="T352" s="1"/>
  <c r="F355"/>
  <c r="H355" s="1"/>
  <c r="J355" s="1"/>
  <c r="L355" s="1"/>
  <c r="N355" s="1"/>
  <c r="P355" s="1"/>
  <c r="R355" s="1"/>
  <c r="T355" s="1"/>
  <c r="F358"/>
  <c r="H358" s="1"/>
  <c r="J358" s="1"/>
  <c r="L358" s="1"/>
  <c r="N358" s="1"/>
  <c r="P358" s="1"/>
  <c r="R358" s="1"/>
  <c r="T358" s="1"/>
  <c r="F361"/>
  <c r="H361" s="1"/>
  <c r="J361" s="1"/>
  <c r="L361" s="1"/>
  <c r="N361" s="1"/>
  <c r="P361" s="1"/>
  <c r="R361" s="1"/>
  <c r="T361" s="1"/>
  <c r="F364"/>
  <c r="H364" s="1"/>
  <c r="J364" s="1"/>
  <c r="L364" s="1"/>
  <c r="N364" s="1"/>
  <c r="P364" s="1"/>
  <c r="R364" s="1"/>
  <c r="T364" s="1"/>
  <c r="F370"/>
  <c r="H370" s="1"/>
  <c r="J370" s="1"/>
  <c r="L370" s="1"/>
  <c r="N370" s="1"/>
  <c r="P370" s="1"/>
  <c r="R370" s="1"/>
  <c r="T370" s="1"/>
  <c r="F373"/>
  <c r="H373" s="1"/>
  <c r="J373" s="1"/>
  <c r="L373" s="1"/>
  <c r="N373" s="1"/>
  <c r="P373" s="1"/>
  <c r="R373" s="1"/>
  <c r="T373" s="1"/>
  <c r="F376"/>
  <c r="H376" s="1"/>
  <c r="J376" s="1"/>
  <c r="L376" s="1"/>
  <c r="N376" s="1"/>
  <c r="P376" s="1"/>
  <c r="R376" s="1"/>
  <c r="T376" s="1"/>
  <c r="F380"/>
  <c r="H380" s="1"/>
  <c r="J380" s="1"/>
  <c r="L380" s="1"/>
  <c r="N380" s="1"/>
  <c r="P380" s="1"/>
  <c r="R380" s="1"/>
  <c r="T380" s="1"/>
  <c r="F385"/>
  <c r="H385" s="1"/>
  <c r="J385" s="1"/>
  <c r="L385" s="1"/>
  <c r="N385" s="1"/>
  <c r="P385" s="1"/>
  <c r="R385" s="1"/>
  <c r="T385" s="1"/>
  <c r="F388"/>
  <c r="H388" s="1"/>
  <c r="J388" s="1"/>
  <c r="L388" s="1"/>
  <c r="N388" s="1"/>
  <c r="P388" s="1"/>
  <c r="R388" s="1"/>
  <c r="T388" s="1"/>
  <c r="F393"/>
  <c r="H393" s="1"/>
  <c r="J393" s="1"/>
  <c r="L393" s="1"/>
  <c r="N393" s="1"/>
  <c r="P393" s="1"/>
  <c r="R393" s="1"/>
  <c r="T393" s="1"/>
  <c r="F394"/>
  <c r="H394" s="1"/>
  <c r="J394" s="1"/>
  <c r="L394" s="1"/>
  <c r="N394" s="1"/>
  <c r="P394" s="1"/>
  <c r="R394" s="1"/>
  <c r="T394" s="1"/>
  <c r="F395"/>
  <c r="H395" s="1"/>
  <c r="J395" s="1"/>
  <c r="L395" s="1"/>
  <c r="N395" s="1"/>
  <c r="P395" s="1"/>
  <c r="R395" s="1"/>
  <c r="T395" s="1"/>
  <c r="F399"/>
  <c r="H399" s="1"/>
  <c r="J399" s="1"/>
  <c r="L399" s="1"/>
  <c r="N399" s="1"/>
  <c r="P399" s="1"/>
  <c r="R399" s="1"/>
  <c r="T399" s="1"/>
  <c r="F404"/>
  <c r="H404" s="1"/>
  <c r="J404" s="1"/>
  <c r="L404" s="1"/>
  <c r="N404" s="1"/>
  <c r="P404" s="1"/>
  <c r="R404" s="1"/>
  <c r="T404" s="1"/>
  <c r="F405"/>
  <c r="H405" s="1"/>
  <c r="J405" s="1"/>
  <c r="L405" s="1"/>
  <c r="N405" s="1"/>
  <c r="P405" s="1"/>
  <c r="R405" s="1"/>
  <c r="T405" s="1"/>
  <c r="F407"/>
  <c r="H407" s="1"/>
  <c r="J407" s="1"/>
  <c r="L407" s="1"/>
  <c r="N407" s="1"/>
  <c r="P407" s="1"/>
  <c r="R407" s="1"/>
  <c r="T407" s="1"/>
  <c r="F409"/>
  <c r="H409" s="1"/>
  <c r="J409" s="1"/>
  <c r="L409" s="1"/>
  <c r="N409" s="1"/>
  <c r="P409" s="1"/>
  <c r="R409" s="1"/>
  <c r="T409" s="1"/>
  <c r="F412"/>
  <c r="H412" s="1"/>
  <c r="J412" s="1"/>
  <c r="L412" s="1"/>
  <c r="N412" s="1"/>
  <c r="P412" s="1"/>
  <c r="R412" s="1"/>
  <c r="T412" s="1"/>
  <c r="F413"/>
  <c r="H413" s="1"/>
  <c r="J413" s="1"/>
  <c r="L413" s="1"/>
  <c r="N413" s="1"/>
  <c r="P413" s="1"/>
  <c r="R413" s="1"/>
  <c r="T413" s="1"/>
  <c r="F414"/>
  <c r="H414" s="1"/>
  <c r="J414" s="1"/>
  <c r="L414" s="1"/>
  <c r="N414" s="1"/>
  <c r="P414" s="1"/>
  <c r="R414" s="1"/>
  <c r="T414" s="1"/>
  <c r="F417"/>
  <c r="H417" s="1"/>
  <c r="J417" s="1"/>
  <c r="L417" s="1"/>
  <c r="N417" s="1"/>
  <c r="P417" s="1"/>
  <c r="R417" s="1"/>
  <c r="T417" s="1"/>
  <c r="F420"/>
  <c r="H420" s="1"/>
  <c r="J420" s="1"/>
  <c r="L420" s="1"/>
  <c r="N420" s="1"/>
  <c r="P420" s="1"/>
  <c r="R420" s="1"/>
  <c r="T420" s="1"/>
  <c r="F421"/>
  <c r="H421" s="1"/>
  <c r="J421" s="1"/>
  <c r="L421" s="1"/>
  <c r="N421" s="1"/>
  <c r="P421" s="1"/>
  <c r="R421" s="1"/>
  <c r="T421" s="1"/>
  <c r="F424"/>
  <c r="H424" s="1"/>
  <c r="J424" s="1"/>
  <c r="L424" s="1"/>
  <c r="N424" s="1"/>
  <c r="P424" s="1"/>
  <c r="R424" s="1"/>
  <c r="T424" s="1"/>
  <c r="F426"/>
  <c r="H426" s="1"/>
  <c r="J426" s="1"/>
  <c r="L426" s="1"/>
  <c r="N426" s="1"/>
  <c r="P426" s="1"/>
  <c r="R426" s="1"/>
  <c r="T426" s="1"/>
  <c r="F430"/>
  <c r="H430" s="1"/>
  <c r="J430" s="1"/>
  <c r="L430" s="1"/>
  <c r="N430" s="1"/>
  <c r="P430" s="1"/>
  <c r="R430" s="1"/>
  <c r="T430" s="1"/>
  <c r="F431"/>
  <c r="H431" s="1"/>
  <c r="J431" s="1"/>
  <c r="L431" s="1"/>
  <c r="N431" s="1"/>
  <c r="P431" s="1"/>
  <c r="R431" s="1"/>
  <c r="T431" s="1"/>
  <c r="F436"/>
  <c r="H436" s="1"/>
  <c r="J436" s="1"/>
  <c r="L436" s="1"/>
  <c r="N436" s="1"/>
  <c r="P436" s="1"/>
  <c r="R436" s="1"/>
  <c r="T436" s="1"/>
  <c r="F440"/>
  <c r="H440" s="1"/>
  <c r="J440" s="1"/>
  <c r="L440" s="1"/>
  <c r="N440" s="1"/>
  <c r="P440" s="1"/>
  <c r="R440" s="1"/>
  <c r="T440" s="1"/>
  <c r="F443"/>
  <c r="H443" s="1"/>
  <c r="J443" s="1"/>
  <c r="L443" s="1"/>
  <c r="N443" s="1"/>
  <c r="P443" s="1"/>
  <c r="R443" s="1"/>
  <c r="T443" s="1"/>
  <c r="F445"/>
  <c r="H445" s="1"/>
  <c r="J445" s="1"/>
  <c r="L445" s="1"/>
  <c r="N445" s="1"/>
  <c r="P445" s="1"/>
  <c r="R445" s="1"/>
  <c r="T445" s="1"/>
  <c r="F447"/>
  <c r="H447" s="1"/>
  <c r="J447" s="1"/>
  <c r="L447" s="1"/>
  <c r="N447" s="1"/>
  <c r="P447" s="1"/>
  <c r="R447" s="1"/>
  <c r="T447" s="1"/>
  <c r="F448"/>
  <c r="H448" s="1"/>
  <c r="J448" s="1"/>
  <c r="L448" s="1"/>
  <c r="N448" s="1"/>
  <c r="P448" s="1"/>
  <c r="R448" s="1"/>
  <c r="T448" s="1"/>
  <c r="F449"/>
  <c r="H449" s="1"/>
  <c r="J449" s="1"/>
  <c r="L449" s="1"/>
  <c r="N449" s="1"/>
  <c r="P449" s="1"/>
  <c r="R449" s="1"/>
  <c r="T449" s="1"/>
  <c r="F451"/>
  <c r="H451" s="1"/>
  <c r="J451" s="1"/>
  <c r="L451" s="1"/>
  <c r="N451" s="1"/>
  <c r="P451" s="1"/>
  <c r="R451" s="1"/>
  <c r="T451" s="1"/>
  <c r="F455"/>
  <c r="H455" s="1"/>
  <c r="J455" s="1"/>
  <c r="L455" s="1"/>
  <c r="N455" s="1"/>
  <c r="P455" s="1"/>
  <c r="R455" s="1"/>
  <c r="T455" s="1"/>
  <c r="F457"/>
  <c r="H457" s="1"/>
  <c r="J457" s="1"/>
  <c r="L457" s="1"/>
  <c r="N457" s="1"/>
  <c r="P457" s="1"/>
  <c r="R457" s="1"/>
  <c r="T457" s="1"/>
  <c r="F458"/>
  <c r="H458" s="1"/>
  <c r="J458" s="1"/>
  <c r="L458" s="1"/>
  <c r="N458" s="1"/>
  <c r="P458" s="1"/>
  <c r="R458" s="1"/>
  <c r="T458" s="1"/>
  <c r="F460"/>
  <c r="H460" s="1"/>
  <c r="J460" s="1"/>
  <c r="L460" s="1"/>
  <c r="N460" s="1"/>
  <c r="P460" s="1"/>
  <c r="R460" s="1"/>
  <c r="T460" s="1"/>
  <c r="F462"/>
  <c r="H462" s="1"/>
  <c r="J462" s="1"/>
  <c r="L462" s="1"/>
  <c r="N462" s="1"/>
  <c r="P462" s="1"/>
  <c r="R462" s="1"/>
  <c r="T462" s="1"/>
  <c r="F464"/>
  <c r="H464" s="1"/>
  <c r="J464" s="1"/>
  <c r="L464" s="1"/>
  <c r="N464" s="1"/>
  <c r="P464" s="1"/>
  <c r="R464" s="1"/>
  <c r="T464" s="1"/>
  <c r="F465"/>
  <c r="H465" s="1"/>
  <c r="J465" s="1"/>
  <c r="L465" s="1"/>
  <c r="N465" s="1"/>
  <c r="P465" s="1"/>
  <c r="R465" s="1"/>
  <c r="T465" s="1"/>
  <c r="F467"/>
  <c r="H467" s="1"/>
  <c r="J467" s="1"/>
  <c r="L467" s="1"/>
  <c r="N467" s="1"/>
  <c r="P467" s="1"/>
  <c r="R467" s="1"/>
  <c r="T467" s="1"/>
  <c r="F469"/>
  <c r="H469" s="1"/>
  <c r="J469" s="1"/>
  <c r="L469" s="1"/>
  <c r="N469" s="1"/>
  <c r="P469" s="1"/>
  <c r="R469" s="1"/>
  <c r="T469" s="1"/>
  <c r="F471"/>
  <c r="H471" s="1"/>
  <c r="J471" s="1"/>
  <c r="L471" s="1"/>
  <c r="N471" s="1"/>
  <c r="P471" s="1"/>
  <c r="R471" s="1"/>
  <c r="T471" s="1"/>
  <c r="F473"/>
  <c r="H473" s="1"/>
  <c r="J473" s="1"/>
  <c r="L473" s="1"/>
  <c r="N473" s="1"/>
  <c r="P473" s="1"/>
  <c r="R473" s="1"/>
  <c r="T473" s="1"/>
  <c r="F475"/>
  <c r="H475" s="1"/>
  <c r="J475" s="1"/>
  <c r="L475" s="1"/>
  <c r="N475" s="1"/>
  <c r="P475" s="1"/>
  <c r="R475" s="1"/>
  <c r="T475" s="1"/>
  <c r="F477"/>
  <c r="H477" s="1"/>
  <c r="J477" s="1"/>
  <c r="L477" s="1"/>
  <c r="N477" s="1"/>
  <c r="P477" s="1"/>
  <c r="R477" s="1"/>
  <c r="T477" s="1"/>
  <c r="F479"/>
  <c r="H479" s="1"/>
  <c r="J479" s="1"/>
  <c r="L479" s="1"/>
  <c r="N479" s="1"/>
  <c r="P479" s="1"/>
  <c r="R479" s="1"/>
  <c r="T479" s="1"/>
  <c r="F483"/>
  <c r="H483" s="1"/>
  <c r="J483" s="1"/>
  <c r="L483" s="1"/>
  <c r="N483" s="1"/>
  <c r="P483" s="1"/>
  <c r="R483" s="1"/>
  <c r="T483" s="1"/>
  <c r="E482"/>
  <c r="E481" s="1"/>
  <c r="E480" s="1"/>
  <c r="F480" s="1"/>
  <c r="E478"/>
  <c r="F478" s="1"/>
  <c r="H478" s="1"/>
  <c r="J478" s="1"/>
  <c r="L478" s="1"/>
  <c r="N478" s="1"/>
  <c r="P478" s="1"/>
  <c r="R478" s="1"/>
  <c r="T478" s="1"/>
  <c r="E476"/>
  <c r="F476" s="1"/>
  <c r="E474"/>
  <c r="F474" s="1"/>
  <c r="H474" s="1"/>
  <c r="J474" s="1"/>
  <c r="L474" s="1"/>
  <c r="N474" s="1"/>
  <c r="P474" s="1"/>
  <c r="R474" s="1"/>
  <c r="T474" s="1"/>
  <c r="E472"/>
  <c r="F472" s="1"/>
  <c r="H472" s="1"/>
  <c r="J472" s="1"/>
  <c r="L472" s="1"/>
  <c r="N472" s="1"/>
  <c r="P472" s="1"/>
  <c r="R472" s="1"/>
  <c r="T472" s="1"/>
  <c r="E470"/>
  <c r="F470" s="1"/>
  <c r="H470" s="1"/>
  <c r="J470" s="1"/>
  <c r="L470" s="1"/>
  <c r="N470" s="1"/>
  <c r="P470" s="1"/>
  <c r="R470" s="1"/>
  <c r="T470" s="1"/>
  <c r="E468"/>
  <c r="F468" s="1"/>
  <c r="E466"/>
  <c r="F466" s="1"/>
  <c r="E463"/>
  <c r="F463" s="1"/>
  <c r="E461"/>
  <c r="F461" s="1"/>
  <c r="E459"/>
  <c r="F459" s="1"/>
  <c r="H459" s="1"/>
  <c r="J459" s="1"/>
  <c r="L459" s="1"/>
  <c r="N459" s="1"/>
  <c r="P459" s="1"/>
  <c r="R459" s="1"/>
  <c r="T459" s="1"/>
  <c r="E456"/>
  <c r="F456" s="1"/>
  <c r="H456" s="1"/>
  <c r="J456" s="1"/>
  <c r="L456" s="1"/>
  <c r="N456" s="1"/>
  <c r="P456" s="1"/>
  <c r="R456" s="1"/>
  <c r="T456" s="1"/>
  <c r="E454"/>
  <c r="F454" s="1"/>
  <c r="H454" s="1"/>
  <c r="J454" s="1"/>
  <c r="L454" s="1"/>
  <c r="N454" s="1"/>
  <c r="P454" s="1"/>
  <c r="R454" s="1"/>
  <c r="T454" s="1"/>
  <c r="E450"/>
  <c r="F450" s="1"/>
  <c r="H450" s="1"/>
  <c r="J450" s="1"/>
  <c r="L450" s="1"/>
  <c r="N450" s="1"/>
  <c r="P450" s="1"/>
  <c r="R450" s="1"/>
  <c r="T450" s="1"/>
  <c r="E446"/>
  <c r="F446" s="1"/>
  <c r="H446" s="1"/>
  <c r="J446" s="1"/>
  <c r="L446" s="1"/>
  <c r="N446" s="1"/>
  <c r="P446" s="1"/>
  <c r="R446" s="1"/>
  <c r="T446" s="1"/>
  <c r="E444"/>
  <c r="F444" s="1"/>
  <c r="E442"/>
  <c r="F442" s="1"/>
  <c r="H442" s="1"/>
  <c r="J442" s="1"/>
  <c r="L442" s="1"/>
  <c r="N442" s="1"/>
  <c r="P442" s="1"/>
  <c r="R442" s="1"/>
  <c r="T442" s="1"/>
  <c r="E439"/>
  <c r="E438" s="1"/>
  <c r="F438" s="1"/>
  <c r="H438" s="1"/>
  <c r="J438" s="1"/>
  <c r="L438" s="1"/>
  <c r="N438" s="1"/>
  <c r="P438" s="1"/>
  <c r="R438" s="1"/>
  <c r="T438" s="1"/>
  <c r="E435"/>
  <c r="E434" s="1"/>
  <c r="E433" s="1"/>
  <c r="E432" s="1"/>
  <c r="F432" s="1"/>
  <c r="E429"/>
  <c r="E428" s="1"/>
  <c r="E427" s="1"/>
  <c r="F427" s="1"/>
  <c r="E425"/>
  <c r="F425" s="1"/>
  <c r="E423"/>
  <c r="F423" s="1"/>
  <c r="H423" s="1"/>
  <c r="J423" s="1"/>
  <c r="L423" s="1"/>
  <c r="N423" s="1"/>
  <c r="P423" s="1"/>
  <c r="R423" s="1"/>
  <c r="T423" s="1"/>
  <c r="E419"/>
  <c r="E418" s="1"/>
  <c r="F418" s="1"/>
  <c r="E416"/>
  <c r="E415" s="1"/>
  <c r="F415" s="1"/>
  <c r="E411"/>
  <c r="E410" s="1"/>
  <c r="F410" s="1"/>
  <c r="E408"/>
  <c r="F408" s="1"/>
  <c r="H408" s="1"/>
  <c r="J408" s="1"/>
  <c r="L408" s="1"/>
  <c r="N408" s="1"/>
  <c r="P408" s="1"/>
  <c r="R408" s="1"/>
  <c r="T408" s="1"/>
  <c r="E403"/>
  <c r="F403" s="1"/>
  <c r="E398"/>
  <c r="E397" s="1"/>
  <c r="E396" s="1"/>
  <c r="F396" s="1"/>
  <c r="E392"/>
  <c r="E391" s="1"/>
  <c r="E390" s="1"/>
  <c r="F390" s="1"/>
  <c r="E387"/>
  <c r="E386" s="1"/>
  <c r="F386" s="1"/>
  <c r="E384"/>
  <c r="E383" s="1"/>
  <c r="F383" s="1"/>
  <c r="E379"/>
  <c r="E378" s="1"/>
  <c r="E377" s="1"/>
  <c r="F377" s="1"/>
  <c r="E375"/>
  <c r="E374" s="1"/>
  <c r="F374" s="1"/>
  <c r="E372"/>
  <c r="E371" s="1"/>
  <c r="F371" s="1"/>
  <c r="E369"/>
  <c r="E368" s="1"/>
  <c r="F368" s="1"/>
  <c r="E363"/>
  <c r="F363" s="1"/>
  <c r="E360"/>
  <c r="F360" s="1"/>
  <c r="H360" s="1"/>
  <c r="J360" s="1"/>
  <c r="L360" s="1"/>
  <c r="N360" s="1"/>
  <c r="P360" s="1"/>
  <c r="R360" s="1"/>
  <c r="T360" s="1"/>
  <c r="E357"/>
  <c r="E356" s="1"/>
  <c r="F356" s="1"/>
  <c r="E354"/>
  <c r="E353" s="1"/>
  <c r="F353" s="1"/>
  <c r="E351"/>
  <c r="F351" s="1"/>
  <c r="H351" s="1"/>
  <c r="J351" s="1"/>
  <c r="L351" s="1"/>
  <c r="N351" s="1"/>
  <c r="P351" s="1"/>
  <c r="R351" s="1"/>
  <c r="T351" s="1"/>
  <c r="E344"/>
  <c r="E343" s="1"/>
  <c r="E342" s="1"/>
  <c r="F342" s="1"/>
  <c r="E340"/>
  <c r="E339" s="1"/>
  <c r="E338" s="1"/>
  <c r="F338" s="1"/>
  <c r="E336"/>
  <c r="F336" s="1"/>
  <c r="E334"/>
  <c r="F334" s="1"/>
  <c r="H334" s="1"/>
  <c r="J334" s="1"/>
  <c r="L334" s="1"/>
  <c r="N334" s="1"/>
  <c r="P334" s="1"/>
  <c r="R334" s="1"/>
  <c r="T334" s="1"/>
  <c r="E331"/>
  <c r="F331" s="1"/>
  <c r="H331" s="1"/>
  <c r="J331" s="1"/>
  <c r="L331" s="1"/>
  <c r="N331" s="1"/>
  <c r="P331" s="1"/>
  <c r="R331" s="1"/>
  <c r="T331" s="1"/>
  <c r="E329"/>
  <c r="F329" s="1"/>
  <c r="E327"/>
  <c r="F327" s="1"/>
  <c r="H327" s="1"/>
  <c r="J327" s="1"/>
  <c r="L327" s="1"/>
  <c r="N327" s="1"/>
  <c r="P327" s="1"/>
  <c r="R327" s="1"/>
  <c r="T327" s="1"/>
  <c r="E323"/>
  <c r="E322" s="1"/>
  <c r="F322" s="1"/>
  <c r="E320"/>
  <c r="F320" s="1"/>
  <c r="H320" s="1"/>
  <c r="J320" s="1"/>
  <c r="L320" s="1"/>
  <c r="N320" s="1"/>
  <c r="P320" s="1"/>
  <c r="R320" s="1"/>
  <c r="T320" s="1"/>
  <c r="E318"/>
  <c r="F318" s="1"/>
  <c r="E314"/>
  <c r="F314" s="1"/>
  <c r="H314" s="1"/>
  <c r="J314" s="1"/>
  <c r="L314" s="1"/>
  <c r="N314" s="1"/>
  <c r="P314" s="1"/>
  <c r="R314" s="1"/>
  <c r="T314" s="1"/>
  <c r="E312"/>
  <c r="F312" s="1"/>
  <c r="E310"/>
  <c r="F310" s="1"/>
  <c r="E303"/>
  <c r="E302" s="1"/>
  <c r="E301" s="1"/>
  <c r="F301" s="1"/>
  <c r="E299"/>
  <c r="E298" s="1"/>
  <c r="E297" s="1"/>
  <c r="F297" s="1"/>
  <c r="E294"/>
  <c r="E293" s="1"/>
  <c r="E292" s="1"/>
  <c r="F292" s="1"/>
  <c r="E288"/>
  <c r="F288" s="1"/>
  <c r="E286"/>
  <c r="F286" s="1"/>
  <c r="H286" s="1"/>
  <c r="J286" s="1"/>
  <c r="L286" s="1"/>
  <c r="N286" s="1"/>
  <c r="P286" s="1"/>
  <c r="R286" s="1"/>
  <c r="T286" s="1"/>
  <c r="E284"/>
  <c r="F284" s="1"/>
  <c r="H284" s="1"/>
  <c r="J284" s="1"/>
  <c r="L284" s="1"/>
  <c r="N284" s="1"/>
  <c r="P284" s="1"/>
  <c r="R284" s="1"/>
  <c r="T284" s="1"/>
  <c r="E282"/>
  <c r="F282" s="1"/>
  <c r="E273"/>
  <c r="E272" s="1"/>
  <c r="E271" s="1"/>
  <c r="F271" s="1"/>
  <c r="E263"/>
  <c r="E262" s="1"/>
  <c r="F262" s="1"/>
  <c r="E258"/>
  <c r="E257" s="1"/>
  <c r="F257" s="1"/>
  <c r="E254"/>
  <c r="E253" s="1"/>
  <c r="F253" s="1"/>
  <c r="E249"/>
  <c r="F249" s="1"/>
  <c r="H249" s="1"/>
  <c r="J249" s="1"/>
  <c r="L249" s="1"/>
  <c r="N249" s="1"/>
  <c r="P249" s="1"/>
  <c r="R249" s="1"/>
  <c r="T249" s="1"/>
  <c r="E247"/>
  <c r="F247" s="1"/>
  <c r="H247" s="1"/>
  <c r="J247" s="1"/>
  <c r="L247" s="1"/>
  <c r="N247" s="1"/>
  <c r="P247" s="1"/>
  <c r="R247" s="1"/>
  <c r="T247" s="1"/>
  <c r="E245"/>
  <c r="F245" s="1"/>
  <c r="E243"/>
  <c r="F243" s="1"/>
  <c r="H243" s="1"/>
  <c r="J243" s="1"/>
  <c r="L243" s="1"/>
  <c r="N243" s="1"/>
  <c r="P243" s="1"/>
  <c r="R243" s="1"/>
  <c r="T243" s="1"/>
  <c r="E241"/>
  <c r="F241" s="1"/>
  <c r="H241" s="1"/>
  <c r="J241" s="1"/>
  <c r="L241" s="1"/>
  <c r="N241" s="1"/>
  <c r="P241" s="1"/>
  <c r="R241" s="1"/>
  <c r="T241" s="1"/>
  <c r="E237"/>
  <c r="E236" s="1"/>
  <c r="F236" s="1"/>
  <c r="E234"/>
  <c r="E233" s="1"/>
  <c r="F233" s="1"/>
  <c r="E229"/>
  <c r="E228" s="1"/>
  <c r="E227" s="1"/>
  <c r="F227" s="1"/>
  <c r="E225"/>
  <c r="F225" s="1"/>
  <c r="H225" s="1"/>
  <c r="J225" s="1"/>
  <c r="L225" s="1"/>
  <c r="N225" s="1"/>
  <c r="P225" s="1"/>
  <c r="R225" s="1"/>
  <c r="T225" s="1"/>
  <c r="E223"/>
  <c r="F223" s="1"/>
  <c r="H223" s="1"/>
  <c r="J223" s="1"/>
  <c r="L223" s="1"/>
  <c r="N223" s="1"/>
  <c r="P223" s="1"/>
  <c r="R223" s="1"/>
  <c r="T223" s="1"/>
  <c r="E220"/>
  <c r="E219" s="1"/>
  <c r="F219" s="1"/>
  <c r="E217"/>
  <c r="E216" s="1"/>
  <c r="F216" s="1"/>
  <c r="E214"/>
  <c r="F214" s="1"/>
  <c r="E212"/>
  <c r="F212" s="1"/>
  <c r="H212" s="1"/>
  <c r="J212" s="1"/>
  <c r="L212" s="1"/>
  <c r="N212" s="1"/>
  <c r="P212" s="1"/>
  <c r="R212" s="1"/>
  <c r="T212" s="1"/>
  <c r="E210"/>
  <c r="F210" s="1"/>
  <c r="H210" s="1"/>
  <c r="J210" s="1"/>
  <c r="L210" s="1"/>
  <c r="N210" s="1"/>
  <c r="P210" s="1"/>
  <c r="R210" s="1"/>
  <c r="T210" s="1"/>
  <c r="E208"/>
  <c r="F208" s="1"/>
  <c r="E204"/>
  <c r="E203" s="1"/>
  <c r="F203" s="1"/>
  <c r="E201"/>
  <c r="E200" s="1"/>
  <c r="F200" s="1"/>
  <c r="E198"/>
  <c r="E197" s="1"/>
  <c r="F197" s="1"/>
  <c r="E195"/>
  <c r="F195" s="1"/>
  <c r="E193"/>
  <c r="F193" s="1"/>
  <c r="H193" s="1"/>
  <c r="J193" s="1"/>
  <c r="L193" s="1"/>
  <c r="N193" s="1"/>
  <c r="P193" s="1"/>
  <c r="R193" s="1"/>
  <c r="T193" s="1"/>
  <c r="E191"/>
  <c r="F191" s="1"/>
  <c r="E186"/>
  <c r="F186" s="1"/>
  <c r="H186" s="1"/>
  <c r="J186" s="1"/>
  <c r="L186" s="1"/>
  <c r="N186" s="1"/>
  <c r="P186" s="1"/>
  <c r="R186" s="1"/>
  <c r="T186" s="1"/>
  <c r="E182"/>
  <c r="E181" s="1"/>
  <c r="E180" s="1"/>
  <c r="F180" s="1"/>
  <c r="E178"/>
  <c r="E177" s="1"/>
  <c r="F177" s="1"/>
  <c r="E175"/>
  <c r="E174" s="1"/>
  <c r="F174" s="1"/>
  <c r="E171"/>
  <c r="E170" s="1"/>
  <c r="E169" s="1"/>
  <c r="F169" s="1"/>
  <c r="E167"/>
  <c r="E166" s="1"/>
  <c r="E162"/>
  <c r="E161" s="1"/>
  <c r="F161" s="1"/>
  <c r="E159"/>
  <c r="E158" s="1"/>
  <c r="F158" s="1"/>
  <c r="E155"/>
  <c r="E154" s="1"/>
  <c r="E149"/>
  <c r="F149" s="1"/>
  <c r="E146"/>
  <c r="F146" s="1"/>
  <c r="H146" s="1"/>
  <c r="J146" s="1"/>
  <c r="L146" s="1"/>
  <c r="N146" s="1"/>
  <c r="P146" s="1"/>
  <c r="R146" s="1"/>
  <c r="T146" s="1"/>
  <c r="E143"/>
  <c r="F143" s="1"/>
  <c r="H143" s="1"/>
  <c r="J143" s="1"/>
  <c r="L143" s="1"/>
  <c r="N143" s="1"/>
  <c r="P143" s="1"/>
  <c r="R143" s="1"/>
  <c r="T143" s="1"/>
  <c r="E137"/>
  <c r="E136" s="1"/>
  <c r="E135" s="1"/>
  <c r="F135" s="1"/>
  <c r="E133"/>
  <c r="E132" s="1"/>
  <c r="F132" s="1"/>
  <c r="E129"/>
  <c r="E128" s="1"/>
  <c r="F128" s="1"/>
  <c r="E125"/>
  <c r="E124" s="1"/>
  <c r="F124" s="1"/>
  <c r="E121"/>
  <c r="E120" s="1"/>
  <c r="F120" s="1"/>
  <c r="E117"/>
  <c r="F117" s="1"/>
  <c r="E115"/>
  <c r="F115" s="1"/>
  <c r="H115" s="1"/>
  <c r="J115" s="1"/>
  <c r="L115" s="1"/>
  <c r="N115" s="1"/>
  <c r="P115" s="1"/>
  <c r="R115" s="1"/>
  <c r="T115" s="1"/>
  <c r="E112"/>
  <c r="F112" s="1"/>
  <c r="H112" s="1"/>
  <c r="J112" s="1"/>
  <c r="L112" s="1"/>
  <c r="N112" s="1"/>
  <c r="P112" s="1"/>
  <c r="R112" s="1"/>
  <c r="T112" s="1"/>
  <c r="E110"/>
  <c r="F110" s="1"/>
  <c r="H110" s="1"/>
  <c r="J110" s="1"/>
  <c r="L110" s="1"/>
  <c r="N110" s="1"/>
  <c r="P110" s="1"/>
  <c r="R110" s="1"/>
  <c r="T110" s="1"/>
  <c r="E108"/>
  <c r="F108" s="1"/>
  <c r="E102"/>
  <c r="F102" s="1"/>
  <c r="H102" s="1"/>
  <c r="J102" s="1"/>
  <c r="L102" s="1"/>
  <c r="N102" s="1"/>
  <c r="P102" s="1"/>
  <c r="R102" s="1"/>
  <c r="T102" s="1"/>
  <c r="E95"/>
  <c r="F95" s="1"/>
  <c r="H95" s="1"/>
  <c r="J95" s="1"/>
  <c r="L95" s="1"/>
  <c r="N95" s="1"/>
  <c r="P95" s="1"/>
  <c r="R95" s="1"/>
  <c r="T95" s="1"/>
  <c r="E94"/>
  <c r="F94" s="1"/>
  <c r="E92"/>
  <c r="F92" s="1"/>
  <c r="H92" s="1"/>
  <c r="J92" s="1"/>
  <c r="L92" s="1"/>
  <c r="N92" s="1"/>
  <c r="P92" s="1"/>
  <c r="R92" s="1"/>
  <c r="T92" s="1"/>
  <c r="E90"/>
  <c r="F90" s="1"/>
  <c r="H90" s="1"/>
  <c r="J90" s="1"/>
  <c r="L90" s="1"/>
  <c r="N90" s="1"/>
  <c r="P90" s="1"/>
  <c r="R90" s="1"/>
  <c r="T90" s="1"/>
  <c r="E88"/>
  <c r="F88" s="1"/>
  <c r="E86"/>
  <c r="F86" s="1"/>
  <c r="E84"/>
  <c r="F84" s="1"/>
  <c r="H84" s="1"/>
  <c r="J84" s="1"/>
  <c r="L84" s="1"/>
  <c r="N84" s="1"/>
  <c r="P84" s="1"/>
  <c r="R84" s="1"/>
  <c r="T84" s="1"/>
  <c r="E82"/>
  <c r="F82" s="1"/>
  <c r="H82" s="1"/>
  <c r="J82" s="1"/>
  <c r="L82" s="1"/>
  <c r="N82" s="1"/>
  <c r="P82" s="1"/>
  <c r="R82" s="1"/>
  <c r="T82" s="1"/>
  <c r="E80"/>
  <c r="F80" s="1"/>
  <c r="E78"/>
  <c r="E74"/>
  <c r="E73" s="1"/>
  <c r="F73" s="1"/>
  <c r="E68"/>
  <c r="E67" s="1"/>
  <c r="F67" s="1"/>
  <c r="E59"/>
  <c r="E58" s="1"/>
  <c r="F58" s="1"/>
  <c r="E56"/>
  <c r="E55" s="1"/>
  <c r="F55" s="1"/>
  <c r="E51"/>
  <c r="F51" s="1"/>
  <c r="H51" s="1"/>
  <c r="J51" s="1"/>
  <c r="L51" s="1"/>
  <c r="N51" s="1"/>
  <c r="P51" s="1"/>
  <c r="R51" s="1"/>
  <c r="T51" s="1"/>
  <c r="E49"/>
  <c r="F49" s="1"/>
  <c r="H49" s="1"/>
  <c r="J49" s="1"/>
  <c r="L49" s="1"/>
  <c r="N49" s="1"/>
  <c r="P49" s="1"/>
  <c r="R49" s="1"/>
  <c r="T49" s="1"/>
  <c r="E47"/>
  <c r="F47" s="1"/>
  <c r="H47" s="1"/>
  <c r="J47" s="1"/>
  <c r="L47" s="1"/>
  <c r="N47" s="1"/>
  <c r="P47" s="1"/>
  <c r="R47" s="1"/>
  <c r="T47" s="1"/>
  <c r="E45"/>
  <c r="F45" s="1"/>
  <c r="E43"/>
  <c r="F43" s="1"/>
  <c r="H43" s="1"/>
  <c r="J43" s="1"/>
  <c r="L43" s="1"/>
  <c r="N43" s="1"/>
  <c r="P43" s="1"/>
  <c r="R43" s="1"/>
  <c r="T43" s="1"/>
  <c r="E41"/>
  <c r="F41" s="1"/>
  <c r="H41" s="1"/>
  <c r="J41" s="1"/>
  <c r="L41" s="1"/>
  <c r="N41" s="1"/>
  <c r="P41" s="1"/>
  <c r="R41" s="1"/>
  <c r="T41" s="1"/>
  <c r="E39"/>
  <c r="F39" s="1"/>
  <c r="H39" s="1"/>
  <c r="J39" s="1"/>
  <c r="L39" s="1"/>
  <c r="N39" s="1"/>
  <c r="P39" s="1"/>
  <c r="R39" s="1"/>
  <c r="T39" s="1"/>
  <c r="E35"/>
  <c r="E34" s="1"/>
  <c r="F34" s="1"/>
  <c r="E32"/>
  <c r="F32" s="1"/>
  <c r="H32" s="1"/>
  <c r="J32" s="1"/>
  <c r="L32" s="1"/>
  <c r="N32" s="1"/>
  <c r="P32" s="1"/>
  <c r="R32" s="1"/>
  <c r="T32" s="1"/>
  <c r="E30"/>
  <c r="F30" s="1"/>
  <c r="H30" s="1"/>
  <c r="J30" s="1"/>
  <c r="L30" s="1"/>
  <c r="N30" s="1"/>
  <c r="P30" s="1"/>
  <c r="R30" s="1"/>
  <c r="T30" s="1"/>
  <c r="E28"/>
  <c r="F28" s="1"/>
  <c r="H28" s="1"/>
  <c r="J28" s="1"/>
  <c r="L28" s="1"/>
  <c r="N28" s="1"/>
  <c r="P28" s="1"/>
  <c r="R28" s="1"/>
  <c r="T28" s="1"/>
  <c r="E26"/>
  <c r="F26" s="1"/>
  <c r="E24"/>
  <c r="F24" s="1"/>
  <c r="H24" s="1"/>
  <c r="J24" s="1"/>
  <c r="L24" s="1"/>
  <c r="N24" s="1"/>
  <c r="P24" s="1"/>
  <c r="R24" s="1"/>
  <c r="T24" s="1"/>
  <c r="E22"/>
  <c r="F22" s="1"/>
  <c r="H22" s="1"/>
  <c r="J22" s="1"/>
  <c r="L22" s="1"/>
  <c r="N22" s="1"/>
  <c r="P22" s="1"/>
  <c r="R22" s="1"/>
  <c r="T22" s="1"/>
  <c r="E20"/>
  <c r="F20" s="1"/>
  <c r="H20" s="1"/>
  <c r="J20" s="1"/>
  <c r="L20" s="1"/>
  <c r="N20" s="1"/>
  <c r="P20" s="1"/>
  <c r="R20" s="1"/>
  <c r="T20" s="1"/>
  <c r="G18" l="1"/>
  <c r="E77"/>
  <c r="E76" s="1"/>
  <c r="F76" s="1"/>
  <c r="E350"/>
  <c r="F350" s="1"/>
  <c r="F439"/>
  <c r="H439" s="1"/>
  <c r="J439" s="1"/>
  <c r="L439" s="1"/>
  <c r="N439" s="1"/>
  <c r="P439" s="1"/>
  <c r="R439" s="1"/>
  <c r="T439" s="1"/>
  <c r="G240"/>
  <c r="G239" s="1"/>
  <c r="H203"/>
  <c r="J203" s="1"/>
  <c r="L203" s="1"/>
  <c r="N203" s="1"/>
  <c r="P203" s="1"/>
  <c r="R203" s="1"/>
  <c r="T203" s="1"/>
  <c r="F344"/>
  <c r="F272"/>
  <c r="H272" s="1"/>
  <c r="J272" s="1"/>
  <c r="L272" s="1"/>
  <c r="N272" s="1"/>
  <c r="P272" s="1"/>
  <c r="R272" s="1"/>
  <c r="T272" s="1"/>
  <c r="H71"/>
  <c r="J71" s="1"/>
  <c r="L71" s="1"/>
  <c r="N71" s="1"/>
  <c r="P71" s="1"/>
  <c r="R71" s="1"/>
  <c r="T71" s="1"/>
  <c r="H62"/>
  <c r="J62" s="1"/>
  <c r="L62" s="1"/>
  <c r="N62" s="1"/>
  <c r="P62" s="1"/>
  <c r="R62" s="1"/>
  <c r="T62" s="1"/>
  <c r="F378"/>
  <c r="F357"/>
  <c r="F299"/>
  <c r="H299" s="1"/>
  <c r="J299" s="1"/>
  <c r="L299" s="1"/>
  <c r="N299" s="1"/>
  <c r="P299" s="1"/>
  <c r="R299" s="1"/>
  <c r="T299" s="1"/>
  <c r="F234"/>
  <c r="F398"/>
  <c r="H398" s="1"/>
  <c r="J398" s="1"/>
  <c r="L398" s="1"/>
  <c r="N398" s="1"/>
  <c r="P398" s="1"/>
  <c r="R398" s="1"/>
  <c r="T398" s="1"/>
  <c r="F372"/>
  <c r="F204"/>
  <c r="H204" s="1"/>
  <c r="J204" s="1"/>
  <c r="L204" s="1"/>
  <c r="N204" s="1"/>
  <c r="P204" s="1"/>
  <c r="R204" s="1"/>
  <c r="T204" s="1"/>
  <c r="F171"/>
  <c r="H171" s="1"/>
  <c r="J171" s="1"/>
  <c r="L171" s="1"/>
  <c r="N171" s="1"/>
  <c r="P171" s="1"/>
  <c r="R171" s="1"/>
  <c r="T171" s="1"/>
  <c r="H132"/>
  <c r="J132" s="1"/>
  <c r="L132" s="1"/>
  <c r="N132" s="1"/>
  <c r="P132" s="1"/>
  <c r="R132" s="1"/>
  <c r="T132" s="1"/>
  <c r="F429"/>
  <c r="H429" s="1"/>
  <c r="J429" s="1"/>
  <c r="L429" s="1"/>
  <c r="N429" s="1"/>
  <c r="P429" s="1"/>
  <c r="R429" s="1"/>
  <c r="T429" s="1"/>
  <c r="F258"/>
  <c r="F220"/>
  <c r="H220" s="1"/>
  <c r="J220" s="1"/>
  <c r="L220" s="1"/>
  <c r="N220" s="1"/>
  <c r="P220" s="1"/>
  <c r="R220" s="1"/>
  <c r="T220" s="1"/>
  <c r="M484"/>
  <c r="K452"/>
  <c r="K381"/>
  <c r="K389"/>
  <c r="K152"/>
  <c r="K401"/>
  <c r="K270"/>
  <c r="K188"/>
  <c r="K251"/>
  <c r="E153"/>
  <c r="F153" s="1"/>
  <c r="F154"/>
  <c r="E165"/>
  <c r="F165" s="1"/>
  <c r="F166"/>
  <c r="H368"/>
  <c r="J368" s="1"/>
  <c r="L368" s="1"/>
  <c r="N368" s="1"/>
  <c r="P368" s="1"/>
  <c r="R368" s="1"/>
  <c r="T368" s="1"/>
  <c r="H262"/>
  <c r="J262" s="1"/>
  <c r="L262" s="1"/>
  <c r="N262" s="1"/>
  <c r="P262" s="1"/>
  <c r="R262" s="1"/>
  <c r="T262" s="1"/>
  <c r="F433"/>
  <c r="F411"/>
  <c r="F384"/>
  <c r="F303"/>
  <c r="H303" s="1"/>
  <c r="J303" s="1"/>
  <c r="L303" s="1"/>
  <c r="N303" s="1"/>
  <c r="P303" s="1"/>
  <c r="R303" s="1"/>
  <c r="T303" s="1"/>
  <c r="F263"/>
  <c r="H263" s="1"/>
  <c r="J263" s="1"/>
  <c r="L263" s="1"/>
  <c r="N263" s="1"/>
  <c r="P263" s="1"/>
  <c r="R263" s="1"/>
  <c r="T263" s="1"/>
  <c r="F254"/>
  <c r="H254" s="1"/>
  <c r="J254" s="1"/>
  <c r="L254" s="1"/>
  <c r="N254" s="1"/>
  <c r="P254" s="1"/>
  <c r="R254" s="1"/>
  <c r="T254" s="1"/>
  <c r="F228"/>
  <c r="F175"/>
  <c r="H175" s="1"/>
  <c r="J175" s="1"/>
  <c r="L175" s="1"/>
  <c r="N175" s="1"/>
  <c r="P175" s="1"/>
  <c r="R175" s="1"/>
  <c r="T175" s="1"/>
  <c r="F167"/>
  <c r="H167" s="1"/>
  <c r="J167" s="1"/>
  <c r="L167" s="1"/>
  <c r="N167" s="1"/>
  <c r="P167" s="1"/>
  <c r="R167" s="1"/>
  <c r="T167" s="1"/>
  <c r="E142"/>
  <c r="F142" s="1"/>
  <c r="E148"/>
  <c r="F148" s="1"/>
  <c r="E157"/>
  <c r="F157" s="1"/>
  <c r="E185"/>
  <c r="F434"/>
  <c r="F416"/>
  <c r="H416" s="1"/>
  <c r="J416" s="1"/>
  <c r="L416" s="1"/>
  <c r="N416" s="1"/>
  <c r="P416" s="1"/>
  <c r="R416" s="1"/>
  <c r="T416" s="1"/>
  <c r="F397"/>
  <c r="H397" s="1"/>
  <c r="J397" s="1"/>
  <c r="L397" s="1"/>
  <c r="N397" s="1"/>
  <c r="P397" s="1"/>
  <c r="R397" s="1"/>
  <c r="T397" s="1"/>
  <c r="F369"/>
  <c r="H369" s="1"/>
  <c r="J369" s="1"/>
  <c r="L369" s="1"/>
  <c r="N369" s="1"/>
  <c r="P369" s="1"/>
  <c r="R369" s="1"/>
  <c r="T369" s="1"/>
  <c r="F354"/>
  <c r="H354" s="1"/>
  <c r="J354" s="1"/>
  <c r="L354" s="1"/>
  <c r="N354" s="1"/>
  <c r="P354" s="1"/>
  <c r="R354" s="1"/>
  <c r="T354" s="1"/>
  <c r="F343"/>
  <c r="F273"/>
  <c r="H273" s="1"/>
  <c r="J273" s="1"/>
  <c r="L273" s="1"/>
  <c r="N273" s="1"/>
  <c r="P273" s="1"/>
  <c r="R273" s="1"/>
  <c r="T273" s="1"/>
  <c r="F237"/>
  <c r="H237" s="1"/>
  <c r="J237" s="1"/>
  <c r="L237" s="1"/>
  <c r="N237" s="1"/>
  <c r="P237" s="1"/>
  <c r="R237" s="1"/>
  <c r="T237" s="1"/>
  <c r="F229"/>
  <c r="F217"/>
  <c r="H217" s="1"/>
  <c r="J217" s="1"/>
  <c r="L217" s="1"/>
  <c r="N217" s="1"/>
  <c r="P217" s="1"/>
  <c r="R217" s="1"/>
  <c r="T217" s="1"/>
  <c r="F201"/>
  <c r="F159"/>
  <c r="H159" s="1"/>
  <c r="J159" s="1"/>
  <c r="L159" s="1"/>
  <c r="N159" s="1"/>
  <c r="P159" s="1"/>
  <c r="R159" s="1"/>
  <c r="T159" s="1"/>
  <c r="F155"/>
  <c r="H155" s="1"/>
  <c r="J155" s="1"/>
  <c r="L155" s="1"/>
  <c r="N155" s="1"/>
  <c r="P155" s="1"/>
  <c r="R155" s="1"/>
  <c r="T155" s="1"/>
  <c r="F121"/>
  <c r="H45"/>
  <c r="J45" s="1"/>
  <c r="L45" s="1"/>
  <c r="N45" s="1"/>
  <c r="P45" s="1"/>
  <c r="R45" s="1"/>
  <c r="T45" s="1"/>
  <c r="H121"/>
  <c r="J121" s="1"/>
  <c r="L121" s="1"/>
  <c r="N121" s="1"/>
  <c r="P121" s="1"/>
  <c r="R121" s="1"/>
  <c r="T121" s="1"/>
  <c r="H174"/>
  <c r="J174" s="1"/>
  <c r="L174" s="1"/>
  <c r="N174" s="1"/>
  <c r="P174" s="1"/>
  <c r="R174" s="1"/>
  <c r="T174" s="1"/>
  <c r="H200"/>
  <c r="J200" s="1"/>
  <c r="L200" s="1"/>
  <c r="N200" s="1"/>
  <c r="P200" s="1"/>
  <c r="R200" s="1"/>
  <c r="T200" s="1"/>
  <c r="H229"/>
  <c r="J229" s="1"/>
  <c r="L229" s="1"/>
  <c r="N229" s="1"/>
  <c r="P229" s="1"/>
  <c r="R229" s="1"/>
  <c r="T229" s="1"/>
  <c r="H310"/>
  <c r="J310" s="1"/>
  <c r="L310" s="1"/>
  <c r="N310" s="1"/>
  <c r="P310" s="1"/>
  <c r="R310" s="1"/>
  <c r="T310" s="1"/>
  <c r="G422"/>
  <c r="H468"/>
  <c r="J468" s="1"/>
  <c r="L468" s="1"/>
  <c r="N468" s="1"/>
  <c r="P468" s="1"/>
  <c r="R468" s="1"/>
  <c r="T468" s="1"/>
  <c r="H476"/>
  <c r="J476" s="1"/>
  <c r="L476" s="1"/>
  <c r="N476" s="1"/>
  <c r="P476" s="1"/>
  <c r="R476" s="1"/>
  <c r="T476" s="1"/>
  <c r="F323"/>
  <c r="H323" s="1"/>
  <c r="J323" s="1"/>
  <c r="L323" s="1"/>
  <c r="N323" s="1"/>
  <c r="P323" s="1"/>
  <c r="R323" s="1"/>
  <c r="T323" s="1"/>
  <c r="F181"/>
  <c r="F136"/>
  <c r="F56"/>
  <c r="H56" s="1"/>
  <c r="J56" s="1"/>
  <c r="L56" s="1"/>
  <c r="N56" s="1"/>
  <c r="P56" s="1"/>
  <c r="R56" s="1"/>
  <c r="T56" s="1"/>
  <c r="H26"/>
  <c r="J26" s="1"/>
  <c r="L26" s="1"/>
  <c r="N26" s="1"/>
  <c r="P26" s="1"/>
  <c r="R26" s="1"/>
  <c r="T26" s="1"/>
  <c r="H34"/>
  <c r="J34" s="1"/>
  <c r="L34" s="1"/>
  <c r="N34" s="1"/>
  <c r="P34" s="1"/>
  <c r="R34" s="1"/>
  <c r="T34" s="1"/>
  <c r="H108"/>
  <c r="J108" s="1"/>
  <c r="L108" s="1"/>
  <c r="N108" s="1"/>
  <c r="P108" s="1"/>
  <c r="R108" s="1"/>
  <c r="T108" s="1"/>
  <c r="H117"/>
  <c r="J117" s="1"/>
  <c r="L117" s="1"/>
  <c r="N117" s="1"/>
  <c r="P117" s="1"/>
  <c r="R117" s="1"/>
  <c r="T117" s="1"/>
  <c r="H195"/>
  <c r="J195" s="1"/>
  <c r="L195" s="1"/>
  <c r="N195" s="1"/>
  <c r="P195" s="1"/>
  <c r="R195" s="1"/>
  <c r="T195" s="1"/>
  <c r="H216"/>
  <c r="J216" s="1"/>
  <c r="L216" s="1"/>
  <c r="N216" s="1"/>
  <c r="P216" s="1"/>
  <c r="R216" s="1"/>
  <c r="T216" s="1"/>
  <c r="H258"/>
  <c r="J258" s="1"/>
  <c r="L258" s="1"/>
  <c r="N258" s="1"/>
  <c r="P258" s="1"/>
  <c r="R258" s="1"/>
  <c r="T258" s="1"/>
  <c r="H288"/>
  <c r="J288" s="1"/>
  <c r="L288" s="1"/>
  <c r="N288" s="1"/>
  <c r="P288" s="1"/>
  <c r="R288" s="1"/>
  <c r="T288" s="1"/>
  <c r="H318"/>
  <c r="J318" s="1"/>
  <c r="L318" s="1"/>
  <c r="N318" s="1"/>
  <c r="P318" s="1"/>
  <c r="R318" s="1"/>
  <c r="T318" s="1"/>
  <c r="H329"/>
  <c r="J329" s="1"/>
  <c r="L329" s="1"/>
  <c r="N329" s="1"/>
  <c r="P329" s="1"/>
  <c r="R329" s="1"/>
  <c r="T329" s="1"/>
  <c r="H338"/>
  <c r="H363"/>
  <c r="J363" s="1"/>
  <c r="L363" s="1"/>
  <c r="N363" s="1"/>
  <c r="P363" s="1"/>
  <c r="R363" s="1"/>
  <c r="T363" s="1"/>
  <c r="H374"/>
  <c r="H386"/>
  <c r="H403"/>
  <c r="J403" s="1"/>
  <c r="L403" s="1"/>
  <c r="N403" s="1"/>
  <c r="P403" s="1"/>
  <c r="R403" s="1"/>
  <c r="T403" s="1"/>
  <c r="H418"/>
  <c r="J418" s="1"/>
  <c r="L418" s="1"/>
  <c r="N418" s="1"/>
  <c r="P418" s="1"/>
  <c r="R418" s="1"/>
  <c r="T418" s="1"/>
  <c r="H444"/>
  <c r="J444" s="1"/>
  <c r="L444" s="1"/>
  <c r="N444" s="1"/>
  <c r="P444" s="1"/>
  <c r="R444" s="1"/>
  <c r="T444" s="1"/>
  <c r="H466"/>
  <c r="J466" s="1"/>
  <c r="L466" s="1"/>
  <c r="N466" s="1"/>
  <c r="P466" s="1"/>
  <c r="R466" s="1"/>
  <c r="T466" s="1"/>
  <c r="H365"/>
  <c r="J365" s="1"/>
  <c r="L365" s="1"/>
  <c r="N365" s="1"/>
  <c r="P365" s="1"/>
  <c r="R365" s="1"/>
  <c r="T365" s="1"/>
  <c r="F435"/>
  <c r="H435" s="1"/>
  <c r="J435" s="1"/>
  <c r="L435" s="1"/>
  <c r="N435" s="1"/>
  <c r="P435" s="1"/>
  <c r="R435" s="1"/>
  <c r="T435" s="1"/>
  <c r="F293"/>
  <c r="F198"/>
  <c r="E145"/>
  <c r="F145" s="1"/>
  <c r="H145" s="1"/>
  <c r="J145" s="1"/>
  <c r="L145" s="1"/>
  <c r="N145" s="1"/>
  <c r="P145" s="1"/>
  <c r="R145" s="1"/>
  <c r="T145" s="1"/>
  <c r="F428"/>
  <c r="F391"/>
  <c r="F387"/>
  <c r="H387" s="1"/>
  <c r="J387" s="1"/>
  <c r="L387" s="1"/>
  <c r="N387" s="1"/>
  <c r="P387" s="1"/>
  <c r="R387" s="1"/>
  <c r="T387" s="1"/>
  <c r="F379"/>
  <c r="F375"/>
  <c r="H375" s="1"/>
  <c r="J375" s="1"/>
  <c r="L375" s="1"/>
  <c r="N375" s="1"/>
  <c r="P375" s="1"/>
  <c r="R375" s="1"/>
  <c r="T375" s="1"/>
  <c r="F302"/>
  <c r="F298"/>
  <c r="F294"/>
  <c r="H294" s="1"/>
  <c r="J294" s="1"/>
  <c r="L294" s="1"/>
  <c r="N294" s="1"/>
  <c r="P294" s="1"/>
  <c r="R294" s="1"/>
  <c r="T294" s="1"/>
  <c r="F182"/>
  <c r="H182" s="1"/>
  <c r="J182" s="1"/>
  <c r="L182" s="1"/>
  <c r="N182" s="1"/>
  <c r="P182" s="1"/>
  <c r="R182" s="1"/>
  <c r="T182" s="1"/>
  <c r="F178"/>
  <c r="F170"/>
  <c r="F137"/>
  <c r="H137" s="1"/>
  <c r="J137" s="1"/>
  <c r="L137" s="1"/>
  <c r="N137" s="1"/>
  <c r="P137" s="1"/>
  <c r="R137" s="1"/>
  <c r="T137" s="1"/>
  <c r="F133"/>
  <c r="H133" s="1"/>
  <c r="J133" s="1"/>
  <c r="L133" s="1"/>
  <c r="N133" s="1"/>
  <c r="P133" s="1"/>
  <c r="R133" s="1"/>
  <c r="T133" s="1"/>
  <c r="F129"/>
  <c r="H129" s="1"/>
  <c r="J129" s="1"/>
  <c r="L129" s="1"/>
  <c r="N129" s="1"/>
  <c r="P129" s="1"/>
  <c r="R129" s="1"/>
  <c r="T129" s="1"/>
  <c r="F35"/>
  <c r="H35" s="1"/>
  <c r="J35" s="1"/>
  <c r="L35" s="1"/>
  <c r="N35" s="1"/>
  <c r="P35" s="1"/>
  <c r="R35" s="1"/>
  <c r="T35" s="1"/>
  <c r="H80"/>
  <c r="J80" s="1"/>
  <c r="L80" s="1"/>
  <c r="N80" s="1"/>
  <c r="P80" s="1"/>
  <c r="R80" s="1"/>
  <c r="T80" s="1"/>
  <c r="H88"/>
  <c r="J88" s="1"/>
  <c r="L88" s="1"/>
  <c r="N88" s="1"/>
  <c r="P88" s="1"/>
  <c r="R88" s="1"/>
  <c r="T88" s="1"/>
  <c r="G101"/>
  <c r="H149"/>
  <c r="J149" s="1"/>
  <c r="L149" s="1"/>
  <c r="N149" s="1"/>
  <c r="P149" s="1"/>
  <c r="R149" s="1"/>
  <c r="T149" s="1"/>
  <c r="H214"/>
  <c r="J214" s="1"/>
  <c r="L214" s="1"/>
  <c r="N214" s="1"/>
  <c r="P214" s="1"/>
  <c r="R214" s="1"/>
  <c r="T214" s="1"/>
  <c r="G222"/>
  <c r="H236"/>
  <c r="J236" s="1"/>
  <c r="L236" s="1"/>
  <c r="N236" s="1"/>
  <c r="P236" s="1"/>
  <c r="R236" s="1"/>
  <c r="T236" s="1"/>
  <c r="H245"/>
  <c r="J245" s="1"/>
  <c r="L245" s="1"/>
  <c r="N245" s="1"/>
  <c r="P245" s="1"/>
  <c r="R245" s="1"/>
  <c r="T245" s="1"/>
  <c r="G326"/>
  <c r="H336"/>
  <c r="J336" s="1"/>
  <c r="L336" s="1"/>
  <c r="N336" s="1"/>
  <c r="P336" s="1"/>
  <c r="R336" s="1"/>
  <c r="T336" s="1"/>
  <c r="H350"/>
  <c r="J350" s="1"/>
  <c r="L350" s="1"/>
  <c r="N350" s="1"/>
  <c r="P350" s="1"/>
  <c r="R350" s="1"/>
  <c r="T350" s="1"/>
  <c r="H372"/>
  <c r="J372" s="1"/>
  <c r="L372" s="1"/>
  <c r="N372" s="1"/>
  <c r="P372" s="1"/>
  <c r="R372" s="1"/>
  <c r="T372" s="1"/>
  <c r="H384"/>
  <c r="J384" s="1"/>
  <c r="L384" s="1"/>
  <c r="N384" s="1"/>
  <c r="P384" s="1"/>
  <c r="R384" s="1"/>
  <c r="T384" s="1"/>
  <c r="H415"/>
  <c r="J415" s="1"/>
  <c r="L415" s="1"/>
  <c r="N415" s="1"/>
  <c r="P415" s="1"/>
  <c r="R415" s="1"/>
  <c r="T415" s="1"/>
  <c r="J374"/>
  <c r="L374" s="1"/>
  <c r="N374" s="1"/>
  <c r="P374" s="1"/>
  <c r="R374" s="1"/>
  <c r="T374" s="1"/>
  <c r="J386"/>
  <c r="L386" s="1"/>
  <c r="N386" s="1"/>
  <c r="P386" s="1"/>
  <c r="R386" s="1"/>
  <c r="T386" s="1"/>
  <c r="F392"/>
  <c r="H392" s="1"/>
  <c r="J392" s="1"/>
  <c r="L392" s="1"/>
  <c r="N392" s="1"/>
  <c r="P392" s="1"/>
  <c r="R392" s="1"/>
  <c r="T392" s="1"/>
  <c r="F162"/>
  <c r="H162" s="1"/>
  <c r="J162" s="1"/>
  <c r="L162" s="1"/>
  <c r="N162" s="1"/>
  <c r="P162" s="1"/>
  <c r="R162" s="1"/>
  <c r="T162" s="1"/>
  <c r="H58"/>
  <c r="J58" s="1"/>
  <c r="L58" s="1"/>
  <c r="N58" s="1"/>
  <c r="P58" s="1"/>
  <c r="R58" s="1"/>
  <c r="T58" s="1"/>
  <c r="H86"/>
  <c r="J86" s="1"/>
  <c r="L86" s="1"/>
  <c r="N86" s="1"/>
  <c r="P86" s="1"/>
  <c r="R86" s="1"/>
  <c r="T86" s="1"/>
  <c r="H94"/>
  <c r="J94" s="1"/>
  <c r="L94" s="1"/>
  <c r="N94" s="1"/>
  <c r="P94" s="1"/>
  <c r="R94" s="1"/>
  <c r="T94" s="1"/>
  <c r="H124"/>
  <c r="J124" s="1"/>
  <c r="L124" s="1"/>
  <c r="N124" s="1"/>
  <c r="P124" s="1"/>
  <c r="R124" s="1"/>
  <c r="T124" s="1"/>
  <c r="H161"/>
  <c r="J161" s="1"/>
  <c r="L161" s="1"/>
  <c r="N161" s="1"/>
  <c r="P161" s="1"/>
  <c r="R161" s="1"/>
  <c r="T161" s="1"/>
  <c r="H178"/>
  <c r="J178" s="1"/>
  <c r="L178" s="1"/>
  <c r="N178" s="1"/>
  <c r="P178" s="1"/>
  <c r="R178" s="1"/>
  <c r="T178" s="1"/>
  <c r="H191"/>
  <c r="J191" s="1"/>
  <c r="L191" s="1"/>
  <c r="N191" s="1"/>
  <c r="P191" s="1"/>
  <c r="R191" s="1"/>
  <c r="T191" s="1"/>
  <c r="H219"/>
  <c r="J219" s="1"/>
  <c r="L219" s="1"/>
  <c r="N219" s="1"/>
  <c r="P219" s="1"/>
  <c r="R219" s="1"/>
  <c r="T219" s="1"/>
  <c r="H234"/>
  <c r="J234" s="1"/>
  <c r="L234" s="1"/>
  <c r="N234" s="1"/>
  <c r="P234" s="1"/>
  <c r="R234" s="1"/>
  <c r="T234" s="1"/>
  <c r="H253"/>
  <c r="J253" s="1"/>
  <c r="L253" s="1"/>
  <c r="N253" s="1"/>
  <c r="P253" s="1"/>
  <c r="R253" s="1"/>
  <c r="T253" s="1"/>
  <c r="H298"/>
  <c r="J298" s="1"/>
  <c r="L298" s="1"/>
  <c r="N298" s="1"/>
  <c r="P298" s="1"/>
  <c r="R298" s="1"/>
  <c r="T298" s="1"/>
  <c r="H312"/>
  <c r="J312" s="1"/>
  <c r="L312" s="1"/>
  <c r="N312" s="1"/>
  <c r="P312" s="1"/>
  <c r="R312" s="1"/>
  <c r="T312" s="1"/>
  <c r="H322"/>
  <c r="J322" s="1"/>
  <c r="L322" s="1"/>
  <c r="N322" s="1"/>
  <c r="P322" s="1"/>
  <c r="R322" s="1"/>
  <c r="T322" s="1"/>
  <c r="H357"/>
  <c r="J357" s="1"/>
  <c r="L357" s="1"/>
  <c r="N357" s="1"/>
  <c r="P357" s="1"/>
  <c r="R357" s="1"/>
  <c r="T357" s="1"/>
  <c r="H379"/>
  <c r="J379" s="1"/>
  <c r="L379" s="1"/>
  <c r="N379" s="1"/>
  <c r="P379" s="1"/>
  <c r="R379" s="1"/>
  <c r="T379" s="1"/>
  <c r="H396"/>
  <c r="J396" s="1"/>
  <c r="L396" s="1"/>
  <c r="N396" s="1"/>
  <c r="P396" s="1"/>
  <c r="R396" s="1"/>
  <c r="T396" s="1"/>
  <c r="H410"/>
  <c r="J410" s="1"/>
  <c r="L410" s="1"/>
  <c r="N410" s="1"/>
  <c r="P410" s="1"/>
  <c r="R410" s="1"/>
  <c r="T410" s="1"/>
  <c r="H425"/>
  <c r="J425" s="1"/>
  <c r="L425" s="1"/>
  <c r="N425" s="1"/>
  <c r="P425" s="1"/>
  <c r="R425" s="1"/>
  <c r="T425" s="1"/>
  <c r="H461"/>
  <c r="J461" s="1"/>
  <c r="L461" s="1"/>
  <c r="N461" s="1"/>
  <c r="P461" s="1"/>
  <c r="R461" s="1"/>
  <c r="T461" s="1"/>
  <c r="J338"/>
  <c r="L338" s="1"/>
  <c r="N338" s="1"/>
  <c r="P338" s="1"/>
  <c r="R338" s="1"/>
  <c r="T338" s="1"/>
  <c r="I325"/>
  <c r="I308"/>
  <c r="I206"/>
  <c r="I189"/>
  <c r="I401"/>
  <c r="I389"/>
  <c r="I349"/>
  <c r="I453"/>
  <c r="I367"/>
  <c r="I141"/>
  <c r="I381"/>
  <c r="I432"/>
  <c r="I252"/>
  <c r="I37"/>
  <c r="I152"/>
  <c r="G453"/>
  <c r="G441"/>
  <c r="G228"/>
  <c r="G227" s="1"/>
  <c r="H227" s="1"/>
  <c r="J227" s="1"/>
  <c r="L227" s="1"/>
  <c r="N227" s="1"/>
  <c r="P227" s="1"/>
  <c r="R227" s="1"/>
  <c r="T227" s="1"/>
  <c r="G207"/>
  <c r="G190"/>
  <c r="H463"/>
  <c r="J463" s="1"/>
  <c r="L463" s="1"/>
  <c r="N463" s="1"/>
  <c r="P463" s="1"/>
  <c r="R463" s="1"/>
  <c r="T463" s="1"/>
  <c r="G281"/>
  <c r="G402"/>
  <c r="G401" s="1"/>
  <c r="G61"/>
  <c r="H61" s="1"/>
  <c r="J61" s="1"/>
  <c r="L61" s="1"/>
  <c r="N61" s="1"/>
  <c r="P61" s="1"/>
  <c r="R61" s="1"/>
  <c r="T61" s="1"/>
  <c r="G198"/>
  <c r="G197" s="1"/>
  <c r="G38"/>
  <c r="G153"/>
  <c r="H154"/>
  <c r="J154" s="1"/>
  <c r="L154" s="1"/>
  <c r="N154" s="1"/>
  <c r="P154" s="1"/>
  <c r="R154" s="1"/>
  <c r="T154" s="1"/>
  <c r="H170"/>
  <c r="J170" s="1"/>
  <c r="L170" s="1"/>
  <c r="N170" s="1"/>
  <c r="P170" s="1"/>
  <c r="R170" s="1"/>
  <c r="T170" s="1"/>
  <c r="G169"/>
  <c r="H169" s="1"/>
  <c r="J169" s="1"/>
  <c r="L169" s="1"/>
  <c r="N169" s="1"/>
  <c r="P169" s="1"/>
  <c r="R169" s="1"/>
  <c r="T169" s="1"/>
  <c r="H181"/>
  <c r="J181" s="1"/>
  <c r="L181" s="1"/>
  <c r="N181" s="1"/>
  <c r="P181" s="1"/>
  <c r="R181" s="1"/>
  <c r="T181" s="1"/>
  <c r="G180"/>
  <c r="H180" s="1"/>
  <c r="J180" s="1"/>
  <c r="L180" s="1"/>
  <c r="N180" s="1"/>
  <c r="P180" s="1"/>
  <c r="R180" s="1"/>
  <c r="T180" s="1"/>
  <c r="G100"/>
  <c r="G280"/>
  <c r="H293"/>
  <c r="J293" s="1"/>
  <c r="L293" s="1"/>
  <c r="N293" s="1"/>
  <c r="P293" s="1"/>
  <c r="R293" s="1"/>
  <c r="T293" s="1"/>
  <c r="G292"/>
  <c r="H292" s="1"/>
  <c r="J292" s="1"/>
  <c r="L292" s="1"/>
  <c r="N292" s="1"/>
  <c r="P292" s="1"/>
  <c r="R292" s="1"/>
  <c r="T292" s="1"/>
  <c r="H428"/>
  <c r="J428" s="1"/>
  <c r="L428" s="1"/>
  <c r="N428" s="1"/>
  <c r="P428" s="1"/>
  <c r="R428" s="1"/>
  <c r="T428" s="1"/>
  <c r="G427"/>
  <c r="H427" s="1"/>
  <c r="J427" s="1"/>
  <c r="L427" s="1"/>
  <c r="N427" s="1"/>
  <c r="P427" s="1"/>
  <c r="R427" s="1"/>
  <c r="T427" s="1"/>
  <c r="H302"/>
  <c r="J302" s="1"/>
  <c r="L302" s="1"/>
  <c r="N302" s="1"/>
  <c r="P302" s="1"/>
  <c r="R302" s="1"/>
  <c r="T302" s="1"/>
  <c r="G301"/>
  <c r="H301" s="1"/>
  <c r="J301" s="1"/>
  <c r="L301" s="1"/>
  <c r="N301" s="1"/>
  <c r="P301" s="1"/>
  <c r="R301" s="1"/>
  <c r="T301" s="1"/>
  <c r="H142"/>
  <c r="J142" s="1"/>
  <c r="L142" s="1"/>
  <c r="N142" s="1"/>
  <c r="P142" s="1"/>
  <c r="R142" s="1"/>
  <c r="T142" s="1"/>
  <c r="G206"/>
  <c r="H343"/>
  <c r="J343" s="1"/>
  <c r="L343" s="1"/>
  <c r="N343" s="1"/>
  <c r="P343" s="1"/>
  <c r="R343" s="1"/>
  <c r="T343" s="1"/>
  <c r="G342"/>
  <c r="H342" s="1"/>
  <c r="J342" s="1"/>
  <c r="L342" s="1"/>
  <c r="N342" s="1"/>
  <c r="P342" s="1"/>
  <c r="R342" s="1"/>
  <c r="T342" s="1"/>
  <c r="G390"/>
  <c r="H391"/>
  <c r="J391" s="1"/>
  <c r="L391" s="1"/>
  <c r="N391" s="1"/>
  <c r="P391" s="1"/>
  <c r="R391" s="1"/>
  <c r="T391" s="1"/>
  <c r="G433"/>
  <c r="H434"/>
  <c r="J434" s="1"/>
  <c r="L434" s="1"/>
  <c r="N434" s="1"/>
  <c r="P434" s="1"/>
  <c r="R434" s="1"/>
  <c r="T434" s="1"/>
  <c r="G480"/>
  <c r="G165"/>
  <c r="H165" s="1"/>
  <c r="J165" s="1"/>
  <c r="L165" s="1"/>
  <c r="N165" s="1"/>
  <c r="P165" s="1"/>
  <c r="R165" s="1"/>
  <c r="T165" s="1"/>
  <c r="H166"/>
  <c r="J166" s="1"/>
  <c r="L166" s="1"/>
  <c r="N166" s="1"/>
  <c r="P166" s="1"/>
  <c r="R166" s="1"/>
  <c r="T166" s="1"/>
  <c r="G157"/>
  <c r="H157" s="1"/>
  <c r="J157" s="1"/>
  <c r="L157" s="1"/>
  <c r="N157" s="1"/>
  <c r="P157" s="1"/>
  <c r="R157" s="1"/>
  <c r="T157" s="1"/>
  <c r="H158"/>
  <c r="J158" s="1"/>
  <c r="L158" s="1"/>
  <c r="N158" s="1"/>
  <c r="P158" s="1"/>
  <c r="R158" s="1"/>
  <c r="T158" s="1"/>
  <c r="H271"/>
  <c r="J271" s="1"/>
  <c r="L271" s="1"/>
  <c r="N271" s="1"/>
  <c r="P271" s="1"/>
  <c r="R271" s="1"/>
  <c r="T271" s="1"/>
  <c r="G325"/>
  <c r="H411"/>
  <c r="J411" s="1"/>
  <c r="L411" s="1"/>
  <c r="N411" s="1"/>
  <c r="P411" s="1"/>
  <c r="R411" s="1"/>
  <c r="T411" s="1"/>
  <c r="H344"/>
  <c r="J344" s="1"/>
  <c r="L344" s="1"/>
  <c r="N344" s="1"/>
  <c r="P344" s="1"/>
  <c r="R344" s="1"/>
  <c r="T344" s="1"/>
  <c r="H282"/>
  <c r="J282" s="1"/>
  <c r="L282" s="1"/>
  <c r="N282" s="1"/>
  <c r="P282" s="1"/>
  <c r="R282" s="1"/>
  <c r="T282" s="1"/>
  <c r="H228"/>
  <c r="J228" s="1"/>
  <c r="L228" s="1"/>
  <c r="N228" s="1"/>
  <c r="P228" s="1"/>
  <c r="R228" s="1"/>
  <c r="T228" s="1"/>
  <c r="G55"/>
  <c r="H55" s="1"/>
  <c r="J55" s="1"/>
  <c r="L55" s="1"/>
  <c r="N55" s="1"/>
  <c r="P55" s="1"/>
  <c r="R55" s="1"/>
  <c r="T55" s="1"/>
  <c r="G67"/>
  <c r="H67" s="1"/>
  <c r="J67" s="1"/>
  <c r="L67" s="1"/>
  <c r="N67" s="1"/>
  <c r="P67" s="1"/>
  <c r="R67" s="1"/>
  <c r="T67" s="1"/>
  <c r="G136"/>
  <c r="G233"/>
  <c r="G317"/>
  <c r="G378"/>
  <c r="H201"/>
  <c r="J201" s="1"/>
  <c r="L201" s="1"/>
  <c r="N201" s="1"/>
  <c r="P201" s="1"/>
  <c r="R201" s="1"/>
  <c r="T201" s="1"/>
  <c r="G77"/>
  <c r="G120"/>
  <c r="G128"/>
  <c r="H128" s="1"/>
  <c r="J128" s="1"/>
  <c r="L128" s="1"/>
  <c r="N128" s="1"/>
  <c r="P128" s="1"/>
  <c r="R128" s="1"/>
  <c r="T128" s="1"/>
  <c r="G148"/>
  <c r="H148" s="1"/>
  <c r="J148" s="1"/>
  <c r="L148" s="1"/>
  <c r="N148" s="1"/>
  <c r="P148" s="1"/>
  <c r="R148" s="1"/>
  <c r="T148" s="1"/>
  <c r="G177"/>
  <c r="H177" s="1"/>
  <c r="J177" s="1"/>
  <c r="L177" s="1"/>
  <c r="N177" s="1"/>
  <c r="P177" s="1"/>
  <c r="R177" s="1"/>
  <c r="T177" s="1"/>
  <c r="G257"/>
  <c r="H257" s="1"/>
  <c r="J257" s="1"/>
  <c r="L257" s="1"/>
  <c r="N257" s="1"/>
  <c r="P257" s="1"/>
  <c r="R257" s="1"/>
  <c r="T257" s="1"/>
  <c r="G309"/>
  <c r="G356"/>
  <c r="H356" s="1"/>
  <c r="J356" s="1"/>
  <c r="L356" s="1"/>
  <c r="N356" s="1"/>
  <c r="P356" s="1"/>
  <c r="R356" s="1"/>
  <c r="T356" s="1"/>
  <c r="G371"/>
  <c r="H371" s="1"/>
  <c r="J371" s="1"/>
  <c r="L371" s="1"/>
  <c r="N371" s="1"/>
  <c r="P371" s="1"/>
  <c r="R371" s="1"/>
  <c r="T371" s="1"/>
  <c r="H208"/>
  <c r="J208" s="1"/>
  <c r="L208" s="1"/>
  <c r="N208" s="1"/>
  <c r="P208" s="1"/>
  <c r="R208" s="1"/>
  <c r="T208" s="1"/>
  <c r="G73"/>
  <c r="H73" s="1"/>
  <c r="J73" s="1"/>
  <c r="L73" s="1"/>
  <c r="N73" s="1"/>
  <c r="P73" s="1"/>
  <c r="R73" s="1"/>
  <c r="T73" s="1"/>
  <c r="G297"/>
  <c r="H297" s="1"/>
  <c r="J297" s="1"/>
  <c r="L297" s="1"/>
  <c r="N297" s="1"/>
  <c r="P297" s="1"/>
  <c r="R297" s="1"/>
  <c r="T297" s="1"/>
  <c r="G383"/>
  <c r="H353"/>
  <c r="J353" s="1"/>
  <c r="L353" s="1"/>
  <c r="N353" s="1"/>
  <c r="P353" s="1"/>
  <c r="R353" s="1"/>
  <c r="T353" s="1"/>
  <c r="E70"/>
  <c r="F70" s="1"/>
  <c r="H70" s="1"/>
  <c r="J70" s="1"/>
  <c r="L70" s="1"/>
  <c r="N70" s="1"/>
  <c r="P70" s="1"/>
  <c r="R70" s="1"/>
  <c r="T70" s="1"/>
  <c r="F481"/>
  <c r="H481" s="1"/>
  <c r="J481" s="1"/>
  <c r="L481" s="1"/>
  <c r="N481" s="1"/>
  <c r="P481" s="1"/>
  <c r="R481" s="1"/>
  <c r="T481" s="1"/>
  <c r="F482"/>
  <c r="H482" s="1"/>
  <c r="J482" s="1"/>
  <c r="L482" s="1"/>
  <c r="N482" s="1"/>
  <c r="P482" s="1"/>
  <c r="R482" s="1"/>
  <c r="T482" s="1"/>
  <c r="F419"/>
  <c r="H419" s="1"/>
  <c r="J419" s="1"/>
  <c r="L419" s="1"/>
  <c r="N419" s="1"/>
  <c r="P419" s="1"/>
  <c r="R419" s="1"/>
  <c r="T419" s="1"/>
  <c r="F339"/>
  <c r="H339" s="1"/>
  <c r="J339" s="1"/>
  <c r="L339" s="1"/>
  <c r="N339" s="1"/>
  <c r="P339" s="1"/>
  <c r="R339" s="1"/>
  <c r="T339" s="1"/>
  <c r="F340"/>
  <c r="H340" s="1"/>
  <c r="J340" s="1"/>
  <c r="L340" s="1"/>
  <c r="N340" s="1"/>
  <c r="P340" s="1"/>
  <c r="R340" s="1"/>
  <c r="T340" s="1"/>
  <c r="F125"/>
  <c r="H125" s="1"/>
  <c r="J125" s="1"/>
  <c r="L125" s="1"/>
  <c r="N125" s="1"/>
  <c r="P125" s="1"/>
  <c r="R125" s="1"/>
  <c r="T125" s="1"/>
  <c r="F77"/>
  <c r="F78"/>
  <c r="H78" s="1"/>
  <c r="J78" s="1"/>
  <c r="L78" s="1"/>
  <c r="N78" s="1"/>
  <c r="P78" s="1"/>
  <c r="R78" s="1"/>
  <c r="T78" s="1"/>
  <c r="F74"/>
  <c r="H74" s="1"/>
  <c r="J74" s="1"/>
  <c r="L74" s="1"/>
  <c r="N74" s="1"/>
  <c r="P74" s="1"/>
  <c r="R74" s="1"/>
  <c r="T74" s="1"/>
  <c r="F68"/>
  <c r="H68" s="1"/>
  <c r="J68" s="1"/>
  <c r="L68" s="1"/>
  <c r="N68" s="1"/>
  <c r="P68" s="1"/>
  <c r="R68" s="1"/>
  <c r="T68" s="1"/>
  <c r="F59"/>
  <c r="H59" s="1"/>
  <c r="J59" s="1"/>
  <c r="L59" s="1"/>
  <c r="N59" s="1"/>
  <c r="P59" s="1"/>
  <c r="R59" s="1"/>
  <c r="T59" s="1"/>
  <c r="E317"/>
  <c r="F317" s="1"/>
  <c r="E359"/>
  <c r="F359" s="1"/>
  <c r="H359" s="1"/>
  <c r="J359" s="1"/>
  <c r="L359" s="1"/>
  <c r="N359" s="1"/>
  <c r="P359" s="1"/>
  <c r="R359" s="1"/>
  <c r="T359" s="1"/>
  <c r="E453"/>
  <c r="E309"/>
  <c r="E402"/>
  <c r="F402" s="1"/>
  <c r="E173"/>
  <c r="F173" s="1"/>
  <c r="E101"/>
  <c r="E141"/>
  <c r="F141" s="1"/>
  <c r="E222"/>
  <c r="F222" s="1"/>
  <c r="E240"/>
  <c r="E316"/>
  <c r="F316" s="1"/>
  <c r="E367"/>
  <c r="F367" s="1"/>
  <c r="E190"/>
  <c r="E207"/>
  <c r="F207" s="1"/>
  <c r="H207" s="1"/>
  <c r="J207" s="1"/>
  <c r="L207" s="1"/>
  <c r="N207" s="1"/>
  <c r="P207" s="1"/>
  <c r="R207" s="1"/>
  <c r="T207" s="1"/>
  <c r="E441"/>
  <c r="F441" s="1"/>
  <c r="E119"/>
  <c r="F119" s="1"/>
  <c r="E252"/>
  <c r="E19"/>
  <c r="E38"/>
  <c r="E37" s="1"/>
  <c r="E422"/>
  <c r="F422" s="1"/>
  <c r="E389"/>
  <c r="F389" s="1"/>
  <c r="E281"/>
  <c r="E326"/>
  <c r="E232"/>
  <c r="F232" s="1"/>
  <c r="E382"/>
  <c r="E401" l="1"/>
  <c r="E206"/>
  <c r="F206" s="1"/>
  <c r="E437"/>
  <c r="F437" s="1"/>
  <c r="K400"/>
  <c r="K17"/>
  <c r="E349"/>
  <c r="F349" s="1"/>
  <c r="G367"/>
  <c r="H367" s="1"/>
  <c r="H422"/>
  <c r="J422" s="1"/>
  <c r="L422" s="1"/>
  <c r="N422" s="1"/>
  <c r="P422" s="1"/>
  <c r="R422" s="1"/>
  <c r="T422" s="1"/>
  <c r="E189"/>
  <c r="F189" s="1"/>
  <c r="F190"/>
  <c r="H190" s="1"/>
  <c r="J190" s="1"/>
  <c r="L190" s="1"/>
  <c r="N190" s="1"/>
  <c r="P190" s="1"/>
  <c r="R190" s="1"/>
  <c r="T190" s="1"/>
  <c r="E184"/>
  <c r="F184" s="1"/>
  <c r="H184" s="1"/>
  <c r="J184" s="1"/>
  <c r="L184" s="1"/>
  <c r="N184" s="1"/>
  <c r="P184" s="1"/>
  <c r="R184" s="1"/>
  <c r="T184" s="1"/>
  <c r="F185"/>
  <c r="H185" s="1"/>
  <c r="J185" s="1"/>
  <c r="L185" s="1"/>
  <c r="N185" s="1"/>
  <c r="P185" s="1"/>
  <c r="R185" s="1"/>
  <c r="T185" s="1"/>
  <c r="H206"/>
  <c r="J206" s="1"/>
  <c r="L206" s="1"/>
  <c r="N206" s="1"/>
  <c r="P206" s="1"/>
  <c r="R206" s="1"/>
  <c r="T206" s="1"/>
  <c r="H441"/>
  <c r="J441" s="1"/>
  <c r="L441" s="1"/>
  <c r="N441" s="1"/>
  <c r="P441" s="1"/>
  <c r="R441" s="1"/>
  <c r="T441" s="1"/>
  <c r="H222"/>
  <c r="J222" s="1"/>
  <c r="L222" s="1"/>
  <c r="N222" s="1"/>
  <c r="P222" s="1"/>
  <c r="R222" s="1"/>
  <c r="T222" s="1"/>
  <c r="E381"/>
  <c r="F381" s="1"/>
  <c r="F382"/>
  <c r="E251"/>
  <c r="F251" s="1"/>
  <c r="F252"/>
  <c r="E280"/>
  <c r="F280" s="1"/>
  <c r="H280" s="1"/>
  <c r="J280" s="1"/>
  <c r="L280" s="1"/>
  <c r="N280" s="1"/>
  <c r="P280" s="1"/>
  <c r="R280" s="1"/>
  <c r="T280" s="1"/>
  <c r="F281"/>
  <c r="H281" s="1"/>
  <c r="J281" s="1"/>
  <c r="L281" s="1"/>
  <c r="N281" s="1"/>
  <c r="P281" s="1"/>
  <c r="R281" s="1"/>
  <c r="T281" s="1"/>
  <c r="J367"/>
  <c r="L367" s="1"/>
  <c r="N367" s="1"/>
  <c r="P367" s="1"/>
  <c r="R367" s="1"/>
  <c r="T367" s="1"/>
  <c r="E452"/>
  <c r="F452" s="1"/>
  <c r="F453"/>
  <c r="H453" s="1"/>
  <c r="J453" s="1"/>
  <c r="L453" s="1"/>
  <c r="N453" s="1"/>
  <c r="P453" s="1"/>
  <c r="R453" s="1"/>
  <c r="T453" s="1"/>
  <c r="I188"/>
  <c r="I452"/>
  <c r="I400"/>
  <c r="I270"/>
  <c r="I251"/>
  <c r="I17"/>
  <c r="G452"/>
  <c r="H452" s="1"/>
  <c r="H402"/>
  <c r="J402" s="1"/>
  <c r="L402" s="1"/>
  <c r="N402" s="1"/>
  <c r="P402" s="1"/>
  <c r="R402" s="1"/>
  <c r="T402" s="1"/>
  <c r="G437"/>
  <c r="H437" s="1"/>
  <c r="J437" s="1"/>
  <c r="L437" s="1"/>
  <c r="N437" s="1"/>
  <c r="P437" s="1"/>
  <c r="R437" s="1"/>
  <c r="T437" s="1"/>
  <c r="G37"/>
  <c r="H197"/>
  <c r="J197" s="1"/>
  <c r="L197" s="1"/>
  <c r="N197" s="1"/>
  <c r="P197" s="1"/>
  <c r="R197" s="1"/>
  <c r="T197" s="1"/>
  <c r="G189"/>
  <c r="H189" s="1"/>
  <c r="J189" s="1"/>
  <c r="L189" s="1"/>
  <c r="N189" s="1"/>
  <c r="P189" s="1"/>
  <c r="R189" s="1"/>
  <c r="T189" s="1"/>
  <c r="H198"/>
  <c r="J198" s="1"/>
  <c r="L198" s="1"/>
  <c r="N198" s="1"/>
  <c r="P198" s="1"/>
  <c r="R198" s="1"/>
  <c r="T198" s="1"/>
  <c r="H378"/>
  <c r="J378" s="1"/>
  <c r="L378" s="1"/>
  <c r="N378" s="1"/>
  <c r="P378" s="1"/>
  <c r="R378" s="1"/>
  <c r="T378" s="1"/>
  <c r="G377"/>
  <c r="H377" s="1"/>
  <c r="J377" s="1"/>
  <c r="L377" s="1"/>
  <c r="N377" s="1"/>
  <c r="P377" s="1"/>
  <c r="R377" s="1"/>
  <c r="T377" s="1"/>
  <c r="H480"/>
  <c r="J480" s="1"/>
  <c r="L480" s="1"/>
  <c r="N480" s="1"/>
  <c r="P480" s="1"/>
  <c r="R480" s="1"/>
  <c r="T480" s="1"/>
  <c r="G119"/>
  <c r="H119" s="1"/>
  <c r="J119" s="1"/>
  <c r="L119" s="1"/>
  <c r="N119" s="1"/>
  <c r="P119" s="1"/>
  <c r="R119" s="1"/>
  <c r="T119" s="1"/>
  <c r="H120"/>
  <c r="J120" s="1"/>
  <c r="L120" s="1"/>
  <c r="N120" s="1"/>
  <c r="P120" s="1"/>
  <c r="R120" s="1"/>
  <c r="T120" s="1"/>
  <c r="G349"/>
  <c r="H349" s="1"/>
  <c r="J349" s="1"/>
  <c r="L349" s="1"/>
  <c r="N349" s="1"/>
  <c r="P349" s="1"/>
  <c r="R349" s="1"/>
  <c r="T349" s="1"/>
  <c r="G252"/>
  <c r="G382"/>
  <c r="H383"/>
  <c r="J383" s="1"/>
  <c r="L383" s="1"/>
  <c r="N383" s="1"/>
  <c r="P383" s="1"/>
  <c r="R383" s="1"/>
  <c r="T383" s="1"/>
  <c r="H153"/>
  <c r="J153" s="1"/>
  <c r="L153" s="1"/>
  <c r="N153" s="1"/>
  <c r="P153" s="1"/>
  <c r="R153" s="1"/>
  <c r="T153" s="1"/>
  <c r="G76"/>
  <c r="H76" s="1"/>
  <c r="J76" s="1"/>
  <c r="L76" s="1"/>
  <c r="N76" s="1"/>
  <c r="P76" s="1"/>
  <c r="R76" s="1"/>
  <c r="T76" s="1"/>
  <c r="H77"/>
  <c r="J77" s="1"/>
  <c r="L77" s="1"/>
  <c r="N77" s="1"/>
  <c r="P77" s="1"/>
  <c r="R77" s="1"/>
  <c r="T77" s="1"/>
  <c r="G232"/>
  <c r="H232" s="1"/>
  <c r="J232" s="1"/>
  <c r="L232" s="1"/>
  <c r="N232" s="1"/>
  <c r="P232" s="1"/>
  <c r="R232" s="1"/>
  <c r="T232" s="1"/>
  <c r="H233"/>
  <c r="J233" s="1"/>
  <c r="L233" s="1"/>
  <c r="N233" s="1"/>
  <c r="P233" s="1"/>
  <c r="R233" s="1"/>
  <c r="T233" s="1"/>
  <c r="G400"/>
  <c r="H390"/>
  <c r="J390" s="1"/>
  <c r="L390" s="1"/>
  <c r="N390" s="1"/>
  <c r="P390" s="1"/>
  <c r="R390" s="1"/>
  <c r="T390" s="1"/>
  <c r="G389"/>
  <c r="H389" s="1"/>
  <c r="J389" s="1"/>
  <c r="L389" s="1"/>
  <c r="N389" s="1"/>
  <c r="P389" s="1"/>
  <c r="R389" s="1"/>
  <c r="T389" s="1"/>
  <c r="G308"/>
  <c r="G316"/>
  <c r="H316" s="1"/>
  <c r="J316" s="1"/>
  <c r="L316" s="1"/>
  <c r="N316" s="1"/>
  <c r="P316" s="1"/>
  <c r="R316" s="1"/>
  <c r="T316" s="1"/>
  <c r="H317"/>
  <c r="J317" s="1"/>
  <c r="L317" s="1"/>
  <c r="N317" s="1"/>
  <c r="P317" s="1"/>
  <c r="R317" s="1"/>
  <c r="T317" s="1"/>
  <c r="G135"/>
  <c r="H135" s="1"/>
  <c r="J135" s="1"/>
  <c r="L135" s="1"/>
  <c r="N135" s="1"/>
  <c r="P135" s="1"/>
  <c r="R135" s="1"/>
  <c r="T135" s="1"/>
  <c r="H136"/>
  <c r="J136" s="1"/>
  <c r="L136" s="1"/>
  <c r="N136" s="1"/>
  <c r="P136" s="1"/>
  <c r="R136" s="1"/>
  <c r="T136" s="1"/>
  <c r="H433"/>
  <c r="J433" s="1"/>
  <c r="L433" s="1"/>
  <c r="N433" s="1"/>
  <c r="P433" s="1"/>
  <c r="R433" s="1"/>
  <c r="T433" s="1"/>
  <c r="G432"/>
  <c r="H432" s="1"/>
  <c r="J432" s="1"/>
  <c r="L432" s="1"/>
  <c r="N432" s="1"/>
  <c r="P432" s="1"/>
  <c r="R432" s="1"/>
  <c r="T432" s="1"/>
  <c r="G173"/>
  <c r="H173" s="1"/>
  <c r="J173" s="1"/>
  <c r="L173" s="1"/>
  <c r="N173" s="1"/>
  <c r="P173" s="1"/>
  <c r="R173" s="1"/>
  <c r="T173" s="1"/>
  <c r="G141"/>
  <c r="H141" s="1"/>
  <c r="J141" s="1"/>
  <c r="L141" s="1"/>
  <c r="N141" s="1"/>
  <c r="P141" s="1"/>
  <c r="R141" s="1"/>
  <c r="T141" s="1"/>
  <c r="E400"/>
  <c r="F400" s="1"/>
  <c r="F401"/>
  <c r="H401" s="1"/>
  <c r="J401" s="1"/>
  <c r="L401" s="1"/>
  <c r="N401" s="1"/>
  <c r="P401" s="1"/>
  <c r="R401" s="1"/>
  <c r="T401" s="1"/>
  <c r="E325"/>
  <c r="F325" s="1"/>
  <c r="H325" s="1"/>
  <c r="J325" s="1"/>
  <c r="L325" s="1"/>
  <c r="N325" s="1"/>
  <c r="P325" s="1"/>
  <c r="R325" s="1"/>
  <c r="T325" s="1"/>
  <c r="F326"/>
  <c r="H326" s="1"/>
  <c r="J326" s="1"/>
  <c r="L326" s="1"/>
  <c r="N326" s="1"/>
  <c r="P326" s="1"/>
  <c r="R326" s="1"/>
  <c r="T326" s="1"/>
  <c r="E308"/>
  <c r="F308" s="1"/>
  <c r="F309"/>
  <c r="H309" s="1"/>
  <c r="J309" s="1"/>
  <c r="L309" s="1"/>
  <c r="N309" s="1"/>
  <c r="P309" s="1"/>
  <c r="R309" s="1"/>
  <c r="T309" s="1"/>
  <c r="E239"/>
  <c r="F239" s="1"/>
  <c r="H239" s="1"/>
  <c r="J239" s="1"/>
  <c r="L239" s="1"/>
  <c r="N239" s="1"/>
  <c r="P239" s="1"/>
  <c r="R239" s="1"/>
  <c r="T239" s="1"/>
  <c r="F240"/>
  <c r="H240" s="1"/>
  <c r="J240" s="1"/>
  <c r="L240" s="1"/>
  <c r="N240" s="1"/>
  <c r="P240" s="1"/>
  <c r="R240" s="1"/>
  <c r="T240" s="1"/>
  <c r="E100"/>
  <c r="F100" s="1"/>
  <c r="H100" s="1"/>
  <c r="J100" s="1"/>
  <c r="L100" s="1"/>
  <c r="N100" s="1"/>
  <c r="P100" s="1"/>
  <c r="R100" s="1"/>
  <c r="T100" s="1"/>
  <c r="F101"/>
  <c r="H101" s="1"/>
  <c r="J101" s="1"/>
  <c r="L101" s="1"/>
  <c r="N101" s="1"/>
  <c r="P101" s="1"/>
  <c r="R101" s="1"/>
  <c r="T101" s="1"/>
  <c r="F37"/>
  <c r="F38"/>
  <c r="H38" s="1"/>
  <c r="J38" s="1"/>
  <c r="L38" s="1"/>
  <c r="N38" s="1"/>
  <c r="P38" s="1"/>
  <c r="R38" s="1"/>
  <c r="T38" s="1"/>
  <c r="E18"/>
  <c r="F18" s="1"/>
  <c r="H18" s="1"/>
  <c r="J18" s="1"/>
  <c r="L18" s="1"/>
  <c r="N18" s="1"/>
  <c r="P18" s="1"/>
  <c r="R18" s="1"/>
  <c r="T18" s="1"/>
  <c r="F19"/>
  <c r="H19" s="1"/>
  <c r="J19" s="1"/>
  <c r="L19" s="1"/>
  <c r="N19" s="1"/>
  <c r="P19" s="1"/>
  <c r="R19" s="1"/>
  <c r="T19" s="1"/>
  <c r="E188"/>
  <c r="F188" s="1"/>
  <c r="E152" l="1"/>
  <c r="F152" s="1"/>
  <c r="G188"/>
  <c r="H188" s="1"/>
  <c r="K484"/>
  <c r="H400"/>
  <c r="J400" s="1"/>
  <c r="L400" s="1"/>
  <c r="N400" s="1"/>
  <c r="P400" s="1"/>
  <c r="R400" s="1"/>
  <c r="T400" s="1"/>
  <c r="H308"/>
  <c r="J308" s="1"/>
  <c r="L308" s="1"/>
  <c r="N308" s="1"/>
  <c r="P308" s="1"/>
  <c r="R308" s="1"/>
  <c r="T308" s="1"/>
  <c r="J188"/>
  <c r="L188" s="1"/>
  <c r="N188" s="1"/>
  <c r="P188" s="1"/>
  <c r="R188" s="1"/>
  <c r="T188" s="1"/>
  <c r="J452"/>
  <c r="L452" s="1"/>
  <c r="N452" s="1"/>
  <c r="P452" s="1"/>
  <c r="R452" s="1"/>
  <c r="T452" s="1"/>
  <c r="I484"/>
  <c r="G381"/>
  <c r="H381" s="1"/>
  <c r="J381" s="1"/>
  <c r="L381" s="1"/>
  <c r="N381" s="1"/>
  <c r="P381" s="1"/>
  <c r="R381" s="1"/>
  <c r="T381" s="1"/>
  <c r="H382"/>
  <c r="J382" s="1"/>
  <c r="L382" s="1"/>
  <c r="N382" s="1"/>
  <c r="P382" s="1"/>
  <c r="R382" s="1"/>
  <c r="T382" s="1"/>
  <c r="H37"/>
  <c r="J37" s="1"/>
  <c r="L37" s="1"/>
  <c r="N37" s="1"/>
  <c r="P37" s="1"/>
  <c r="R37" s="1"/>
  <c r="T37" s="1"/>
  <c r="G17"/>
  <c r="H252"/>
  <c r="J252" s="1"/>
  <c r="L252" s="1"/>
  <c r="N252" s="1"/>
  <c r="P252" s="1"/>
  <c r="R252" s="1"/>
  <c r="T252" s="1"/>
  <c r="G251"/>
  <c r="H251" s="1"/>
  <c r="J251" s="1"/>
  <c r="L251" s="1"/>
  <c r="N251" s="1"/>
  <c r="P251" s="1"/>
  <c r="R251" s="1"/>
  <c r="T251" s="1"/>
  <c r="G270"/>
  <c r="G152"/>
  <c r="H152" s="1"/>
  <c r="J152" s="1"/>
  <c r="L152" s="1"/>
  <c r="N152" s="1"/>
  <c r="P152" s="1"/>
  <c r="R152" s="1"/>
  <c r="T152" s="1"/>
  <c r="E270"/>
  <c r="F270" s="1"/>
  <c r="E17"/>
  <c r="F17" s="1"/>
  <c r="H17" l="1"/>
  <c r="J17" s="1"/>
  <c r="L17" s="1"/>
  <c r="N17" s="1"/>
  <c r="P17" s="1"/>
  <c r="R17" s="1"/>
  <c r="T17" s="1"/>
  <c r="H270"/>
  <c r="J270" s="1"/>
  <c r="L270" s="1"/>
  <c r="N270" s="1"/>
  <c r="P270" s="1"/>
  <c r="R270" s="1"/>
  <c r="T270" s="1"/>
  <c r="G484"/>
  <c r="E484"/>
  <c r="F484" s="1"/>
  <c r="H484" l="1"/>
  <c r="J484" s="1"/>
  <c r="L484" s="1"/>
  <c r="N484" s="1"/>
  <c r="P484" s="1"/>
  <c r="R484" s="1"/>
  <c r="T484" s="1"/>
</calcChain>
</file>

<file path=xl/sharedStrings.xml><?xml version="1.0" encoding="utf-8"?>
<sst xmlns="http://schemas.openxmlformats.org/spreadsheetml/2006/main" count="965" uniqueCount="592">
  <si>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</si>
  <si>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</si>
  <si>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</si>
  <si>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</si>
  <si>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</si>
  <si>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</si>
  <si>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</si>
  <si>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</si>
  <si>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</si>
  <si>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</si>
  <si>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</si>
  <si>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</si>
  <si>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</si>
  <si>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</si>
  <si>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</si>
  <si>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</si>
  <si>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</si>
  <si>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</si>
  <si>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</si>
  <si>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</si>
  <si>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</si>
  <si>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</si>
  <si>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</si>
  <si>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</si>
  <si>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</si>
  <si>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</si>
  <si>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</si>
  <si>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</si>
  <si>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</si>
  <si>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</si>
  <si>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</si>
  <si>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</si>
  <si>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</si>
  <si>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</si>
  <si>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</si>
  <si>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</si>
  <si>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</si>
  <si>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</si>
  <si>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</si>
  <si>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</si>
  <si>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</si>
  <si>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</si>
  <si>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</si>
  <si>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</si>
  <si>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</si>
  <si>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</si>
  <si>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</si>
  <si>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</si>
  <si>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</si>
  <si>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</si>
  <si>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</si>
  <si>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</si>
  <si>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</si>
  <si>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</si>
  <si>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</si>
  <si>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</si>
  <si>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</si>
  <si>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</si>
  <si>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</si>
  <si>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</si>
  <si>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</si>
  <si>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</si>
  <si>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</si>
  <si>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</si>
  <si>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</si>
  <si>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</si>
  <si>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</si>
  <si>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</si>
  <si>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</si>
  <si>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</si>
  <si>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</si>
  <si>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</si>
  <si>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</si>
  <si>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</si>
  <si>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</si>
  <si>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</si>
  <si>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</si>
  <si>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</si>
  <si>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</si>
  <si>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</si>
  <si>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</si>
  <si>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</si>
  <si>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</si>
  <si>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</si>
  <si>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</si>
  <si>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</si>
  <si>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</si>
  <si>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</si>
  <si>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</si>
  <si>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</si>
  <si>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</si>
  <si>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</si>
  <si>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</si>
  <si>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</si>
  <si>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</si>
  <si>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</si>
  <si>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</si>
  <si>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</si>
  <si>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</si>
  <si>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</si>
  <si>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</si>
  <si>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</si>
  <si>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</si>
  <si>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</si>
  <si>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</si>
  <si>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</si>
  <si>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</si>
  <si>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</si>
  <si>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</si>
  <si>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</si>
  <si>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</si>
  <si>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</si>
  <si>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</si>
  <si>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</si>
  <si>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</si>
  <si>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</si>
  <si>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</si>
  <si>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</si>
  <si>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</si>
  <si>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</si>
  <si>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</si>
  <si>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</si>
  <si>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</si>
  <si>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</si>
  <si>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</si>
  <si>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</si>
  <si>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</si>
  <si>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</si>
  <si>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</si>
  <si>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</si>
  <si>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</si>
  <si>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</si>
  <si>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</si>
  <si>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</si>
  <si>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</si>
  <si>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</si>
  <si>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</si>
  <si>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</si>
  <si>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</si>
  <si>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</si>
  <si>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</si>
  <si>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</si>
  <si>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</si>
  <si>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</si>
  <si>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</si>
  <si>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</si>
  <si>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</si>
  <si>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</si>
  <si>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</si>
  <si>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</si>
  <si>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</si>
  <si>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</si>
  <si>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</si>
  <si>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</si>
  <si>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</si>
  <si>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</si>
  <si>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</si>
  <si>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</si>
  <si>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</si>
  <si>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</si>
  <si>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</si>
  <si>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</si>
  <si>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</si>
  <si>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</si>
  <si>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</si>
  <si>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</si>
  <si>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</si>
  <si>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</si>
  <si>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</si>
  <si>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</si>
  <si>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</si>
  <si>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</si>
  <si>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</si>
  <si>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</si>
  <si>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</si>
  <si>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</si>
  <si>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</si>
  <si>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</si>
  <si>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</si>
  <si>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</si>
  <si>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</si>
  <si>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</si>
  <si>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</si>
  <si>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</si>
  <si>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</si>
  <si>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</si>
  <si>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</si>
  <si>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</si>
  <si>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</si>
  <si>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</si>
  <si>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</si>
  <si>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</si>
  <si>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</si>
  <si>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</si>
  <si>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</si>
  <si>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</si>
  <si>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</si>
  <si>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</si>
  <si>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</si>
  <si>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</si>
  <si>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</si>
  <si>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</si>
  <si>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</si>
  <si>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</si>
  <si>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</si>
  <si>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</si>
  <si>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</si>
  <si>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</si>
  <si>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</si>
  <si>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</si>
  <si>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</si>
  <si>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</si>
  <si>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</si>
  <si>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</si>
  <si>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</si>
  <si>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</si>
  <si>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</si>
  <si>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</si>
  <si>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</si>
  <si>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</si>
  <si>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</si>
  <si>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</si>
  <si>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</si>
  <si>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</si>
  <si>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</si>
  <si>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</si>
  <si>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</si>
  <si>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</si>
  <si>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</si>
  <si>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</si>
  <si>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</si>
  <si>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</si>
  <si>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</si>
  <si>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</si>
  <si>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</si>
  <si>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</si>
  <si>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</si>
  <si>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</si>
  <si>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</si>
  <si>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</si>
  <si>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</si>
  <si>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</si>
  <si>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</si>
  <si>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</si>
  <si>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</si>
  <si>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</si>
  <si>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</si>
  <si>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</si>
  <si>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</si>
  <si>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</si>
  <si>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</si>
  <si>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</si>
  <si>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</si>
  <si>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</si>
  <si>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</si>
  <si>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</si>
  <si>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</si>
  <si>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</si>
  <si>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</si>
  <si>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</si>
  <si>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</si>
  <si>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</si>
  <si>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</si>
  <si>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</si>
  <si>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</si>
  <si>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</si>
  <si>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</si>
  <si>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</si>
  <si>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</si>
  <si>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</si>
  <si>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</si>
  <si>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</si>
  <si>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</si>
  <si>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</si>
  <si>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</si>
  <si>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</si>
  <si>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</si>
  <si>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</si>
  <si>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</si>
  <si>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</si>
  <si>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</si>
  <si>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</si>
  <si>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</si>
  <si>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</si>
  <si>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</si>
  <si>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</si>
  <si>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</si>
  <si>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</si>
  <si>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</si>
  <si>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</si>
  <si>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</si>
  <si>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</si>
  <si>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</si>
  <si>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</si>
  <si>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</si>
  <si>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</si>
  <si>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</si>
  <si>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</si>
  <si>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</si>
  <si>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</si>
  <si>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</si>
  <si>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</si>
  <si>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</si>
  <si>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</si>
  <si>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</si>
  <si>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</si>
  <si>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</si>
  <si>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</si>
  <si>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</si>
  <si>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</si>
  <si>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</si>
  <si>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</si>
  <si>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</si>
  <si>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</si>
  <si>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</si>
  <si>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</si>
  <si>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</si>
  <si>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</si>
  <si>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</si>
  <si>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</si>
  <si>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</si>
  <si>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</si>
  <si>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</si>
  <si>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</si>
  <si>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</si>
  <si>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</si>
  <si>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</si>
  <si>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</si>
  <si>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</si>
  <si>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</si>
  <si>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</si>
  <si>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</si>
  <si>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</si>
  <si>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</si>
  <si>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</si>
  <si>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</si>
  <si>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</si>
  <si>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</si>
  <si>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</si>
  <si>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</si>
  <si>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</si>
  <si>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</si>
  <si>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</si>
  <si>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</si>
  <si>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</si>
  <si>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</si>
  <si>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</si>
  <si>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</si>
  <si>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</si>
  <si>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</si>
  <si>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</si>
  <si>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</si>
  <si>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</si>
  <si>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</si>
  <si>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</si>
  <si>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</si>
  <si>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</si>
  <si>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</si>
  <si>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</si>
  <si>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</si>
  <si>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</si>
  <si>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</si>
  <si>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</si>
  <si>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</si>
  <si>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</si>
  <si>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</si>
  <si>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</si>
  <si>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</si>
  <si>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</si>
  <si>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</si>
  <si>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</si>
  <si>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</si>
  <si>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</si>
  <si>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</si>
  <si>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</si>
  <si>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</si>
  <si>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</si>
  <si>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</si>
  <si>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</si>
  <si>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</si>
  <si>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</si>
  <si>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</si>
  <si>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</si>
  <si>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 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</si>
  <si>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</si>
  <si>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</si>
  <si>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</si>
  <si>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</si>
  <si>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</si>
  <si>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</si>
  <si>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</si>
  <si>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</si>
  <si>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</si>
  <si>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</si>
  <si>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</si>
  <si>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</si>
  <si>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</si>
  <si>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</si>
  <si>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</si>
  <si>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</si>
  <si>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</si>
  <si>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</si>
  <si>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</si>
  <si>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</si>
  <si>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</si>
  <si>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</si>
  <si>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</si>
  <si>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</si>
  <si>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</si>
  <si>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</si>
  <si>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</si>
  <si>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</si>
  <si>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</si>
  <si>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</si>
  <si>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</si>
  <si>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</si>
  <si>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</si>
  <si>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</si>
  <si>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</si>
  <si>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</si>
  <si>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</si>
  <si>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</si>
  <si>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</si>
  <si>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</si>
  <si>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</si>
  <si>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</si>
  <si>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</si>
  <si>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</si>
  <si>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</si>
  <si>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</si>
  <si>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</si>
  <si>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</si>
  <si>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</si>
  <si>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</si>
  <si>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</si>
  <si>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</si>
  <si>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</si>
  <si>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</si>
  <si>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</si>
  <si>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</si>
  <si>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</si>
  <si>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</si>
  <si>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</si>
  <si>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</si>
  <si>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</si>
  <si>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</si>
  <si>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</si>
  <si>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</si>
  <si>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</si>
  <si>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</si>
  <si>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</si>
  <si>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</si>
  <si>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</si>
  <si>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</si>
  <si>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</si>
  <si>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</si>
  <si>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</si>
  <si>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</si>
  <si>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</si>
  <si>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</si>
  <si>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</si>
  <si>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</si>
  <si>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</si>
  <si>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</si>
  <si>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</si>
  <si>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</si>
  <si>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</si>
  <si>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</si>
  <si>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</si>
  <si>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</si>
  <si>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</si>
  <si>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</si>
  <si>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</si>
  <si>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</si>
  <si>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</si>
  <si>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</si>
  <si>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</si>
  <si>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</si>
  <si>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</si>
  <si>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</si>
  <si>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</si>
  <si>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</si>
  <si>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</si>
  <si>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</si>
  <si>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</si>
  <si>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</si>
  <si>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</si>
  <si>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</si>
  <si>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</si>
  <si>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</si>
  <si>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</si>
  <si>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</si>
  <si>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</si>
  <si>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</si>
  <si>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</si>
  <si>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</si>
  <si>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</si>
  <si>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</si>
  <si>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</si>
  <si>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</si>
  <si>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</si>
  <si>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</si>
  <si>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</si>
  <si>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</si>
  <si>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</si>
  <si>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</si>
  <si>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</si>
  <si>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</si>
  <si>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</si>
  <si>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</si>
  <si>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</si>
  <si>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</si>
  <si>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</si>
  <si>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</si>
  <si>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</si>
  <si>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</si>
  <si>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</si>
  <si>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</si>
  <si>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</si>
  <si>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</si>
  <si>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</si>
  <si>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</si>
  <si>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</si>
  <si>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</si>
  <si>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</si>
  <si>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</si>
  <si>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</si>
  <si>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</si>
  <si>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Приложение № 5 </t>
  </si>
  <si>
    <t xml:space="preserve">от 20.12.2019 № 129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</si>
  <si>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2020 год
 </t>
  </si>
  <si>
    <t xml:space="preserve">Изменения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</si>
  <si>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</si>
  <si>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00000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</si>
  <si>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</si>
  <si>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</si>
  <si>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</si>
  <si>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</si>
  <si>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</si>
  <si>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</si>
  <si>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Изменения 28.02.2020 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</si>
  <si>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</si>
  <si>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</si>
  <si>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</si>
  <si>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</si>
  <si>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</si>
  <si>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Изменения 27.03.2020 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</si>
  <si>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</si>
  <si>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Изменения 08.05.2020 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</si>
  <si>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</si>
  <si>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</si>
  <si>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</si>
  <si>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</si>
  <si>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</si>
  <si>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05 Д 02 00000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</si>
  <si>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</si>
  <si>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</si>
  <si>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</si>
  <si>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</si>
  <si>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 xml:space="preserve">Изменения 29.05.2020 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</si>
  <si>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</si>
  <si>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</si>
  <si>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</si>
  <si>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</si>
  <si>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</si>
  <si>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</si>
  <si>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04 3 01 00000</t>
  </si>
  <si>
    <t>04 3 01  S1970</t>
  </si>
  <si>
    <t>Разработка проектной документации для строительства станции обезжелезивания в г.Тейково Ивановской области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</si>
  <si>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</si>
  <si>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</si>
  <si>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05 1 02 40170</t>
  </si>
  <si>
    <t>Реализация проектов развития территорий муниципальных образований Ивановской области, основанных на местных инициативах</t>
  </si>
  <si>
    <t>05 Ж F2 S5100</t>
  </si>
  <si>
    <t>01 2 01 53031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</si>
  <si>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</si>
  <si>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</si>
  <si>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</si>
  <si>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 xml:space="preserve">Изменения 31.07.2020 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</si>
  <si>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</si>
  <si>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</si>
  <si>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</si>
  <si>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</si>
  <si>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01 4 01 L3041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</si>
  <si>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</si>
  <si>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Изменения 28.09.2020 </t>
  </si>
  <si>
    <t xml:space="preserve">Изменения 30.10.2020 </t>
  </si>
  <si>
    <t>01 2 05 00000</t>
  </si>
  <si>
    <t>01 2 05 S6900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</si>
  <si>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</si>
  <si>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 в 2020 году</t>
  </si>
  <si>
    <t xml:space="preserve">от __.__.2020 №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</si>
</sst>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6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484"/>
  <sheetViews>
    <sheetView tabSelected="1" topLeftCell="A2" zoomScale="90" zoomScaleNormal="90" workbookViewId="0">
      <selection activeCell="A6" sqref="A6:T6"/>
    </sheetView>
  </sheetViews>
  <sheetFormatPr defaultRowHeight="56.45" customHeight="1"/>
  <cols>
    <col min="1" max="1" width="39.5703125" style="6" customWidth="1"/>
    <col min="2" max="2" width="15.7109375" style="6" customWidth="1"/>
    <col min="3" max="3" width="6" style="6" customWidth="1"/>
    <col min="4" max="4" width="15.42578125" style="6" hidden="1" customWidth="1"/>
    <col min="5" max="5" width="16.5703125" style="6" hidden="1" customWidth="1"/>
    <col min="6" max="6" width="14.85546875" style="6" hidden="1" customWidth="1"/>
    <col min="7" max="7" width="15" style="6" hidden="1" customWidth="1"/>
    <col min="8" max="8" width="15.5703125" style="6" hidden="1" customWidth="1"/>
    <col min="9" max="9" width="14.7109375" style="6" hidden="1" customWidth="1"/>
    <col min="10" max="12" width="15.85546875" style="6" hidden="1" customWidth="1"/>
    <col min="13" max="13" width="16.28515625" style="6" hidden="1" customWidth="1"/>
    <col min="14" max="14" width="16.42578125" style="6" hidden="1" customWidth="1"/>
    <col min="15" max="15" width="16.140625" style="6" hidden="1" customWidth="1"/>
    <col min="16" max="16" width="16.28515625" style="6" hidden="1" customWidth="1"/>
    <col min="17" max="17" width="15" style="6" hidden="1" customWidth="1"/>
    <col min="18" max="18" width="15.85546875" style="6" hidden="1" customWidth="1"/>
    <col min="19" max="19" width="16.85546875" style="6" hidden="1" customWidth="1"/>
    <col min="20" max="20" width="15.85546875" style="6" customWidth="1"/>
    <col min="21" max="16384" width="9.140625" style="6"/>
  </cols>
  <sheetData>
    <row r="1" spans="1:20" ht="20.25" hidden="1" customHeight="1">
      <c r="A1" s="30"/>
      <c r="B1" s="30"/>
      <c r="C1" s="30"/>
    </row>
    <row r="2" spans="1:20" ht="20.25" customHeight="1">
      <c r="A2" s="30" t="s">
        <v>528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20.25" customHeight="1">
      <c r="A3" s="30" t="s">
        <v>365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0.25" customHeight="1">
      <c r="A4" s="30" t="s">
        <v>366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ht="20.25" customHeight="1">
      <c r="A5" s="30" t="s">
        <v>591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20.25" customHeight="1">
      <c r="A6" s="30" t="s">
        <v>528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1" customHeight="1">
      <c r="A7" s="30" t="s">
        <v>365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21" customHeight="1">
      <c r="A8" s="30" t="s">
        <v>366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18.75" customHeight="1">
      <c r="A9" s="30" t="s">
        <v>529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21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ht="18.75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ht="15.7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20" ht="183.75" customHeight="1">
      <c r="A13" s="31" t="s">
        <v>530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20.25" customHeight="1">
      <c r="A14" s="29" t="s">
        <v>338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0" ht="21.75" customHeight="1">
      <c r="A15" s="32" t="s">
        <v>2</v>
      </c>
      <c r="B15" s="32" t="s">
        <v>0</v>
      </c>
      <c r="C15" s="32" t="s">
        <v>1</v>
      </c>
      <c r="D15" s="34" t="s">
        <v>383</v>
      </c>
      <c r="E15" s="32" t="s">
        <v>531</v>
      </c>
      <c r="F15" s="34" t="s">
        <v>383</v>
      </c>
      <c r="G15" s="32" t="s">
        <v>540</v>
      </c>
      <c r="H15" s="34" t="s">
        <v>383</v>
      </c>
      <c r="I15" s="32" t="s">
        <v>546</v>
      </c>
      <c r="J15" s="34" t="s">
        <v>383</v>
      </c>
      <c r="K15" s="32" t="s">
        <v>548</v>
      </c>
      <c r="L15" s="34" t="s">
        <v>383</v>
      </c>
      <c r="M15" s="32" t="s">
        <v>559</v>
      </c>
      <c r="N15" s="34" t="s">
        <v>383</v>
      </c>
      <c r="O15" s="32" t="s">
        <v>578</v>
      </c>
      <c r="P15" s="34" t="s">
        <v>383</v>
      </c>
      <c r="Q15" s="32" t="s">
        <v>585</v>
      </c>
      <c r="R15" s="34" t="s">
        <v>383</v>
      </c>
      <c r="S15" s="32" t="s">
        <v>586</v>
      </c>
      <c r="T15" s="34" t="s">
        <v>383</v>
      </c>
    </row>
    <row r="16" spans="1:20" ht="88.5" customHeight="1">
      <c r="A16" s="33"/>
      <c r="B16" s="33"/>
      <c r="C16" s="33"/>
      <c r="D16" s="35"/>
      <c r="E16" s="33"/>
      <c r="F16" s="35"/>
      <c r="G16" s="33"/>
      <c r="H16" s="35"/>
      <c r="I16" s="33"/>
      <c r="J16" s="35"/>
      <c r="K16" s="33"/>
      <c r="L16" s="35"/>
      <c r="M16" s="33"/>
      <c r="N16" s="35"/>
      <c r="O16" s="33"/>
      <c r="P16" s="35"/>
      <c r="Q16" s="33"/>
      <c r="R16" s="35"/>
      <c r="S16" s="33"/>
      <c r="T16" s="35"/>
    </row>
    <row r="17" spans="1:20" ht="69" customHeight="1">
      <c r="A17" s="7" t="s">
        <v>3</v>
      </c>
      <c r="B17" s="8" t="s">
        <v>231</v>
      </c>
      <c r="C17" s="5"/>
      <c r="D17" s="9">
        <v>353143.48285999993</v>
      </c>
      <c r="E17" s="3">
        <f>E18+E37+E76+E100+E119+E135+E141</f>
        <v>4518.3458199999995</v>
      </c>
      <c r="F17" s="9">
        <f>D17+E17</f>
        <v>357661.82867999992</v>
      </c>
      <c r="G17" s="3">
        <f>G18+G37+G76+G100+G119+G135+G141</f>
        <v>461.64920000000006</v>
      </c>
      <c r="H17" s="9">
        <f>F17+G17</f>
        <v>358123.4778799999</v>
      </c>
      <c r="I17" s="3">
        <f>I18+I37+I76+I100+I119+I135+I141</f>
        <v>0</v>
      </c>
      <c r="J17" s="9">
        <f>H17+I17</f>
        <v>358123.4778799999</v>
      </c>
      <c r="K17" s="3">
        <f>K18+K37+K76+K100+K119+K135+K141</f>
        <v>16776.315790000001</v>
      </c>
      <c r="L17" s="9">
        <f>J17+K17</f>
        <v>374899.79366999993</v>
      </c>
      <c r="M17" s="3">
        <f>M18+M37+M76+M100+M119+M135+M141</f>
        <v>0</v>
      </c>
      <c r="N17" s="9">
        <f>L17+M17</f>
        <v>374899.79366999993</v>
      </c>
      <c r="O17" s="3">
        <f>O18+O37+O76+O100+O119+O135+O141</f>
        <v>3630.9136800000001</v>
      </c>
      <c r="P17" s="9">
        <f>N17+O17</f>
        <v>378530.70734999992</v>
      </c>
      <c r="Q17" s="3">
        <f>Q18+Q37+Q76+Q100+Q119+Q135+Q141</f>
        <v>5948.1106599999994</v>
      </c>
      <c r="R17" s="9">
        <f>P17+Q17</f>
        <v>384478.81800999993</v>
      </c>
      <c r="S17" s="3">
        <f>S18+S37+S76+S100+S119+S135+S141</f>
        <v>-40</v>
      </c>
      <c r="T17" s="9">
        <f>R17+S17</f>
        <v>384438.81800999993</v>
      </c>
    </row>
    <row r="18" spans="1:20" ht="43.5" customHeight="1">
      <c r="A18" s="10" t="s">
        <v>228</v>
      </c>
      <c r="B18" s="8" t="s">
        <v>232</v>
      </c>
      <c r="C18" s="5"/>
      <c r="D18" s="9">
        <v>173454.45800000001</v>
      </c>
      <c r="E18" s="3">
        <f>E19+E34</f>
        <v>0</v>
      </c>
      <c r="F18" s="9">
        <f t="shared" ref="F18:F92" si="0">D18+E18</f>
        <v>173454.45800000001</v>
      </c>
      <c r="G18" s="3">
        <f>G19+G34</f>
        <v>-4.7370000000000002E-2</v>
      </c>
      <c r="H18" s="9">
        <f t="shared" ref="H18:H89" si="1">F18+G18</f>
        <v>173454.41063000003</v>
      </c>
      <c r="I18" s="3">
        <f>I19+I34</f>
        <v>0</v>
      </c>
      <c r="J18" s="9">
        <f t="shared" ref="J18:J86" si="2">H18+I18</f>
        <v>173454.41063000003</v>
      </c>
      <c r="K18" s="3">
        <f>K19+K34</f>
        <v>0</v>
      </c>
      <c r="L18" s="9">
        <f t="shared" ref="L18:L86" si="3">J18+K18</f>
        <v>173454.41063000003</v>
      </c>
      <c r="M18" s="3">
        <f>M19+M34</f>
        <v>0</v>
      </c>
      <c r="N18" s="9">
        <f t="shared" ref="N18:N86" si="4">L18+M18</f>
        <v>173454.41063000003</v>
      </c>
      <c r="O18" s="3">
        <f>O19+O34</f>
        <v>0</v>
      </c>
      <c r="P18" s="9">
        <f t="shared" ref="P18:P86" si="5">N18+O18</f>
        <v>173454.41063000003</v>
      </c>
      <c r="Q18" s="3">
        <f>Q19+Q34</f>
        <v>19.43075</v>
      </c>
      <c r="R18" s="9">
        <f t="shared" ref="R18:R84" si="6">P18+Q18</f>
        <v>173473.84138000003</v>
      </c>
      <c r="S18" s="3">
        <f>S19+S34</f>
        <v>0</v>
      </c>
      <c r="T18" s="9">
        <f t="shared" ref="T18:T84" si="7">R18+S18</f>
        <v>173473.84138000003</v>
      </c>
    </row>
    <row r="19" spans="1:20" ht="45" customHeight="1">
      <c r="A19" s="11" t="s">
        <v>230</v>
      </c>
      <c r="B19" s="4" t="s">
        <v>233</v>
      </c>
      <c r="C19" s="5"/>
      <c r="D19" s="9">
        <v>173454.45800000001</v>
      </c>
      <c r="E19" s="3">
        <f>E20+E22+E24+E26+E28+E30+E32</f>
        <v>0</v>
      </c>
      <c r="F19" s="9">
        <f t="shared" si="0"/>
        <v>173454.45800000001</v>
      </c>
      <c r="G19" s="3">
        <f>G20+G22+G24+G26+G28+G30+G32</f>
        <v>-4.7370000000000002E-2</v>
      </c>
      <c r="H19" s="9">
        <f t="shared" si="1"/>
        <v>173454.41063000003</v>
      </c>
      <c r="I19" s="3">
        <f>I20+I22+I24+I26+I28+I30+I32</f>
        <v>0</v>
      </c>
      <c r="J19" s="9">
        <f t="shared" si="2"/>
        <v>173454.41063000003</v>
      </c>
      <c r="K19" s="3">
        <f>K20+K22+K24+K26+K28+K30+K32</f>
        <v>0</v>
      </c>
      <c r="L19" s="9">
        <f t="shared" si="3"/>
        <v>173454.41063000003</v>
      </c>
      <c r="M19" s="3">
        <f>M20+M22+M24+M26+M28+M30+M32</f>
        <v>0</v>
      </c>
      <c r="N19" s="9">
        <f t="shared" si="4"/>
        <v>173454.41063000003</v>
      </c>
      <c r="O19" s="3">
        <f>O20+O22+O24+O26+O28+O30+O32</f>
        <v>0</v>
      </c>
      <c r="P19" s="9">
        <f t="shared" si="5"/>
        <v>173454.41063000003</v>
      </c>
      <c r="Q19" s="3">
        <f>Q20+Q22+Q24+Q26+Q28+Q30+Q32</f>
        <v>19.43075</v>
      </c>
      <c r="R19" s="9">
        <f t="shared" si="6"/>
        <v>173473.84138000003</v>
      </c>
      <c r="S19" s="3">
        <f>S20+S22+S24+S26+S28+S30+S32</f>
        <v>0</v>
      </c>
      <c r="T19" s="9">
        <f t="shared" si="7"/>
        <v>173473.84138000003</v>
      </c>
    </row>
    <row r="20" spans="1:20" ht="33.75" customHeight="1">
      <c r="A20" s="11" t="s">
        <v>229</v>
      </c>
      <c r="B20" s="4" t="s">
        <v>234</v>
      </c>
      <c r="C20" s="5"/>
      <c r="D20" s="9">
        <v>63533.252000000008</v>
      </c>
      <c r="E20" s="3">
        <f>E21</f>
        <v>0</v>
      </c>
      <c r="F20" s="9">
        <f t="shared" si="0"/>
        <v>63533.252000000008</v>
      </c>
      <c r="G20" s="3">
        <f>G21</f>
        <v>0</v>
      </c>
      <c r="H20" s="9">
        <f t="shared" si="1"/>
        <v>63533.252000000008</v>
      </c>
      <c r="I20" s="3">
        <f>I21</f>
        <v>0</v>
      </c>
      <c r="J20" s="9">
        <f t="shared" si="2"/>
        <v>63533.252000000008</v>
      </c>
      <c r="K20" s="3">
        <f>K21</f>
        <v>0</v>
      </c>
      <c r="L20" s="9">
        <f t="shared" si="3"/>
        <v>63533.252000000008</v>
      </c>
      <c r="M20" s="3">
        <f>M21</f>
        <v>0</v>
      </c>
      <c r="N20" s="9">
        <f t="shared" si="4"/>
        <v>63533.252000000008</v>
      </c>
      <c r="O20" s="3">
        <f>O21</f>
        <v>0</v>
      </c>
      <c r="P20" s="9">
        <f t="shared" si="5"/>
        <v>63533.252000000008</v>
      </c>
      <c r="Q20" s="3">
        <f>Q21</f>
        <v>19.43075</v>
      </c>
      <c r="R20" s="9">
        <f t="shared" si="6"/>
        <v>63552.682750000007</v>
      </c>
      <c r="S20" s="3">
        <f>S21</f>
        <v>0</v>
      </c>
      <c r="T20" s="9">
        <f t="shared" si="7"/>
        <v>63552.682750000007</v>
      </c>
    </row>
    <row r="21" spans="1:20" ht="46.5" customHeight="1">
      <c r="A21" s="1" t="s">
        <v>63</v>
      </c>
      <c r="B21" s="4" t="s">
        <v>234</v>
      </c>
      <c r="C21" s="5">
        <v>600</v>
      </c>
      <c r="D21" s="9">
        <v>63533.252000000008</v>
      </c>
      <c r="E21" s="3"/>
      <c r="F21" s="9">
        <f t="shared" si="0"/>
        <v>63533.252000000008</v>
      </c>
      <c r="G21" s="3"/>
      <c r="H21" s="9">
        <f t="shared" si="1"/>
        <v>63533.252000000008</v>
      </c>
      <c r="I21" s="3"/>
      <c r="J21" s="9">
        <f t="shared" si="2"/>
        <v>63533.252000000008</v>
      </c>
      <c r="K21" s="3"/>
      <c r="L21" s="9">
        <f t="shared" si="3"/>
        <v>63533.252000000008</v>
      </c>
      <c r="M21" s="3"/>
      <c r="N21" s="9">
        <f t="shared" si="4"/>
        <v>63533.252000000008</v>
      </c>
      <c r="O21" s="3"/>
      <c r="P21" s="9">
        <f t="shared" si="5"/>
        <v>63533.252000000008</v>
      </c>
      <c r="Q21" s="3">
        <v>19.43075</v>
      </c>
      <c r="R21" s="9">
        <f t="shared" si="6"/>
        <v>63552.682750000007</v>
      </c>
      <c r="S21" s="3"/>
      <c r="T21" s="9">
        <f t="shared" si="7"/>
        <v>63552.682750000007</v>
      </c>
    </row>
    <row r="22" spans="1:20" ht="59.25" customHeight="1">
      <c r="A22" s="1" t="s">
        <v>235</v>
      </c>
      <c r="B22" s="4" t="s">
        <v>236</v>
      </c>
      <c r="C22" s="5"/>
      <c r="D22" s="9">
        <v>510</v>
      </c>
      <c r="E22" s="3">
        <f>E23</f>
        <v>0</v>
      </c>
      <c r="F22" s="9">
        <f t="shared" si="0"/>
        <v>510</v>
      </c>
      <c r="G22" s="3">
        <f>G23</f>
        <v>0</v>
      </c>
      <c r="H22" s="9">
        <f t="shared" si="1"/>
        <v>510</v>
      </c>
      <c r="I22" s="3">
        <f>I23</f>
        <v>0</v>
      </c>
      <c r="J22" s="9">
        <f t="shared" si="2"/>
        <v>510</v>
      </c>
      <c r="K22" s="3">
        <f>K23</f>
        <v>0</v>
      </c>
      <c r="L22" s="9">
        <f t="shared" si="3"/>
        <v>510</v>
      </c>
      <c r="M22" s="3">
        <f>M23</f>
        <v>0</v>
      </c>
      <c r="N22" s="9">
        <f t="shared" si="4"/>
        <v>510</v>
      </c>
      <c r="O22" s="3">
        <f>O23</f>
        <v>0</v>
      </c>
      <c r="P22" s="9">
        <f t="shared" si="5"/>
        <v>510</v>
      </c>
      <c r="Q22" s="3">
        <f>Q23</f>
        <v>0</v>
      </c>
      <c r="R22" s="9">
        <f t="shared" si="6"/>
        <v>510</v>
      </c>
      <c r="S22" s="3">
        <f>S23</f>
        <v>0</v>
      </c>
      <c r="T22" s="9">
        <f t="shared" si="7"/>
        <v>510</v>
      </c>
    </row>
    <row r="23" spans="1:20" ht="49.5" customHeight="1">
      <c r="A23" s="1" t="s">
        <v>63</v>
      </c>
      <c r="B23" s="4" t="s">
        <v>236</v>
      </c>
      <c r="C23" s="5">
        <v>600</v>
      </c>
      <c r="D23" s="9">
        <v>510</v>
      </c>
      <c r="E23" s="3"/>
      <c r="F23" s="9">
        <f t="shared" si="0"/>
        <v>510</v>
      </c>
      <c r="G23" s="3"/>
      <c r="H23" s="9">
        <f t="shared" si="1"/>
        <v>510</v>
      </c>
      <c r="I23" s="3"/>
      <c r="J23" s="9">
        <f t="shared" si="2"/>
        <v>510</v>
      </c>
      <c r="K23" s="3"/>
      <c r="L23" s="9">
        <f t="shared" si="3"/>
        <v>510</v>
      </c>
      <c r="M23" s="3"/>
      <c r="N23" s="9">
        <f t="shared" si="4"/>
        <v>510</v>
      </c>
      <c r="O23" s="3"/>
      <c r="P23" s="9">
        <f t="shared" si="5"/>
        <v>510</v>
      </c>
      <c r="Q23" s="3"/>
      <c r="R23" s="9">
        <f t="shared" si="6"/>
        <v>510</v>
      </c>
      <c r="S23" s="3"/>
      <c r="T23" s="9">
        <f t="shared" si="7"/>
        <v>510</v>
      </c>
    </row>
    <row r="24" spans="1:20" ht="37.5" customHeight="1">
      <c r="A24" s="1" t="s">
        <v>237</v>
      </c>
      <c r="B24" s="4" t="s">
        <v>238</v>
      </c>
      <c r="C24" s="5"/>
      <c r="D24" s="9">
        <v>500</v>
      </c>
      <c r="E24" s="3">
        <f>E25</f>
        <v>0</v>
      </c>
      <c r="F24" s="9">
        <f t="shared" si="0"/>
        <v>500</v>
      </c>
      <c r="G24" s="3">
        <f>G25</f>
        <v>0</v>
      </c>
      <c r="H24" s="9">
        <f t="shared" si="1"/>
        <v>500</v>
      </c>
      <c r="I24" s="3">
        <f>I25</f>
        <v>0</v>
      </c>
      <c r="J24" s="9">
        <f t="shared" si="2"/>
        <v>500</v>
      </c>
      <c r="K24" s="3">
        <f>K25</f>
        <v>0</v>
      </c>
      <c r="L24" s="9">
        <f t="shared" si="3"/>
        <v>500</v>
      </c>
      <c r="M24" s="3">
        <f>M25</f>
        <v>0</v>
      </c>
      <c r="N24" s="9">
        <f t="shared" si="4"/>
        <v>500</v>
      </c>
      <c r="O24" s="3">
        <f>O25</f>
        <v>0</v>
      </c>
      <c r="P24" s="9">
        <f t="shared" si="5"/>
        <v>500</v>
      </c>
      <c r="Q24" s="3">
        <f>Q25</f>
        <v>0</v>
      </c>
      <c r="R24" s="9">
        <f t="shared" si="6"/>
        <v>500</v>
      </c>
      <c r="S24" s="3">
        <f>S25</f>
        <v>0</v>
      </c>
      <c r="T24" s="9">
        <f t="shared" si="7"/>
        <v>500</v>
      </c>
    </row>
    <row r="25" spans="1:20" ht="51.75" customHeight="1">
      <c r="A25" s="1" t="s">
        <v>63</v>
      </c>
      <c r="B25" s="4" t="s">
        <v>238</v>
      </c>
      <c r="C25" s="5">
        <v>600</v>
      </c>
      <c r="D25" s="9">
        <v>500</v>
      </c>
      <c r="E25" s="3"/>
      <c r="F25" s="9">
        <f t="shared" si="0"/>
        <v>500</v>
      </c>
      <c r="G25" s="3"/>
      <c r="H25" s="9">
        <f t="shared" si="1"/>
        <v>500</v>
      </c>
      <c r="I25" s="3"/>
      <c r="J25" s="9">
        <f t="shared" si="2"/>
        <v>500</v>
      </c>
      <c r="K25" s="3"/>
      <c r="L25" s="9">
        <f t="shared" si="3"/>
        <v>500</v>
      </c>
      <c r="M25" s="3"/>
      <c r="N25" s="9">
        <f t="shared" si="4"/>
        <v>500</v>
      </c>
      <c r="O25" s="3"/>
      <c r="P25" s="9">
        <f t="shared" si="5"/>
        <v>500</v>
      </c>
      <c r="Q25" s="3"/>
      <c r="R25" s="9">
        <f t="shared" si="6"/>
        <v>500</v>
      </c>
      <c r="S25" s="3"/>
      <c r="T25" s="9">
        <f t="shared" si="7"/>
        <v>500</v>
      </c>
    </row>
    <row r="26" spans="1:20" ht="57.75" customHeight="1">
      <c r="A26" s="1" t="s">
        <v>481</v>
      </c>
      <c r="B26" s="4" t="s">
        <v>526</v>
      </c>
      <c r="C26" s="5"/>
      <c r="D26" s="9">
        <v>421.1</v>
      </c>
      <c r="E26" s="3">
        <f>E27</f>
        <v>0</v>
      </c>
      <c r="F26" s="9">
        <f t="shared" si="0"/>
        <v>421.1</v>
      </c>
      <c r="G26" s="3">
        <f>G27</f>
        <v>-4.7370000000000002E-2</v>
      </c>
      <c r="H26" s="9">
        <f t="shared" si="1"/>
        <v>421.05263000000002</v>
      </c>
      <c r="I26" s="3">
        <f>I27</f>
        <v>0</v>
      </c>
      <c r="J26" s="9">
        <f t="shared" si="2"/>
        <v>421.05263000000002</v>
      </c>
      <c r="K26" s="3">
        <f>K27</f>
        <v>0</v>
      </c>
      <c r="L26" s="9">
        <f t="shared" si="3"/>
        <v>421.05263000000002</v>
      </c>
      <c r="M26" s="3">
        <f>M27</f>
        <v>0</v>
      </c>
      <c r="N26" s="9">
        <f t="shared" si="4"/>
        <v>421.05263000000002</v>
      </c>
      <c r="O26" s="3">
        <f>O27</f>
        <v>0</v>
      </c>
      <c r="P26" s="9">
        <f t="shared" si="5"/>
        <v>421.05263000000002</v>
      </c>
      <c r="Q26" s="3">
        <f>Q27</f>
        <v>0</v>
      </c>
      <c r="R26" s="9">
        <f t="shared" si="6"/>
        <v>421.05263000000002</v>
      </c>
      <c r="S26" s="3">
        <f>S27</f>
        <v>0</v>
      </c>
      <c r="T26" s="9">
        <f t="shared" si="7"/>
        <v>421.05263000000002</v>
      </c>
    </row>
    <row r="27" spans="1:20" ht="51.75" customHeight="1">
      <c r="A27" s="1" t="s">
        <v>63</v>
      </c>
      <c r="B27" s="4" t="s">
        <v>526</v>
      </c>
      <c r="C27" s="5">
        <v>600</v>
      </c>
      <c r="D27" s="9">
        <v>421.1</v>
      </c>
      <c r="E27" s="3"/>
      <c r="F27" s="9">
        <f t="shared" si="0"/>
        <v>421.1</v>
      </c>
      <c r="G27" s="3">
        <v>-4.7370000000000002E-2</v>
      </c>
      <c r="H27" s="9">
        <f t="shared" si="1"/>
        <v>421.05263000000002</v>
      </c>
      <c r="I27" s="3"/>
      <c r="J27" s="9">
        <f t="shared" si="2"/>
        <v>421.05263000000002</v>
      </c>
      <c r="K27" s="3"/>
      <c r="L27" s="9">
        <f t="shared" si="3"/>
        <v>421.05263000000002</v>
      </c>
      <c r="M27" s="3"/>
      <c r="N27" s="9">
        <f t="shared" si="4"/>
        <v>421.05263000000002</v>
      </c>
      <c r="O27" s="3"/>
      <c r="P27" s="9">
        <f t="shared" si="5"/>
        <v>421.05263000000002</v>
      </c>
      <c r="Q27" s="3"/>
      <c r="R27" s="9">
        <f t="shared" si="6"/>
        <v>421.05263000000002</v>
      </c>
      <c r="S27" s="3"/>
      <c r="T27" s="9">
        <f t="shared" si="7"/>
        <v>421.05263000000002</v>
      </c>
    </row>
    <row r="28" spans="1:20" ht="117.75" customHeight="1">
      <c r="A28" s="12" t="s">
        <v>239</v>
      </c>
      <c r="B28" s="4" t="s">
        <v>240</v>
      </c>
      <c r="C28" s="5"/>
      <c r="D28" s="9">
        <v>700</v>
      </c>
      <c r="E28" s="3">
        <f>E29</f>
        <v>0</v>
      </c>
      <c r="F28" s="9">
        <f t="shared" si="0"/>
        <v>700</v>
      </c>
      <c r="G28" s="3">
        <f>G29</f>
        <v>0</v>
      </c>
      <c r="H28" s="9">
        <f t="shared" si="1"/>
        <v>700</v>
      </c>
      <c r="I28" s="3">
        <f>I29</f>
        <v>0</v>
      </c>
      <c r="J28" s="9">
        <f t="shared" si="2"/>
        <v>700</v>
      </c>
      <c r="K28" s="3">
        <f>K29</f>
        <v>0</v>
      </c>
      <c r="L28" s="9">
        <f t="shared" si="3"/>
        <v>700</v>
      </c>
      <c r="M28" s="3">
        <f>M29</f>
        <v>0</v>
      </c>
      <c r="N28" s="9">
        <f t="shared" si="4"/>
        <v>700</v>
      </c>
      <c r="O28" s="3">
        <f>O29</f>
        <v>0</v>
      </c>
      <c r="P28" s="9">
        <f t="shared" si="5"/>
        <v>700</v>
      </c>
      <c r="Q28" s="3">
        <f>Q29</f>
        <v>0</v>
      </c>
      <c r="R28" s="9">
        <f t="shared" si="6"/>
        <v>700</v>
      </c>
      <c r="S28" s="3">
        <f>S29</f>
        <v>0</v>
      </c>
      <c r="T28" s="9">
        <f t="shared" si="7"/>
        <v>700</v>
      </c>
    </row>
    <row r="29" spans="1:20" ht="48" customHeight="1">
      <c r="A29" s="1" t="s">
        <v>63</v>
      </c>
      <c r="B29" s="4" t="s">
        <v>240</v>
      </c>
      <c r="C29" s="5">
        <v>600</v>
      </c>
      <c r="D29" s="9">
        <v>700</v>
      </c>
      <c r="E29" s="3"/>
      <c r="F29" s="9">
        <f t="shared" si="0"/>
        <v>700</v>
      </c>
      <c r="G29" s="3"/>
      <c r="H29" s="9">
        <f t="shared" si="1"/>
        <v>700</v>
      </c>
      <c r="I29" s="3"/>
      <c r="J29" s="9">
        <f t="shared" si="2"/>
        <v>700</v>
      </c>
      <c r="K29" s="3"/>
      <c r="L29" s="9">
        <f t="shared" si="3"/>
        <v>700</v>
      </c>
      <c r="M29" s="3"/>
      <c r="N29" s="9">
        <f t="shared" si="4"/>
        <v>700</v>
      </c>
      <c r="O29" s="3"/>
      <c r="P29" s="9">
        <f t="shared" si="5"/>
        <v>700</v>
      </c>
      <c r="Q29" s="3"/>
      <c r="R29" s="9">
        <f t="shared" si="6"/>
        <v>700</v>
      </c>
      <c r="S29" s="3"/>
      <c r="T29" s="9">
        <f t="shared" si="7"/>
        <v>700</v>
      </c>
    </row>
    <row r="30" spans="1:20" ht="192.75" customHeight="1">
      <c r="A30" s="12" t="s">
        <v>241</v>
      </c>
      <c r="B30" s="4" t="s">
        <v>242</v>
      </c>
      <c r="C30" s="5"/>
      <c r="D30" s="9">
        <v>104409.10599999999</v>
      </c>
      <c r="E30" s="3">
        <f>E31</f>
        <v>0</v>
      </c>
      <c r="F30" s="9">
        <f t="shared" si="0"/>
        <v>104409.10599999999</v>
      </c>
      <c r="G30" s="3">
        <f>G31</f>
        <v>0</v>
      </c>
      <c r="H30" s="9">
        <f t="shared" si="1"/>
        <v>104409.10599999999</v>
      </c>
      <c r="I30" s="3">
        <f>I31</f>
        <v>0</v>
      </c>
      <c r="J30" s="9">
        <f t="shared" si="2"/>
        <v>104409.10599999999</v>
      </c>
      <c r="K30" s="3">
        <f>K31</f>
        <v>0</v>
      </c>
      <c r="L30" s="9">
        <f t="shared" si="3"/>
        <v>104409.10599999999</v>
      </c>
      <c r="M30" s="3">
        <f>M31</f>
        <v>0</v>
      </c>
      <c r="N30" s="9">
        <f t="shared" si="4"/>
        <v>104409.10599999999</v>
      </c>
      <c r="O30" s="3">
        <f>O31</f>
        <v>0</v>
      </c>
      <c r="P30" s="9">
        <f t="shared" si="5"/>
        <v>104409.10599999999</v>
      </c>
      <c r="Q30" s="3">
        <f>Q31</f>
        <v>0</v>
      </c>
      <c r="R30" s="9">
        <f t="shared" si="6"/>
        <v>104409.10599999999</v>
      </c>
      <c r="S30" s="3">
        <f>S31</f>
        <v>0</v>
      </c>
      <c r="T30" s="9">
        <f t="shared" si="7"/>
        <v>104409.10599999999</v>
      </c>
    </row>
    <row r="31" spans="1:20" ht="51.75" customHeight="1">
      <c r="A31" s="1" t="s">
        <v>63</v>
      </c>
      <c r="B31" s="4" t="s">
        <v>242</v>
      </c>
      <c r="C31" s="5">
        <v>600</v>
      </c>
      <c r="D31" s="9">
        <v>104409.10599999999</v>
      </c>
      <c r="E31" s="3"/>
      <c r="F31" s="9">
        <f t="shared" si="0"/>
        <v>104409.10599999999</v>
      </c>
      <c r="G31" s="3"/>
      <c r="H31" s="9">
        <f t="shared" si="1"/>
        <v>104409.10599999999</v>
      </c>
      <c r="I31" s="3"/>
      <c r="J31" s="9">
        <f t="shared" si="2"/>
        <v>104409.10599999999</v>
      </c>
      <c r="K31" s="3"/>
      <c r="L31" s="9">
        <f t="shared" si="3"/>
        <v>104409.10599999999</v>
      </c>
      <c r="M31" s="3"/>
      <c r="N31" s="9">
        <f t="shared" si="4"/>
        <v>104409.10599999999</v>
      </c>
      <c r="O31" s="3"/>
      <c r="P31" s="9">
        <f t="shared" si="5"/>
        <v>104409.10599999999</v>
      </c>
      <c r="Q31" s="3"/>
      <c r="R31" s="9">
        <f t="shared" si="6"/>
        <v>104409.10599999999</v>
      </c>
      <c r="S31" s="3"/>
      <c r="T31" s="9">
        <f t="shared" si="7"/>
        <v>104409.10599999999</v>
      </c>
    </row>
    <row r="32" spans="1:20" ht="111.75" customHeight="1">
      <c r="A32" s="1" t="s">
        <v>491</v>
      </c>
      <c r="B32" s="4" t="s">
        <v>492</v>
      </c>
      <c r="C32" s="5"/>
      <c r="D32" s="9">
        <v>3381</v>
      </c>
      <c r="E32" s="3">
        <f>E33</f>
        <v>0</v>
      </c>
      <c r="F32" s="9">
        <f t="shared" si="0"/>
        <v>3381</v>
      </c>
      <c r="G32" s="3">
        <f>G33</f>
        <v>0</v>
      </c>
      <c r="H32" s="9">
        <f t="shared" si="1"/>
        <v>3381</v>
      </c>
      <c r="I32" s="3">
        <f>I33</f>
        <v>0</v>
      </c>
      <c r="J32" s="9">
        <f t="shared" si="2"/>
        <v>3381</v>
      </c>
      <c r="K32" s="3">
        <f>K33</f>
        <v>0</v>
      </c>
      <c r="L32" s="9">
        <f t="shared" si="3"/>
        <v>3381</v>
      </c>
      <c r="M32" s="3">
        <f>M33</f>
        <v>0</v>
      </c>
      <c r="N32" s="9">
        <f t="shared" si="4"/>
        <v>3381</v>
      </c>
      <c r="O32" s="3">
        <f>O33</f>
        <v>0</v>
      </c>
      <c r="P32" s="9">
        <f t="shared" si="5"/>
        <v>3381</v>
      </c>
      <c r="Q32" s="3">
        <f>Q33</f>
        <v>0</v>
      </c>
      <c r="R32" s="9">
        <f t="shared" si="6"/>
        <v>3381</v>
      </c>
      <c r="S32" s="3">
        <f>S33</f>
        <v>0</v>
      </c>
      <c r="T32" s="9">
        <f t="shared" si="7"/>
        <v>3381</v>
      </c>
    </row>
    <row r="33" spans="1:20" ht="51.75" customHeight="1">
      <c r="A33" s="1" t="s">
        <v>63</v>
      </c>
      <c r="B33" s="4" t="s">
        <v>492</v>
      </c>
      <c r="C33" s="5">
        <v>600</v>
      </c>
      <c r="D33" s="9">
        <v>3381</v>
      </c>
      <c r="E33" s="3"/>
      <c r="F33" s="9">
        <f t="shared" si="0"/>
        <v>3381</v>
      </c>
      <c r="G33" s="3"/>
      <c r="H33" s="9">
        <f t="shared" si="1"/>
        <v>3381</v>
      </c>
      <c r="I33" s="3"/>
      <c r="J33" s="9">
        <f t="shared" si="2"/>
        <v>3381</v>
      </c>
      <c r="K33" s="3"/>
      <c r="L33" s="9">
        <f t="shared" si="3"/>
        <v>3381</v>
      </c>
      <c r="M33" s="3"/>
      <c r="N33" s="9">
        <f t="shared" si="4"/>
        <v>3381</v>
      </c>
      <c r="O33" s="3"/>
      <c r="P33" s="9">
        <f t="shared" si="5"/>
        <v>3381</v>
      </c>
      <c r="Q33" s="3"/>
      <c r="R33" s="9">
        <f t="shared" si="6"/>
        <v>3381</v>
      </c>
      <c r="S33" s="3"/>
      <c r="T33" s="9">
        <f t="shared" si="7"/>
        <v>3381</v>
      </c>
    </row>
    <row r="34" spans="1:20" ht="61.5" customHeight="1">
      <c r="A34" s="1" t="s">
        <v>243</v>
      </c>
      <c r="B34" s="4" t="s">
        <v>244</v>
      </c>
      <c r="C34" s="5"/>
      <c r="D34" s="9">
        <v>0</v>
      </c>
      <c r="E34" s="3">
        <f>E35</f>
        <v>0</v>
      </c>
      <c r="F34" s="9">
        <f t="shared" si="0"/>
        <v>0</v>
      </c>
      <c r="G34" s="3">
        <f>G35</f>
        <v>0</v>
      </c>
      <c r="H34" s="9">
        <f t="shared" si="1"/>
        <v>0</v>
      </c>
      <c r="I34" s="3">
        <f>I35</f>
        <v>0</v>
      </c>
      <c r="J34" s="9">
        <f t="shared" si="2"/>
        <v>0</v>
      </c>
      <c r="K34" s="3">
        <f>K35</f>
        <v>0</v>
      </c>
      <c r="L34" s="9">
        <f t="shared" si="3"/>
        <v>0</v>
      </c>
      <c r="M34" s="3">
        <f>M35</f>
        <v>0</v>
      </c>
      <c r="N34" s="9">
        <f t="shared" si="4"/>
        <v>0</v>
      </c>
      <c r="O34" s="3">
        <f>O35</f>
        <v>0</v>
      </c>
      <c r="P34" s="9">
        <f t="shared" si="5"/>
        <v>0</v>
      </c>
      <c r="Q34" s="3">
        <f>Q35</f>
        <v>0</v>
      </c>
      <c r="R34" s="9">
        <f t="shared" si="6"/>
        <v>0</v>
      </c>
      <c r="S34" s="3">
        <f>S35</f>
        <v>0</v>
      </c>
      <c r="T34" s="9">
        <f t="shared" si="7"/>
        <v>0</v>
      </c>
    </row>
    <row r="35" spans="1:20" ht="51" customHeight="1">
      <c r="A35" s="1" t="s">
        <v>246</v>
      </c>
      <c r="B35" s="4" t="s">
        <v>245</v>
      </c>
      <c r="C35" s="5"/>
      <c r="D35" s="9">
        <v>0</v>
      </c>
      <c r="E35" s="3">
        <f>E36</f>
        <v>0</v>
      </c>
      <c r="F35" s="9">
        <f t="shared" si="0"/>
        <v>0</v>
      </c>
      <c r="G35" s="3">
        <f>G36</f>
        <v>0</v>
      </c>
      <c r="H35" s="9">
        <f t="shared" si="1"/>
        <v>0</v>
      </c>
      <c r="I35" s="3">
        <f>I36</f>
        <v>0</v>
      </c>
      <c r="J35" s="9">
        <f t="shared" si="2"/>
        <v>0</v>
      </c>
      <c r="K35" s="3">
        <f>K36</f>
        <v>0</v>
      </c>
      <c r="L35" s="9">
        <f t="shared" si="3"/>
        <v>0</v>
      </c>
      <c r="M35" s="3">
        <f>M36</f>
        <v>0</v>
      </c>
      <c r="N35" s="9">
        <f t="shared" si="4"/>
        <v>0</v>
      </c>
      <c r="O35" s="3">
        <f>O36</f>
        <v>0</v>
      </c>
      <c r="P35" s="9">
        <f t="shared" si="5"/>
        <v>0</v>
      </c>
      <c r="Q35" s="3">
        <f>Q36</f>
        <v>0</v>
      </c>
      <c r="R35" s="9">
        <f t="shared" si="6"/>
        <v>0</v>
      </c>
      <c r="S35" s="3">
        <f>S36</f>
        <v>0</v>
      </c>
      <c r="T35" s="9">
        <f t="shared" si="7"/>
        <v>0</v>
      </c>
    </row>
    <row r="36" spans="1:20" ht="47.25" customHeight="1">
      <c r="A36" s="1" t="s">
        <v>63</v>
      </c>
      <c r="B36" s="4" t="s">
        <v>245</v>
      </c>
      <c r="C36" s="5">
        <v>600</v>
      </c>
      <c r="D36" s="9">
        <v>0</v>
      </c>
      <c r="E36" s="3"/>
      <c r="F36" s="9">
        <f t="shared" si="0"/>
        <v>0</v>
      </c>
      <c r="G36" s="3"/>
      <c r="H36" s="9">
        <f t="shared" si="1"/>
        <v>0</v>
      </c>
      <c r="I36" s="3"/>
      <c r="J36" s="9">
        <f t="shared" si="2"/>
        <v>0</v>
      </c>
      <c r="K36" s="3"/>
      <c r="L36" s="9">
        <f t="shared" si="3"/>
        <v>0</v>
      </c>
      <c r="M36" s="3"/>
      <c r="N36" s="9">
        <f t="shared" si="4"/>
        <v>0</v>
      </c>
      <c r="O36" s="3"/>
      <c r="P36" s="9">
        <f t="shared" si="5"/>
        <v>0</v>
      </c>
      <c r="Q36" s="3"/>
      <c r="R36" s="9">
        <f t="shared" si="6"/>
        <v>0</v>
      </c>
      <c r="S36" s="3"/>
      <c r="T36" s="9">
        <f t="shared" si="7"/>
        <v>0</v>
      </c>
    </row>
    <row r="37" spans="1:20" ht="50.25" customHeight="1">
      <c r="A37" s="10" t="s">
        <v>247</v>
      </c>
      <c r="B37" s="8" t="s">
        <v>250</v>
      </c>
      <c r="C37" s="5"/>
      <c r="D37" s="9">
        <v>128971.46362000001</v>
      </c>
      <c r="E37" s="3">
        <f>E38+E55+E58+E67+E73+E70</f>
        <v>4518.3458199999995</v>
      </c>
      <c r="F37" s="9">
        <f t="shared" si="0"/>
        <v>133489.80944000001</v>
      </c>
      <c r="G37" s="3">
        <f>G38+G55+G58+G67+G73+G70+G61</f>
        <v>355.41578000000004</v>
      </c>
      <c r="H37" s="9">
        <f t="shared" si="1"/>
        <v>133845.22522000002</v>
      </c>
      <c r="I37" s="3">
        <f>I38+I55+I58+I67+I73+I70+I61</f>
        <v>0</v>
      </c>
      <c r="J37" s="9">
        <f t="shared" si="2"/>
        <v>133845.22522000002</v>
      </c>
      <c r="K37" s="3">
        <f>K38+K55+K58+K67+K73+K70+K61</f>
        <v>6000.0000099999997</v>
      </c>
      <c r="L37" s="9">
        <f t="shared" si="3"/>
        <v>139845.22523000001</v>
      </c>
      <c r="M37" s="3">
        <f>M38+M55+M58+M67+M73+M70+M61</f>
        <v>0</v>
      </c>
      <c r="N37" s="9">
        <f t="shared" si="4"/>
        <v>139845.22523000001</v>
      </c>
      <c r="O37" s="3">
        <f>O38+O55+O58+O67+O73+O70+O61</f>
        <v>3736.1768400000001</v>
      </c>
      <c r="P37" s="9">
        <f t="shared" si="5"/>
        <v>143581.40207000001</v>
      </c>
      <c r="Q37" s="3">
        <f>Q38+Q55+Q58+Q67+Q73+Q70+Q61</f>
        <v>-478</v>
      </c>
      <c r="R37" s="9">
        <f t="shared" si="6"/>
        <v>143103.40207000001</v>
      </c>
      <c r="S37" s="3">
        <f>S38+S55+S58+S67+S73+S70+S61+S64</f>
        <v>46.258009999999999</v>
      </c>
      <c r="T37" s="9">
        <f t="shared" si="7"/>
        <v>143149.66008</v>
      </c>
    </row>
    <row r="38" spans="1:20" ht="51.75" customHeight="1">
      <c r="A38" s="11" t="s">
        <v>249</v>
      </c>
      <c r="B38" s="4" t="s">
        <v>251</v>
      </c>
      <c r="C38" s="5"/>
      <c r="D38" s="9">
        <v>124002.77250000002</v>
      </c>
      <c r="E38" s="3">
        <f>E39+E41+E43+E45+E47+E49+E51</f>
        <v>499.54865999999998</v>
      </c>
      <c r="F38" s="9">
        <f t="shared" si="0"/>
        <v>124502.32116000002</v>
      </c>
      <c r="G38" s="3">
        <f>G39+G41+G43+G45+G47+G49+G51</f>
        <v>39.62632</v>
      </c>
      <c r="H38" s="9">
        <f t="shared" si="1"/>
        <v>124541.94748000002</v>
      </c>
      <c r="I38" s="3">
        <f>I39+I41+I43+I45+I47+I49+I51</f>
        <v>0</v>
      </c>
      <c r="J38" s="9">
        <f t="shared" si="2"/>
        <v>124541.94748000002</v>
      </c>
      <c r="K38" s="3">
        <f>K39+K41+K43+K45+K47+K49+K51</f>
        <v>0</v>
      </c>
      <c r="L38" s="9">
        <f t="shared" si="3"/>
        <v>124541.94748000002</v>
      </c>
      <c r="M38" s="3">
        <f>M39+M41+M43+M45+M47+M49+M51</f>
        <v>0</v>
      </c>
      <c r="N38" s="9">
        <f t="shared" si="4"/>
        <v>124541.94748000002</v>
      </c>
      <c r="O38" s="3">
        <f>O39+O41+O43+O45+O47+O49+O51+O53</f>
        <v>3736.1768400000001</v>
      </c>
      <c r="P38" s="9">
        <f t="shared" si="5"/>
        <v>128278.12432000002</v>
      </c>
      <c r="Q38" s="3">
        <f>Q39+Q41+Q43+Q45+Q47+Q49+Q51+Q53</f>
        <v>-478</v>
      </c>
      <c r="R38" s="9">
        <f t="shared" si="6"/>
        <v>127800.12432000002</v>
      </c>
      <c r="S38" s="3">
        <f>S39+S41+S43+S45+S47+S49+S51+S53</f>
        <v>0</v>
      </c>
      <c r="T38" s="9">
        <f t="shared" si="7"/>
        <v>127800.12432000002</v>
      </c>
    </row>
    <row r="39" spans="1:20" ht="62.25" customHeight="1">
      <c r="A39" s="11" t="s">
        <v>248</v>
      </c>
      <c r="B39" s="4" t="s">
        <v>252</v>
      </c>
      <c r="C39" s="5"/>
      <c r="D39" s="9">
        <v>25944.756000000001</v>
      </c>
      <c r="E39" s="3">
        <f>E40</f>
        <v>0</v>
      </c>
      <c r="F39" s="9">
        <f t="shared" si="0"/>
        <v>25944.756000000001</v>
      </c>
      <c r="G39" s="3">
        <f>G40</f>
        <v>0</v>
      </c>
      <c r="H39" s="9">
        <f t="shared" si="1"/>
        <v>25944.756000000001</v>
      </c>
      <c r="I39" s="3">
        <f>I40</f>
        <v>0</v>
      </c>
      <c r="J39" s="9">
        <f t="shared" si="2"/>
        <v>25944.756000000001</v>
      </c>
      <c r="K39" s="3">
        <f>K40</f>
        <v>0</v>
      </c>
      <c r="L39" s="9">
        <f t="shared" si="3"/>
        <v>25944.756000000001</v>
      </c>
      <c r="M39" s="3">
        <f>M40</f>
        <v>0</v>
      </c>
      <c r="N39" s="9">
        <f t="shared" si="4"/>
        <v>25944.756000000001</v>
      </c>
      <c r="O39" s="3">
        <f>O40</f>
        <v>0</v>
      </c>
      <c r="P39" s="9">
        <f t="shared" si="5"/>
        <v>25944.756000000001</v>
      </c>
      <c r="Q39" s="3">
        <f>Q40</f>
        <v>0</v>
      </c>
      <c r="R39" s="9">
        <f t="shared" si="6"/>
        <v>25944.756000000001</v>
      </c>
      <c r="S39" s="3">
        <f>S40</f>
        <v>0</v>
      </c>
      <c r="T39" s="9">
        <f t="shared" si="7"/>
        <v>25944.756000000001</v>
      </c>
    </row>
    <row r="40" spans="1:20" ht="51" customHeight="1">
      <c r="A40" s="1" t="s">
        <v>63</v>
      </c>
      <c r="B40" s="4" t="s">
        <v>252</v>
      </c>
      <c r="C40" s="5">
        <v>600</v>
      </c>
      <c r="D40" s="9">
        <v>25944.756000000001</v>
      </c>
      <c r="E40" s="3"/>
      <c r="F40" s="9">
        <f t="shared" si="0"/>
        <v>25944.756000000001</v>
      </c>
      <c r="G40" s="3"/>
      <c r="H40" s="9">
        <f t="shared" si="1"/>
        <v>25944.756000000001</v>
      </c>
      <c r="I40" s="3"/>
      <c r="J40" s="9">
        <f t="shared" si="2"/>
        <v>25944.756000000001</v>
      </c>
      <c r="K40" s="3"/>
      <c r="L40" s="9">
        <f t="shared" si="3"/>
        <v>25944.756000000001</v>
      </c>
      <c r="M40" s="3"/>
      <c r="N40" s="9">
        <f t="shared" si="4"/>
        <v>25944.756000000001</v>
      </c>
      <c r="O40" s="3"/>
      <c r="P40" s="9">
        <f t="shared" si="5"/>
        <v>25944.756000000001</v>
      </c>
      <c r="Q40" s="3"/>
      <c r="R40" s="9">
        <f t="shared" si="6"/>
        <v>25944.756000000001</v>
      </c>
      <c r="S40" s="3"/>
      <c r="T40" s="9">
        <f t="shared" si="7"/>
        <v>25944.756000000001</v>
      </c>
    </row>
    <row r="41" spans="1:20" ht="36.75" customHeight="1">
      <c r="A41" s="11" t="s">
        <v>253</v>
      </c>
      <c r="B41" s="4" t="s">
        <v>254</v>
      </c>
      <c r="C41" s="5"/>
      <c r="D41" s="9">
        <v>1150</v>
      </c>
      <c r="E41" s="3">
        <f>E42</f>
        <v>0</v>
      </c>
      <c r="F41" s="9">
        <f t="shared" si="0"/>
        <v>1150</v>
      </c>
      <c r="G41" s="3">
        <f>G42</f>
        <v>0</v>
      </c>
      <c r="H41" s="9">
        <f t="shared" si="1"/>
        <v>1150</v>
      </c>
      <c r="I41" s="3">
        <f>I42</f>
        <v>0</v>
      </c>
      <c r="J41" s="9">
        <f t="shared" si="2"/>
        <v>1150</v>
      </c>
      <c r="K41" s="3">
        <f>K42</f>
        <v>0</v>
      </c>
      <c r="L41" s="9">
        <f t="shared" si="3"/>
        <v>1150</v>
      </c>
      <c r="M41" s="3">
        <f>M42</f>
        <v>0</v>
      </c>
      <c r="N41" s="9">
        <f t="shared" si="4"/>
        <v>1150</v>
      </c>
      <c r="O41" s="3">
        <f>O42</f>
        <v>0</v>
      </c>
      <c r="P41" s="9">
        <f t="shared" si="5"/>
        <v>1150</v>
      </c>
      <c r="Q41" s="3">
        <f>Q42</f>
        <v>0</v>
      </c>
      <c r="R41" s="9">
        <f t="shared" si="6"/>
        <v>1150</v>
      </c>
      <c r="S41" s="3">
        <f>S42</f>
        <v>0</v>
      </c>
      <c r="T41" s="9">
        <f t="shared" si="7"/>
        <v>1150</v>
      </c>
    </row>
    <row r="42" spans="1:20" ht="50.25" customHeight="1">
      <c r="A42" s="1" t="s">
        <v>63</v>
      </c>
      <c r="B42" s="4" t="s">
        <v>254</v>
      </c>
      <c r="C42" s="5">
        <v>600</v>
      </c>
      <c r="D42" s="9">
        <v>1150</v>
      </c>
      <c r="E42" s="3"/>
      <c r="F42" s="9">
        <f t="shared" si="0"/>
        <v>1150</v>
      </c>
      <c r="G42" s="3"/>
      <c r="H42" s="9">
        <f t="shared" si="1"/>
        <v>1150</v>
      </c>
      <c r="I42" s="3"/>
      <c r="J42" s="9">
        <f t="shared" si="2"/>
        <v>1150</v>
      </c>
      <c r="K42" s="3"/>
      <c r="L42" s="9">
        <f t="shared" si="3"/>
        <v>1150</v>
      </c>
      <c r="M42" s="3"/>
      <c r="N42" s="9">
        <f t="shared" si="4"/>
        <v>1150</v>
      </c>
      <c r="O42" s="3"/>
      <c r="P42" s="9">
        <f t="shared" si="5"/>
        <v>1150</v>
      </c>
      <c r="Q42" s="3"/>
      <c r="R42" s="9">
        <f t="shared" si="6"/>
        <v>1150</v>
      </c>
      <c r="S42" s="3"/>
      <c r="T42" s="9">
        <f t="shared" si="7"/>
        <v>1150</v>
      </c>
    </row>
    <row r="43" spans="1:20" ht="52.5" customHeight="1">
      <c r="A43" s="1" t="s">
        <v>482</v>
      </c>
      <c r="B43" s="4" t="s">
        <v>525</v>
      </c>
      <c r="C43" s="5"/>
      <c r="D43" s="9">
        <v>210.9</v>
      </c>
      <c r="E43" s="3">
        <f>E44</f>
        <v>0</v>
      </c>
      <c r="F43" s="9">
        <f t="shared" si="0"/>
        <v>210.9</v>
      </c>
      <c r="G43" s="3">
        <f>G44</f>
        <v>-0.37368000000000001</v>
      </c>
      <c r="H43" s="9">
        <f t="shared" si="1"/>
        <v>210.52632</v>
      </c>
      <c r="I43" s="3">
        <f>I44</f>
        <v>0</v>
      </c>
      <c r="J43" s="9">
        <f t="shared" si="2"/>
        <v>210.52632</v>
      </c>
      <c r="K43" s="3">
        <f>K44</f>
        <v>0</v>
      </c>
      <c r="L43" s="9">
        <f t="shared" si="3"/>
        <v>210.52632</v>
      </c>
      <c r="M43" s="3">
        <f>M44</f>
        <v>0</v>
      </c>
      <c r="N43" s="9">
        <f t="shared" si="4"/>
        <v>210.52632</v>
      </c>
      <c r="O43" s="3">
        <f>O44</f>
        <v>-210.52632</v>
      </c>
      <c r="P43" s="9">
        <f t="shared" si="5"/>
        <v>0</v>
      </c>
      <c r="Q43" s="3">
        <f>Q44</f>
        <v>0</v>
      </c>
      <c r="R43" s="9">
        <f t="shared" si="6"/>
        <v>0</v>
      </c>
      <c r="S43" s="3">
        <f>S44</f>
        <v>0</v>
      </c>
      <c r="T43" s="9">
        <f t="shared" si="7"/>
        <v>0</v>
      </c>
    </row>
    <row r="44" spans="1:20" ht="50.25" customHeight="1">
      <c r="A44" s="1" t="s">
        <v>63</v>
      </c>
      <c r="B44" s="4" t="s">
        <v>525</v>
      </c>
      <c r="C44" s="5">
        <v>600</v>
      </c>
      <c r="D44" s="9">
        <v>210.9</v>
      </c>
      <c r="E44" s="3"/>
      <c r="F44" s="9">
        <f t="shared" si="0"/>
        <v>210.9</v>
      </c>
      <c r="G44" s="3">
        <v>-0.37368000000000001</v>
      </c>
      <c r="H44" s="9">
        <f t="shared" si="1"/>
        <v>210.52632</v>
      </c>
      <c r="I44" s="3"/>
      <c r="J44" s="9">
        <f t="shared" si="2"/>
        <v>210.52632</v>
      </c>
      <c r="K44" s="3"/>
      <c r="L44" s="9">
        <f t="shared" si="3"/>
        <v>210.52632</v>
      </c>
      <c r="M44" s="3"/>
      <c r="N44" s="9">
        <f t="shared" si="4"/>
        <v>210.52632</v>
      </c>
      <c r="O44" s="3">
        <v>-210.52632</v>
      </c>
      <c r="P44" s="9">
        <f t="shared" si="5"/>
        <v>0</v>
      </c>
      <c r="Q44" s="3"/>
      <c r="R44" s="9">
        <f t="shared" si="6"/>
        <v>0</v>
      </c>
      <c r="S44" s="3"/>
      <c r="T44" s="9">
        <f t="shared" si="7"/>
        <v>0</v>
      </c>
    </row>
    <row r="45" spans="1:20" ht="111" customHeight="1">
      <c r="A45" s="12" t="s">
        <v>255</v>
      </c>
      <c r="B45" s="4" t="s">
        <v>256</v>
      </c>
      <c r="C45" s="5"/>
      <c r="D45" s="9">
        <v>3800</v>
      </c>
      <c r="E45" s="3">
        <f>E46</f>
        <v>499.54865999999998</v>
      </c>
      <c r="F45" s="9">
        <f t="shared" si="0"/>
        <v>4299.5486600000004</v>
      </c>
      <c r="G45" s="3">
        <f>G46</f>
        <v>40</v>
      </c>
      <c r="H45" s="9">
        <f t="shared" si="1"/>
        <v>4339.5486600000004</v>
      </c>
      <c r="I45" s="3">
        <f>I46</f>
        <v>0</v>
      </c>
      <c r="J45" s="9">
        <f t="shared" si="2"/>
        <v>4339.5486600000004</v>
      </c>
      <c r="K45" s="3">
        <f>K46</f>
        <v>0</v>
      </c>
      <c r="L45" s="9">
        <f t="shared" si="3"/>
        <v>4339.5486600000004</v>
      </c>
      <c r="M45" s="3">
        <f>M46</f>
        <v>0</v>
      </c>
      <c r="N45" s="9">
        <f t="shared" si="4"/>
        <v>4339.5486600000004</v>
      </c>
      <c r="O45" s="3">
        <f>O46</f>
        <v>405.26316000000003</v>
      </c>
      <c r="P45" s="9">
        <f t="shared" si="5"/>
        <v>4744.8118200000008</v>
      </c>
      <c r="Q45" s="3">
        <f>Q46</f>
        <v>0</v>
      </c>
      <c r="R45" s="9">
        <f t="shared" si="6"/>
        <v>4744.8118200000008</v>
      </c>
      <c r="S45" s="3">
        <f>S46</f>
        <v>0</v>
      </c>
      <c r="T45" s="9">
        <f t="shared" si="7"/>
        <v>4744.8118200000008</v>
      </c>
    </row>
    <row r="46" spans="1:20" ht="52.5" customHeight="1">
      <c r="A46" s="1" t="s">
        <v>63</v>
      </c>
      <c r="B46" s="4" t="s">
        <v>256</v>
      </c>
      <c r="C46" s="5">
        <v>600</v>
      </c>
      <c r="D46" s="9">
        <v>3800</v>
      </c>
      <c r="E46" s="3">
        <v>499.54865999999998</v>
      </c>
      <c r="F46" s="9">
        <f t="shared" si="0"/>
        <v>4299.5486600000004</v>
      </c>
      <c r="G46" s="3">
        <v>40</v>
      </c>
      <c r="H46" s="9">
        <f t="shared" si="1"/>
        <v>4339.5486600000004</v>
      </c>
      <c r="I46" s="3"/>
      <c r="J46" s="9">
        <f t="shared" si="2"/>
        <v>4339.5486600000004</v>
      </c>
      <c r="K46" s="3"/>
      <c r="L46" s="9">
        <f t="shared" si="3"/>
        <v>4339.5486600000004</v>
      </c>
      <c r="M46" s="3"/>
      <c r="N46" s="9">
        <f t="shared" si="4"/>
        <v>4339.5486600000004</v>
      </c>
      <c r="O46" s="3">
        <v>405.26316000000003</v>
      </c>
      <c r="P46" s="9">
        <f t="shared" si="5"/>
        <v>4744.8118200000008</v>
      </c>
      <c r="Q46" s="3"/>
      <c r="R46" s="9">
        <f t="shared" si="6"/>
        <v>4744.8118200000008</v>
      </c>
      <c r="S46" s="3"/>
      <c r="T46" s="9">
        <f t="shared" si="7"/>
        <v>4744.8118200000008</v>
      </c>
    </row>
    <row r="47" spans="1:20" ht="46.5" customHeight="1">
      <c r="A47" s="1" t="s">
        <v>335</v>
      </c>
      <c r="B47" s="4" t="s">
        <v>257</v>
      </c>
      <c r="C47" s="5"/>
      <c r="D47" s="9">
        <v>478</v>
      </c>
      <c r="E47" s="3">
        <f>E48</f>
        <v>0</v>
      </c>
      <c r="F47" s="9">
        <f t="shared" si="0"/>
        <v>478</v>
      </c>
      <c r="G47" s="3">
        <f>G48</f>
        <v>0</v>
      </c>
      <c r="H47" s="9">
        <f t="shared" si="1"/>
        <v>478</v>
      </c>
      <c r="I47" s="3">
        <f>I48</f>
        <v>0</v>
      </c>
      <c r="J47" s="9">
        <f t="shared" si="2"/>
        <v>478</v>
      </c>
      <c r="K47" s="3">
        <f>K48</f>
        <v>0</v>
      </c>
      <c r="L47" s="9">
        <f t="shared" si="3"/>
        <v>478</v>
      </c>
      <c r="M47" s="3">
        <f>M48</f>
        <v>0</v>
      </c>
      <c r="N47" s="9">
        <f t="shared" si="4"/>
        <v>478</v>
      </c>
      <c r="O47" s="3">
        <f>O48</f>
        <v>0</v>
      </c>
      <c r="P47" s="9">
        <f t="shared" si="5"/>
        <v>478</v>
      </c>
      <c r="Q47" s="3">
        <f>Q48</f>
        <v>-478</v>
      </c>
      <c r="R47" s="9">
        <f t="shared" si="6"/>
        <v>0</v>
      </c>
      <c r="S47" s="3">
        <f>S48</f>
        <v>0</v>
      </c>
      <c r="T47" s="9">
        <f t="shared" si="7"/>
        <v>0</v>
      </c>
    </row>
    <row r="48" spans="1:20" ht="47.25" customHeight="1">
      <c r="A48" s="1" t="s">
        <v>63</v>
      </c>
      <c r="B48" s="4" t="s">
        <v>257</v>
      </c>
      <c r="C48" s="5">
        <v>600</v>
      </c>
      <c r="D48" s="9">
        <v>478</v>
      </c>
      <c r="E48" s="3"/>
      <c r="F48" s="9">
        <f t="shared" si="0"/>
        <v>478</v>
      </c>
      <c r="G48" s="3"/>
      <c r="H48" s="9">
        <f t="shared" si="1"/>
        <v>478</v>
      </c>
      <c r="I48" s="3"/>
      <c r="J48" s="9">
        <f t="shared" si="2"/>
        <v>478</v>
      </c>
      <c r="K48" s="3"/>
      <c r="L48" s="9">
        <f t="shared" si="3"/>
        <v>478</v>
      </c>
      <c r="M48" s="3"/>
      <c r="N48" s="9">
        <f t="shared" si="4"/>
        <v>478</v>
      </c>
      <c r="O48" s="3"/>
      <c r="P48" s="9">
        <f t="shared" si="5"/>
        <v>478</v>
      </c>
      <c r="Q48" s="3">
        <v>-478</v>
      </c>
      <c r="R48" s="9">
        <f t="shared" si="6"/>
        <v>0</v>
      </c>
      <c r="S48" s="3"/>
      <c r="T48" s="9">
        <f t="shared" si="7"/>
        <v>0</v>
      </c>
    </row>
    <row r="49" spans="1:20" ht="60" customHeight="1">
      <c r="A49" s="13" t="s">
        <v>258</v>
      </c>
      <c r="B49" s="14" t="s">
        <v>259</v>
      </c>
      <c r="C49" s="5"/>
      <c r="D49" s="9">
        <v>600</v>
      </c>
      <c r="E49" s="3">
        <f>E50</f>
        <v>0</v>
      </c>
      <c r="F49" s="9">
        <f t="shared" si="0"/>
        <v>600</v>
      </c>
      <c r="G49" s="3">
        <f>G50</f>
        <v>0</v>
      </c>
      <c r="H49" s="9">
        <f t="shared" si="1"/>
        <v>600</v>
      </c>
      <c r="I49" s="3">
        <f>I50</f>
        <v>0</v>
      </c>
      <c r="J49" s="9">
        <f t="shared" si="2"/>
        <v>600</v>
      </c>
      <c r="K49" s="3">
        <f>K50</f>
        <v>0</v>
      </c>
      <c r="L49" s="9">
        <f t="shared" si="3"/>
        <v>600</v>
      </c>
      <c r="M49" s="3">
        <f>M50</f>
        <v>0</v>
      </c>
      <c r="N49" s="9">
        <f t="shared" si="4"/>
        <v>600</v>
      </c>
      <c r="O49" s="3">
        <f>O50</f>
        <v>0</v>
      </c>
      <c r="P49" s="9">
        <f t="shared" si="5"/>
        <v>600</v>
      </c>
      <c r="Q49" s="3">
        <f>Q50</f>
        <v>0</v>
      </c>
      <c r="R49" s="9">
        <f t="shared" si="6"/>
        <v>600</v>
      </c>
      <c r="S49" s="3">
        <f>S50</f>
        <v>0</v>
      </c>
      <c r="T49" s="9">
        <f t="shared" si="7"/>
        <v>600</v>
      </c>
    </row>
    <row r="50" spans="1:20" ht="49.5" customHeight="1">
      <c r="A50" s="1" t="s">
        <v>63</v>
      </c>
      <c r="B50" s="14" t="s">
        <v>259</v>
      </c>
      <c r="C50" s="5">
        <v>600</v>
      </c>
      <c r="D50" s="9">
        <v>600</v>
      </c>
      <c r="E50" s="3"/>
      <c r="F50" s="9">
        <f t="shared" si="0"/>
        <v>600</v>
      </c>
      <c r="G50" s="3"/>
      <c r="H50" s="9">
        <f t="shared" si="1"/>
        <v>600</v>
      </c>
      <c r="I50" s="3"/>
      <c r="J50" s="9">
        <f t="shared" si="2"/>
        <v>600</v>
      </c>
      <c r="K50" s="3"/>
      <c r="L50" s="9">
        <f t="shared" si="3"/>
        <v>600</v>
      </c>
      <c r="M50" s="3"/>
      <c r="N50" s="9">
        <f t="shared" si="4"/>
        <v>600</v>
      </c>
      <c r="O50" s="3"/>
      <c r="P50" s="9">
        <f t="shared" si="5"/>
        <v>600</v>
      </c>
      <c r="Q50" s="3"/>
      <c r="R50" s="9">
        <f t="shared" si="6"/>
        <v>600</v>
      </c>
      <c r="S50" s="3"/>
      <c r="T50" s="9">
        <f t="shared" si="7"/>
        <v>600</v>
      </c>
    </row>
    <row r="51" spans="1:20" ht="193.5" customHeight="1">
      <c r="A51" s="12" t="s">
        <v>260</v>
      </c>
      <c r="B51" s="14" t="s">
        <v>261</v>
      </c>
      <c r="C51" s="5"/>
      <c r="D51" s="9">
        <v>91819.116500000004</v>
      </c>
      <c r="E51" s="3">
        <f>E52</f>
        <v>0</v>
      </c>
      <c r="F51" s="9">
        <f t="shared" si="0"/>
        <v>91819.116500000004</v>
      </c>
      <c r="G51" s="3">
        <f>G52</f>
        <v>0</v>
      </c>
      <c r="H51" s="9">
        <f t="shared" si="1"/>
        <v>91819.116500000004</v>
      </c>
      <c r="I51" s="3">
        <f>I52</f>
        <v>0</v>
      </c>
      <c r="J51" s="9">
        <f t="shared" si="2"/>
        <v>91819.116500000004</v>
      </c>
      <c r="K51" s="3">
        <f>K52</f>
        <v>0</v>
      </c>
      <c r="L51" s="9">
        <f t="shared" si="3"/>
        <v>91819.116500000004</v>
      </c>
      <c r="M51" s="3">
        <f>M52</f>
        <v>0</v>
      </c>
      <c r="N51" s="9">
        <f t="shared" si="4"/>
        <v>91819.116500000004</v>
      </c>
      <c r="O51" s="3">
        <f>O52</f>
        <v>0</v>
      </c>
      <c r="P51" s="9">
        <f t="shared" si="5"/>
        <v>91819.116500000004</v>
      </c>
      <c r="Q51" s="3">
        <f>Q52</f>
        <v>0</v>
      </c>
      <c r="R51" s="9">
        <f t="shared" si="6"/>
        <v>91819.116500000004</v>
      </c>
      <c r="S51" s="3">
        <f>S52</f>
        <v>0</v>
      </c>
      <c r="T51" s="9">
        <f t="shared" si="7"/>
        <v>91819.116500000004</v>
      </c>
    </row>
    <row r="52" spans="1:20" ht="51.75" customHeight="1">
      <c r="A52" s="1" t="s">
        <v>63</v>
      </c>
      <c r="B52" s="14" t="s">
        <v>261</v>
      </c>
      <c r="C52" s="5">
        <v>600</v>
      </c>
      <c r="D52" s="9">
        <v>91819.116500000004</v>
      </c>
      <c r="E52" s="3"/>
      <c r="F52" s="9">
        <f t="shared" si="0"/>
        <v>91819.116500000004</v>
      </c>
      <c r="G52" s="3"/>
      <c r="H52" s="9">
        <f t="shared" si="1"/>
        <v>91819.116500000004</v>
      </c>
      <c r="I52" s="3"/>
      <c r="J52" s="9">
        <f t="shared" si="2"/>
        <v>91819.116500000004</v>
      </c>
      <c r="K52" s="3"/>
      <c r="L52" s="9">
        <f t="shared" si="3"/>
        <v>91819.116500000004</v>
      </c>
      <c r="M52" s="3"/>
      <c r="N52" s="9">
        <f t="shared" si="4"/>
        <v>91819.116500000004</v>
      </c>
      <c r="O52" s="3"/>
      <c r="P52" s="9">
        <f t="shared" si="5"/>
        <v>91819.116500000004</v>
      </c>
      <c r="Q52" s="3"/>
      <c r="R52" s="9">
        <f t="shared" si="6"/>
        <v>91819.116500000004</v>
      </c>
      <c r="S52" s="3"/>
      <c r="T52" s="9">
        <f t="shared" si="7"/>
        <v>91819.116500000004</v>
      </c>
    </row>
    <row r="53" spans="1:20" ht="104.25" customHeight="1">
      <c r="A53" s="1" t="s">
        <v>575</v>
      </c>
      <c r="B53" s="14" t="s">
        <v>574</v>
      </c>
      <c r="C53" s="5"/>
      <c r="D53" s="9"/>
      <c r="E53" s="3"/>
      <c r="F53" s="9"/>
      <c r="G53" s="3"/>
      <c r="H53" s="9"/>
      <c r="I53" s="3"/>
      <c r="J53" s="9"/>
      <c r="K53" s="3"/>
      <c r="L53" s="9"/>
      <c r="M53" s="3"/>
      <c r="N53" s="9">
        <f t="shared" si="4"/>
        <v>0</v>
      </c>
      <c r="O53" s="3">
        <f>O54</f>
        <v>3541.44</v>
      </c>
      <c r="P53" s="9">
        <f t="shared" si="5"/>
        <v>3541.44</v>
      </c>
      <c r="Q53" s="3">
        <f>Q54</f>
        <v>0</v>
      </c>
      <c r="R53" s="9">
        <f t="shared" si="6"/>
        <v>3541.44</v>
      </c>
      <c r="S53" s="3">
        <f>S54</f>
        <v>0</v>
      </c>
      <c r="T53" s="9">
        <f t="shared" si="7"/>
        <v>3541.44</v>
      </c>
    </row>
    <row r="54" spans="1:20" ht="52.5" customHeight="1">
      <c r="A54" s="1" t="s">
        <v>63</v>
      </c>
      <c r="B54" s="14" t="s">
        <v>574</v>
      </c>
      <c r="C54" s="5">
        <v>600</v>
      </c>
      <c r="D54" s="9"/>
      <c r="E54" s="3"/>
      <c r="F54" s="9"/>
      <c r="G54" s="3"/>
      <c r="H54" s="9"/>
      <c r="I54" s="3"/>
      <c r="J54" s="9"/>
      <c r="K54" s="3"/>
      <c r="L54" s="9"/>
      <c r="M54" s="3"/>
      <c r="N54" s="9">
        <f t="shared" si="4"/>
        <v>0</v>
      </c>
      <c r="O54" s="3">
        <v>3541.44</v>
      </c>
      <c r="P54" s="9">
        <f t="shared" si="5"/>
        <v>3541.44</v>
      </c>
      <c r="Q54" s="3"/>
      <c r="R54" s="9">
        <f t="shared" si="6"/>
        <v>3541.44</v>
      </c>
      <c r="S54" s="3"/>
      <c r="T54" s="9">
        <f t="shared" si="7"/>
        <v>3541.44</v>
      </c>
    </row>
    <row r="55" spans="1:20" ht="45" customHeight="1">
      <c r="A55" s="11" t="s">
        <v>262</v>
      </c>
      <c r="B55" s="4" t="s">
        <v>264</v>
      </c>
      <c r="C55" s="5"/>
      <c r="D55" s="9">
        <v>0</v>
      </c>
      <c r="E55" s="3">
        <f>E56</f>
        <v>0</v>
      </c>
      <c r="F55" s="9">
        <f t="shared" si="0"/>
        <v>0</v>
      </c>
      <c r="G55" s="3">
        <f>G56</f>
        <v>0</v>
      </c>
      <c r="H55" s="9">
        <f t="shared" si="1"/>
        <v>0</v>
      </c>
      <c r="I55" s="3">
        <f>I56</f>
        <v>0</v>
      </c>
      <c r="J55" s="9">
        <f t="shared" si="2"/>
        <v>0</v>
      </c>
      <c r="K55" s="3">
        <f>K56</f>
        <v>0</v>
      </c>
      <c r="L55" s="9">
        <f t="shared" si="3"/>
        <v>0</v>
      </c>
      <c r="M55" s="3">
        <f>M56</f>
        <v>0</v>
      </c>
      <c r="N55" s="9">
        <f t="shared" si="4"/>
        <v>0</v>
      </c>
      <c r="O55" s="3">
        <f>O56</f>
        <v>0</v>
      </c>
      <c r="P55" s="9">
        <f t="shared" si="5"/>
        <v>0</v>
      </c>
      <c r="Q55" s="3">
        <f>Q56</f>
        <v>0</v>
      </c>
      <c r="R55" s="9">
        <f t="shared" si="6"/>
        <v>0</v>
      </c>
      <c r="S55" s="3">
        <f>S56</f>
        <v>0</v>
      </c>
      <c r="T55" s="9">
        <f t="shared" si="7"/>
        <v>0</v>
      </c>
    </row>
    <row r="56" spans="1:20" ht="45" customHeight="1">
      <c r="A56" s="11" t="s">
        <v>263</v>
      </c>
      <c r="B56" s="4" t="s">
        <v>265</v>
      </c>
      <c r="C56" s="5"/>
      <c r="D56" s="9">
        <v>0</v>
      </c>
      <c r="E56" s="3">
        <f>E57</f>
        <v>0</v>
      </c>
      <c r="F56" s="9">
        <f t="shared" si="0"/>
        <v>0</v>
      </c>
      <c r="G56" s="3">
        <f>G57</f>
        <v>0</v>
      </c>
      <c r="H56" s="9">
        <f t="shared" si="1"/>
        <v>0</v>
      </c>
      <c r="I56" s="3">
        <f>I57</f>
        <v>0</v>
      </c>
      <c r="J56" s="9">
        <f t="shared" si="2"/>
        <v>0</v>
      </c>
      <c r="K56" s="3">
        <f>K57</f>
        <v>0</v>
      </c>
      <c r="L56" s="9">
        <f t="shared" si="3"/>
        <v>0</v>
      </c>
      <c r="M56" s="3">
        <f>M57</f>
        <v>0</v>
      </c>
      <c r="N56" s="9">
        <f t="shared" si="4"/>
        <v>0</v>
      </c>
      <c r="O56" s="3">
        <f>O57</f>
        <v>0</v>
      </c>
      <c r="P56" s="9">
        <f t="shared" si="5"/>
        <v>0</v>
      </c>
      <c r="Q56" s="3">
        <f>Q57</f>
        <v>0</v>
      </c>
      <c r="R56" s="9">
        <f t="shared" si="6"/>
        <v>0</v>
      </c>
      <c r="S56" s="3">
        <f>S57</f>
        <v>0</v>
      </c>
      <c r="T56" s="9">
        <f t="shared" si="7"/>
        <v>0</v>
      </c>
    </row>
    <row r="57" spans="1:20" ht="50.25" customHeight="1">
      <c r="A57" s="1" t="s">
        <v>63</v>
      </c>
      <c r="B57" s="4" t="s">
        <v>265</v>
      </c>
      <c r="C57" s="5">
        <v>600</v>
      </c>
      <c r="D57" s="9">
        <v>0</v>
      </c>
      <c r="E57" s="3"/>
      <c r="F57" s="9">
        <f t="shared" si="0"/>
        <v>0</v>
      </c>
      <c r="G57" s="3"/>
      <c r="H57" s="9">
        <f t="shared" si="1"/>
        <v>0</v>
      </c>
      <c r="I57" s="3"/>
      <c r="J57" s="9">
        <f t="shared" si="2"/>
        <v>0</v>
      </c>
      <c r="K57" s="3"/>
      <c r="L57" s="9">
        <f t="shared" si="3"/>
        <v>0</v>
      </c>
      <c r="M57" s="3"/>
      <c r="N57" s="9">
        <f t="shared" si="4"/>
        <v>0</v>
      </c>
      <c r="O57" s="3"/>
      <c r="P57" s="9">
        <f t="shared" si="5"/>
        <v>0</v>
      </c>
      <c r="Q57" s="3"/>
      <c r="R57" s="9">
        <f t="shared" si="6"/>
        <v>0</v>
      </c>
      <c r="S57" s="3"/>
      <c r="T57" s="9">
        <f t="shared" si="7"/>
        <v>0</v>
      </c>
    </row>
    <row r="58" spans="1:20" ht="57" customHeight="1">
      <c r="A58" s="1" t="s">
        <v>476</v>
      </c>
      <c r="B58" s="4" t="s">
        <v>478</v>
      </c>
      <c r="C58" s="5"/>
      <c r="D58" s="9">
        <v>0</v>
      </c>
      <c r="E58" s="3">
        <f>E59</f>
        <v>0</v>
      </c>
      <c r="F58" s="9">
        <f t="shared" si="0"/>
        <v>0</v>
      </c>
      <c r="G58" s="3">
        <f>G59</f>
        <v>0</v>
      </c>
      <c r="H58" s="9">
        <f t="shared" si="1"/>
        <v>0</v>
      </c>
      <c r="I58" s="3">
        <f>I59</f>
        <v>0</v>
      </c>
      <c r="J58" s="9">
        <f t="shared" si="2"/>
        <v>0</v>
      </c>
      <c r="K58" s="3">
        <f>K59</f>
        <v>0</v>
      </c>
      <c r="L58" s="9">
        <f t="shared" si="3"/>
        <v>0</v>
      </c>
      <c r="M58" s="3">
        <f>M59</f>
        <v>0</v>
      </c>
      <c r="N58" s="9">
        <f t="shared" si="4"/>
        <v>0</v>
      </c>
      <c r="O58" s="3">
        <f>O59</f>
        <v>0</v>
      </c>
      <c r="P58" s="9">
        <f t="shared" si="5"/>
        <v>0</v>
      </c>
      <c r="Q58" s="3">
        <f>Q59</f>
        <v>0</v>
      </c>
      <c r="R58" s="9">
        <f t="shared" si="6"/>
        <v>0</v>
      </c>
      <c r="S58" s="3">
        <f>S59</f>
        <v>0</v>
      </c>
      <c r="T58" s="9">
        <f t="shared" si="7"/>
        <v>0</v>
      </c>
    </row>
    <row r="59" spans="1:20" ht="50.25" customHeight="1">
      <c r="A59" s="1" t="s">
        <v>477</v>
      </c>
      <c r="B59" s="4" t="s">
        <v>479</v>
      </c>
      <c r="C59" s="5"/>
      <c r="D59" s="9">
        <v>0</v>
      </c>
      <c r="E59" s="3">
        <f>E60</f>
        <v>0</v>
      </c>
      <c r="F59" s="9">
        <f t="shared" si="0"/>
        <v>0</v>
      </c>
      <c r="G59" s="3">
        <f>G60</f>
        <v>0</v>
      </c>
      <c r="H59" s="9">
        <f t="shared" si="1"/>
        <v>0</v>
      </c>
      <c r="I59" s="3">
        <f>I60</f>
        <v>0</v>
      </c>
      <c r="J59" s="9">
        <f t="shared" si="2"/>
        <v>0</v>
      </c>
      <c r="K59" s="3">
        <f>K60</f>
        <v>0</v>
      </c>
      <c r="L59" s="9">
        <f t="shared" si="3"/>
        <v>0</v>
      </c>
      <c r="M59" s="3">
        <f>M60</f>
        <v>0</v>
      </c>
      <c r="N59" s="9">
        <f t="shared" si="4"/>
        <v>0</v>
      </c>
      <c r="O59" s="3">
        <f>O60</f>
        <v>0</v>
      </c>
      <c r="P59" s="9">
        <f t="shared" si="5"/>
        <v>0</v>
      </c>
      <c r="Q59" s="3">
        <f>Q60</f>
        <v>0</v>
      </c>
      <c r="R59" s="9">
        <f t="shared" si="6"/>
        <v>0</v>
      </c>
      <c r="S59" s="3">
        <f>S60</f>
        <v>0</v>
      </c>
      <c r="T59" s="9">
        <f t="shared" si="7"/>
        <v>0</v>
      </c>
    </row>
    <row r="60" spans="1:20" ht="50.25" customHeight="1">
      <c r="A60" s="1" t="s">
        <v>63</v>
      </c>
      <c r="B60" s="4" t="s">
        <v>479</v>
      </c>
      <c r="C60" s="5">
        <v>600</v>
      </c>
      <c r="D60" s="9">
        <v>0</v>
      </c>
      <c r="E60" s="3"/>
      <c r="F60" s="9">
        <f t="shared" si="0"/>
        <v>0</v>
      </c>
      <c r="G60" s="3"/>
      <c r="H60" s="9">
        <f t="shared" si="1"/>
        <v>0</v>
      </c>
      <c r="I60" s="3"/>
      <c r="J60" s="9">
        <f t="shared" si="2"/>
        <v>0</v>
      </c>
      <c r="K60" s="3"/>
      <c r="L60" s="9">
        <f t="shared" si="3"/>
        <v>0</v>
      </c>
      <c r="M60" s="3"/>
      <c r="N60" s="9">
        <f t="shared" si="4"/>
        <v>0</v>
      </c>
      <c r="O60" s="3"/>
      <c r="P60" s="9">
        <f t="shared" si="5"/>
        <v>0</v>
      </c>
      <c r="Q60" s="3"/>
      <c r="R60" s="9">
        <f t="shared" si="6"/>
        <v>0</v>
      </c>
      <c r="S60" s="3"/>
      <c r="T60" s="9">
        <f t="shared" si="7"/>
        <v>0</v>
      </c>
    </row>
    <row r="61" spans="1:20" ht="56.25" customHeight="1">
      <c r="A61" s="1" t="s">
        <v>542</v>
      </c>
      <c r="B61" s="4" t="s">
        <v>543</v>
      </c>
      <c r="C61" s="5"/>
      <c r="D61" s="9"/>
      <c r="E61" s="3"/>
      <c r="F61" s="9">
        <f t="shared" si="0"/>
        <v>0</v>
      </c>
      <c r="G61" s="3">
        <f>G62</f>
        <v>315.78946000000002</v>
      </c>
      <c r="H61" s="9">
        <f t="shared" si="1"/>
        <v>315.78946000000002</v>
      </c>
      <c r="I61" s="3">
        <f>I62</f>
        <v>0</v>
      </c>
      <c r="J61" s="9">
        <f t="shared" si="2"/>
        <v>315.78946000000002</v>
      </c>
      <c r="K61" s="3">
        <f>K62</f>
        <v>6000.0000099999997</v>
      </c>
      <c r="L61" s="9">
        <f t="shared" si="3"/>
        <v>6315.7894699999997</v>
      </c>
      <c r="M61" s="3">
        <f>M62</f>
        <v>0</v>
      </c>
      <c r="N61" s="9">
        <f t="shared" si="4"/>
        <v>6315.7894699999997</v>
      </c>
      <c r="O61" s="3">
        <f>O62</f>
        <v>0</v>
      </c>
      <c r="P61" s="9">
        <f t="shared" si="5"/>
        <v>6315.7894699999997</v>
      </c>
      <c r="Q61" s="3">
        <f>Q62</f>
        <v>0</v>
      </c>
      <c r="R61" s="9">
        <f t="shared" si="6"/>
        <v>6315.7894699999997</v>
      </c>
      <c r="S61" s="3">
        <f>S62</f>
        <v>0</v>
      </c>
      <c r="T61" s="9">
        <f t="shared" si="7"/>
        <v>6315.7894699999997</v>
      </c>
    </row>
    <row r="62" spans="1:20" ht="50.25" customHeight="1">
      <c r="A62" s="1" t="s">
        <v>544</v>
      </c>
      <c r="B62" s="4" t="s">
        <v>545</v>
      </c>
      <c r="C62" s="5"/>
      <c r="D62" s="9"/>
      <c r="E62" s="3"/>
      <c r="F62" s="9">
        <f t="shared" si="0"/>
        <v>0</v>
      </c>
      <c r="G62" s="3">
        <f>G63</f>
        <v>315.78946000000002</v>
      </c>
      <c r="H62" s="9">
        <f t="shared" si="1"/>
        <v>315.78946000000002</v>
      </c>
      <c r="I62" s="3">
        <f>I63</f>
        <v>0</v>
      </c>
      <c r="J62" s="9">
        <f t="shared" si="2"/>
        <v>315.78946000000002</v>
      </c>
      <c r="K62" s="3">
        <f>K63</f>
        <v>6000.0000099999997</v>
      </c>
      <c r="L62" s="9">
        <f t="shared" si="3"/>
        <v>6315.7894699999997</v>
      </c>
      <c r="M62" s="3">
        <f>M63</f>
        <v>0</v>
      </c>
      <c r="N62" s="9">
        <f t="shared" si="4"/>
        <v>6315.7894699999997</v>
      </c>
      <c r="O62" s="3">
        <f>O63</f>
        <v>0</v>
      </c>
      <c r="P62" s="9">
        <f t="shared" si="5"/>
        <v>6315.7894699999997</v>
      </c>
      <c r="Q62" s="3">
        <f>Q63</f>
        <v>0</v>
      </c>
      <c r="R62" s="9">
        <f t="shared" si="6"/>
        <v>6315.7894699999997</v>
      </c>
      <c r="S62" s="3">
        <f>S63</f>
        <v>0</v>
      </c>
      <c r="T62" s="9">
        <f t="shared" si="7"/>
        <v>6315.7894699999997</v>
      </c>
    </row>
    <row r="63" spans="1:20" ht="50.25" customHeight="1">
      <c r="A63" s="1" t="s">
        <v>63</v>
      </c>
      <c r="B63" s="4" t="s">
        <v>545</v>
      </c>
      <c r="C63" s="5">
        <v>600</v>
      </c>
      <c r="D63" s="9"/>
      <c r="E63" s="3"/>
      <c r="F63" s="9">
        <f t="shared" si="0"/>
        <v>0</v>
      </c>
      <c r="G63" s="3">
        <v>315.78946000000002</v>
      </c>
      <c r="H63" s="9">
        <f t="shared" si="1"/>
        <v>315.78946000000002</v>
      </c>
      <c r="I63" s="3"/>
      <c r="J63" s="9">
        <f t="shared" si="2"/>
        <v>315.78946000000002</v>
      </c>
      <c r="K63" s="3">
        <v>6000.0000099999997</v>
      </c>
      <c r="L63" s="9">
        <f t="shared" si="3"/>
        <v>6315.7894699999997</v>
      </c>
      <c r="M63" s="3"/>
      <c r="N63" s="9">
        <f t="shared" si="4"/>
        <v>6315.7894699999997</v>
      </c>
      <c r="O63" s="3"/>
      <c r="P63" s="9">
        <f t="shared" si="5"/>
        <v>6315.7894699999997</v>
      </c>
      <c r="Q63" s="3"/>
      <c r="R63" s="9">
        <f t="shared" si="6"/>
        <v>6315.7894699999997</v>
      </c>
      <c r="S63" s="3"/>
      <c r="T63" s="9">
        <f t="shared" si="7"/>
        <v>6315.7894699999997</v>
      </c>
    </row>
    <row r="64" spans="1:20" ht="81.75" customHeight="1">
      <c r="A64" s="1" t="s">
        <v>589</v>
      </c>
      <c r="B64" s="4" t="s">
        <v>587</v>
      </c>
      <c r="C64" s="5"/>
      <c r="D64" s="9"/>
      <c r="E64" s="3"/>
      <c r="F64" s="9"/>
      <c r="G64" s="3"/>
      <c r="H64" s="9"/>
      <c r="I64" s="3"/>
      <c r="J64" s="9"/>
      <c r="K64" s="3"/>
      <c r="L64" s="9"/>
      <c r="M64" s="3"/>
      <c r="N64" s="9"/>
      <c r="O64" s="3"/>
      <c r="P64" s="9"/>
      <c r="Q64" s="3"/>
      <c r="R64" s="9">
        <f t="shared" si="6"/>
        <v>0</v>
      </c>
      <c r="S64" s="3">
        <f>S65</f>
        <v>46.258009999999999</v>
      </c>
      <c r="T64" s="9">
        <f t="shared" si="7"/>
        <v>46.258009999999999</v>
      </c>
    </row>
    <row r="65" spans="1:20" ht="109.5" customHeight="1">
      <c r="A65" s="1" t="s">
        <v>590</v>
      </c>
      <c r="B65" s="4" t="s">
        <v>588</v>
      </c>
      <c r="C65" s="5"/>
      <c r="D65" s="9"/>
      <c r="E65" s="3"/>
      <c r="F65" s="9"/>
      <c r="G65" s="3"/>
      <c r="H65" s="9"/>
      <c r="I65" s="3"/>
      <c r="J65" s="9"/>
      <c r="K65" s="3"/>
      <c r="L65" s="9"/>
      <c r="M65" s="3"/>
      <c r="N65" s="9"/>
      <c r="O65" s="3"/>
      <c r="P65" s="9"/>
      <c r="Q65" s="3"/>
      <c r="R65" s="9">
        <f t="shared" si="6"/>
        <v>0</v>
      </c>
      <c r="S65" s="3">
        <f>S66</f>
        <v>46.258009999999999</v>
      </c>
      <c r="T65" s="9">
        <f t="shared" si="7"/>
        <v>46.258009999999999</v>
      </c>
    </row>
    <row r="66" spans="1:20" ht="50.25" customHeight="1">
      <c r="A66" s="1" t="s">
        <v>63</v>
      </c>
      <c r="B66" s="4" t="s">
        <v>588</v>
      </c>
      <c r="C66" s="5">
        <v>600</v>
      </c>
      <c r="D66" s="9"/>
      <c r="E66" s="3"/>
      <c r="F66" s="9"/>
      <c r="G66" s="3"/>
      <c r="H66" s="9"/>
      <c r="I66" s="3"/>
      <c r="J66" s="9"/>
      <c r="K66" s="3"/>
      <c r="L66" s="9"/>
      <c r="M66" s="3"/>
      <c r="N66" s="9"/>
      <c r="O66" s="3"/>
      <c r="P66" s="9"/>
      <c r="Q66" s="3"/>
      <c r="R66" s="9">
        <f t="shared" si="6"/>
        <v>0</v>
      </c>
      <c r="S66" s="3">
        <v>46.258009999999999</v>
      </c>
      <c r="T66" s="9">
        <f t="shared" si="7"/>
        <v>46.258009999999999</v>
      </c>
    </row>
    <row r="67" spans="1:20" ht="35.25" customHeight="1">
      <c r="A67" s="1" t="s">
        <v>535</v>
      </c>
      <c r="B67" s="4" t="s">
        <v>521</v>
      </c>
      <c r="C67" s="5"/>
      <c r="D67" s="9">
        <v>4968.2347200000004</v>
      </c>
      <c r="E67" s="3">
        <f>E68</f>
        <v>-499.54865999999998</v>
      </c>
      <c r="F67" s="9">
        <f t="shared" si="0"/>
        <v>4468.68606</v>
      </c>
      <c r="G67" s="3">
        <f>G68</f>
        <v>0</v>
      </c>
      <c r="H67" s="9">
        <f t="shared" si="1"/>
        <v>4468.68606</v>
      </c>
      <c r="I67" s="3">
        <f>I68</f>
        <v>0</v>
      </c>
      <c r="J67" s="9">
        <f t="shared" si="2"/>
        <v>4468.68606</v>
      </c>
      <c r="K67" s="3">
        <f>K68</f>
        <v>0</v>
      </c>
      <c r="L67" s="9">
        <f t="shared" si="3"/>
        <v>4468.68606</v>
      </c>
      <c r="M67" s="3">
        <f>M68</f>
        <v>0</v>
      </c>
      <c r="N67" s="9">
        <f t="shared" si="4"/>
        <v>4468.68606</v>
      </c>
      <c r="O67" s="3">
        <f>O68</f>
        <v>0</v>
      </c>
      <c r="P67" s="9">
        <f t="shared" si="5"/>
        <v>4468.68606</v>
      </c>
      <c r="Q67" s="3">
        <f>Q68</f>
        <v>0</v>
      </c>
      <c r="R67" s="9">
        <f t="shared" si="6"/>
        <v>4468.68606</v>
      </c>
      <c r="S67" s="3">
        <f>S68</f>
        <v>0</v>
      </c>
      <c r="T67" s="9">
        <f t="shared" si="7"/>
        <v>4468.68606</v>
      </c>
    </row>
    <row r="68" spans="1:20" ht="109.5" customHeight="1">
      <c r="A68" s="1" t="s">
        <v>536</v>
      </c>
      <c r="B68" s="4" t="s">
        <v>522</v>
      </c>
      <c r="C68" s="5"/>
      <c r="D68" s="9">
        <v>4968.2347200000004</v>
      </c>
      <c r="E68" s="3">
        <f>E69</f>
        <v>-499.54865999999998</v>
      </c>
      <c r="F68" s="9">
        <f t="shared" si="0"/>
        <v>4468.68606</v>
      </c>
      <c r="G68" s="3">
        <f>G69</f>
        <v>0</v>
      </c>
      <c r="H68" s="9">
        <f t="shared" si="1"/>
        <v>4468.68606</v>
      </c>
      <c r="I68" s="3">
        <f>I69</f>
        <v>0</v>
      </c>
      <c r="J68" s="9">
        <f t="shared" si="2"/>
        <v>4468.68606</v>
      </c>
      <c r="K68" s="3">
        <f>K69</f>
        <v>0</v>
      </c>
      <c r="L68" s="9">
        <f t="shared" si="3"/>
        <v>4468.68606</v>
      </c>
      <c r="M68" s="3">
        <f>M69</f>
        <v>0</v>
      </c>
      <c r="N68" s="9">
        <f t="shared" si="4"/>
        <v>4468.68606</v>
      </c>
      <c r="O68" s="3">
        <f>O69</f>
        <v>0</v>
      </c>
      <c r="P68" s="9">
        <f t="shared" si="5"/>
        <v>4468.68606</v>
      </c>
      <c r="Q68" s="3">
        <f>Q69</f>
        <v>0</v>
      </c>
      <c r="R68" s="9">
        <f t="shared" si="6"/>
        <v>4468.68606</v>
      </c>
      <c r="S68" s="3">
        <f>S69</f>
        <v>0</v>
      </c>
      <c r="T68" s="9">
        <f t="shared" si="7"/>
        <v>4468.68606</v>
      </c>
    </row>
    <row r="69" spans="1:20" ht="50.25" customHeight="1">
      <c r="A69" s="1" t="s">
        <v>63</v>
      </c>
      <c r="B69" s="4" t="s">
        <v>522</v>
      </c>
      <c r="C69" s="5">
        <v>600</v>
      </c>
      <c r="D69" s="9">
        <v>4968.2347200000004</v>
      </c>
      <c r="E69" s="3">
        <v>-499.54865999999998</v>
      </c>
      <c r="F69" s="9">
        <f t="shared" si="0"/>
        <v>4468.68606</v>
      </c>
      <c r="G69" s="3"/>
      <c r="H69" s="9">
        <f t="shared" si="1"/>
        <v>4468.68606</v>
      </c>
      <c r="I69" s="3"/>
      <c r="J69" s="9">
        <f t="shared" si="2"/>
        <v>4468.68606</v>
      </c>
      <c r="K69" s="3"/>
      <c r="L69" s="9">
        <f t="shared" si="3"/>
        <v>4468.68606</v>
      </c>
      <c r="M69" s="3"/>
      <c r="N69" s="9">
        <f t="shared" si="4"/>
        <v>4468.68606</v>
      </c>
      <c r="O69" s="3"/>
      <c r="P69" s="9">
        <f t="shared" si="5"/>
        <v>4468.68606</v>
      </c>
      <c r="Q69" s="3"/>
      <c r="R69" s="9">
        <f t="shared" si="6"/>
        <v>4468.68606</v>
      </c>
      <c r="S69" s="3"/>
      <c r="T69" s="9">
        <f t="shared" si="7"/>
        <v>4468.68606</v>
      </c>
    </row>
    <row r="70" spans="1:20" ht="36" customHeight="1">
      <c r="A70" s="1" t="s">
        <v>537</v>
      </c>
      <c r="B70" s="4" t="s">
        <v>533</v>
      </c>
      <c r="C70" s="5"/>
      <c r="D70" s="9">
        <v>0</v>
      </c>
      <c r="E70" s="3">
        <f>E71</f>
        <v>0</v>
      </c>
      <c r="F70" s="9">
        <f t="shared" si="0"/>
        <v>0</v>
      </c>
      <c r="G70" s="3">
        <f>G71</f>
        <v>0</v>
      </c>
      <c r="H70" s="9">
        <f t="shared" si="1"/>
        <v>0</v>
      </c>
      <c r="I70" s="3">
        <f>I71</f>
        <v>0</v>
      </c>
      <c r="J70" s="9">
        <f t="shared" si="2"/>
        <v>0</v>
      </c>
      <c r="K70" s="3">
        <f>K71</f>
        <v>0</v>
      </c>
      <c r="L70" s="9">
        <f t="shared" si="3"/>
        <v>0</v>
      </c>
      <c r="M70" s="3">
        <f>M71</f>
        <v>0</v>
      </c>
      <c r="N70" s="9">
        <f t="shared" si="4"/>
        <v>0</v>
      </c>
      <c r="O70" s="3">
        <f>O71</f>
        <v>0</v>
      </c>
      <c r="P70" s="9">
        <f t="shared" si="5"/>
        <v>0</v>
      </c>
      <c r="Q70" s="3">
        <f>Q71</f>
        <v>0</v>
      </c>
      <c r="R70" s="9">
        <f t="shared" si="6"/>
        <v>0</v>
      </c>
      <c r="S70" s="3">
        <f>S71</f>
        <v>0</v>
      </c>
      <c r="T70" s="9">
        <f t="shared" si="7"/>
        <v>0</v>
      </c>
    </row>
    <row r="71" spans="1:20" ht="60.75" customHeight="1">
      <c r="A71" s="1" t="s">
        <v>532</v>
      </c>
      <c r="B71" s="4" t="s">
        <v>534</v>
      </c>
      <c r="C71" s="5"/>
      <c r="D71" s="9">
        <v>0</v>
      </c>
      <c r="E71" s="3">
        <f>E72</f>
        <v>0</v>
      </c>
      <c r="F71" s="9">
        <f t="shared" si="0"/>
        <v>0</v>
      </c>
      <c r="G71" s="3">
        <f>G72</f>
        <v>0</v>
      </c>
      <c r="H71" s="9">
        <f t="shared" si="1"/>
        <v>0</v>
      </c>
      <c r="I71" s="3">
        <f>I72</f>
        <v>0</v>
      </c>
      <c r="J71" s="9">
        <f t="shared" si="2"/>
        <v>0</v>
      </c>
      <c r="K71" s="3">
        <f>K72</f>
        <v>0</v>
      </c>
      <c r="L71" s="9">
        <f t="shared" si="3"/>
        <v>0</v>
      </c>
      <c r="M71" s="3">
        <f>M72</f>
        <v>0</v>
      </c>
      <c r="N71" s="9">
        <f t="shared" si="4"/>
        <v>0</v>
      </c>
      <c r="O71" s="3">
        <f>O72</f>
        <v>0</v>
      </c>
      <c r="P71" s="9">
        <f t="shared" si="5"/>
        <v>0</v>
      </c>
      <c r="Q71" s="3">
        <f>Q72</f>
        <v>0</v>
      </c>
      <c r="R71" s="9">
        <f t="shared" si="6"/>
        <v>0</v>
      </c>
      <c r="S71" s="3">
        <f>S72</f>
        <v>0</v>
      </c>
      <c r="T71" s="9">
        <f t="shared" si="7"/>
        <v>0</v>
      </c>
    </row>
    <row r="72" spans="1:20" ht="50.25" customHeight="1">
      <c r="A72" s="1" t="s">
        <v>63</v>
      </c>
      <c r="B72" s="4" t="s">
        <v>534</v>
      </c>
      <c r="C72" s="5">
        <v>600</v>
      </c>
      <c r="D72" s="9">
        <v>0</v>
      </c>
      <c r="E72" s="3"/>
      <c r="F72" s="9">
        <f t="shared" si="0"/>
        <v>0</v>
      </c>
      <c r="G72" s="3"/>
      <c r="H72" s="9">
        <f t="shared" si="1"/>
        <v>0</v>
      </c>
      <c r="I72" s="3"/>
      <c r="J72" s="9">
        <f t="shared" si="2"/>
        <v>0</v>
      </c>
      <c r="K72" s="3"/>
      <c r="L72" s="9">
        <f t="shared" si="3"/>
        <v>0</v>
      </c>
      <c r="M72" s="3"/>
      <c r="N72" s="9">
        <f t="shared" si="4"/>
        <v>0</v>
      </c>
      <c r="O72" s="3"/>
      <c r="P72" s="9">
        <f t="shared" si="5"/>
        <v>0</v>
      </c>
      <c r="Q72" s="3"/>
      <c r="R72" s="9">
        <f t="shared" si="6"/>
        <v>0</v>
      </c>
      <c r="S72" s="3"/>
      <c r="T72" s="9">
        <f t="shared" si="7"/>
        <v>0</v>
      </c>
    </row>
    <row r="73" spans="1:20" ht="37.5" customHeight="1">
      <c r="A73" s="1" t="s">
        <v>538</v>
      </c>
      <c r="B73" s="4" t="s">
        <v>523</v>
      </c>
      <c r="C73" s="5"/>
      <c r="D73" s="9">
        <v>0.45639999999999997</v>
      </c>
      <c r="E73" s="3">
        <f>E74</f>
        <v>4518.3458199999995</v>
      </c>
      <c r="F73" s="9">
        <f t="shared" si="0"/>
        <v>4518.8022199999996</v>
      </c>
      <c r="G73" s="3">
        <f>G74</f>
        <v>0</v>
      </c>
      <c r="H73" s="9">
        <f t="shared" si="1"/>
        <v>4518.8022199999996</v>
      </c>
      <c r="I73" s="3">
        <f>I74</f>
        <v>0</v>
      </c>
      <c r="J73" s="9">
        <f t="shared" si="2"/>
        <v>4518.8022199999996</v>
      </c>
      <c r="K73" s="3">
        <f>K74</f>
        <v>0</v>
      </c>
      <c r="L73" s="9">
        <f t="shared" si="3"/>
        <v>4518.8022199999996</v>
      </c>
      <c r="M73" s="3">
        <f>M74</f>
        <v>0</v>
      </c>
      <c r="N73" s="9">
        <f t="shared" si="4"/>
        <v>4518.8022199999996</v>
      </c>
      <c r="O73" s="3">
        <f>O74</f>
        <v>0</v>
      </c>
      <c r="P73" s="9">
        <f t="shared" si="5"/>
        <v>4518.8022199999996</v>
      </c>
      <c r="Q73" s="3">
        <f>Q74</f>
        <v>0</v>
      </c>
      <c r="R73" s="9">
        <f t="shared" si="6"/>
        <v>4518.8022199999996</v>
      </c>
      <c r="S73" s="3">
        <f>S74</f>
        <v>0</v>
      </c>
      <c r="T73" s="9">
        <f t="shared" si="7"/>
        <v>4518.8022199999996</v>
      </c>
    </row>
    <row r="74" spans="1:20" ht="72" customHeight="1">
      <c r="A74" s="1" t="s">
        <v>539</v>
      </c>
      <c r="B74" s="4" t="s">
        <v>524</v>
      </c>
      <c r="C74" s="5"/>
      <c r="D74" s="9">
        <v>0.45639999999999997</v>
      </c>
      <c r="E74" s="3">
        <f>E75</f>
        <v>4518.3458199999995</v>
      </c>
      <c r="F74" s="9">
        <f t="shared" si="0"/>
        <v>4518.8022199999996</v>
      </c>
      <c r="G74" s="3">
        <f>G75</f>
        <v>0</v>
      </c>
      <c r="H74" s="9">
        <f t="shared" si="1"/>
        <v>4518.8022199999996</v>
      </c>
      <c r="I74" s="3">
        <f>I75</f>
        <v>0</v>
      </c>
      <c r="J74" s="9">
        <f t="shared" si="2"/>
        <v>4518.8022199999996</v>
      </c>
      <c r="K74" s="3">
        <f>K75</f>
        <v>0</v>
      </c>
      <c r="L74" s="9">
        <f t="shared" si="3"/>
        <v>4518.8022199999996</v>
      </c>
      <c r="M74" s="3">
        <f>M75</f>
        <v>0</v>
      </c>
      <c r="N74" s="9">
        <f t="shared" si="4"/>
        <v>4518.8022199999996</v>
      </c>
      <c r="O74" s="3">
        <f>O75</f>
        <v>0</v>
      </c>
      <c r="P74" s="9">
        <f t="shared" si="5"/>
        <v>4518.8022199999996</v>
      </c>
      <c r="Q74" s="3">
        <f>Q75</f>
        <v>0</v>
      </c>
      <c r="R74" s="9">
        <f t="shared" si="6"/>
        <v>4518.8022199999996</v>
      </c>
      <c r="S74" s="3">
        <f>S75</f>
        <v>0</v>
      </c>
      <c r="T74" s="9">
        <f t="shared" si="7"/>
        <v>4518.8022199999996</v>
      </c>
    </row>
    <row r="75" spans="1:20" ht="50.25" customHeight="1">
      <c r="A75" s="1" t="s">
        <v>63</v>
      </c>
      <c r="B75" s="4" t="s">
        <v>524</v>
      </c>
      <c r="C75" s="5">
        <v>600</v>
      </c>
      <c r="D75" s="9">
        <v>0.45639999999999997</v>
      </c>
      <c r="E75" s="3">
        <v>4518.3458199999995</v>
      </c>
      <c r="F75" s="9">
        <f t="shared" si="0"/>
        <v>4518.8022199999996</v>
      </c>
      <c r="G75" s="3"/>
      <c r="H75" s="9">
        <f t="shared" si="1"/>
        <v>4518.8022199999996</v>
      </c>
      <c r="I75" s="3"/>
      <c r="J75" s="9">
        <f t="shared" si="2"/>
        <v>4518.8022199999996</v>
      </c>
      <c r="K75" s="3"/>
      <c r="L75" s="9">
        <f t="shared" si="3"/>
        <v>4518.8022199999996</v>
      </c>
      <c r="M75" s="3"/>
      <c r="N75" s="9">
        <f t="shared" si="4"/>
        <v>4518.8022199999996</v>
      </c>
      <c r="O75" s="3"/>
      <c r="P75" s="9">
        <f t="shared" si="5"/>
        <v>4518.8022199999996</v>
      </c>
      <c r="Q75" s="3"/>
      <c r="R75" s="9">
        <f t="shared" si="6"/>
        <v>4518.8022199999996</v>
      </c>
      <c r="S75" s="3"/>
      <c r="T75" s="9">
        <f t="shared" si="7"/>
        <v>4518.8022199999996</v>
      </c>
    </row>
    <row r="76" spans="1:20" ht="46.5" customHeight="1">
      <c r="A76" s="10" t="s">
        <v>266</v>
      </c>
      <c r="B76" s="8" t="s">
        <v>269</v>
      </c>
      <c r="C76" s="5"/>
      <c r="D76" s="9">
        <v>32673.291380000002</v>
      </c>
      <c r="E76" s="3">
        <f>E77+E94</f>
        <v>0</v>
      </c>
      <c r="F76" s="9">
        <f t="shared" si="0"/>
        <v>32673.291380000002</v>
      </c>
      <c r="G76" s="3">
        <f>G77+G94</f>
        <v>34.280790000000003</v>
      </c>
      <c r="H76" s="9">
        <f t="shared" si="1"/>
        <v>32707.572170000003</v>
      </c>
      <c r="I76" s="3">
        <f>I77+I94</f>
        <v>0</v>
      </c>
      <c r="J76" s="9">
        <f t="shared" si="2"/>
        <v>32707.572170000003</v>
      </c>
      <c r="K76" s="3">
        <f>K77+K94+K97</f>
        <v>10776.315790000001</v>
      </c>
      <c r="L76" s="9">
        <f t="shared" si="3"/>
        <v>43483.887960000007</v>
      </c>
      <c r="M76" s="3">
        <f>M77+M94+M97</f>
        <v>0</v>
      </c>
      <c r="N76" s="9">
        <f t="shared" si="4"/>
        <v>43483.887960000007</v>
      </c>
      <c r="O76" s="3">
        <f>O77+O94+O97</f>
        <v>0</v>
      </c>
      <c r="P76" s="9">
        <f t="shared" si="5"/>
        <v>43483.887960000007</v>
      </c>
      <c r="Q76" s="3">
        <f>Q77+Q94+Q97</f>
        <v>1378.4751799999999</v>
      </c>
      <c r="R76" s="9">
        <f t="shared" si="6"/>
        <v>44862.363140000009</v>
      </c>
      <c r="S76" s="3">
        <f>S77+S94+S97</f>
        <v>13.741989999999999</v>
      </c>
      <c r="T76" s="9">
        <f t="shared" si="7"/>
        <v>44876.105130000011</v>
      </c>
    </row>
    <row r="77" spans="1:20" ht="47.25" customHeight="1">
      <c r="A77" s="11" t="s">
        <v>268</v>
      </c>
      <c r="B77" s="4" t="s">
        <v>270</v>
      </c>
      <c r="C77" s="5"/>
      <c r="D77" s="9">
        <v>32673.291380000002</v>
      </c>
      <c r="E77" s="3">
        <f>E78+E80+E82+E84+E86+E88+E90+E92</f>
        <v>0</v>
      </c>
      <c r="F77" s="9">
        <f t="shared" si="0"/>
        <v>32673.291380000002</v>
      </c>
      <c r="G77" s="3">
        <f>G78+G80+G82+G84+G86+G88+G90+G92</f>
        <v>34.280790000000003</v>
      </c>
      <c r="H77" s="9">
        <f t="shared" si="1"/>
        <v>32707.572170000003</v>
      </c>
      <c r="I77" s="3">
        <f>I78+I80+I82+I84+I86+I88+I90+I92</f>
        <v>0</v>
      </c>
      <c r="J77" s="9">
        <f t="shared" si="2"/>
        <v>32707.572170000003</v>
      </c>
      <c r="K77" s="3">
        <f>K78+K80+K82+K84+K86+K88+K90+K92</f>
        <v>250</v>
      </c>
      <c r="L77" s="9">
        <f t="shared" si="3"/>
        <v>32957.572169999999</v>
      </c>
      <c r="M77" s="3">
        <f>M78+M80+M82+M84+M86+M88+M90+M92</f>
        <v>0</v>
      </c>
      <c r="N77" s="9">
        <f t="shared" si="4"/>
        <v>32957.572169999999</v>
      </c>
      <c r="O77" s="3">
        <f>O78+O80+O82+O84+O86+O88+O90+O92</f>
        <v>0</v>
      </c>
      <c r="P77" s="9">
        <f t="shared" si="5"/>
        <v>32957.572169999999</v>
      </c>
      <c r="Q77" s="3">
        <f>Q78+Q80+Q82+Q84+Q86+Q88+Q90+Q92</f>
        <v>1378.4751799999999</v>
      </c>
      <c r="R77" s="9">
        <f t="shared" si="6"/>
        <v>34336.047350000001</v>
      </c>
      <c r="S77" s="3">
        <f>S78+S80+S82+S84+S86+S88+S90+S92</f>
        <v>13.741989999999999</v>
      </c>
      <c r="T77" s="9">
        <f t="shared" si="7"/>
        <v>34349.789340000003</v>
      </c>
    </row>
    <row r="78" spans="1:20" ht="32.25" customHeight="1">
      <c r="A78" s="11" t="s">
        <v>267</v>
      </c>
      <c r="B78" s="4" t="s">
        <v>271</v>
      </c>
      <c r="C78" s="5"/>
      <c r="D78" s="9">
        <v>28770.921570000006</v>
      </c>
      <c r="E78" s="3">
        <f>E79</f>
        <v>0</v>
      </c>
      <c r="F78" s="9">
        <f t="shared" si="0"/>
        <v>28770.921570000006</v>
      </c>
      <c r="G78" s="3">
        <f>G79</f>
        <v>0</v>
      </c>
      <c r="H78" s="9">
        <f t="shared" si="1"/>
        <v>28770.921570000006</v>
      </c>
      <c r="I78" s="3">
        <f>I79</f>
        <v>0</v>
      </c>
      <c r="J78" s="9">
        <f t="shared" si="2"/>
        <v>28770.921570000006</v>
      </c>
      <c r="K78" s="3">
        <f>K79</f>
        <v>250</v>
      </c>
      <c r="L78" s="9">
        <f t="shared" si="3"/>
        <v>29020.921570000006</v>
      </c>
      <c r="M78" s="3">
        <f>M79</f>
        <v>0</v>
      </c>
      <c r="N78" s="9">
        <f t="shared" si="4"/>
        <v>29020.921570000006</v>
      </c>
      <c r="O78" s="3">
        <f>O79</f>
        <v>0</v>
      </c>
      <c r="P78" s="9">
        <f t="shared" si="5"/>
        <v>29020.921570000006</v>
      </c>
      <c r="Q78" s="3">
        <f>Q79</f>
        <v>1470.4751799999999</v>
      </c>
      <c r="R78" s="9">
        <f t="shared" si="6"/>
        <v>30491.396750000007</v>
      </c>
      <c r="S78" s="3">
        <f>S79</f>
        <v>13.741989999999999</v>
      </c>
      <c r="T78" s="9">
        <f t="shared" si="7"/>
        <v>30505.138740000006</v>
      </c>
    </row>
    <row r="79" spans="1:20" ht="47.25" customHeight="1">
      <c r="A79" s="1" t="s">
        <v>63</v>
      </c>
      <c r="B79" s="4" t="s">
        <v>271</v>
      </c>
      <c r="C79" s="5">
        <v>600</v>
      </c>
      <c r="D79" s="9">
        <v>28770.921570000006</v>
      </c>
      <c r="E79" s="3"/>
      <c r="F79" s="9">
        <f t="shared" si="0"/>
        <v>28770.921570000006</v>
      </c>
      <c r="G79" s="3"/>
      <c r="H79" s="9">
        <f t="shared" si="1"/>
        <v>28770.921570000006</v>
      </c>
      <c r="I79" s="3"/>
      <c r="J79" s="9">
        <f t="shared" si="2"/>
        <v>28770.921570000006</v>
      </c>
      <c r="K79" s="3">
        <v>250</v>
      </c>
      <c r="L79" s="9">
        <f t="shared" si="3"/>
        <v>29020.921570000006</v>
      </c>
      <c r="M79" s="3"/>
      <c r="N79" s="9">
        <f t="shared" si="4"/>
        <v>29020.921570000006</v>
      </c>
      <c r="O79" s="3"/>
      <c r="P79" s="9">
        <f t="shared" si="5"/>
        <v>29020.921570000006</v>
      </c>
      <c r="Q79" s="3">
        <f>37.906+1432.56918</f>
        <v>1470.4751799999999</v>
      </c>
      <c r="R79" s="9">
        <f t="shared" si="6"/>
        <v>30491.396750000007</v>
      </c>
      <c r="S79" s="3">
        <v>13.741989999999999</v>
      </c>
      <c r="T79" s="9">
        <f t="shared" si="7"/>
        <v>30505.138740000006</v>
      </c>
    </row>
    <row r="80" spans="1:20" ht="48" customHeight="1">
      <c r="A80" s="1" t="s">
        <v>273</v>
      </c>
      <c r="B80" s="4" t="s">
        <v>274</v>
      </c>
      <c r="C80" s="5"/>
      <c r="D80" s="9">
        <v>35</v>
      </c>
      <c r="E80" s="3">
        <f>E81</f>
        <v>0</v>
      </c>
      <c r="F80" s="9">
        <f t="shared" si="0"/>
        <v>35</v>
      </c>
      <c r="G80" s="3">
        <f>G81</f>
        <v>0</v>
      </c>
      <c r="H80" s="9">
        <f t="shared" si="1"/>
        <v>35</v>
      </c>
      <c r="I80" s="3">
        <f>I81</f>
        <v>0</v>
      </c>
      <c r="J80" s="9">
        <f t="shared" si="2"/>
        <v>35</v>
      </c>
      <c r="K80" s="3">
        <f>K81</f>
        <v>0</v>
      </c>
      <c r="L80" s="9">
        <f t="shared" si="3"/>
        <v>35</v>
      </c>
      <c r="M80" s="3">
        <f>M81</f>
        <v>0</v>
      </c>
      <c r="N80" s="9">
        <f t="shared" si="4"/>
        <v>35</v>
      </c>
      <c r="O80" s="3">
        <f>O81</f>
        <v>0</v>
      </c>
      <c r="P80" s="9">
        <f t="shared" si="5"/>
        <v>35</v>
      </c>
      <c r="Q80" s="3">
        <f>Q81</f>
        <v>0</v>
      </c>
      <c r="R80" s="9">
        <f t="shared" si="6"/>
        <v>35</v>
      </c>
      <c r="S80" s="3">
        <f>S81</f>
        <v>0</v>
      </c>
      <c r="T80" s="9">
        <f t="shared" si="7"/>
        <v>35</v>
      </c>
    </row>
    <row r="81" spans="1:20" ht="45" customHeight="1">
      <c r="A81" s="1" t="s">
        <v>63</v>
      </c>
      <c r="B81" s="4" t="s">
        <v>274</v>
      </c>
      <c r="C81" s="5">
        <v>600</v>
      </c>
      <c r="D81" s="9">
        <v>35</v>
      </c>
      <c r="E81" s="3"/>
      <c r="F81" s="9">
        <f t="shared" si="0"/>
        <v>35</v>
      </c>
      <c r="G81" s="3"/>
      <c r="H81" s="9">
        <f t="shared" si="1"/>
        <v>35</v>
      </c>
      <c r="I81" s="3"/>
      <c r="J81" s="9">
        <f t="shared" si="2"/>
        <v>35</v>
      </c>
      <c r="K81" s="3"/>
      <c r="L81" s="9">
        <f t="shared" si="3"/>
        <v>35</v>
      </c>
      <c r="M81" s="3"/>
      <c r="N81" s="9">
        <f t="shared" si="4"/>
        <v>35</v>
      </c>
      <c r="O81" s="3"/>
      <c r="P81" s="9">
        <f t="shared" si="5"/>
        <v>35</v>
      </c>
      <c r="Q81" s="3"/>
      <c r="R81" s="9">
        <f t="shared" si="6"/>
        <v>35</v>
      </c>
      <c r="S81" s="3"/>
      <c r="T81" s="9">
        <f t="shared" si="7"/>
        <v>35</v>
      </c>
    </row>
    <row r="82" spans="1:20" ht="45" customHeight="1">
      <c r="A82" s="1" t="s">
        <v>336</v>
      </c>
      <c r="B82" s="4" t="s">
        <v>275</v>
      </c>
      <c r="C82" s="5"/>
      <c r="D82" s="9">
        <v>92</v>
      </c>
      <c r="E82" s="3">
        <f>E83</f>
        <v>0</v>
      </c>
      <c r="F82" s="9">
        <f t="shared" si="0"/>
        <v>92</v>
      </c>
      <c r="G82" s="3">
        <f>G83</f>
        <v>0</v>
      </c>
      <c r="H82" s="9">
        <f t="shared" si="1"/>
        <v>92</v>
      </c>
      <c r="I82" s="3">
        <f>I83</f>
        <v>0</v>
      </c>
      <c r="J82" s="9">
        <f t="shared" si="2"/>
        <v>92</v>
      </c>
      <c r="K82" s="3">
        <f>K83</f>
        <v>0</v>
      </c>
      <c r="L82" s="9">
        <f t="shared" si="3"/>
        <v>92</v>
      </c>
      <c r="M82" s="3">
        <f>M83</f>
        <v>0</v>
      </c>
      <c r="N82" s="9">
        <f t="shared" si="4"/>
        <v>92</v>
      </c>
      <c r="O82" s="3">
        <f>O83</f>
        <v>0</v>
      </c>
      <c r="P82" s="9">
        <f t="shared" si="5"/>
        <v>92</v>
      </c>
      <c r="Q82" s="3">
        <f>Q83</f>
        <v>-92</v>
      </c>
      <c r="R82" s="9">
        <f t="shared" si="6"/>
        <v>0</v>
      </c>
      <c r="S82" s="3">
        <f>S83</f>
        <v>0</v>
      </c>
      <c r="T82" s="9">
        <f t="shared" si="7"/>
        <v>0</v>
      </c>
    </row>
    <row r="83" spans="1:20" ht="45.75" customHeight="1">
      <c r="A83" s="1" t="s">
        <v>63</v>
      </c>
      <c r="B83" s="4" t="s">
        <v>275</v>
      </c>
      <c r="C83" s="5">
        <v>600</v>
      </c>
      <c r="D83" s="9">
        <v>92</v>
      </c>
      <c r="E83" s="3"/>
      <c r="F83" s="9">
        <f t="shared" si="0"/>
        <v>92</v>
      </c>
      <c r="G83" s="3"/>
      <c r="H83" s="9">
        <f t="shared" si="1"/>
        <v>92</v>
      </c>
      <c r="I83" s="3"/>
      <c r="J83" s="9">
        <f t="shared" si="2"/>
        <v>92</v>
      </c>
      <c r="K83" s="3"/>
      <c r="L83" s="9">
        <f t="shared" si="3"/>
        <v>92</v>
      </c>
      <c r="M83" s="3"/>
      <c r="N83" s="9">
        <f t="shared" si="4"/>
        <v>92</v>
      </c>
      <c r="O83" s="3"/>
      <c r="P83" s="9">
        <f t="shared" si="5"/>
        <v>92</v>
      </c>
      <c r="Q83" s="3">
        <v>-92</v>
      </c>
      <c r="R83" s="9">
        <f t="shared" si="6"/>
        <v>0</v>
      </c>
      <c r="S83" s="3"/>
      <c r="T83" s="9">
        <f t="shared" si="7"/>
        <v>0</v>
      </c>
    </row>
    <row r="84" spans="1:20" ht="84.75" customHeight="1">
      <c r="A84" s="1" t="s">
        <v>276</v>
      </c>
      <c r="B84" s="14" t="s">
        <v>277</v>
      </c>
      <c r="C84" s="5"/>
      <c r="D84" s="9">
        <v>1058.55584</v>
      </c>
      <c r="E84" s="3">
        <f>E85</f>
        <v>0</v>
      </c>
      <c r="F84" s="9">
        <f t="shared" si="0"/>
        <v>1058.55584</v>
      </c>
      <c r="G84" s="3">
        <f>G85</f>
        <v>0</v>
      </c>
      <c r="H84" s="9">
        <f t="shared" si="1"/>
        <v>1058.55584</v>
      </c>
      <c r="I84" s="3">
        <f>I85</f>
        <v>0</v>
      </c>
      <c r="J84" s="9">
        <f t="shared" si="2"/>
        <v>1058.55584</v>
      </c>
      <c r="K84" s="3">
        <f>K85</f>
        <v>0</v>
      </c>
      <c r="L84" s="9">
        <f t="shared" si="3"/>
        <v>1058.55584</v>
      </c>
      <c r="M84" s="3">
        <f>M85</f>
        <v>0</v>
      </c>
      <c r="N84" s="9">
        <f t="shared" si="4"/>
        <v>1058.55584</v>
      </c>
      <c r="O84" s="3">
        <f>O85</f>
        <v>0</v>
      </c>
      <c r="P84" s="9">
        <f t="shared" si="5"/>
        <v>1058.55584</v>
      </c>
      <c r="Q84" s="3">
        <f>Q85</f>
        <v>0</v>
      </c>
      <c r="R84" s="9">
        <f t="shared" si="6"/>
        <v>1058.55584</v>
      </c>
      <c r="S84" s="3">
        <f>S85</f>
        <v>0</v>
      </c>
      <c r="T84" s="9">
        <f t="shared" si="7"/>
        <v>1058.55584</v>
      </c>
    </row>
    <row r="85" spans="1:20" ht="45.75" customHeight="1">
      <c r="A85" s="1" t="s">
        <v>63</v>
      </c>
      <c r="B85" s="14" t="s">
        <v>277</v>
      </c>
      <c r="C85" s="5">
        <v>600</v>
      </c>
      <c r="D85" s="9">
        <v>1058.55584</v>
      </c>
      <c r="E85" s="3"/>
      <c r="F85" s="9">
        <f t="shared" si="0"/>
        <v>1058.55584</v>
      </c>
      <c r="G85" s="3"/>
      <c r="H85" s="9">
        <f t="shared" si="1"/>
        <v>1058.55584</v>
      </c>
      <c r="I85" s="3"/>
      <c r="J85" s="9">
        <f t="shared" si="2"/>
        <v>1058.55584</v>
      </c>
      <c r="K85" s="3"/>
      <c r="L85" s="9">
        <f t="shared" si="3"/>
        <v>1058.55584</v>
      </c>
      <c r="M85" s="3"/>
      <c r="N85" s="9">
        <f t="shared" si="4"/>
        <v>1058.55584</v>
      </c>
      <c r="O85" s="3"/>
      <c r="P85" s="9">
        <f t="shared" si="5"/>
        <v>1058.55584</v>
      </c>
      <c r="Q85" s="3"/>
      <c r="R85" s="9">
        <f t="shared" ref="R85:R148" si="8">P85+Q85</f>
        <v>1058.55584</v>
      </c>
      <c r="S85" s="3"/>
      <c r="T85" s="9">
        <f t="shared" ref="T85:T148" si="9">R85+S85</f>
        <v>1058.55584</v>
      </c>
    </row>
    <row r="86" spans="1:20" ht="84.75" customHeight="1">
      <c r="A86" s="1" t="s">
        <v>278</v>
      </c>
      <c r="B86" s="14" t="s">
        <v>279</v>
      </c>
      <c r="C86" s="5"/>
      <c r="D86" s="9">
        <v>300</v>
      </c>
      <c r="E86" s="3">
        <f>E87</f>
        <v>0</v>
      </c>
      <c r="F86" s="9">
        <f t="shared" si="0"/>
        <v>300</v>
      </c>
      <c r="G86" s="3">
        <f>G87</f>
        <v>34.280790000000003</v>
      </c>
      <c r="H86" s="9">
        <f t="shared" si="1"/>
        <v>334.28079000000002</v>
      </c>
      <c r="I86" s="3">
        <f>I87</f>
        <v>0</v>
      </c>
      <c r="J86" s="9">
        <f t="shared" si="2"/>
        <v>334.28079000000002</v>
      </c>
      <c r="K86" s="3">
        <f>K87</f>
        <v>0</v>
      </c>
      <c r="L86" s="9">
        <f t="shared" si="3"/>
        <v>334.28079000000002</v>
      </c>
      <c r="M86" s="3">
        <f>M87</f>
        <v>0</v>
      </c>
      <c r="N86" s="9">
        <f t="shared" si="4"/>
        <v>334.28079000000002</v>
      </c>
      <c r="O86" s="3">
        <f>O87</f>
        <v>0</v>
      </c>
      <c r="P86" s="9">
        <f t="shared" si="5"/>
        <v>334.28079000000002</v>
      </c>
      <c r="Q86" s="3">
        <f>Q87</f>
        <v>0</v>
      </c>
      <c r="R86" s="9">
        <f t="shared" si="8"/>
        <v>334.28079000000002</v>
      </c>
      <c r="S86" s="3">
        <f>S87</f>
        <v>0</v>
      </c>
      <c r="T86" s="9">
        <f t="shared" si="9"/>
        <v>334.28079000000002</v>
      </c>
    </row>
    <row r="87" spans="1:20" ht="45.75" customHeight="1">
      <c r="A87" s="1" t="s">
        <v>63</v>
      </c>
      <c r="B87" s="14" t="s">
        <v>279</v>
      </c>
      <c r="C87" s="5">
        <v>600</v>
      </c>
      <c r="D87" s="9">
        <v>300</v>
      </c>
      <c r="E87" s="3"/>
      <c r="F87" s="9">
        <f t="shared" si="0"/>
        <v>300</v>
      </c>
      <c r="G87" s="3">
        <v>34.280790000000003</v>
      </c>
      <c r="H87" s="9">
        <f t="shared" si="1"/>
        <v>334.28079000000002</v>
      </c>
      <c r="I87" s="3"/>
      <c r="J87" s="9">
        <f t="shared" ref="J87:J157" si="10">H87+I87</f>
        <v>334.28079000000002</v>
      </c>
      <c r="K87" s="3"/>
      <c r="L87" s="9">
        <f t="shared" ref="L87:L157" si="11">J87+K87</f>
        <v>334.28079000000002</v>
      </c>
      <c r="M87" s="3"/>
      <c r="N87" s="9">
        <f t="shared" ref="N87:N154" si="12">L87+M87</f>
        <v>334.28079000000002</v>
      </c>
      <c r="O87" s="3"/>
      <c r="P87" s="9">
        <f t="shared" ref="P87:P154" si="13">N87+O87</f>
        <v>334.28079000000002</v>
      </c>
      <c r="Q87" s="3"/>
      <c r="R87" s="9">
        <f t="shared" si="8"/>
        <v>334.28079000000002</v>
      </c>
      <c r="S87" s="3"/>
      <c r="T87" s="9">
        <f t="shared" si="9"/>
        <v>334.28079000000002</v>
      </c>
    </row>
    <row r="88" spans="1:20" ht="96" customHeight="1">
      <c r="A88" s="1" t="s">
        <v>282</v>
      </c>
      <c r="B88" s="14" t="s">
        <v>283</v>
      </c>
      <c r="C88" s="5"/>
      <c r="D88" s="9">
        <v>1487.46597</v>
      </c>
      <c r="E88" s="3">
        <f>E89</f>
        <v>0</v>
      </c>
      <c r="F88" s="9">
        <f t="shared" si="0"/>
        <v>1487.46597</v>
      </c>
      <c r="G88" s="3">
        <f>G89</f>
        <v>0</v>
      </c>
      <c r="H88" s="9">
        <f t="shared" si="1"/>
        <v>1487.46597</v>
      </c>
      <c r="I88" s="3">
        <f>I89</f>
        <v>0</v>
      </c>
      <c r="J88" s="9">
        <f t="shared" si="10"/>
        <v>1487.46597</v>
      </c>
      <c r="K88" s="3">
        <f>K89</f>
        <v>0</v>
      </c>
      <c r="L88" s="9">
        <f t="shared" si="11"/>
        <v>1487.46597</v>
      </c>
      <c r="M88" s="3">
        <f>M89</f>
        <v>0</v>
      </c>
      <c r="N88" s="9">
        <f t="shared" si="12"/>
        <v>1487.46597</v>
      </c>
      <c r="O88" s="3">
        <f>O89</f>
        <v>0</v>
      </c>
      <c r="P88" s="9">
        <f t="shared" si="13"/>
        <v>1487.46597</v>
      </c>
      <c r="Q88" s="3">
        <f>Q89</f>
        <v>0</v>
      </c>
      <c r="R88" s="9">
        <f t="shared" si="8"/>
        <v>1487.46597</v>
      </c>
      <c r="S88" s="3">
        <f>S89</f>
        <v>0</v>
      </c>
      <c r="T88" s="9">
        <f t="shared" si="9"/>
        <v>1487.46597</v>
      </c>
    </row>
    <row r="89" spans="1:20" ht="46.5" customHeight="1">
      <c r="A89" s="1" t="s">
        <v>63</v>
      </c>
      <c r="B89" s="14" t="s">
        <v>283</v>
      </c>
      <c r="C89" s="5">
        <v>600</v>
      </c>
      <c r="D89" s="9">
        <v>1487.46597</v>
      </c>
      <c r="E89" s="3"/>
      <c r="F89" s="9">
        <f t="shared" si="0"/>
        <v>1487.46597</v>
      </c>
      <c r="G89" s="3"/>
      <c r="H89" s="9">
        <f t="shared" si="1"/>
        <v>1487.46597</v>
      </c>
      <c r="I89" s="3"/>
      <c r="J89" s="9">
        <f t="shared" si="10"/>
        <v>1487.46597</v>
      </c>
      <c r="K89" s="3"/>
      <c r="L89" s="9">
        <f t="shared" si="11"/>
        <v>1487.46597</v>
      </c>
      <c r="M89" s="3"/>
      <c r="N89" s="9">
        <f t="shared" si="12"/>
        <v>1487.46597</v>
      </c>
      <c r="O89" s="3"/>
      <c r="P89" s="9">
        <f t="shared" si="13"/>
        <v>1487.46597</v>
      </c>
      <c r="Q89" s="3"/>
      <c r="R89" s="9">
        <f t="shared" si="8"/>
        <v>1487.46597</v>
      </c>
      <c r="S89" s="3"/>
      <c r="T89" s="9">
        <f t="shared" si="9"/>
        <v>1487.46597</v>
      </c>
    </row>
    <row r="90" spans="1:20" ht="96" customHeight="1">
      <c r="A90" s="1" t="s">
        <v>284</v>
      </c>
      <c r="B90" s="4" t="s">
        <v>285</v>
      </c>
      <c r="C90" s="5"/>
      <c r="D90" s="9">
        <v>200</v>
      </c>
      <c r="E90" s="3">
        <f>E91</f>
        <v>0</v>
      </c>
      <c r="F90" s="9">
        <f t="shared" si="0"/>
        <v>200</v>
      </c>
      <c r="G90" s="3">
        <f>G91</f>
        <v>0</v>
      </c>
      <c r="H90" s="9">
        <f t="shared" ref="H90:H160" si="14">F90+G90</f>
        <v>200</v>
      </c>
      <c r="I90" s="3">
        <f>I91</f>
        <v>0</v>
      </c>
      <c r="J90" s="9">
        <f t="shared" si="10"/>
        <v>200</v>
      </c>
      <c r="K90" s="3">
        <f>K91</f>
        <v>0</v>
      </c>
      <c r="L90" s="9">
        <f t="shared" si="11"/>
        <v>200</v>
      </c>
      <c r="M90" s="3">
        <f>M91</f>
        <v>0</v>
      </c>
      <c r="N90" s="9">
        <f t="shared" si="12"/>
        <v>200</v>
      </c>
      <c r="O90" s="3">
        <f>O91</f>
        <v>0</v>
      </c>
      <c r="P90" s="9">
        <f t="shared" si="13"/>
        <v>200</v>
      </c>
      <c r="Q90" s="3">
        <f>Q91</f>
        <v>0</v>
      </c>
      <c r="R90" s="9">
        <f t="shared" si="8"/>
        <v>200</v>
      </c>
      <c r="S90" s="3">
        <f>S91</f>
        <v>0</v>
      </c>
      <c r="T90" s="9">
        <f t="shared" si="9"/>
        <v>200</v>
      </c>
    </row>
    <row r="91" spans="1:20" ht="47.25" customHeight="1">
      <c r="A91" s="1" t="s">
        <v>63</v>
      </c>
      <c r="B91" s="4" t="s">
        <v>285</v>
      </c>
      <c r="C91" s="5">
        <v>600</v>
      </c>
      <c r="D91" s="9">
        <v>200</v>
      </c>
      <c r="E91" s="3"/>
      <c r="F91" s="9">
        <f t="shared" si="0"/>
        <v>200</v>
      </c>
      <c r="G91" s="3"/>
      <c r="H91" s="9">
        <f t="shared" si="14"/>
        <v>200</v>
      </c>
      <c r="I91" s="3"/>
      <c r="J91" s="9">
        <f t="shared" si="10"/>
        <v>200</v>
      </c>
      <c r="K91" s="3"/>
      <c r="L91" s="9">
        <f t="shared" si="11"/>
        <v>200</v>
      </c>
      <c r="M91" s="3"/>
      <c r="N91" s="9">
        <f t="shared" si="12"/>
        <v>200</v>
      </c>
      <c r="O91" s="3"/>
      <c r="P91" s="9">
        <f t="shared" si="13"/>
        <v>200</v>
      </c>
      <c r="Q91" s="3"/>
      <c r="R91" s="9">
        <f t="shared" si="8"/>
        <v>200</v>
      </c>
      <c r="S91" s="3"/>
      <c r="T91" s="9">
        <f t="shared" si="9"/>
        <v>200</v>
      </c>
    </row>
    <row r="92" spans="1:20" ht="35.25" customHeight="1">
      <c r="A92" s="13" t="s">
        <v>472</v>
      </c>
      <c r="B92" s="4" t="s">
        <v>471</v>
      </c>
      <c r="C92" s="5"/>
      <c r="D92" s="9">
        <v>729.34799999999996</v>
      </c>
      <c r="E92" s="3">
        <f>E93</f>
        <v>0</v>
      </c>
      <c r="F92" s="9">
        <f t="shared" si="0"/>
        <v>729.34799999999996</v>
      </c>
      <c r="G92" s="3">
        <f>G93</f>
        <v>0</v>
      </c>
      <c r="H92" s="9">
        <f t="shared" si="14"/>
        <v>729.34799999999996</v>
      </c>
      <c r="I92" s="3">
        <f>I93</f>
        <v>0</v>
      </c>
      <c r="J92" s="9">
        <f t="shared" si="10"/>
        <v>729.34799999999996</v>
      </c>
      <c r="K92" s="3">
        <f>K93</f>
        <v>0</v>
      </c>
      <c r="L92" s="9">
        <f t="shared" si="11"/>
        <v>729.34799999999996</v>
      </c>
      <c r="M92" s="3">
        <f>M93</f>
        <v>0</v>
      </c>
      <c r="N92" s="9">
        <f t="shared" si="12"/>
        <v>729.34799999999996</v>
      </c>
      <c r="O92" s="3">
        <f>O93</f>
        <v>0</v>
      </c>
      <c r="P92" s="9">
        <f t="shared" si="13"/>
        <v>729.34799999999996</v>
      </c>
      <c r="Q92" s="3">
        <f>Q93</f>
        <v>0</v>
      </c>
      <c r="R92" s="9">
        <f t="shared" si="8"/>
        <v>729.34799999999996</v>
      </c>
      <c r="S92" s="3">
        <f>S93</f>
        <v>0</v>
      </c>
      <c r="T92" s="9">
        <f t="shared" si="9"/>
        <v>729.34799999999996</v>
      </c>
    </row>
    <row r="93" spans="1:20" ht="47.25" customHeight="1">
      <c r="A93" s="13" t="s">
        <v>63</v>
      </c>
      <c r="B93" s="4" t="s">
        <v>471</v>
      </c>
      <c r="C93" s="5">
        <v>600</v>
      </c>
      <c r="D93" s="9">
        <v>729.34799999999996</v>
      </c>
      <c r="E93" s="3"/>
      <c r="F93" s="9">
        <f t="shared" ref="F93:F163" si="15">D93+E93</f>
        <v>729.34799999999996</v>
      </c>
      <c r="G93" s="3"/>
      <c r="H93" s="9">
        <f t="shared" si="14"/>
        <v>729.34799999999996</v>
      </c>
      <c r="I93" s="3"/>
      <c r="J93" s="9">
        <f t="shared" si="10"/>
        <v>729.34799999999996</v>
      </c>
      <c r="K93" s="3"/>
      <c r="L93" s="9">
        <f t="shared" si="11"/>
        <v>729.34799999999996</v>
      </c>
      <c r="M93" s="3"/>
      <c r="N93" s="9">
        <f t="shared" si="12"/>
        <v>729.34799999999996</v>
      </c>
      <c r="O93" s="3"/>
      <c r="P93" s="9">
        <f t="shared" si="13"/>
        <v>729.34799999999996</v>
      </c>
      <c r="Q93" s="3"/>
      <c r="R93" s="9">
        <f t="shared" si="8"/>
        <v>729.34799999999996</v>
      </c>
      <c r="S93" s="3"/>
      <c r="T93" s="9">
        <f t="shared" si="9"/>
        <v>729.34799999999996</v>
      </c>
    </row>
    <row r="94" spans="1:20" ht="57.75" customHeight="1">
      <c r="A94" s="1" t="s">
        <v>553</v>
      </c>
      <c r="B94" s="4" t="s">
        <v>286</v>
      </c>
      <c r="C94" s="5"/>
      <c r="D94" s="9">
        <v>0</v>
      </c>
      <c r="E94" s="3">
        <f>E95</f>
        <v>0</v>
      </c>
      <c r="F94" s="9">
        <f t="shared" si="15"/>
        <v>0</v>
      </c>
      <c r="G94" s="3">
        <f>G95</f>
        <v>0</v>
      </c>
      <c r="H94" s="9">
        <f t="shared" si="14"/>
        <v>0</v>
      </c>
      <c r="I94" s="3">
        <f>I95</f>
        <v>0</v>
      </c>
      <c r="J94" s="9">
        <f t="shared" si="10"/>
        <v>0</v>
      </c>
      <c r="K94" s="3">
        <f>K95</f>
        <v>0</v>
      </c>
      <c r="L94" s="9">
        <f t="shared" si="11"/>
        <v>0</v>
      </c>
      <c r="M94" s="3">
        <f>M95</f>
        <v>0</v>
      </c>
      <c r="N94" s="9">
        <f t="shared" si="12"/>
        <v>0</v>
      </c>
      <c r="O94" s="3">
        <f>O95</f>
        <v>0</v>
      </c>
      <c r="P94" s="9">
        <f t="shared" si="13"/>
        <v>0</v>
      </c>
      <c r="Q94" s="3">
        <f>Q95</f>
        <v>0</v>
      </c>
      <c r="R94" s="9">
        <f t="shared" si="8"/>
        <v>0</v>
      </c>
      <c r="S94" s="3">
        <f>S95</f>
        <v>0</v>
      </c>
      <c r="T94" s="9">
        <f t="shared" si="9"/>
        <v>0</v>
      </c>
    </row>
    <row r="95" spans="1:20" ht="47.25" customHeight="1">
      <c r="A95" s="1" t="s">
        <v>288</v>
      </c>
      <c r="B95" s="4" t="s">
        <v>287</v>
      </c>
      <c r="C95" s="5"/>
      <c r="D95" s="9">
        <v>0</v>
      </c>
      <c r="E95" s="3">
        <f>E96</f>
        <v>0</v>
      </c>
      <c r="F95" s="9">
        <f t="shared" si="15"/>
        <v>0</v>
      </c>
      <c r="G95" s="3">
        <f>G96</f>
        <v>0</v>
      </c>
      <c r="H95" s="9">
        <f t="shared" si="14"/>
        <v>0</v>
      </c>
      <c r="I95" s="3">
        <f>I96</f>
        <v>0</v>
      </c>
      <c r="J95" s="9">
        <f t="shared" si="10"/>
        <v>0</v>
      </c>
      <c r="K95" s="3">
        <f>K96</f>
        <v>0</v>
      </c>
      <c r="L95" s="9">
        <f t="shared" si="11"/>
        <v>0</v>
      </c>
      <c r="M95" s="3">
        <f>M96</f>
        <v>0</v>
      </c>
      <c r="N95" s="9">
        <f t="shared" si="12"/>
        <v>0</v>
      </c>
      <c r="O95" s="3">
        <f>O96</f>
        <v>0</v>
      </c>
      <c r="P95" s="9">
        <f t="shared" si="13"/>
        <v>0</v>
      </c>
      <c r="Q95" s="3">
        <f>Q96</f>
        <v>0</v>
      </c>
      <c r="R95" s="9">
        <f t="shared" si="8"/>
        <v>0</v>
      </c>
      <c r="S95" s="3">
        <f>S96</f>
        <v>0</v>
      </c>
      <c r="T95" s="9">
        <f t="shared" si="9"/>
        <v>0</v>
      </c>
    </row>
    <row r="96" spans="1:20" ht="51.75" customHeight="1">
      <c r="A96" s="1" t="s">
        <v>63</v>
      </c>
      <c r="B96" s="4" t="s">
        <v>287</v>
      </c>
      <c r="C96" s="5">
        <v>600</v>
      </c>
      <c r="D96" s="9">
        <v>0</v>
      </c>
      <c r="E96" s="3"/>
      <c r="F96" s="9">
        <f t="shared" si="15"/>
        <v>0</v>
      </c>
      <c r="G96" s="3"/>
      <c r="H96" s="9">
        <f t="shared" si="14"/>
        <v>0</v>
      </c>
      <c r="I96" s="3"/>
      <c r="J96" s="9">
        <f t="shared" si="10"/>
        <v>0</v>
      </c>
      <c r="K96" s="3"/>
      <c r="L96" s="9">
        <f t="shared" si="11"/>
        <v>0</v>
      </c>
      <c r="M96" s="3"/>
      <c r="N96" s="9">
        <f t="shared" si="12"/>
        <v>0</v>
      </c>
      <c r="O96" s="3"/>
      <c r="P96" s="9">
        <f t="shared" si="13"/>
        <v>0</v>
      </c>
      <c r="Q96" s="3"/>
      <c r="R96" s="9">
        <f t="shared" si="8"/>
        <v>0</v>
      </c>
      <c r="S96" s="3"/>
      <c r="T96" s="9">
        <f t="shared" si="9"/>
        <v>0</v>
      </c>
    </row>
    <row r="97" spans="1:20" ht="42.75" customHeight="1">
      <c r="A97" s="1" t="s">
        <v>549</v>
      </c>
      <c r="B97" s="4" t="s">
        <v>550</v>
      </c>
      <c r="C97" s="5"/>
      <c r="D97" s="9"/>
      <c r="E97" s="3"/>
      <c r="F97" s="9"/>
      <c r="G97" s="3"/>
      <c r="H97" s="9"/>
      <c r="I97" s="3"/>
      <c r="J97" s="9">
        <f t="shared" si="10"/>
        <v>0</v>
      </c>
      <c r="K97" s="3">
        <f>K98</f>
        <v>10526.315790000001</v>
      </c>
      <c r="L97" s="9">
        <f t="shared" si="11"/>
        <v>10526.315790000001</v>
      </c>
      <c r="M97" s="3">
        <f>M98</f>
        <v>0</v>
      </c>
      <c r="N97" s="9">
        <f t="shared" si="12"/>
        <v>10526.315790000001</v>
      </c>
      <c r="O97" s="3">
        <f>O98</f>
        <v>0</v>
      </c>
      <c r="P97" s="9">
        <f t="shared" si="13"/>
        <v>10526.315790000001</v>
      </c>
      <c r="Q97" s="3">
        <f>Q98</f>
        <v>0</v>
      </c>
      <c r="R97" s="9">
        <f t="shared" si="8"/>
        <v>10526.315790000001</v>
      </c>
      <c r="S97" s="3">
        <f>S98</f>
        <v>0</v>
      </c>
      <c r="T97" s="9">
        <f t="shared" si="9"/>
        <v>10526.315790000001</v>
      </c>
    </row>
    <row r="98" spans="1:20" ht="38.25" customHeight="1">
      <c r="A98" s="1" t="s">
        <v>551</v>
      </c>
      <c r="B98" s="4" t="s">
        <v>552</v>
      </c>
      <c r="C98" s="5"/>
      <c r="D98" s="9"/>
      <c r="E98" s="3"/>
      <c r="F98" s="9"/>
      <c r="G98" s="3"/>
      <c r="H98" s="9"/>
      <c r="I98" s="3"/>
      <c r="J98" s="9">
        <f t="shared" si="10"/>
        <v>0</v>
      </c>
      <c r="K98" s="3">
        <f>K99</f>
        <v>10526.315790000001</v>
      </c>
      <c r="L98" s="9">
        <f t="shared" si="11"/>
        <v>10526.315790000001</v>
      </c>
      <c r="M98" s="3">
        <f>M99</f>
        <v>0</v>
      </c>
      <c r="N98" s="9">
        <f t="shared" si="12"/>
        <v>10526.315790000001</v>
      </c>
      <c r="O98" s="3">
        <f>O99</f>
        <v>0</v>
      </c>
      <c r="P98" s="9">
        <f t="shared" si="13"/>
        <v>10526.315790000001</v>
      </c>
      <c r="Q98" s="3">
        <f>Q99</f>
        <v>0</v>
      </c>
      <c r="R98" s="9">
        <f t="shared" si="8"/>
        <v>10526.315790000001</v>
      </c>
      <c r="S98" s="3">
        <f>S99</f>
        <v>0</v>
      </c>
      <c r="T98" s="9">
        <f t="shared" si="9"/>
        <v>10526.315790000001</v>
      </c>
    </row>
    <row r="99" spans="1:20" ht="51.75" customHeight="1">
      <c r="A99" s="1" t="s">
        <v>63</v>
      </c>
      <c r="B99" s="4" t="s">
        <v>552</v>
      </c>
      <c r="C99" s="5">
        <v>600</v>
      </c>
      <c r="D99" s="9"/>
      <c r="E99" s="3"/>
      <c r="F99" s="9"/>
      <c r="G99" s="3"/>
      <c r="H99" s="9"/>
      <c r="I99" s="3"/>
      <c r="J99" s="9">
        <f t="shared" si="10"/>
        <v>0</v>
      </c>
      <c r="K99" s="3">
        <v>10526.315790000001</v>
      </c>
      <c r="L99" s="9">
        <f t="shared" si="11"/>
        <v>10526.315790000001</v>
      </c>
      <c r="M99" s="3"/>
      <c r="N99" s="9">
        <f t="shared" si="12"/>
        <v>10526.315790000001</v>
      </c>
      <c r="O99" s="3"/>
      <c r="P99" s="9">
        <f t="shared" si="13"/>
        <v>10526.315790000001</v>
      </c>
      <c r="Q99" s="3"/>
      <c r="R99" s="9">
        <f t="shared" si="8"/>
        <v>10526.315790000001</v>
      </c>
      <c r="S99" s="3"/>
      <c r="T99" s="9">
        <f t="shared" si="9"/>
        <v>10526.315790000001</v>
      </c>
    </row>
    <row r="100" spans="1:20" ht="47.25" customHeight="1">
      <c r="A100" s="10" t="s">
        <v>30</v>
      </c>
      <c r="B100" s="8" t="s">
        <v>29</v>
      </c>
      <c r="C100" s="5"/>
      <c r="D100" s="9">
        <v>7529.3848599999983</v>
      </c>
      <c r="E100" s="3">
        <f>E101</f>
        <v>0</v>
      </c>
      <c r="F100" s="9">
        <f t="shared" si="15"/>
        <v>7529.3848599999983</v>
      </c>
      <c r="G100" s="3">
        <f>G101</f>
        <v>0</v>
      </c>
      <c r="H100" s="9">
        <f t="shared" si="14"/>
        <v>7529.3848599999983</v>
      </c>
      <c r="I100" s="3">
        <f>I101</f>
        <v>0</v>
      </c>
      <c r="J100" s="9">
        <f t="shared" si="10"/>
        <v>7529.3848599999983</v>
      </c>
      <c r="K100" s="3">
        <f>K101</f>
        <v>0</v>
      </c>
      <c r="L100" s="9">
        <f t="shared" si="11"/>
        <v>7529.3848599999983</v>
      </c>
      <c r="M100" s="3">
        <f>M101</f>
        <v>0</v>
      </c>
      <c r="N100" s="9">
        <f t="shared" si="12"/>
        <v>7529.3848599999983</v>
      </c>
      <c r="O100" s="3">
        <f>O101</f>
        <v>0</v>
      </c>
      <c r="P100" s="9">
        <f t="shared" si="13"/>
        <v>7529.3848599999983</v>
      </c>
      <c r="Q100" s="3">
        <f>Q101</f>
        <v>5005.7917199999993</v>
      </c>
      <c r="R100" s="9">
        <f t="shared" si="8"/>
        <v>12535.176579999998</v>
      </c>
      <c r="S100" s="3">
        <f>S101</f>
        <v>0</v>
      </c>
      <c r="T100" s="9">
        <f t="shared" si="9"/>
        <v>12535.176579999998</v>
      </c>
    </row>
    <row r="101" spans="1:20" ht="63" customHeight="1">
      <c r="A101" s="11" t="s">
        <v>290</v>
      </c>
      <c r="B101" s="4" t="s">
        <v>289</v>
      </c>
      <c r="C101" s="5"/>
      <c r="D101" s="9">
        <v>7529.3848599999983</v>
      </c>
      <c r="E101" s="3">
        <f>E102+E110+E112+E115+E117+E108</f>
        <v>0</v>
      </c>
      <c r="F101" s="9">
        <f t="shared" si="15"/>
        <v>7529.3848599999983</v>
      </c>
      <c r="G101" s="3">
        <f>G102+G110+G112+G115+G117+G108</f>
        <v>0</v>
      </c>
      <c r="H101" s="9">
        <f t="shared" si="14"/>
        <v>7529.3848599999983</v>
      </c>
      <c r="I101" s="3">
        <f>I102+I110+I112+I115+I117+I108</f>
        <v>0</v>
      </c>
      <c r="J101" s="9">
        <f t="shared" si="10"/>
        <v>7529.3848599999983</v>
      </c>
      <c r="K101" s="3">
        <f>K102+K110+K112+K115+K117+K108</f>
        <v>0</v>
      </c>
      <c r="L101" s="9">
        <f t="shared" si="11"/>
        <v>7529.3848599999983</v>
      </c>
      <c r="M101" s="3">
        <f>M102+M110+M112+M115+M117+M108</f>
        <v>0</v>
      </c>
      <c r="N101" s="9">
        <f t="shared" si="12"/>
        <v>7529.3848599999983</v>
      </c>
      <c r="O101" s="3">
        <f>O102+O110+O112+O115+O117+O108+O104+O106</f>
        <v>0</v>
      </c>
      <c r="P101" s="9">
        <f t="shared" si="13"/>
        <v>7529.3848599999983</v>
      </c>
      <c r="Q101" s="3">
        <f>Q102+Q110+Q112+Q115+Q117+Q108+Q104+Q106</f>
        <v>5005.7917199999993</v>
      </c>
      <c r="R101" s="9">
        <f t="shared" si="8"/>
        <v>12535.176579999998</v>
      </c>
      <c r="S101" s="3">
        <f>S102+S110+S112+S115+S117+S108+S104+S106</f>
        <v>0</v>
      </c>
      <c r="T101" s="9">
        <f t="shared" si="9"/>
        <v>12535.176579999998</v>
      </c>
    </row>
    <row r="102" spans="1:20" ht="74.25" customHeight="1">
      <c r="A102" s="1" t="s">
        <v>367</v>
      </c>
      <c r="B102" s="14" t="s">
        <v>368</v>
      </c>
      <c r="C102" s="5"/>
      <c r="D102" s="9">
        <v>2718.3000000000006</v>
      </c>
      <c r="E102" s="3">
        <f>E103</f>
        <v>0</v>
      </c>
      <c r="F102" s="9">
        <f t="shared" si="15"/>
        <v>2718.3000000000006</v>
      </c>
      <c r="G102" s="3">
        <f>G103</f>
        <v>0</v>
      </c>
      <c r="H102" s="9">
        <f t="shared" si="14"/>
        <v>2718.3000000000006</v>
      </c>
      <c r="I102" s="3">
        <f>I103</f>
        <v>0</v>
      </c>
      <c r="J102" s="9">
        <f t="shared" si="10"/>
        <v>2718.3000000000006</v>
      </c>
      <c r="K102" s="3">
        <f>K103</f>
        <v>0</v>
      </c>
      <c r="L102" s="9">
        <f t="shared" si="11"/>
        <v>2718.3000000000006</v>
      </c>
      <c r="M102" s="3">
        <f>M103</f>
        <v>0</v>
      </c>
      <c r="N102" s="9">
        <f t="shared" si="12"/>
        <v>2718.3000000000006</v>
      </c>
      <c r="O102" s="3">
        <f>O103</f>
        <v>0</v>
      </c>
      <c r="P102" s="9">
        <f t="shared" si="13"/>
        <v>2718.3000000000006</v>
      </c>
      <c r="Q102" s="3">
        <f>Q103</f>
        <v>-1766.4850000000001</v>
      </c>
      <c r="R102" s="9">
        <f t="shared" si="8"/>
        <v>951.81500000000051</v>
      </c>
      <c r="S102" s="3">
        <f>S103</f>
        <v>0</v>
      </c>
      <c r="T102" s="9">
        <f t="shared" si="9"/>
        <v>951.81500000000051</v>
      </c>
    </row>
    <row r="103" spans="1:20" ht="48.75" customHeight="1">
      <c r="A103" s="1" t="s">
        <v>63</v>
      </c>
      <c r="B103" s="14" t="s">
        <v>368</v>
      </c>
      <c r="C103" s="5">
        <v>600</v>
      </c>
      <c r="D103" s="9">
        <v>2718.3000000000006</v>
      </c>
      <c r="E103" s="3"/>
      <c r="F103" s="9">
        <f t="shared" si="15"/>
        <v>2718.3000000000006</v>
      </c>
      <c r="G103" s="3"/>
      <c r="H103" s="9">
        <f t="shared" si="14"/>
        <v>2718.3000000000006</v>
      </c>
      <c r="I103" s="3"/>
      <c r="J103" s="9">
        <f t="shared" si="10"/>
        <v>2718.3000000000006</v>
      </c>
      <c r="K103" s="3"/>
      <c r="L103" s="9">
        <f t="shared" si="11"/>
        <v>2718.3000000000006</v>
      </c>
      <c r="M103" s="3"/>
      <c r="N103" s="9">
        <f t="shared" si="12"/>
        <v>2718.3000000000006</v>
      </c>
      <c r="O103" s="3"/>
      <c r="P103" s="9">
        <f t="shared" si="13"/>
        <v>2718.3000000000006</v>
      </c>
      <c r="Q103" s="3">
        <f>-998.72076-767.76424</f>
        <v>-1766.4850000000001</v>
      </c>
      <c r="R103" s="9">
        <f t="shared" si="8"/>
        <v>951.81500000000051</v>
      </c>
      <c r="S103" s="3"/>
      <c r="T103" s="9">
        <f t="shared" si="9"/>
        <v>951.81500000000051</v>
      </c>
    </row>
    <row r="104" spans="1:20" ht="57.75" customHeight="1">
      <c r="A104" s="1" t="s">
        <v>581</v>
      </c>
      <c r="B104" s="14" t="s">
        <v>582</v>
      </c>
      <c r="C104" s="5"/>
      <c r="D104" s="9"/>
      <c r="E104" s="3"/>
      <c r="F104" s="9"/>
      <c r="G104" s="3"/>
      <c r="H104" s="9"/>
      <c r="I104" s="3"/>
      <c r="J104" s="9"/>
      <c r="K104" s="3"/>
      <c r="L104" s="9"/>
      <c r="M104" s="3"/>
      <c r="N104" s="9">
        <f t="shared" si="12"/>
        <v>0</v>
      </c>
      <c r="O104" s="3">
        <f>O105</f>
        <v>0</v>
      </c>
      <c r="P104" s="9">
        <f t="shared" si="13"/>
        <v>0</v>
      </c>
      <c r="Q104" s="3">
        <f>Q105</f>
        <v>975.49699999999996</v>
      </c>
      <c r="R104" s="9">
        <f t="shared" si="8"/>
        <v>975.49699999999996</v>
      </c>
      <c r="S104" s="3">
        <f>S105</f>
        <v>0</v>
      </c>
      <c r="T104" s="9">
        <f t="shared" si="9"/>
        <v>975.49699999999996</v>
      </c>
    </row>
    <row r="105" spans="1:20" ht="48.75" customHeight="1">
      <c r="A105" s="1" t="s">
        <v>63</v>
      </c>
      <c r="B105" s="14" t="s">
        <v>582</v>
      </c>
      <c r="C105" s="5">
        <v>600</v>
      </c>
      <c r="D105" s="9"/>
      <c r="E105" s="3"/>
      <c r="F105" s="9"/>
      <c r="G105" s="3"/>
      <c r="H105" s="9"/>
      <c r="I105" s="3"/>
      <c r="J105" s="9"/>
      <c r="K105" s="3"/>
      <c r="L105" s="9"/>
      <c r="M105" s="3"/>
      <c r="N105" s="9">
        <f t="shared" si="12"/>
        <v>0</v>
      </c>
      <c r="O105" s="3"/>
      <c r="P105" s="9">
        <f t="shared" si="13"/>
        <v>0</v>
      </c>
      <c r="Q105" s="3">
        <v>975.49699999999996</v>
      </c>
      <c r="R105" s="9">
        <f t="shared" si="8"/>
        <v>975.49699999999996</v>
      </c>
      <c r="S105" s="3"/>
      <c r="T105" s="9">
        <f t="shared" si="9"/>
        <v>975.49699999999996</v>
      </c>
    </row>
    <row r="106" spans="1:20" ht="58.5" customHeight="1">
      <c r="A106" s="1" t="s">
        <v>584</v>
      </c>
      <c r="B106" s="14" t="s">
        <v>583</v>
      </c>
      <c r="C106" s="5"/>
      <c r="D106" s="9"/>
      <c r="E106" s="3"/>
      <c r="F106" s="9"/>
      <c r="G106" s="3"/>
      <c r="H106" s="9"/>
      <c r="I106" s="3"/>
      <c r="J106" s="9"/>
      <c r="K106" s="3"/>
      <c r="L106" s="9"/>
      <c r="M106" s="3"/>
      <c r="N106" s="9">
        <f t="shared" si="12"/>
        <v>0</v>
      </c>
      <c r="O106" s="3">
        <f>O107</f>
        <v>0</v>
      </c>
      <c r="P106" s="9">
        <f t="shared" si="13"/>
        <v>0</v>
      </c>
      <c r="Q106" s="3">
        <f>Q107</f>
        <v>6635.3587200000002</v>
      </c>
      <c r="R106" s="9">
        <f t="shared" si="8"/>
        <v>6635.3587200000002</v>
      </c>
      <c r="S106" s="3">
        <f>S107</f>
        <v>0</v>
      </c>
      <c r="T106" s="9">
        <f t="shared" si="9"/>
        <v>6635.3587200000002</v>
      </c>
    </row>
    <row r="107" spans="1:20" ht="48.75" customHeight="1">
      <c r="A107" s="1" t="s">
        <v>63</v>
      </c>
      <c r="B107" s="14" t="s">
        <v>583</v>
      </c>
      <c r="C107" s="5">
        <v>600</v>
      </c>
      <c r="D107" s="9"/>
      <c r="E107" s="3"/>
      <c r="F107" s="9"/>
      <c r="G107" s="3"/>
      <c r="H107" s="9"/>
      <c r="I107" s="3"/>
      <c r="J107" s="9"/>
      <c r="K107" s="3"/>
      <c r="L107" s="9"/>
      <c r="M107" s="3"/>
      <c r="N107" s="9">
        <f t="shared" si="12"/>
        <v>0</v>
      </c>
      <c r="O107" s="3"/>
      <c r="P107" s="9">
        <f t="shared" si="13"/>
        <v>0</v>
      </c>
      <c r="Q107" s="3">
        <v>6635.3587200000002</v>
      </c>
      <c r="R107" s="9">
        <f t="shared" si="8"/>
        <v>6635.3587200000002</v>
      </c>
      <c r="S107" s="3"/>
      <c r="T107" s="9">
        <f t="shared" si="9"/>
        <v>6635.3587200000002</v>
      </c>
    </row>
    <row r="108" spans="1:20" ht="48" customHeight="1">
      <c r="A108" s="1" t="s">
        <v>541</v>
      </c>
      <c r="B108" s="14" t="s">
        <v>512</v>
      </c>
      <c r="C108" s="5"/>
      <c r="D108" s="9">
        <v>1309.8680000000002</v>
      </c>
      <c r="E108" s="3">
        <f>E109</f>
        <v>0</v>
      </c>
      <c r="F108" s="9">
        <f t="shared" si="15"/>
        <v>1309.8680000000002</v>
      </c>
      <c r="G108" s="3">
        <f>G109</f>
        <v>0</v>
      </c>
      <c r="H108" s="9">
        <f t="shared" si="14"/>
        <v>1309.8680000000002</v>
      </c>
      <c r="I108" s="3">
        <f>I109</f>
        <v>0</v>
      </c>
      <c r="J108" s="9">
        <f t="shared" si="10"/>
        <v>1309.8680000000002</v>
      </c>
      <c r="K108" s="3">
        <f>K109</f>
        <v>0</v>
      </c>
      <c r="L108" s="9">
        <f t="shared" si="11"/>
        <v>1309.8680000000002</v>
      </c>
      <c r="M108" s="3">
        <f>M109</f>
        <v>0</v>
      </c>
      <c r="N108" s="9">
        <f t="shared" si="12"/>
        <v>1309.8680000000002</v>
      </c>
      <c r="O108" s="3">
        <f>O109</f>
        <v>0</v>
      </c>
      <c r="P108" s="9">
        <f t="shared" si="13"/>
        <v>1309.8680000000002</v>
      </c>
      <c r="Q108" s="3">
        <f>Q109</f>
        <v>-838.57899999999995</v>
      </c>
      <c r="R108" s="9">
        <f t="shared" si="8"/>
        <v>471.28900000000021</v>
      </c>
      <c r="S108" s="3">
        <f>S109</f>
        <v>0</v>
      </c>
      <c r="T108" s="9">
        <f t="shared" si="9"/>
        <v>471.28900000000021</v>
      </c>
    </row>
    <row r="109" spans="1:20" ht="48.75" customHeight="1">
      <c r="A109" s="1" t="s">
        <v>63</v>
      </c>
      <c r="B109" s="14" t="s">
        <v>512</v>
      </c>
      <c r="C109" s="5">
        <v>600</v>
      </c>
      <c r="D109" s="9">
        <v>1309.8680000000002</v>
      </c>
      <c r="E109" s="3"/>
      <c r="F109" s="9">
        <f t="shared" si="15"/>
        <v>1309.8680000000002</v>
      </c>
      <c r="G109" s="3"/>
      <c r="H109" s="9">
        <f t="shared" si="14"/>
        <v>1309.8680000000002</v>
      </c>
      <c r="I109" s="3"/>
      <c r="J109" s="9">
        <f t="shared" si="10"/>
        <v>1309.8680000000002</v>
      </c>
      <c r="K109" s="3"/>
      <c r="L109" s="9">
        <f t="shared" si="11"/>
        <v>1309.8680000000002</v>
      </c>
      <c r="M109" s="3"/>
      <c r="N109" s="9">
        <f t="shared" si="12"/>
        <v>1309.8680000000002</v>
      </c>
      <c r="O109" s="3"/>
      <c r="P109" s="9">
        <f t="shared" si="13"/>
        <v>1309.8680000000002</v>
      </c>
      <c r="Q109" s="3">
        <f>-796.65005-41.92895</f>
        <v>-838.57899999999995</v>
      </c>
      <c r="R109" s="9">
        <f t="shared" si="8"/>
        <v>471.28900000000021</v>
      </c>
      <c r="S109" s="3"/>
      <c r="T109" s="9">
        <f t="shared" si="9"/>
        <v>471.28900000000021</v>
      </c>
    </row>
    <row r="110" spans="1:20" ht="136.5" customHeight="1">
      <c r="A110" s="12" t="s">
        <v>291</v>
      </c>
      <c r="B110" s="14" t="s">
        <v>292</v>
      </c>
      <c r="C110" s="5"/>
      <c r="D110" s="9">
        <v>432.16499999999996</v>
      </c>
      <c r="E110" s="3">
        <f>E111</f>
        <v>0</v>
      </c>
      <c r="F110" s="9">
        <f t="shared" si="15"/>
        <v>432.16499999999996</v>
      </c>
      <c r="G110" s="3">
        <f>G111</f>
        <v>0</v>
      </c>
      <c r="H110" s="9">
        <f t="shared" si="14"/>
        <v>432.16499999999996</v>
      </c>
      <c r="I110" s="3">
        <f>I111</f>
        <v>0</v>
      </c>
      <c r="J110" s="9">
        <f t="shared" si="10"/>
        <v>432.16499999999996</v>
      </c>
      <c r="K110" s="3">
        <f>K111</f>
        <v>0</v>
      </c>
      <c r="L110" s="9">
        <f t="shared" si="11"/>
        <v>432.16499999999996</v>
      </c>
      <c r="M110" s="3">
        <f>M111</f>
        <v>0</v>
      </c>
      <c r="N110" s="9">
        <f t="shared" si="12"/>
        <v>432.16499999999996</v>
      </c>
      <c r="O110" s="3">
        <f>O111</f>
        <v>0</v>
      </c>
      <c r="P110" s="9">
        <f t="shared" si="13"/>
        <v>432.16499999999996</v>
      </c>
      <c r="Q110" s="3">
        <f>Q111</f>
        <v>0</v>
      </c>
      <c r="R110" s="9">
        <f t="shared" si="8"/>
        <v>432.16499999999996</v>
      </c>
      <c r="S110" s="3">
        <f>S111</f>
        <v>0</v>
      </c>
      <c r="T110" s="9">
        <f t="shared" si="9"/>
        <v>432.16499999999996</v>
      </c>
    </row>
    <row r="111" spans="1:20" ht="51.75" customHeight="1">
      <c r="A111" s="1" t="s">
        <v>63</v>
      </c>
      <c r="B111" s="14" t="s">
        <v>292</v>
      </c>
      <c r="C111" s="5">
        <v>600</v>
      </c>
      <c r="D111" s="9">
        <v>432.16499999999996</v>
      </c>
      <c r="E111" s="3"/>
      <c r="F111" s="9">
        <f t="shared" si="15"/>
        <v>432.16499999999996</v>
      </c>
      <c r="G111" s="3"/>
      <c r="H111" s="9">
        <f t="shared" si="14"/>
        <v>432.16499999999996</v>
      </c>
      <c r="I111" s="3"/>
      <c r="J111" s="9">
        <f t="shared" si="10"/>
        <v>432.16499999999996</v>
      </c>
      <c r="K111" s="3"/>
      <c r="L111" s="9">
        <f t="shared" si="11"/>
        <v>432.16499999999996</v>
      </c>
      <c r="M111" s="3"/>
      <c r="N111" s="9">
        <f t="shared" si="12"/>
        <v>432.16499999999996</v>
      </c>
      <c r="O111" s="3"/>
      <c r="P111" s="9">
        <f t="shared" si="13"/>
        <v>432.16499999999996</v>
      </c>
      <c r="Q111" s="3"/>
      <c r="R111" s="9">
        <f t="shared" si="8"/>
        <v>432.16499999999996</v>
      </c>
      <c r="S111" s="3"/>
      <c r="T111" s="9">
        <f t="shared" si="9"/>
        <v>432.16499999999996</v>
      </c>
    </row>
    <row r="112" spans="1:20" ht="98.25" customHeight="1">
      <c r="A112" s="12" t="s">
        <v>293</v>
      </c>
      <c r="B112" s="14" t="s">
        <v>294</v>
      </c>
      <c r="C112" s="5"/>
      <c r="D112" s="9">
        <v>1762.9778599999997</v>
      </c>
      <c r="E112" s="3">
        <f>E113+E114</f>
        <v>0</v>
      </c>
      <c r="F112" s="9">
        <f t="shared" si="15"/>
        <v>1762.9778599999997</v>
      </c>
      <c r="G112" s="3">
        <f>G113+G114</f>
        <v>0</v>
      </c>
      <c r="H112" s="9">
        <f t="shared" si="14"/>
        <v>1762.9778599999997</v>
      </c>
      <c r="I112" s="3">
        <f>I113+I114</f>
        <v>0</v>
      </c>
      <c r="J112" s="9">
        <f t="shared" si="10"/>
        <v>1762.9778599999997</v>
      </c>
      <c r="K112" s="3">
        <f>K113+K114</f>
        <v>0</v>
      </c>
      <c r="L112" s="9">
        <f t="shared" si="11"/>
        <v>1762.9778599999997</v>
      </c>
      <c r="M112" s="3">
        <f>M113+M114</f>
        <v>0</v>
      </c>
      <c r="N112" s="9">
        <f t="shared" si="12"/>
        <v>1762.9778599999997</v>
      </c>
      <c r="O112" s="3">
        <f>O113+O114</f>
        <v>0</v>
      </c>
      <c r="P112" s="9">
        <f t="shared" si="13"/>
        <v>1762.9778599999997</v>
      </c>
      <c r="Q112" s="3">
        <f>Q113+Q114</f>
        <v>0</v>
      </c>
      <c r="R112" s="9">
        <f t="shared" si="8"/>
        <v>1762.9778599999997</v>
      </c>
      <c r="S112" s="3">
        <f>S113+S114</f>
        <v>0</v>
      </c>
      <c r="T112" s="9">
        <f t="shared" si="9"/>
        <v>1762.9778599999997</v>
      </c>
    </row>
    <row r="113" spans="1:20" ht="36" customHeight="1">
      <c r="A113" s="1" t="s">
        <v>322</v>
      </c>
      <c r="B113" s="14" t="s">
        <v>294</v>
      </c>
      <c r="C113" s="5">
        <v>300</v>
      </c>
      <c r="D113" s="9">
        <v>1735.91913</v>
      </c>
      <c r="E113" s="3"/>
      <c r="F113" s="9">
        <f t="shared" si="15"/>
        <v>1735.91913</v>
      </c>
      <c r="G113" s="3"/>
      <c r="H113" s="9">
        <f t="shared" si="14"/>
        <v>1735.91913</v>
      </c>
      <c r="I113" s="3"/>
      <c r="J113" s="9">
        <f t="shared" si="10"/>
        <v>1735.91913</v>
      </c>
      <c r="K113" s="3"/>
      <c r="L113" s="9">
        <f t="shared" si="11"/>
        <v>1735.91913</v>
      </c>
      <c r="M113" s="3"/>
      <c r="N113" s="9">
        <f t="shared" si="12"/>
        <v>1735.91913</v>
      </c>
      <c r="O113" s="3"/>
      <c r="P113" s="9">
        <f t="shared" si="13"/>
        <v>1735.91913</v>
      </c>
      <c r="Q113" s="3"/>
      <c r="R113" s="9">
        <f t="shared" si="8"/>
        <v>1735.91913</v>
      </c>
      <c r="S113" s="3"/>
      <c r="T113" s="9">
        <f t="shared" si="9"/>
        <v>1735.91913</v>
      </c>
    </row>
    <row r="114" spans="1:20" ht="48.75" customHeight="1">
      <c r="A114" s="1" t="s">
        <v>63</v>
      </c>
      <c r="B114" s="14" t="s">
        <v>294</v>
      </c>
      <c r="C114" s="5">
        <v>600</v>
      </c>
      <c r="D114" s="9">
        <v>27.058729999999997</v>
      </c>
      <c r="E114" s="3"/>
      <c r="F114" s="9">
        <f t="shared" si="15"/>
        <v>27.058729999999997</v>
      </c>
      <c r="G114" s="3"/>
      <c r="H114" s="9">
        <f t="shared" si="14"/>
        <v>27.058729999999997</v>
      </c>
      <c r="I114" s="3"/>
      <c r="J114" s="9">
        <f t="shared" si="10"/>
        <v>27.058729999999997</v>
      </c>
      <c r="K114" s="3"/>
      <c r="L114" s="9">
        <f t="shared" si="11"/>
        <v>27.058729999999997</v>
      </c>
      <c r="M114" s="3"/>
      <c r="N114" s="9">
        <f t="shared" si="12"/>
        <v>27.058729999999997</v>
      </c>
      <c r="O114" s="3"/>
      <c r="P114" s="9">
        <f t="shared" si="13"/>
        <v>27.058729999999997</v>
      </c>
      <c r="Q114" s="3"/>
      <c r="R114" s="9">
        <f t="shared" si="8"/>
        <v>27.058729999999997</v>
      </c>
      <c r="S114" s="3"/>
      <c r="T114" s="9">
        <f t="shared" si="9"/>
        <v>27.058729999999997</v>
      </c>
    </row>
    <row r="115" spans="1:20" ht="49.5" customHeight="1">
      <c r="A115" s="12" t="s">
        <v>295</v>
      </c>
      <c r="B115" s="4" t="s">
        <v>296</v>
      </c>
      <c r="C115" s="5"/>
      <c r="D115" s="9">
        <v>1255.2540000000001</v>
      </c>
      <c r="E115" s="3">
        <f>E116</f>
        <v>0</v>
      </c>
      <c r="F115" s="9">
        <f t="shared" si="15"/>
        <v>1255.2540000000001</v>
      </c>
      <c r="G115" s="3">
        <f>G116</f>
        <v>0</v>
      </c>
      <c r="H115" s="9">
        <f t="shared" si="14"/>
        <v>1255.2540000000001</v>
      </c>
      <c r="I115" s="3">
        <f>I116</f>
        <v>0</v>
      </c>
      <c r="J115" s="9">
        <f t="shared" si="10"/>
        <v>1255.2540000000001</v>
      </c>
      <c r="K115" s="3">
        <f>K116</f>
        <v>0</v>
      </c>
      <c r="L115" s="9">
        <f t="shared" si="11"/>
        <v>1255.2540000000001</v>
      </c>
      <c r="M115" s="3">
        <f>M116</f>
        <v>0</v>
      </c>
      <c r="N115" s="9">
        <f t="shared" si="12"/>
        <v>1255.2540000000001</v>
      </c>
      <c r="O115" s="3">
        <f>O116</f>
        <v>0</v>
      </c>
      <c r="P115" s="9">
        <f t="shared" si="13"/>
        <v>1255.2540000000001</v>
      </c>
      <c r="Q115" s="3">
        <f>Q116</f>
        <v>0</v>
      </c>
      <c r="R115" s="9">
        <f t="shared" si="8"/>
        <v>1255.2540000000001</v>
      </c>
      <c r="S115" s="3">
        <f>S116</f>
        <v>0</v>
      </c>
      <c r="T115" s="9">
        <f t="shared" si="9"/>
        <v>1255.2540000000001</v>
      </c>
    </row>
    <row r="116" spans="1:20" ht="48" customHeight="1">
      <c r="A116" s="1" t="s">
        <v>63</v>
      </c>
      <c r="B116" s="4" t="s">
        <v>296</v>
      </c>
      <c r="C116" s="5">
        <v>600</v>
      </c>
      <c r="D116" s="9">
        <v>1255.2540000000001</v>
      </c>
      <c r="E116" s="3"/>
      <c r="F116" s="9">
        <f t="shared" si="15"/>
        <v>1255.2540000000001</v>
      </c>
      <c r="G116" s="3"/>
      <c r="H116" s="9">
        <f t="shared" si="14"/>
        <v>1255.2540000000001</v>
      </c>
      <c r="I116" s="3"/>
      <c r="J116" s="9">
        <f t="shared" si="10"/>
        <v>1255.2540000000001</v>
      </c>
      <c r="K116" s="3"/>
      <c r="L116" s="9">
        <f t="shared" si="11"/>
        <v>1255.2540000000001</v>
      </c>
      <c r="M116" s="3"/>
      <c r="N116" s="9">
        <f t="shared" si="12"/>
        <v>1255.2540000000001</v>
      </c>
      <c r="O116" s="3"/>
      <c r="P116" s="9">
        <f t="shared" si="13"/>
        <v>1255.2540000000001</v>
      </c>
      <c r="Q116" s="3"/>
      <c r="R116" s="9">
        <f t="shared" si="8"/>
        <v>1255.2540000000001</v>
      </c>
      <c r="S116" s="3"/>
      <c r="T116" s="9">
        <f t="shared" si="9"/>
        <v>1255.2540000000001</v>
      </c>
    </row>
    <row r="117" spans="1:20" ht="84" customHeight="1">
      <c r="A117" s="15" t="s">
        <v>298</v>
      </c>
      <c r="B117" s="4" t="s">
        <v>297</v>
      </c>
      <c r="C117" s="5"/>
      <c r="D117" s="9">
        <v>50.82</v>
      </c>
      <c r="E117" s="3">
        <f>E118</f>
        <v>0</v>
      </c>
      <c r="F117" s="9">
        <f t="shared" si="15"/>
        <v>50.82</v>
      </c>
      <c r="G117" s="3">
        <f>G118</f>
        <v>0</v>
      </c>
      <c r="H117" s="9">
        <f t="shared" si="14"/>
        <v>50.82</v>
      </c>
      <c r="I117" s="3">
        <f>I118</f>
        <v>0</v>
      </c>
      <c r="J117" s="9">
        <f t="shared" si="10"/>
        <v>50.82</v>
      </c>
      <c r="K117" s="3">
        <f>K118</f>
        <v>0</v>
      </c>
      <c r="L117" s="9">
        <f t="shared" si="11"/>
        <v>50.82</v>
      </c>
      <c r="M117" s="3">
        <f>M118</f>
        <v>0</v>
      </c>
      <c r="N117" s="9">
        <f t="shared" si="12"/>
        <v>50.82</v>
      </c>
      <c r="O117" s="3">
        <f>O118</f>
        <v>0</v>
      </c>
      <c r="P117" s="9">
        <f t="shared" si="13"/>
        <v>50.82</v>
      </c>
      <c r="Q117" s="3">
        <f>Q118</f>
        <v>0</v>
      </c>
      <c r="R117" s="9">
        <f t="shared" si="8"/>
        <v>50.82</v>
      </c>
      <c r="S117" s="3">
        <f>S118</f>
        <v>0</v>
      </c>
      <c r="T117" s="9">
        <f t="shared" si="9"/>
        <v>50.82</v>
      </c>
    </row>
    <row r="118" spans="1:20" ht="46.5" customHeight="1">
      <c r="A118" s="1" t="s">
        <v>63</v>
      </c>
      <c r="B118" s="4" t="s">
        <v>297</v>
      </c>
      <c r="C118" s="5">
        <v>600</v>
      </c>
      <c r="D118" s="9">
        <v>50.82</v>
      </c>
      <c r="E118" s="3"/>
      <c r="F118" s="9">
        <f t="shared" si="15"/>
        <v>50.82</v>
      </c>
      <c r="G118" s="3"/>
      <c r="H118" s="9">
        <f t="shared" si="14"/>
        <v>50.82</v>
      </c>
      <c r="I118" s="3"/>
      <c r="J118" s="9">
        <f t="shared" si="10"/>
        <v>50.82</v>
      </c>
      <c r="K118" s="3"/>
      <c r="L118" s="9">
        <f t="shared" si="11"/>
        <v>50.82</v>
      </c>
      <c r="M118" s="3"/>
      <c r="N118" s="9">
        <f t="shared" si="12"/>
        <v>50.82</v>
      </c>
      <c r="O118" s="3"/>
      <c r="P118" s="9">
        <f t="shared" si="13"/>
        <v>50.82</v>
      </c>
      <c r="Q118" s="3"/>
      <c r="R118" s="9">
        <f t="shared" si="8"/>
        <v>50.82</v>
      </c>
      <c r="S118" s="3"/>
      <c r="T118" s="9">
        <f t="shared" si="9"/>
        <v>50.82</v>
      </c>
    </row>
    <row r="119" spans="1:20" ht="48" customHeight="1">
      <c r="A119" s="10" t="s">
        <v>16</v>
      </c>
      <c r="B119" s="8" t="s">
        <v>18</v>
      </c>
      <c r="C119" s="5"/>
      <c r="D119" s="9">
        <v>1198.251</v>
      </c>
      <c r="E119" s="3">
        <f>E120+E124+E128+E132</f>
        <v>0</v>
      </c>
      <c r="F119" s="9">
        <f t="shared" si="15"/>
        <v>1198.251</v>
      </c>
      <c r="G119" s="3">
        <f>G120+G124+G128+G132</f>
        <v>0</v>
      </c>
      <c r="H119" s="9">
        <f t="shared" si="14"/>
        <v>1198.251</v>
      </c>
      <c r="I119" s="3">
        <f>I120+I124+I128+I132</f>
        <v>0</v>
      </c>
      <c r="J119" s="9">
        <f t="shared" si="10"/>
        <v>1198.251</v>
      </c>
      <c r="K119" s="3">
        <f>K120+K124+K128+K132</f>
        <v>-1.0000000000000001E-5</v>
      </c>
      <c r="L119" s="9">
        <f t="shared" si="11"/>
        <v>1198.25099</v>
      </c>
      <c r="M119" s="3">
        <f>M120+M124+M128+M132</f>
        <v>0</v>
      </c>
      <c r="N119" s="9">
        <f t="shared" si="12"/>
        <v>1198.25099</v>
      </c>
      <c r="O119" s="3">
        <f>O120+O124+O128+O132</f>
        <v>-105.26316</v>
      </c>
      <c r="P119" s="9">
        <f t="shared" si="13"/>
        <v>1092.98783</v>
      </c>
      <c r="Q119" s="3">
        <f>Q120+Q124+Q128+Q132</f>
        <v>-52.875990000000002</v>
      </c>
      <c r="R119" s="9">
        <f t="shared" si="8"/>
        <v>1040.11184</v>
      </c>
      <c r="S119" s="3">
        <f>S120+S124+S128+S132</f>
        <v>0</v>
      </c>
      <c r="T119" s="9">
        <f t="shared" si="9"/>
        <v>1040.11184</v>
      </c>
    </row>
    <row r="120" spans="1:20" ht="58.5" customHeight="1">
      <c r="A120" s="1" t="s">
        <v>17</v>
      </c>
      <c r="B120" s="4" t="s">
        <v>19</v>
      </c>
      <c r="C120" s="5"/>
      <c r="D120" s="9">
        <v>945.375</v>
      </c>
      <c r="E120" s="3">
        <f>E121</f>
        <v>0</v>
      </c>
      <c r="F120" s="9">
        <f t="shared" si="15"/>
        <v>945.375</v>
      </c>
      <c r="G120" s="3">
        <f>G121</f>
        <v>0</v>
      </c>
      <c r="H120" s="9">
        <f t="shared" si="14"/>
        <v>945.375</v>
      </c>
      <c r="I120" s="3">
        <f>I121</f>
        <v>0</v>
      </c>
      <c r="J120" s="9">
        <f t="shared" si="10"/>
        <v>945.375</v>
      </c>
      <c r="K120" s="3">
        <f>K121</f>
        <v>0</v>
      </c>
      <c r="L120" s="9">
        <f t="shared" si="11"/>
        <v>945.375</v>
      </c>
      <c r="M120" s="3">
        <f>M121</f>
        <v>0</v>
      </c>
      <c r="N120" s="9">
        <f t="shared" si="12"/>
        <v>945.375</v>
      </c>
      <c r="O120" s="3">
        <f>O121</f>
        <v>-105.26316</v>
      </c>
      <c r="P120" s="9">
        <f t="shared" si="13"/>
        <v>840.11184000000003</v>
      </c>
      <c r="Q120" s="3">
        <f>Q121</f>
        <v>0</v>
      </c>
      <c r="R120" s="9">
        <f t="shared" si="8"/>
        <v>840.11184000000003</v>
      </c>
      <c r="S120" s="3">
        <f>S121</f>
        <v>0</v>
      </c>
      <c r="T120" s="9">
        <f t="shared" si="9"/>
        <v>840.11184000000003</v>
      </c>
    </row>
    <row r="121" spans="1:20" ht="46.5" customHeight="1">
      <c r="A121" s="1" t="s">
        <v>21</v>
      </c>
      <c r="B121" s="4" t="s">
        <v>20</v>
      </c>
      <c r="C121" s="5"/>
      <c r="D121" s="9">
        <v>945.375</v>
      </c>
      <c r="E121" s="3">
        <f>E122+E123</f>
        <v>0</v>
      </c>
      <c r="F121" s="9">
        <f t="shared" si="15"/>
        <v>945.375</v>
      </c>
      <c r="G121" s="3">
        <f>G122+G123</f>
        <v>0</v>
      </c>
      <c r="H121" s="9">
        <f t="shared" si="14"/>
        <v>945.375</v>
      </c>
      <c r="I121" s="3">
        <f>I122+I123</f>
        <v>0</v>
      </c>
      <c r="J121" s="9">
        <f t="shared" si="10"/>
        <v>945.375</v>
      </c>
      <c r="K121" s="3">
        <f>K122+K123</f>
        <v>0</v>
      </c>
      <c r="L121" s="9">
        <f t="shared" si="11"/>
        <v>945.375</v>
      </c>
      <c r="M121" s="3">
        <f>M122+M123</f>
        <v>0</v>
      </c>
      <c r="N121" s="9">
        <f t="shared" si="12"/>
        <v>945.375</v>
      </c>
      <c r="O121" s="3">
        <f>O122+O123</f>
        <v>-105.26316</v>
      </c>
      <c r="P121" s="9">
        <f t="shared" si="13"/>
        <v>840.11184000000003</v>
      </c>
      <c r="Q121" s="3">
        <f>Q122+Q123</f>
        <v>0</v>
      </c>
      <c r="R121" s="9">
        <f t="shared" si="8"/>
        <v>840.11184000000003</v>
      </c>
      <c r="S121" s="3">
        <f>S122+S123</f>
        <v>0</v>
      </c>
      <c r="T121" s="9">
        <f t="shared" si="9"/>
        <v>840.11184000000003</v>
      </c>
    </row>
    <row r="122" spans="1:20" ht="45.75" customHeight="1">
      <c r="A122" s="1" t="s">
        <v>35</v>
      </c>
      <c r="B122" s="4" t="s">
        <v>20</v>
      </c>
      <c r="C122" s="5">
        <v>200</v>
      </c>
      <c r="D122" s="9">
        <v>529.875</v>
      </c>
      <c r="E122" s="3"/>
      <c r="F122" s="9">
        <f t="shared" si="15"/>
        <v>529.875</v>
      </c>
      <c r="G122" s="3"/>
      <c r="H122" s="9">
        <f t="shared" si="14"/>
        <v>529.875</v>
      </c>
      <c r="I122" s="3"/>
      <c r="J122" s="9">
        <f t="shared" si="10"/>
        <v>529.875</v>
      </c>
      <c r="K122" s="3"/>
      <c r="L122" s="9">
        <f t="shared" si="11"/>
        <v>529.875</v>
      </c>
      <c r="M122" s="3"/>
      <c r="N122" s="9">
        <f t="shared" si="12"/>
        <v>529.875</v>
      </c>
      <c r="O122" s="3">
        <v>-105.26316</v>
      </c>
      <c r="P122" s="9">
        <f t="shared" si="13"/>
        <v>424.61184000000003</v>
      </c>
      <c r="Q122" s="3"/>
      <c r="R122" s="9">
        <f t="shared" si="8"/>
        <v>424.61184000000003</v>
      </c>
      <c r="S122" s="3"/>
      <c r="T122" s="9">
        <f t="shared" si="9"/>
        <v>424.61184000000003</v>
      </c>
    </row>
    <row r="123" spans="1:20" ht="48" customHeight="1">
      <c r="A123" s="1" t="s">
        <v>63</v>
      </c>
      <c r="B123" s="4" t="s">
        <v>20</v>
      </c>
      <c r="C123" s="5">
        <v>600</v>
      </c>
      <c r="D123" s="9">
        <v>415.5</v>
      </c>
      <c r="E123" s="3"/>
      <c r="F123" s="9">
        <f t="shared" si="15"/>
        <v>415.5</v>
      </c>
      <c r="G123" s="3"/>
      <c r="H123" s="9">
        <f t="shared" si="14"/>
        <v>415.5</v>
      </c>
      <c r="I123" s="3"/>
      <c r="J123" s="9">
        <f t="shared" si="10"/>
        <v>415.5</v>
      </c>
      <c r="K123" s="3"/>
      <c r="L123" s="9">
        <f t="shared" si="11"/>
        <v>415.5</v>
      </c>
      <c r="M123" s="3"/>
      <c r="N123" s="9">
        <f t="shared" si="12"/>
        <v>415.5</v>
      </c>
      <c r="O123" s="3"/>
      <c r="P123" s="9">
        <f t="shared" si="13"/>
        <v>415.5</v>
      </c>
      <c r="Q123" s="3"/>
      <c r="R123" s="9">
        <f t="shared" si="8"/>
        <v>415.5</v>
      </c>
      <c r="S123" s="3"/>
      <c r="T123" s="9">
        <f t="shared" si="9"/>
        <v>415.5</v>
      </c>
    </row>
    <row r="124" spans="1:20" ht="65.25" customHeight="1">
      <c r="A124" s="1" t="s">
        <v>22</v>
      </c>
      <c r="B124" s="4" t="s">
        <v>23</v>
      </c>
      <c r="C124" s="5"/>
      <c r="D124" s="9">
        <v>52.875999999999998</v>
      </c>
      <c r="E124" s="3">
        <f>E125</f>
        <v>0</v>
      </c>
      <c r="F124" s="9">
        <f t="shared" si="15"/>
        <v>52.875999999999998</v>
      </c>
      <c r="G124" s="3">
        <f>G125</f>
        <v>0</v>
      </c>
      <c r="H124" s="9">
        <f t="shared" si="14"/>
        <v>52.875999999999998</v>
      </c>
      <c r="I124" s="3">
        <f>I125</f>
        <v>0</v>
      </c>
      <c r="J124" s="9">
        <f t="shared" si="10"/>
        <v>52.875999999999998</v>
      </c>
      <c r="K124" s="3">
        <f>K125</f>
        <v>-1.0000000000000001E-5</v>
      </c>
      <c r="L124" s="9">
        <f t="shared" si="11"/>
        <v>52.875989999999994</v>
      </c>
      <c r="M124" s="3">
        <f>M125</f>
        <v>0</v>
      </c>
      <c r="N124" s="9">
        <f t="shared" si="12"/>
        <v>52.875989999999994</v>
      </c>
      <c r="O124" s="3">
        <f>O125</f>
        <v>0</v>
      </c>
      <c r="P124" s="9">
        <f t="shared" si="13"/>
        <v>52.875989999999994</v>
      </c>
      <c r="Q124" s="3">
        <f>Q125</f>
        <v>-52.875990000000002</v>
      </c>
      <c r="R124" s="9">
        <f t="shared" si="8"/>
        <v>0</v>
      </c>
      <c r="S124" s="3">
        <f>S125</f>
        <v>0</v>
      </c>
      <c r="T124" s="9">
        <f t="shared" si="9"/>
        <v>0</v>
      </c>
    </row>
    <row r="125" spans="1:20" ht="60" customHeight="1">
      <c r="A125" s="1" t="s">
        <v>25</v>
      </c>
      <c r="B125" s="4" t="s">
        <v>24</v>
      </c>
      <c r="C125" s="5"/>
      <c r="D125" s="9">
        <v>52.875999999999998</v>
      </c>
      <c r="E125" s="3">
        <f>E126+E127</f>
        <v>0</v>
      </c>
      <c r="F125" s="9">
        <f t="shared" si="15"/>
        <v>52.875999999999998</v>
      </c>
      <c r="G125" s="3">
        <f>G126+G127</f>
        <v>0</v>
      </c>
      <c r="H125" s="9">
        <f t="shared" si="14"/>
        <v>52.875999999999998</v>
      </c>
      <c r="I125" s="3">
        <f>I126+I127</f>
        <v>0</v>
      </c>
      <c r="J125" s="9">
        <f t="shared" si="10"/>
        <v>52.875999999999998</v>
      </c>
      <c r="K125" s="3">
        <f>K126+K127</f>
        <v>-1.0000000000000001E-5</v>
      </c>
      <c r="L125" s="9">
        <f t="shared" si="11"/>
        <v>52.875989999999994</v>
      </c>
      <c r="M125" s="3">
        <f>M126+M127</f>
        <v>0</v>
      </c>
      <c r="N125" s="9">
        <f t="shared" si="12"/>
        <v>52.875989999999994</v>
      </c>
      <c r="O125" s="3">
        <f>O126+O127</f>
        <v>0</v>
      </c>
      <c r="P125" s="9">
        <f t="shared" si="13"/>
        <v>52.875989999999994</v>
      </c>
      <c r="Q125" s="3">
        <f>Q126+Q127</f>
        <v>-52.875990000000002</v>
      </c>
      <c r="R125" s="9">
        <f t="shared" si="8"/>
        <v>0</v>
      </c>
      <c r="S125" s="3">
        <f>S126+S127</f>
        <v>0</v>
      </c>
      <c r="T125" s="9">
        <f t="shared" si="9"/>
        <v>0</v>
      </c>
    </row>
    <row r="126" spans="1:20" ht="44.25" customHeight="1">
      <c r="A126" s="1" t="s">
        <v>35</v>
      </c>
      <c r="B126" s="4" t="s">
        <v>24</v>
      </c>
      <c r="C126" s="5">
        <v>200</v>
      </c>
      <c r="D126" s="9">
        <v>0</v>
      </c>
      <c r="E126" s="3"/>
      <c r="F126" s="9">
        <f t="shared" si="15"/>
        <v>0</v>
      </c>
      <c r="G126" s="3"/>
      <c r="H126" s="9">
        <f t="shared" si="14"/>
        <v>0</v>
      </c>
      <c r="I126" s="3"/>
      <c r="J126" s="9">
        <f t="shared" si="10"/>
        <v>0</v>
      </c>
      <c r="K126" s="3"/>
      <c r="L126" s="9">
        <f t="shared" si="11"/>
        <v>0</v>
      </c>
      <c r="M126" s="3"/>
      <c r="N126" s="9">
        <f t="shared" si="12"/>
        <v>0</v>
      </c>
      <c r="O126" s="3"/>
      <c r="P126" s="9">
        <f t="shared" si="13"/>
        <v>0</v>
      </c>
      <c r="Q126" s="3"/>
      <c r="R126" s="9">
        <f t="shared" si="8"/>
        <v>0</v>
      </c>
      <c r="S126" s="3"/>
      <c r="T126" s="9">
        <f t="shared" si="9"/>
        <v>0</v>
      </c>
    </row>
    <row r="127" spans="1:20" ht="46.5" customHeight="1">
      <c r="A127" s="1" t="s">
        <v>63</v>
      </c>
      <c r="B127" s="4" t="s">
        <v>24</v>
      </c>
      <c r="C127" s="5">
        <v>600</v>
      </c>
      <c r="D127" s="9">
        <v>52.875999999999998</v>
      </c>
      <c r="E127" s="3"/>
      <c r="F127" s="9">
        <f t="shared" si="15"/>
        <v>52.875999999999998</v>
      </c>
      <c r="G127" s="3"/>
      <c r="H127" s="9">
        <f t="shared" si="14"/>
        <v>52.875999999999998</v>
      </c>
      <c r="I127" s="3"/>
      <c r="J127" s="9">
        <f t="shared" si="10"/>
        <v>52.875999999999998</v>
      </c>
      <c r="K127" s="3">
        <v>-1.0000000000000001E-5</v>
      </c>
      <c r="L127" s="9">
        <f t="shared" si="11"/>
        <v>52.875989999999994</v>
      </c>
      <c r="M127" s="3"/>
      <c r="N127" s="9">
        <f t="shared" si="12"/>
        <v>52.875989999999994</v>
      </c>
      <c r="O127" s="3"/>
      <c r="P127" s="9">
        <f t="shared" si="13"/>
        <v>52.875989999999994</v>
      </c>
      <c r="Q127" s="3">
        <v>-52.875990000000002</v>
      </c>
      <c r="R127" s="9">
        <f t="shared" si="8"/>
        <v>0</v>
      </c>
      <c r="S127" s="3"/>
      <c r="T127" s="9">
        <f t="shared" si="9"/>
        <v>0</v>
      </c>
    </row>
    <row r="128" spans="1:20" ht="58.5" customHeight="1">
      <c r="A128" s="1" t="s">
        <v>351</v>
      </c>
      <c r="B128" s="4" t="s">
        <v>26</v>
      </c>
      <c r="C128" s="5"/>
      <c r="D128" s="9">
        <v>200</v>
      </c>
      <c r="E128" s="3">
        <f>E129</f>
        <v>0</v>
      </c>
      <c r="F128" s="9">
        <f t="shared" si="15"/>
        <v>200</v>
      </c>
      <c r="G128" s="3">
        <f>G129</f>
        <v>0</v>
      </c>
      <c r="H128" s="9">
        <f t="shared" si="14"/>
        <v>200</v>
      </c>
      <c r="I128" s="3">
        <f>I129</f>
        <v>0</v>
      </c>
      <c r="J128" s="9">
        <f t="shared" si="10"/>
        <v>200</v>
      </c>
      <c r="K128" s="3">
        <f>K129</f>
        <v>0</v>
      </c>
      <c r="L128" s="9">
        <f t="shared" si="11"/>
        <v>200</v>
      </c>
      <c r="M128" s="3">
        <f>M129</f>
        <v>0</v>
      </c>
      <c r="N128" s="9">
        <f t="shared" si="12"/>
        <v>200</v>
      </c>
      <c r="O128" s="3">
        <f>O129</f>
        <v>0</v>
      </c>
      <c r="P128" s="9">
        <f t="shared" si="13"/>
        <v>200</v>
      </c>
      <c r="Q128" s="3">
        <f>Q129</f>
        <v>0</v>
      </c>
      <c r="R128" s="9">
        <f t="shared" si="8"/>
        <v>200</v>
      </c>
      <c r="S128" s="3">
        <f>S129</f>
        <v>0</v>
      </c>
      <c r="T128" s="9">
        <f t="shared" si="9"/>
        <v>200</v>
      </c>
    </row>
    <row r="129" spans="1:20" ht="45" customHeight="1">
      <c r="A129" s="1" t="s">
        <v>350</v>
      </c>
      <c r="B129" s="4" t="s">
        <v>27</v>
      </c>
      <c r="C129" s="5"/>
      <c r="D129" s="9">
        <v>200</v>
      </c>
      <c r="E129" s="3">
        <f>E130+E131</f>
        <v>0</v>
      </c>
      <c r="F129" s="9">
        <f t="shared" si="15"/>
        <v>200</v>
      </c>
      <c r="G129" s="3">
        <f>G130+G131</f>
        <v>0</v>
      </c>
      <c r="H129" s="9">
        <f t="shared" si="14"/>
        <v>200</v>
      </c>
      <c r="I129" s="3">
        <f>I130+I131</f>
        <v>0</v>
      </c>
      <c r="J129" s="9">
        <f t="shared" si="10"/>
        <v>200</v>
      </c>
      <c r="K129" s="3">
        <f>K130+K131</f>
        <v>0</v>
      </c>
      <c r="L129" s="9">
        <f t="shared" si="11"/>
        <v>200</v>
      </c>
      <c r="M129" s="3">
        <f>M130+M131</f>
        <v>0</v>
      </c>
      <c r="N129" s="9">
        <f t="shared" si="12"/>
        <v>200</v>
      </c>
      <c r="O129" s="3">
        <f>O130+O131</f>
        <v>0</v>
      </c>
      <c r="P129" s="9">
        <f t="shared" si="13"/>
        <v>200</v>
      </c>
      <c r="Q129" s="3">
        <f>Q130+Q131</f>
        <v>0</v>
      </c>
      <c r="R129" s="9">
        <f t="shared" si="8"/>
        <v>200</v>
      </c>
      <c r="S129" s="3">
        <f>S130+S131</f>
        <v>0</v>
      </c>
      <c r="T129" s="9">
        <f t="shared" si="9"/>
        <v>200</v>
      </c>
    </row>
    <row r="130" spans="1:20" ht="47.25" customHeight="1">
      <c r="A130" s="1" t="s">
        <v>35</v>
      </c>
      <c r="B130" s="4" t="s">
        <v>27</v>
      </c>
      <c r="C130" s="5">
        <v>200</v>
      </c>
      <c r="D130" s="9">
        <v>200</v>
      </c>
      <c r="E130" s="3"/>
      <c r="F130" s="9">
        <f t="shared" si="15"/>
        <v>200</v>
      </c>
      <c r="G130" s="3"/>
      <c r="H130" s="9">
        <f t="shared" si="14"/>
        <v>200</v>
      </c>
      <c r="I130" s="3"/>
      <c r="J130" s="9">
        <f t="shared" si="10"/>
        <v>200</v>
      </c>
      <c r="K130" s="3"/>
      <c r="L130" s="9">
        <f t="shared" si="11"/>
        <v>200</v>
      </c>
      <c r="M130" s="3"/>
      <c r="N130" s="9">
        <f t="shared" si="12"/>
        <v>200</v>
      </c>
      <c r="O130" s="3"/>
      <c r="P130" s="9">
        <f t="shared" si="13"/>
        <v>200</v>
      </c>
      <c r="Q130" s="3"/>
      <c r="R130" s="9">
        <f t="shared" si="8"/>
        <v>200</v>
      </c>
      <c r="S130" s="3"/>
      <c r="T130" s="9">
        <f t="shared" si="9"/>
        <v>200</v>
      </c>
    </row>
    <row r="131" spans="1:20" ht="44.25" customHeight="1">
      <c r="A131" s="1" t="s">
        <v>63</v>
      </c>
      <c r="B131" s="4" t="s">
        <v>27</v>
      </c>
      <c r="C131" s="5">
        <v>600</v>
      </c>
      <c r="D131" s="9">
        <v>0</v>
      </c>
      <c r="E131" s="3"/>
      <c r="F131" s="9">
        <f t="shared" si="15"/>
        <v>0</v>
      </c>
      <c r="G131" s="3"/>
      <c r="H131" s="9">
        <f t="shared" si="14"/>
        <v>0</v>
      </c>
      <c r="I131" s="3"/>
      <c r="J131" s="9">
        <f t="shared" si="10"/>
        <v>0</v>
      </c>
      <c r="K131" s="3"/>
      <c r="L131" s="9">
        <f t="shared" si="11"/>
        <v>0</v>
      </c>
      <c r="M131" s="3"/>
      <c r="N131" s="9">
        <f t="shared" si="12"/>
        <v>0</v>
      </c>
      <c r="O131" s="3"/>
      <c r="P131" s="9">
        <f t="shared" si="13"/>
        <v>0</v>
      </c>
      <c r="Q131" s="3"/>
      <c r="R131" s="9">
        <f t="shared" si="8"/>
        <v>0</v>
      </c>
      <c r="S131" s="3"/>
      <c r="T131" s="9">
        <f t="shared" si="9"/>
        <v>0</v>
      </c>
    </row>
    <row r="132" spans="1:20" ht="60.75" customHeight="1">
      <c r="A132" s="1" t="s">
        <v>339</v>
      </c>
      <c r="B132" s="4" t="s">
        <v>340</v>
      </c>
      <c r="C132" s="5"/>
      <c r="D132" s="9">
        <v>0</v>
      </c>
      <c r="E132" s="3">
        <f>E133</f>
        <v>0</v>
      </c>
      <c r="F132" s="9">
        <f t="shared" si="15"/>
        <v>0</v>
      </c>
      <c r="G132" s="3">
        <f>G133</f>
        <v>0</v>
      </c>
      <c r="H132" s="9">
        <f t="shared" si="14"/>
        <v>0</v>
      </c>
      <c r="I132" s="3">
        <f>I133</f>
        <v>0</v>
      </c>
      <c r="J132" s="9">
        <f t="shared" si="10"/>
        <v>0</v>
      </c>
      <c r="K132" s="3">
        <f>K133</f>
        <v>0</v>
      </c>
      <c r="L132" s="9">
        <f t="shared" si="11"/>
        <v>0</v>
      </c>
      <c r="M132" s="3">
        <f>M133</f>
        <v>0</v>
      </c>
      <c r="N132" s="9">
        <f t="shared" si="12"/>
        <v>0</v>
      </c>
      <c r="O132" s="3">
        <f>O133</f>
        <v>0</v>
      </c>
      <c r="P132" s="9">
        <f t="shared" si="13"/>
        <v>0</v>
      </c>
      <c r="Q132" s="3">
        <f>Q133</f>
        <v>0</v>
      </c>
      <c r="R132" s="9">
        <f t="shared" si="8"/>
        <v>0</v>
      </c>
      <c r="S132" s="3">
        <f>S133</f>
        <v>0</v>
      </c>
      <c r="T132" s="9">
        <f t="shared" si="9"/>
        <v>0</v>
      </c>
    </row>
    <row r="133" spans="1:20" ht="43.5" customHeight="1">
      <c r="A133" s="1" t="s">
        <v>370</v>
      </c>
      <c r="B133" s="4" t="s">
        <v>371</v>
      </c>
      <c r="C133" s="5"/>
      <c r="D133" s="9">
        <v>0</v>
      </c>
      <c r="E133" s="3">
        <f>E134</f>
        <v>0</v>
      </c>
      <c r="F133" s="9">
        <f t="shared" si="15"/>
        <v>0</v>
      </c>
      <c r="G133" s="3">
        <f>G134</f>
        <v>0</v>
      </c>
      <c r="H133" s="9">
        <f t="shared" si="14"/>
        <v>0</v>
      </c>
      <c r="I133" s="3">
        <f>I134</f>
        <v>0</v>
      </c>
      <c r="J133" s="9">
        <f t="shared" si="10"/>
        <v>0</v>
      </c>
      <c r="K133" s="3">
        <f>K134</f>
        <v>0</v>
      </c>
      <c r="L133" s="9">
        <f t="shared" si="11"/>
        <v>0</v>
      </c>
      <c r="M133" s="3">
        <f>M134</f>
        <v>0</v>
      </c>
      <c r="N133" s="9">
        <f t="shared" si="12"/>
        <v>0</v>
      </c>
      <c r="O133" s="3">
        <f>O134</f>
        <v>0</v>
      </c>
      <c r="P133" s="9">
        <f t="shared" si="13"/>
        <v>0</v>
      </c>
      <c r="Q133" s="3">
        <f>Q134</f>
        <v>0</v>
      </c>
      <c r="R133" s="9">
        <f t="shared" si="8"/>
        <v>0</v>
      </c>
      <c r="S133" s="3">
        <f>S134</f>
        <v>0</v>
      </c>
      <c r="T133" s="9">
        <f t="shared" si="9"/>
        <v>0</v>
      </c>
    </row>
    <row r="134" spans="1:20" ht="48.75" customHeight="1">
      <c r="A134" s="1" t="s">
        <v>63</v>
      </c>
      <c r="B134" s="4" t="s">
        <v>371</v>
      </c>
      <c r="C134" s="5">
        <v>600</v>
      </c>
      <c r="D134" s="9">
        <v>0</v>
      </c>
      <c r="E134" s="3"/>
      <c r="F134" s="9">
        <f t="shared" si="15"/>
        <v>0</v>
      </c>
      <c r="G134" s="3"/>
      <c r="H134" s="9">
        <f t="shared" si="14"/>
        <v>0</v>
      </c>
      <c r="I134" s="3"/>
      <c r="J134" s="9">
        <f t="shared" si="10"/>
        <v>0</v>
      </c>
      <c r="K134" s="3"/>
      <c r="L134" s="9">
        <f t="shared" si="11"/>
        <v>0</v>
      </c>
      <c r="M134" s="3"/>
      <c r="N134" s="9">
        <f t="shared" si="12"/>
        <v>0</v>
      </c>
      <c r="O134" s="3"/>
      <c r="P134" s="9">
        <f t="shared" si="13"/>
        <v>0</v>
      </c>
      <c r="Q134" s="3"/>
      <c r="R134" s="9">
        <f t="shared" si="8"/>
        <v>0</v>
      </c>
      <c r="S134" s="3"/>
      <c r="T134" s="9">
        <f t="shared" si="9"/>
        <v>0</v>
      </c>
    </row>
    <row r="135" spans="1:20" ht="87.75" customHeight="1">
      <c r="A135" s="16" t="s">
        <v>355</v>
      </c>
      <c r="B135" s="17" t="s">
        <v>12</v>
      </c>
      <c r="C135" s="5"/>
      <c r="D135" s="9">
        <v>8711.5310000000009</v>
      </c>
      <c r="E135" s="3">
        <f>E136</f>
        <v>0</v>
      </c>
      <c r="F135" s="9">
        <f t="shared" si="15"/>
        <v>8711.5310000000009</v>
      </c>
      <c r="G135" s="3">
        <f>G136</f>
        <v>0</v>
      </c>
      <c r="H135" s="9">
        <f t="shared" si="14"/>
        <v>8711.5310000000009</v>
      </c>
      <c r="I135" s="3">
        <f>I136</f>
        <v>0</v>
      </c>
      <c r="J135" s="9">
        <f t="shared" si="10"/>
        <v>8711.5310000000009</v>
      </c>
      <c r="K135" s="3">
        <f>K136</f>
        <v>0</v>
      </c>
      <c r="L135" s="9">
        <f t="shared" si="11"/>
        <v>8711.5310000000009</v>
      </c>
      <c r="M135" s="3">
        <f>M136</f>
        <v>0</v>
      </c>
      <c r="N135" s="9">
        <f t="shared" si="12"/>
        <v>8711.5310000000009</v>
      </c>
      <c r="O135" s="3">
        <f>O136</f>
        <v>0</v>
      </c>
      <c r="P135" s="9">
        <f t="shared" si="13"/>
        <v>8711.5310000000009</v>
      </c>
      <c r="Q135" s="3">
        <f>Q136</f>
        <v>83.346000000000004</v>
      </c>
      <c r="R135" s="9">
        <f t="shared" si="8"/>
        <v>8794.8770000000004</v>
      </c>
      <c r="S135" s="3">
        <f>S136</f>
        <v>0</v>
      </c>
      <c r="T135" s="9">
        <f t="shared" si="9"/>
        <v>8794.8770000000004</v>
      </c>
    </row>
    <row r="136" spans="1:20" ht="47.25" customHeight="1">
      <c r="A136" s="11" t="s">
        <v>28</v>
      </c>
      <c r="B136" s="14" t="s">
        <v>15</v>
      </c>
      <c r="C136" s="5"/>
      <c r="D136" s="9">
        <v>8711.5310000000009</v>
      </c>
      <c r="E136" s="3">
        <f>E137</f>
        <v>0</v>
      </c>
      <c r="F136" s="9">
        <f t="shared" si="15"/>
        <v>8711.5310000000009</v>
      </c>
      <c r="G136" s="3">
        <f>G137</f>
        <v>0</v>
      </c>
      <c r="H136" s="9">
        <f t="shared" si="14"/>
        <v>8711.5310000000009</v>
      </c>
      <c r="I136" s="3">
        <f>I137</f>
        <v>0</v>
      </c>
      <c r="J136" s="9">
        <f t="shared" si="10"/>
        <v>8711.5310000000009</v>
      </c>
      <c r="K136" s="3">
        <f>K137</f>
        <v>0</v>
      </c>
      <c r="L136" s="9">
        <f t="shared" si="11"/>
        <v>8711.5310000000009</v>
      </c>
      <c r="M136" s="3">
        <f>M137</f>
        <v>0</v>
      </c>
      <c r="N136" s="9">
        <f t="shared" si="12"/>
        <v>8711.5310000000009</v>
      </c>
      <c r="O136" s="3">
        <f>O137</f>
        <v>0</v>
      </c>
      <c r="P136" s="9">
        <f t="shared" si="13"/>
        <v>8711.5310000000009</v>
      </c>
      <c r="Q136" s="3">
        <f>Q137</f>
        <v>83.346000000000004</v>
      </c>
      <c r="R136" s="9">
        <f t="shared" si="8"/>
        <v>8794.8770000000004</v>
      </c>
      <c r="S136" s="3">
        <f>S137</f>
        <v>0</v>
      </c>
      <c r="T136" s="9">
        <f t="shared" si="9"/>
        <v>8794.8770000000004</v>
      </c>
    </row>
    <row r="137" spans="1:20" ht="70.5" customHeight="1">
      <c r="A137" s="11" t="s">
        <v>356</v>
      </c>
      <c r="B137" s="14" t="s">
        <v>13</v>
      </c>
      <c r="C137" s="5"/>
      <c r="D137" s="9">
        <v>8711.5310000000009</v>
      </c>
      <c r="E137" s="3">
        <f>E138+E139+E140</f>
        <v>0</v>
      </c>
      <c r="F137" s="9">
        <f t="shared" si="15"/>
        <v>8711.5310000000009</v>
      </c>
      <c r="G137" s="3">
        <f>G138+G139+G140</f>
        <v>0</v>
      </c>
      <c r="H137" s="9">
        <f t="shared" si="14"/>
        <v>8711.5310000000009</v>
      </c>
      <c r="I137" s="3">
        <f>I138+I139+I140</f>
        <v>0</v>
      </c>
      <c r="J137" s="9">
        <f t="shared" si="10"/>
        <v>8711.5310000000009</v>
      </c>
      <c r="K137" s="3">
        <f>K138+K139+K140</f>
        <v>0</v>
      </c>
      <c r="L137" s="9">
        <f t="shared" si="11"/>
        <v>8711.5310000000009</v>
      </c>
      <c r="M137" s="3">
        <f>M138+M139+M140</f>
        <v>0</v>
      </c>
      <c r="N137" s="9">
        <f t="shared" si="12"/>
        <v>8711.5310000000009</v>
      </c>
      <c r="O137" s="3">
        <f>O138+O139+O140</f>
        <v>0</v>
      </c>
      <c r="P137" s="9">
        <f t="shared" si="13"/>
        <v>8711.5310000000009</v>
      </c>
      <c r="Q137" s="3">
        <f>Q138+Q139+Q140</f>
        <v>83.346000000000004</v>
      </c>
      <c r="R137" s="9">
        <f t="shared" si="8"/>
        <v>8794.8770000000004</v>
      </c>
      <c r="S137" s="3">
        <f>S138+S139+S140</f>
        <v>0</v>
      </c>
      <c r="T137" s="9">
        <f t="shared" si="9"/>
        <v>8794.8770000000004</v>
      </c>
    </row>
    <row r="138" spans="1:20" ht="87" customHeight="1">
      <c r="A138" s="1" t="s">
        <v>109</v>
      </c>
      <c r="B138" s="14" t="s">
        <v>13</v>
      </c>
      <c r="C138" s="5">
        <v>100</v>
      </c>
      <c r="D138" s="9">
        <v>7885.7619999999997</v>
      </c>
      <c r="E138" s="3"/>
      <c r="F138" s="9">
        <f t="shared" si="15"/>
        <v>7885.7619999999997</v>
      </c>
      <c r="G138" s="3"/>
      <c r="H138" s="9">
        <f t="shared" si="14"/>
        <v>7885.7619999999997</v>
      </c>
      <c r="I138" s="3"/>
      <c r="J138" s="9">
        <f t="shared" si="10"/>
        <v>7885.7619999999997</v>
      </c>
      <c r="K138" s="3"/>
      <c r="L138" s="9">
        <f t="shared" si="11"/>
        <v>7885.7619999999997</v>
      </c>
      <c r="M138" s="3"/>
      <c r="N138" s="9">
        <f t="shared" si="12"/>
        <v>7885.7619999999997</v>
      </c>
      <c r="O138" s="3"/>
      <c r="P138" s="9">
        <f t="shared" si="13"/>
        <v>7885.7619999999997</v>
      </c>
      <c r="Q138" s="3">
        <v>83.346000000000004</v>
      </c>
      <c r="R138" s="9">
        <f t="shared" si="8"/>
        <v>7969.1080000000002</v>
      </c>
      <c r="S138" s="3"/>
      <c r="T138" s="9">
        <f t="shared" si="9"/>
        <v>7969.1080000000002</v>
      </c>
    </row>
    <row r="139" spans="1:20" ht="45.75" customHeight="1">
      <c r="A139" s="1" t="s">
        <v>35</v>
      </c>
      <c r="B139" s="14" t="s">
        <v>13</v>
      </c>
      <c r="C139" s="5">
        <v>200</v>
      </c>
      <c r="D139" s="9">
        <v>825.76900000000001</v>
      </c>
      <c r="E139" s="3"/>
      <c r="F139" s="9">
        <f t="shared" si="15"/>
        <v>825.76900000000001</v>
      </c>
      <c r="G139" s="3"/>
      <c r="H139" s="9">
        <f t="shared" si="14"/>
        <v>825.76900000000001</v>
      </c>
      <c r="I139" s="3"/>
      <c r="J139" s="9">
        <f t="shared" si="10"/>
        <v>825.76900000000001</v>
      </c>
      <c r="K139" s="3"/>
      <c r="L139" s="9">
        <f t="shared" si="11"/>
        <v>825.76900000000001</v>
      </c>
      <c r="M139" s="3"/>
      <c r="N139" s="9">
        <f t="shared" si="12"/>
        <v>825.76900000000001</v>
      </c>
      <c r="O139" s="3"/>
      <c r="P139" s="9">
        <f t="shared" si="13"/>
        <v>825.76900000000001</v>
      </c>
      <c r="Q139" s="3"/>
      <c r="R139" s="9">
        <f t="shared" si="8"/>
        <v>825.76900000000001</v>
      </c>
      <c r="S139" s="3"/>
      <c r="T139" s="9">
        <f t="shared" si="9"/>
        <v>825.76900000000001</v>
      </c>
    </row>
    <row r="140" spans="1:20" ht="33.75" customHeight="1">
      <c r="A140" s="1" t="s">
        <v>14</v>
      </c>
      <c r="B140" s="14" t="s">
        <v>13</v>
      </c>
      <c r="C140" s="5">
        <v>800</v>
      </c>
      <c r="D140" s="9">
        <v>0</v>
      </c>
      <c r="E140" s="3"/>
      <c r="F140" s="9">
        <f t="shared" si="15"/>
        <v>0</v>
      </c>
      <c r="G140" s="3"/>
      <c r="H140" s="9">
        <f t="shared" si="14"/>
        <v>0</v>
      </c>
      <c r="I140" s="3"/>
      <c r="J140" s="9">
        <f t="shared" si="10"/>
        <v>0</v>
      </c>
      <c r="K140" s="3"/>
      <c r="L140" s="9">
        <f t="shared" si="11"/>
        <v>0</v>
      </c>
      <c r="M140" s="3"/>
      <c r="N140" s="9">
        <f t="shared" si="12"/>
        <v>0</v>
      </c>
      <c r="O140" s="3"/>
      <c r="P140" s="9">
        <f t="shared" si="13"/>
        <v>0</v>
      </c>
      <c r="Q140" s="3"/>
      <c r="R140" s="9">
        <f t="shared" si="8"/>
        <v>0</v>
      </c>
      <c r="S140" s="3"/>
      <c r="T140" s="9">
        <f t="shared" si="9"/>
        <v>0</v>
      </c>
    </row>
    <row r="141" spans="1:20" ht="33.75" customHeight="1">
      <c r="A141" s="16" t="s">
        <v>453</v>
      </c>
      <c r="B141" s="8" t="s">
        <v>454</v>
      </c>
      <c r="C141" s="5"/>
      <c r="D141" s="9">
        <v>605.10300000000007</v>
      </c>
      <c r="E141" s="3">
        <f>E142+E145+E148</f>
        <v>0</v>
      </c>
      <c r="F141" s="9">
        <f t="shared" si="15"/>
        <v>605.10300000000007</v>
      </c>
      <c r="G141" s="3">
        <f>G142+G145+G148</f>
        <v>72</v>
      </c>
      <c r="H141" s="9">
        <f t="shared" si="14"/>
        <v>677.10300000000007</v>
      </c>
      <c r="I141" s="3">
        <f>I142+I145+I148</f>
        <v>0</v>
      </c>
      <c r="J141" s="9">
        <f t="shared" si="10"/>
        <v>677.10300000000007</v>
      </c>
      <c r="K141" s="3">
        <f>K142+K145+K148</f>
        <v>0</v>
      </c>
      <c r="L141" s="9">
        <f t="shared" si="11"/>
        <v>677.10300000000007</v>
      </c>
      <c r="M141" s="3">
        <f>M142+M145+M148</f>
        <v>0</v>
      </c>
      <c r="N141" s="9">
        <f t="shared" si="12"/>
        <v>677.10300000000007</v>
      </c>
      <c r="O141" s="3">
        <f>O142+O145+O148</f>
        <v>0</v>
      </c>
      <c r="P141" s="9">
        <f t="shared" si="13"/>
        <v>677.10300000000007</v>
      </c>
      <c r="Q141" s="3">
        <f>Q142+Q145+Q148</f>
        <v>-8.0570000000000004</v>
      </c>
      <c r="R141" s="9">
        <f t="shared" si="8"/>
        <v>669.04600000000005</v>
      </c>
      <c r="S141" s="3">
        <f>S142+S145+S148</f>
        <v>-100</v>
      </c>
      <c r="T141" s="9">
        <f t="shared" si="9"/>
        <v>569.04600000000005</v>
      </c>
    </row>
    <row r="142" spans="1:20" ht="45" customHeight="1">
      <c r="A142" s="13" t="s">
        <v>455</v>
      </c>
      <c r="B142" s="4" t="s">
        <v>456</v>
      </c>
      <c r="C142" s="5"/>
      <c r="D142" s="9">
        <v>178</v>
      </c>
      <c r="E142" s="3">
        <f>E143</f>
        <v>0</v>
      </c>
      <c r="F142" s="9">
        <f t="shared" si="15"/>
        <v>178</v>
      </c>
      <c r="G142" s="3">
        <f>G143</f>
        <v>0</v>
      </c>
      <c r="H142" s="9">
        <f t="shared" si="14"/>
        <v>178</v>
      </c>
      <c r="I142" s="3">
        <f>I143</f>
        <v>0</v>
      </c>
      <c r="J142" s="9">
        <f t="shared" si="10"/>
        <v>178</v>
      </c>
      <c r="K142" s="3">
        <f>K143</f>
        <v>0</v>
      </c>
      <c r="L142" s="9">
        <f t="shared" si="11"/>
        <v>178</v>
      </c>
      <c r="M142" s="3">
        <f>M143</f>
        <v>0</v>
      </c>
      <c r="N142" s="9">
        <f t="shared" si="12"/>
        <v>178</v>
      </c>
      <c r="O142" s="3">
        <f>O143</f>
        <v>0</v>
      </c>
      <c r="P142" s="9">
        <f t="shared" si="13"/>
        <v>178</v>
      </c>
      <c r="Q142" s="3">
        <f>Q143</f>
        <v>0</v>
      </c>
      <c r="R142" s="9">
        <f t="shared" si="8"/>
        <v>178</v>
      </c>
      <c r="S142" s="3">
        <f>S143</f>
        <v>-40</v>
      </c>
      <c r="T142" s="9">
        <f t="shared" si="9"/>
        <v>138</v>
      </c>
    </row>
    <row r="143" spans="1:20" ht="38.25">
      <c r="A143" s="13" t="s">
        <v>457</v>
      </c>
      <c r="B143" s="4" t="s">
        <v>458</v>
      </c>
      <c r="C143" s="5"/>
      <c r="D143" s="9">
        <v>178</v>
      </c>
      <c r="E143" s="3">
        <f>E144</f>
        <v>0</v>
      </c>
      <c r="F143" s="9">
        <f t="shared" si="15"/>
        <v>178</v>
      </c>
      <c r="G143" s="3">
        <f>G144</f>
        <v>0</v>
      </c>
      <c r="H143" s="9">
        <f t="shared" si="14"/>
        <v>178</v>
      </c>
      <c r="I143" s="3">
        <f>I144</f>
        <v>0</v>
      </c>
      <c r="J143" s="9">
        <f t="shared" si="10"/>
        <v>178</v>
      </c>
      <c r="K143" s="3">
        <f>K144</f>
        <v>0</v>
      </c>
      <c r="L143" s="9">
        <f t="shared" si="11"/>
        <v>178</v>
      </c>
      <c r="M143" s="3">
        <f>M144</f>
        <v>0</v>
      </c>
      <c r="N143" s="9">
        <f t="shared" si="12"/>
        <v>178</v>
      </c>
      <c r="O143" s="3">
        <f>O144</f>
        <v>0</v>
      </c>
      <c r="P143" s="9">
        <f t="shared" si="13"/>
        <v>178</v>
      </c>
      <c r="Q143" s="3">
        <f>Q144</f>
        <v>0</v>
      </c>
      <c r="R143" s="9">
        <f t="shared" si="8"/>
        <v>178</v>
      </c>
      <c r="S143" s="3">
        <f>S144</f>
        <v>-40</v>
      </c>
      <c r="T143" s="9">
        <f t="shared" si="9"/>
        <v>138</v>
      </c>
    </row>
    <row r="144" spans="1:20" ht="38.25">
      <c r="A144" s="13" t="s">
        <v>35</v>
      </c>
      <c r="B144" s="4" t="s">
        <v>458</v>
      </c>
      <c r="C144" s="5">
        <v>200</v>
      </c>
      <c r="D144" s="9">
        <v>178</v>
      </c>
      <c r="E144" s="3"/>
      <c r="F144" s="9">
        <f t="shared" si="15"/>
        <v>178</v>
      </c>
      <c r="G144" s="3"/>
      <c r="H144" s="9">
        <f t="shared" si="14"/>
        <v>178</v>
      </c>
      <c r="I144" s="3"/>
      <c r="J144" s="9">
        <f t="shared" si="10"/>
        <v>178</v>
      </c>
      <c r="K144" s="3"/>
      <c r="L144" s="9">
        <f t="shared" si="11"/>
        <v>178</v>
      </c>
      <c r="M144" s="3"/>
      <c r="N144" s="9">
        <f t="shared" si="12"/>
        <v>178</v>
      </c>
      <c r="O144" s="3"/>
      <c r="P144" s="9">
        <f t="shared" si="13"/>
        <v>178</v>
      </c>
      <c r="Q144" s="3"/>
      <c r="R144" s="9">
        <f t="shared" si="8"/>
        <v>178</v>
      </c>
      <c r="S144" s="3">
        <v>-40</v>
      </c>
      <c r="T144" s="9">
        <f t="shared" si="9"/>
        <v>138</v>
      </c>
    </row>
    <row r="145" spans="1:20" ht="57.75" customHeight="1">
      <c r="A145" s="13" t="s">
        <v>459</v>
      </c>
      <c r="B145" s="4" t="s">
        <v>460</v>
      </c>
      <c r="C145" s="5"/>
      <c r="D145" s="9">
        <v>275</v>
      </c>
      <c r="E145" s="3">
        <f>E146</f>
        <v>0</v>
      </c>
      <c r="F145" s="9">
        <f t="shared" si="15"/>
        <v>275</v>
      </c>
      <c r="G145" s="3">
        <f>G146</f>
        <v>0</v>
      </c>
      <c r="H145" s="9">
        <f t="shared" si="14"/>
        <v>275</v>
      </c>
      <c r="I145" s="3">
        <f>I146</f>
        <v>0</v>
      </c>
      <c r="J145" s="9">
        <f t="shared" si="10"/>
        <v>275</v>
      </c>
      <c r="K145" s="3">
        <f>K146</f>
        <v>0</v>
      </c>
      <c r="L145" s="9">
        <f t="shared" si="11"/>
        <v>275</v>
      </c>
      <c r="M145" s="3">
        <f>M146</f>
        <v>0</v>
      </c>
      <c r="N145" s="9">
        <f t="shared" si="12"/>
        <v>275</v>
      </c>
      <c r="O145" s="3">
        <f>O146</f>
        <v>0</v>
      </c>
      <c r="P145" s="9">
        <f t="shared" si="13"/>
        <v>275</v>
      </c>
      <c r="Q145" s="3">
        <f>Q146</f>
        <v>0</v>
      </c>
      <c r="R145" s="9">
        <f t="shared" si="8"/>
        <v>275</v>
      </c>
      <c r="S145" s="3">
        <f>S146</f>
        <v>-60</v>
      </c>
      <c r="T145" s="9">
        <f t="shared" si="9"/>
        <v>215</v>
      </c>
    </row>
    <row r="146" spans="1:20" ht="43.5" customHeight="1">
      <c r="A146" s="13" t="s">
        <v>461</v>
      </c>
      <c r="B146" s="14" t="s">
        <v>462</v>
      </c>
      <c r="C146" s="5"/>
      <c r="D146" s="9">
        <v>275</v>
      </c>
      <c r="E146" s="3">
        <f>E147</f>
        <v>0</v>
      </c>
      <c r="F146" s="9">
        <f t="shared" si="15"/>
        <v>275</v>
      </c>
      <c r="G146" s="3">
        <f>G147</f>
        <v>0</v>
      </c>
      <c r="H146" s="9">
        <f t="shared" si="14"/>
        <v>275</v>
      </c>
      <c r="I146" s="3">
        <f>I147</f>
        <v>0</v>
      </c>
      <c r="J146" s="9">
        <f t="shared" si="10"/>
        <v>275</v>
      </c>
      <c r="K146" s="3">
        <f>K147</f>
        <v>0</v>
      </c>
      <c r="L146" s="9">
        <f t="shared" si="11"/>
        <v>275</v>
      </c>
      <c r="M146" s="3">
        <f>M147</f>
        <v>0</v>
      </c>
      <c r="N146" s="9">
        <f t="shared" si="12"/>
        <v>275</v>
      </c>
      <c r="O146" s="3">
        <f>O147</f>
        <v>0</v>
      </c>
      <c r="P146" s="9">
        <f t="shared" si="13"/>
        <v>275</v>
      </c>
      <c r="Q146" s="3">
        <f>Q147</f>
        <v>0</v>
      </c>
      <c r="R146" s="9">
        <f t="shared" si="8"/>
        <v>275</v>
      </c>
      <c r="S146" s="3">
        <f>S147</f>
        <v>-60</v>
      </c>
      <c r="T146" s="9">
        <f t="shared" si="9"/>
        <v>215</v>
      </c>
    </row>
    <row r="147" spans="1:20" ht="25.5">
      <c r="A147" s="13" t="s">
        <v>322</v>
      </c>
      <c r="B147" s="14" t="s">
        <v>462</v>
      </c>
      <c r="C147" s="5">
        <v>300</v>
      </c>
      <c r="D147" s="9">
        <v>275</v>
      </c>
      <c r="E147" s="3"/>
      <c r="F147" s="9">
        <f t="shared" si="15"/>
        <v>275</v>
      </c>
      <c r="G147" s="3"/>
      <c r="H147" s="9">
        <f t="shared" si="14"/>
        <v>275</v>
      </c>
      <c r="I147" s="3"/>
      <c r="J147" s="9">
        <f t="shared" si="10"/>
        <v>275</v>
      </c>
      <c r="K147" s="3"/>
      <c r="L147" s="9">
        <f t="shared" si="11"/>
        <v>275</v>
      </c>
      <c r="M147" s="3"/>
      <c r="N147" s="9">
        <f t="shared" si="12"/>
        <v>275</v>
      </c>
      <c r="O147" s="3"/>
      <c r="P147" s="9">
        <f t="shared" si="13"/>
        <v>275</v>
      </c>
      <c r="Q147" s="3"/>
      <c r="R147" s="9">
        <f t="shared" si="8"/>
        <v>275</v>
      </c>
      <c r="S147" s="3">
        <v>-60</v>
      </c>
      <c r="T147" s="9">
        <f t="shared" si="9"/>
        <v>215</v>
      </c>
    </row>
    <row r="148" spans="1:20" ht="57.75" customHeight="1">
      <c r="A148" s="13" t="s">
        <v>374</v>
      </c>
      <c r="B148" s="4" t="s">
        <v>463</v>
      </c>
      <c r="C148" s="5"/>
      <c r="D148" s="9">
        <v>152.10300000000001</v>
      </c>
      <c r="E148" s="3">
        <f>E149</f>
        <v>0</v>
      </c>
      <c r="F148" s="9">
        <f t="shared" si="15"/>
        <v>152.10300000000001</v>
      </c>
      <c r="G148" s="3">
        <f>G149</f>
        <v>72</v>
      </c>
      <c r="H148" s="9">
        <f t="shared" si="14"/>
        <v>224.10300000000001</v>
      </c>
      <c r="I148" s="3">
        <f>I149</f>
        <v>0</v>
      </c>
      <c r="J148" s="9">
        <f t="shared" si="10"/>
        <v>224.10300000000001</v>
      </c>
      <c r="K148" s="3">
        <f>K149</f>
        <v>0</v>
      </c>
      <c r="L148" s="9">
        <f t="shared" si="11"/>
        <v>224.10300000000001</v>
      </c>
      <c r="M148" s="3">
        <f>M149</f>
        <v>0</v>
      </c>
      <c r="N148" s="9">
        <f t="shared" si="12"/>
        <v>224.10300000000001</v>
      </c>
      <c r="O148" s="3">
        <f>O149</f>
        <v>0</v>
      </c>
      <c r="P148" s="9">
        <f t="shared" si="13"/>
        <v>224.10300000000001</v>
      </c>
      <c r="Q148" s="3">
        <f>Q149</f>
        <v>-8.0570000000000004</v>
      </c>
      <c r="R148" s="9">
        <f t="shared" si="8"/>
        <v>216.04600000000002</v>
      </c>
      <c r="S148" s="3">
        <f>S149</f>
        <v>0</v>
      </c>
      <c r="T148" s="9">
        <f t="shared" si="9"/>
        <v>216.04600000000002</v>
      </c>
    </row>
    <row r="149" spans="1:20" ht="47.25" customHeight="1">
      <c r="A149" s="13" t="s">
        <v>375</v>
      </c>
      <c r="B149" s="4" t="s">
        <v>464</v>
      </c>
      <c r="C149" s="5"/>
      <c r="D149" s="9">
        <v>152.10300000000001</v>
      </c>
      <c r="E149" s="3">
        <f>E150+E151</f>
        <v>0</v>
      </c>
      <c r="F149" s="9">
        <f t="shared" si="15"/>
        <v>152.10300000000001</v>
      </c>
      <c r="G149" s="3">
        <f>G150+G151</f>
        <v>72</v>
      </c>
      <c r="H149" s="9">
        <f t="shared" si="14"/>
        <v>224.10300000000001</v>
      </c>
      <c r="I149" s="3">
        <f>I150+I151</f>
        <v>0</v>
      </c>
      <c r="J149" s="9">
        <f t="shared" si="10"/>
        <v>224.10300000000001</v>
      </c>
      <c r="K149" s="3">
        <f>K150+K151</f>
        <v>0</v>
      </c>
      <c r="L149" s="9">
        <f t="shared" si="11"/>
        <v>224.10300000000001</v>
      </c>
      <c r="M149" s="3">
        <f>M150+M151</f>
        <v>0</v>
      </c>
      <c r="N149" s="9">
        <f t="shared" si="12"/>
        <v>224.10300000000001</v>
      </c>
      <c r="O149" s="3">
        <f>O150+O151</f>
        <v>0</v>
      </c>
      <c r="P149" s="9">
        <f t="shared" si="13"/>
        <v>224.10300000000001</v>
      </c>
      <c r="Q149" s="3">
        <f>Q150+Q151</f>
        <v>-8.0570000000000004</v>
      </c>
      <c r="R149" s="9">
        <f t="shared" ref="R149:R212" si="16">P149+Q149</f>
        <v>216.04600000000002</v>
      </c>
      <c r="S149" s="3">
        <f>S150+S151</f>
        <v>0</v>
      </c>
      <c r="T149" s="9">
        <f t="shared" ref="T149:T212" si="17">R149+S149</f>
        <v>216.04600000000002</v>
      </c>
    </row>
    <row r="150" spans="1:20" ht="43.5" customHeight="1">
      <c r="A150" s="13" t="s">
        <v>35</v>
      </c>
      <c r="B150" s="4" t="s">
        <v>464</v>
      </c>
      <c r="C150" s="5">
        <v>200</v>
      </c>
      <c r="D150" s="9">
        <v>116.10299999999999</v>
      </c>
      <c r="E150" s="3"/>
      <c r="F150" s="9">
        <f t="shared" si="15"/>
        <v>116.10299999999999</v>
      </c>
      <c r="G150" s="3">
        <v>72</v>
      </c>
      <c r="H150" s="9">
        <f t="shared" si="14"/>
        <v>188.10300000000001</v>
      </c>
      <c r="I150" s="3"/>
      <c r="J150" s="9">
        <f t="shared" si="10"/>
        <v>188.10300000000001</v>
      </c>
      <c r="K150" s="3"/>
      <c r="L150" s="9">
        <f t="shared" si="11"/>
        <v>188.10300000000001</v>
      </c>
      <c r="M150" s="3"/>
      <c r="N150" s="9">
        <f t="shared" si="12"/>
        <v>188.10300000000001</v>
      </c>
      <c r="O150" s="3"/>
      <c r="P150" s="9">
        <f t="shared" si="13"/>
        <v>188.10300000000001</v>
      </c>
      <c r="Q150" s="3">
        <v>-8.0570000000000004</v>
      </c>
      <c r="R150" s="9">
        <f t="shared" si="16"/>
        <v>180.04600000000002</v>
      </c>
      <c r="S150" s="3"/>
      <c r="T150" s="9">
        <f t="shared" si="17"/>
        <v>180.04600000000002</v>
      </c>
    </row>
    <row r="151" spans="1:20" ht="30" customHeight="1">
      <c r="A151" s="13" t="s">
        <v>322</v>
      </c>
      <c r="B151" s="4" t="s">
        <v>464</v>
      </c>
      <c r="C151" s="5">
        <v>300</v>
      </c>
      <c r="D151" s="9">
        <v>36</v>
      </c>
      <c r="E151" s="3"/>
      <c r="F151" s="9">
        <f t="shared" si="15"/>
        <v>36</v>
      </c>
      <c r="G151" s="3"/>
      <c r="H151" s="9">
        <f t="shared" si="14"/>
        <v>36</v>
      </c>
      <c r="I151" s="3"/>
      <c r="J151" s="9">
        <f t="shared" si="10"/>
        <v>36</v>
      </c>
      <c r="K151" s="3"/>
      <c r="L151" s="9">
        <f t="shared" si="11"/>
        <v>36</v>
      </c>
      <c r="M151" s="3"/>
      <c r="N151" s="9">
        <f t="shared" si="12"/>
        <v>36</v>
      </c>
      <c r="O151" s="3"/>
      <c r="P151" s="9">
        <f t="shared" si="13"/>
        <v>36</v>
      </c>
      <c r="Q151" s="3"/>
      <c r="R151" s="9">
        <f t="shared" si="16"/>
        <v>36</v>
      </c>
      <c r="S151" s="3"/>
      <c r="T151" s="9">
        <f t="shared" si="17"/>
        <v>36</v>
      </c>
    </row>
    <row r="152" spans="1:20" ht="120" customHeight="1">
      <c r="A152" s="7" t="s">
        <v>411</v>
      </c>
      <c r="B152" s="8" t="s">
        <v>119</v>
      </c>
      <c r="C152" s="5"/>
      <c r="D152" s="9">
        <v>1156.6596000000002</v>
      </c>
      <c r="E152" s="3">
        <f>E153+E157+E165+E169+E173+E180+E184</f>
        <v>0</v>
      </c>
      <c r="F152" s="9">
        <f t="shared" si="15"/>
        <v>1156.6596000000002</v>
      </c>
      <c r="G152" s="3">
        <f>G153+G157+G165+G169+G173+G180+G184</f>
        <v>80</v>
      </c>
      <c r="H152" s="9">
        <f t="shared" si="14"/>
        <v>1236.6596000000002</v>
      </c>
      <c r="I152" s="3">
        <f>I153+I157+I165+I169+I173+I180+I184</f>
        <v>0</v>
      </c>
      <c r="J152" s="9">
        <f t="shared" si="10"/>
        <v>1236.6596000000002</v>
      </c>
      <c r="K152" s="3">
        <f>K153+K157+K165+K169+K173+K180+K184</f>
        <v>0</v>
      </c>
      <c r="L152" s="9">
        <f t="shared" si="11"/>
        <v>1236.6596000000002</v>
      </c>
      <c r="M152" s="3">
        <f>M153+M157+M165+M169+M173+M180+M184</f>
        <v>0</v>
      </c>
      <c r="N152" s="9">
        <f t="shared" si="12"/>
        <v>1236.6596000000002</v>
      </c>
      <c r="O152" s="3">
        <f>O153+O157+O165+O169+O173+O180+O184</f>
        <v>-2.0859999999999999</v>
      </c>
      <c r="P152" s="9">
        <f t="shared" si="13"/>
        <v>1234.5736000000002</v>
      </c>
      <c r="Q152" s="3">
        <f>Q153+Q157+Q165+Q169+Q173+Q180+Q184</f>
        <v>-384.17059999999998</v>
      </c>
      <c r="R152" s="9">
        <f t="shared" si="16"/>
        <v>850.40300000000025</v>
      </c>
      <c r="S152" s="3">
        <f>S153+S157+S165+S169+S173+S180+S184</f>
        <v>-40.694859999999998</v>
      </c>
      <c r="T152" s="9">
        <f t="shared" si="17"/>
        <v>809.7081400000003</v>
      </c>
    </row>
    <row r="153" spans="1:20" ht="51" customHeight="1">
      <c r="A153" s="10" t="s">
        <v>116</v>
      </c>
      <c r="B153" s="8" t="s">
        <v>120</v>
      </c>
      <c r="C153" s="5"/>
      <c r="D153" s="9">
        <v>384.17060000000004</v>
      </c>
      <c r="E153" s="3">
        <f t="shared" ref="E153:S155" si="18">E154</f>
        <v>0</v>
      </c>
      <c r="F153" s="9">
        <f t="shared" si="15"/>
        <v>384.17060000000004</v>
      </c>
      <c r="G153" s="3">
        <f t="shared" si="18"/>
        <v>0</v>
      </c>
      <c r="H153" s="9">
        <f t="shared" si="14"/>
        <v>384.17060000000004</v>
      </c>
      <c r="I153" s="3">
        <f t="shared" si="18"/>
        <v>0</v>
      </c>
      <c r="J153" s="9">
        <f t="shared" si="10"/>
        <v>384.17060000000004</v>
      </c>
      <c r="K153" s="3">
        <f t="shared" si="18"/>
        <v>0</v>
      </c>
      <c r="L153" s="9">
        <f t="shared" si="11"/>
        <v>384.17060000000004</v>
      </c>
      <c r="M153" s="3">
        <f t="shared" si="18"/>
        <v>0</v>
      </c>
      <c r="N153" s="9">
        <f t="shared" si="12"/>
        <v>384.17060000000004</v>
      </c>
      <c r="O153" s="3">
        <f t="shared" si="18"/>
        <v>0</v>
      </c>
      <c r="P153" s="9">
        <f t="shared" si="13"/>
        <v>384.17060000000004</v>
      </c>
      <c r="Q153" s="3">
        <f t="shared" si="18"/>
        <v>-384.17059999999998</v>
      </c>
      <c r="R153" s="9">
        <f t="shared" si="16"/>
        <v>0</v>
      </c>
      <c r="S153" s="3">
        <f t="shared" si="18"/>
        <v>0</v>
      </c>
      <c r="T153" s="9">
        <f t="shared" si="17"/>
        <v>0</v>
      </c>
    </row>
    <row r="154" spans="1:20" ht="67.5" customHeight="1">
      <c r="A154" s="11" t="s">
        <v>117</v>
      </c>
      <c r="B154" s="4" t="s">
        <v>121</v>
      </c>
      <c r="C154" s="5"/>
      <c r="D154" s="9">
        <v>384.17060000000004</v>
      </c>
      <c r="E154" s="3">
        <f t="shared" si="18"/>
        <v>0</v>
      </c>
      <c r="F154" s="9">
        <f t="shared" si="15"/>
        <v>384.17060000000004</v>
      </c>
      <c r="G154" s="3">
        <f t="shared" si="18"/>
        <v>0</v>
      </c>
      <c r="H154" s="9">
        <f t="shared" si="14"/>
        <v>384.17060000000004</v>
      </c>
      <c r="I154" s="3">
        <f t="shared" si="18"/>
        <v>0</v>
      </c>
      <c r="J154" s="9">
        <f t="shared" si="10"/>
        <v>384.17060000000004</v>
      </c>
      <c r="K154" s="3">
        <f t="shared" si="18"/>
        <v>0</v>
      </c>
      <c r="L154" s="9">
        <f t="shared" si="11"/>
        <v>384.17060000000004</v>
      </c>
      <c r="M154" s="3">
        <f t="shared" si="18"/>
        <v>0</v>
      </c>
      <c r="N154" s="9">
        <f t="shared" si="12"/>
        <v>384.17060000000004</v>
      </c>
      <c r="O154" s="3">
        <f t="shared" si="18"/>
        <v>0</v>
      </c>
      <c r="P154" s="9">
        <f t="shared" si="13"/>
        <v>384.17060000000004</v>
      </c>
      <c r="Q154" s="3">
        <f t="shared" si="18"/>
        <v>-384.17059999999998</v>
      </c>
      <c r="R154" s="9">
        <f t="shared" si="16"/>
        <v>0</v>
      </c>
      <c r="S154" s="3">
        <f t="shared" si="18"/>
        <v>0</v>
      </c>
      <c r="T154" s="9">
        <f t="shared" si="17"/>
        <v>0</v>
      </c>
    </row>
    <row r="155" spans="1:20" ht="37.5" customHeight="1">
      <c r="A155" s="11" t="s">
        <v>118</v>
      </c>
      <c r="B155" s="14" t="s">
        <v>122</v>
      </c>
      <c r="C155" s="5"/>
      <c r="D155" s="9">
        <v>384.17060000000004</v>
      </c>
      <c r="E155" s="3">
        <f t="shared" si="18"/>
        <v>0</v>
      </c>
      <c r="F155" s="9">
        <f t="shared" si="15"/>
        <v>384.17060000000004</v>
      </c>
      <c r="G155" s="3">
        <f t="shared" si="18"/>
        <v>0</v>
      </c>
      <c r="H155" s="9">
        <f t="shared" si="14"/>
        <v>384.17060000000004</v>
      </c>
      <c r="I155" s="3">
        <f t="shared" si="18"/>
        <v>0</v>
      </c>
      <c r="J155" s="9">
        <f t="shared" si="10"/>
        <v>384.17060000000004</v>
      </c>
      <c r="K155" s="3">
        <f t="shared" si="18"/>
        <v>0</v>
      </c>
      <c r="L155" s="9">
        <f t="shared" si="11"/>
        <v>384.17060000000004</v>
      </c>
      <c r="M155" s="3">
        <f t="shared" si="18"/>
        <v>0</v>
      </c>
      <c r="N155" s="9">
        <f t="shared" ref="N155:N219" si="19">L155+M155</f>
        <v>384.17060000000004</v>
      </c>
      <c r="O155" s="3">
        <f t="shared" si="18"/>
        <v>0</v>
      </c>
      <c r="P155" s="9">
        <f t="shared" ref="P155:P219" si="20">N155+O155</f>
        <v>384.17060000000004</v>
      </c>
      <c r="Q155" s="3">
        <f t="shared" si="18"/>
        <v>-384.17059999999998</v>
      </c>
      <c r="R155" s="9">
        <f t="shared" si="16"/>
        <v>0</v>
      </c>
      <c r="S155" s="3">
        <f t="shared" si="18"/>
        <v>0</v>
      </c>
      <c r="T155" s="9">
        <f t="shared" si="17"/>
        <v>0</v>
      </c>
    </row>
    <row r="156" spans="1:20" ht="42.75" customHeight="1">
      <c r="A156" s="1" t="s">
        <v>63</v>
      </c>
      <c r="B156" s="14" t="s">
        <v>122</v>
      </c>
      <c r="C156" s="5">
        <v>600</v>
      </c>
      <c r="D156" s="9">
        <v>384.17060000000004</v>
      </c>
      <c r="E156" s="3"/>
      <c r="F156" s="9">
        <f t="shared" si="15"/>
        <v>384.17060000000004</v>
      </c>
      <c r="G156" s="3"/>
      <c r="H156" s="9">
        <f t="shared" si="14"/>
        <v>384.17060000000004</v>
      </c>
      <c r="I156" s="3"/>
      <c r="J156" s="9">
        <f t="shared" si="10"/>
        <v>384.17060000000004</v>
      </c>
      <c r="K156" s="3"/>
      <c r="L156" s="9">
        <f t="shared" si="11"/>
        <v>384.17060000000004</v>
      </c>
      <c r="M156" s="3"/>
      <c r="N156" s="9">
        <f t="shared" si="19"/>
        <v>384.17060000000004</v>
      </c>
      <c r="O156" s="3"/>
      <c r="P156" s="9">
        <f t="shared" si="20"/>
        <v>384.17060000000004</v>
      </c>
      <c r="Q156" s="3">
        <v>-384.17059999999998</v>
      </c>
      <c r="R156" s="9">
        <f t="shared" si="16"/>
        <v>0</v>
      </c>
      <c r="S156" s="3"/>
      <c r="T156" s="9">
        <f t="shared" si="17"/>
        <v>0</v>
      </c>
    </row>
    <row r="157" spans="1:20" ht="27" customHeight="1">
      <c r="A157" s="10" t="s">
        <v>123</v>
      </c>
      <c r="B157" s="8" t="s">
        <v>126</v>
      </c>
      <c r="C157" s="5"/>
      <c r="D157" s="9">
        <v>255.774</v>
      </c>
      <c r="E157" s="3">
        <f>E158+E161</f>
        <v>0</v>
      </c>
      <c r="F157" s="9">
        <f t="shared" si="15"/>
        <v>255.774</v>
      </c>
      <c r="G157" s="3">
        <f>G158+G161</f>
        <v>0</v>
      </c>
      <c r="H157" s="9">
        <f t="shared" si="14"/>
        <v>255.774</v>
      </c>
      <c r="I157" s="3">
        <f>I158+I161</f>
        <v>80</v>
      </c>
      <c r="J157" s="9">
        <f t="shared" si="10"/>
        <v>335.774</v>
      </c>
      <c r="K157" s="3">
        <f>K158+K161</f>
        <v>0</v>
      </c>
      <c r="L157" s="9">
        <f t="shared" si="11"/>
        <v>335.774</v>
      </c>
      <c r="M157" s="3">
        <f>M158+M161</f>
        <v>0</v>
      </c>
      <c r="N157" s="9">
        <f t="shared" si="19"/>
        <v>335.774</v>
      </c>
      <c r="O157" s="3">
        <f>O158+O161</f>
        <v>0</v>
      </c>
      <c r="P157" s="9">
        <f t="shared" si="20"/>
        <v>335.774</v>
      </c>
      <c r="Q157" s="3">
        <f>Q158+Q161</f>
        <v>0</v>
      </c>
      <c r="R157" s="9">
        <f t="shared" si="16"/>
        <v>335.774</v>
      </c>
      <c r="S157" s="3">
        <f>S158+S161</f>
        <v>18</v>
      </c>
      <c r="T157" s="9">
        <f t="shared" si="17"/>
        <v>353.774</v>
      </c>
    </row>
    <row r="158" spans="1:20" ht="59.25" customHeight="1">
      <c r="A158" s="11" t="s">
        <v>124</v>
      </c>
      <c r="B158" s="4" t="s">
        <v>127</v>
      </c>
      <c r="C158" s="5"/>
      <c r="D158" s="9">
        <v>80</v>
      </c>
      <c r="E158" s="3">
        <f>E159</f>
        <v>0</v>
      </c>
      <c r="F158" s="9">
        <f t="shared" si="15"/>
        <v>80</v>
      </c>
      <c r="G158" s="3">
        <f>G159</f>
        <v>0</v>
      </c>
      <c r="H158" s="9">
        <f t="shared" si="14"/>
        <v>80</v>
      </c>
      <c r="I158" s="3">
        <f>I159</f>
        <v>0</v>
      </c>
      <c r="J158" s="9">
        <f t="shared" ref="J158:J222" si="21">H158+I158</f>
        <v>80</v>
      </c>
      <c r="K158" s="3">
        <f>K159</f>
        <v>0</v>
      </c>
      <c r="L158" s="9">
        <f t="shared" ref="L158:L222" si="22">J158+K158</f>
        <v>80</v>
      </c>
      <c r="M158" s="3">
        <f>M159</f>
        <v>0</v>
      </c>
      <c r="N158" s="9">
        <f t="shared" si="19"/>
        <v>80</v>
      </c>
      <c r="O158" s="3">
        <f>O159</f>
        <v>0</v>
      </c>
      <c r="P158" s="9">
        <f t="shared" si="20"/>
        <v>80</v>
      </c>
      <c r="Q158" s="3">
        <f>Q159</f>
        <v>7.2999999999999995E-2</v>
      </c>
      <c r="R158" s="9">
        <f t="shared" si="16"/>
        <v>80.072999999999993</v>
      </c>
      <c r="S158" s="3">
        <f>S159</f>
        <v>0</v>
      </c>
      <c r="T158" s="9">
        <f t="shared" si="17"/>
        <v>80.072999999999993</v>
      </c>
    </row>
    <row r="159" spans="1:20" ht="49.5" customHeight="1">
      <c r="A159" s="1" t="s">
        <v>125</v>
      </c>
      <c r="B159" s="4" t="s">
        <v>128</v>
      </c>
      <c r="C159" s="5"/>
      <c r="D159" s="9">
        <v>80</v>
      </c>
      <c r="E159" s="3">
        <f>E160</f>
        <v>0</v>
      </c>
      <c r="F159" s="9">
        <f t="shared" si="15"/>
        <v>80</v>
      </c>
      <c r="G159" s="3">
        <f>G160</f>
        <v>0</v>
      </c>
      <c r="H159" s="9">
        <f t="shared" si="14"/>
        <v>80</v>
      </c>
      <c r="I159" s="3">
        <f>I160</f>
        <v>0</v>
      </c>
      <c r="J159" s="9">
        <f t="shared" si="21"/>
        <v>80</v>
      </c>
      <c r="K159" s="3">
        <f>K160</f>
        <v>0</v>
      </c>
      <c r="L159" s="9">
        <f t="shared" si="22"/>
        <v>80</v>
      </c>
      <c r="M159" s="3">
        <f>M160</f>
        <v>0</v>
      </c>
      <c r="N159" s="9">
        <f t="shared" si="19"/>
        <v>80</v>
      </c>
      <c r="O159" s="3">
        <f>O160</f>
        <v>0</v>
      </c>
      <c r="P159" s="9">
        <f t="shared" si="20"/>
        <v>80</v>
      </c>
      <c r="Q159" s="3">
        <f>Q160</f>
        <v>7.2999999999999995E-2</v>
      </c>
      <c r="R159" s="9">
        <f t="shared" si="16"/>
        <v>80.072999999999993</v>
      </c>
      <c r="S159" s="3">
        <f>S160</f>
        <v>0</v>
      </c>
      <c r="T159" s="9">
        <f t="shared" si="17"/>
        <v>80.072999999999993</v>
      </c>
    </row>
    <row r="160" spans="1:20" ht="48.75" customHeight="1">
      <c r="A160" s="1" t="s">
        <v>35</v>
      </c>
      <c r="B160" s="4" t="s">
        <v>128</v>
      </c>
      <c r="C160" s="5">
        <v>200</v>
      </c>
      <c r="D160" s="9">
        <v>80</v>
      </c>
      <c r="E160" s="3"/>
      <c r="F160" s="9">
        <f t="shared" si="15"/>
        <v>80</v>
      </c>
      <c r="G160" s="3"/>
      <c r="H160" s="9">
        <f t="shared" si="14"/>
        <v>80</v>
      </c>
      <c r="I160" s="3"/>
      <c r="J160" s="9">
        <f t="shared" si="21"/>
        <v>80</v>
      </c>
      <c r="K160" s="3"/>
      <c r="L160" s="9">
        <f t="shared" si="22"/>
        <v>80</v>
      </c>
      <c r="M160" s="3"/>
      <c r="N160" s="9">
        <f t="shared" si="19"/>
        <v>80</v>
      </c>
      <c r="O160" s="3"/>
      <c r="P160" s="9">
        <f t="shared" si="20"/>
        <v>80</v>
      </c>
      <c r="Q160" s="3">
        <v>7.2999999999999995E-2</v>
      </c>
      <c r="R160" s="9">
        <f t="shared" si="16"/>
        <v>80.072999999999993</v>
      </c>
      <c r="S160" s="3"/>
      <c r="T160" s="9">
        <f t="shared" si="17"/>
        <v>80.072999999999993</v>
      </c>
    </row>
    <row r="161" spans="1:20" ht="47.25" customHeight="1">
      <c r="A161" s="11" t="s">
        <v>129</v>
      </c>
      <c r="B161" s="4" t="s">
        <v>131</v>
      </c>
      <c r="C161" s="5"/>
      <c r="D161" s="9">
        <v>175.774</v>
      </c>
      <c r="E161" s="3">
        <f>E162</f>
        <v>0</v>
      </c>
      <c r="F161" s="9">
        <f t="shared" si="15"/>
        <v>175.774</v>
      </c>
      <c r="G161" s="3">
        <f>G162</f>
        <v>0</v>
      </c>
      <c r="H161" s="9">
        <f t="shared" ref="H161:H225" si="23">F161+G161</f>
        <v>175.774</v>
      </c>
      <c r="I161" s="3">
        <f>I162</f>
        <v>80</v>
      </c>
      <c r="J161" s="9">
        <f t="shared" si="21"/>
        <v>255.774</v>
      </c>
      <c r="K161" s="3">
        <f>K162</f>
        <v>0</v>
      </c>
      <c r="L161" s="9">
        <f t="shared" si="22"/>
        <v>255.774</v>
      </c>
      <c r="M161" s="3">
        <f>M162</f>
        <v>0</v>
      </c>
      <c r="N161" s="9">
        <f t="shared" si="19"/>
        <v>255.774</v>
      </c>
      <c r="O161" s="3">
        <f>O162</f>
        <v>0</v>
      </c>
      <c r="P161" s="9">
        <f t="shared" si="20"/>
        <v>255.774</v>
      </c>
      <c r="Q161" s="3">
        <f>Q162</f>
        <v>-7.2999999999999954E-2</v>
      </c>
      <c r="R161" s="9">
        <f t="shared" si="16"/>
        <v>255.70099999999999</v>
      </c>
      <c r="S161" s="3">
        <f>S162</f>
        <v>18</v>
      </c>
      <c r="T161" s="9">
        <f t="shared" si="17"/>
        <v>273.70100000000002</v>
      </c>
    </row>
    <row r="162" spans="1:20" ht="42.75" customHeight="1">
      <c r="A162" s="11" t="s">
        <v>130</v>
      </c>
      <c r="B162" s="4" t="s">
        <v>132</v>
      </c>
      <c r="C162" s="5"/>
      <c r="D162" s="9">
        <v>175.774</v>
      </c>
      <c r="E162" s="3">
        <f>E163</f>
        <v>0</v>
      </c>
      <c r="F162" s="9">
        <f t="shared" si="15"/>
        <v>175.774</v>
      </c>
      <c r="G162" s="3">
        <f>G163</f>
        <v>0</v>
      </c>
      <c r="H162" s="9">
        <f t="shared" si="23"/>
        <v>175.774</v>
      </c>
      <c r="I162" s="3">
        <f>I163</f>
        <v>80</v>
      </c>
      <c r="J162" s="9">
        <f t="shared" si="21"/>
        <v>255.774</v>
      </c>
      <c r="K162" s="3">
        <f>K163</f>
        <v>0</v>
      </c>
      <c r="L162" s="9">
        <f t="shared" si="22"/>
        <v>255.774</v>
      </c>
      <c r="M162" s="3">
        <f>M163</f>
        <v>0</v>
      </c>
      <c r="N162" s="9">
        <f t="shared" si="19"/>
        <v>255.774</v>
      </c>
      <c r="O162" s="3">
        <f>O163+O164</f>
        <v>0</v>
      </c>
      <c r="P162" s="9">
        <f t="shared" si="20"/>
        <v>255.774</v>
      </c>
      <c r="Q162" s="3">
        <f>Q163+Q164</f>
        <v>-7.2999999999999954E-2</v>
      </c>
      <c r="R162" s="9">
        <f t="shared" si="16"/>
        <v>255.70099999999999</v>
      </c>
      <c r="S162" s="3">
        <f>S163+S164</f>
        <v>18</v>
      </c>
      <c r="T162" s="9">
        <f t="shared" si="17"/>
        <v>273.70100000000002</v>
      </c>
    </row>
    <row r="163" spans="1:20" ht="46.5" customHeight="1">
      <c r="A163" s="1" t="s">
        <v>35</v>
      </c>
      <c r="B163" s="4" t="s">
        <v>132</v>
      </c>
      <c r="C163" s="5">
        <v>200</v>
      </c>
      <c r="D163" s="9">
        <v>175.774</v>
      </c>
      <c r="E163" s="3"/>
      <c r="F163" s="9">
        <f t="shared" si="15"/>
        <v>175.774</v>
      </c>
      <c r="G163" s="3"/>
      <c r="H163" s="9">
        <f t="shared" si="23"/>
        <v>175.774</v>
      </c>
      <c r="I163" s="3">
        <v>80</v>
      </c>
      <c r="J163" s="9">
        <f t="shared" si="21"/>
        <v>255.774</v>
      </c>
      <c r="K163" s="3"/>
      <c r="L163" s="9">
        <f t="shared" si="22"/>
        <v>255.774</v>
      </c>
      <c r="M163" s="3"/>
      <c r="N163" s="9">
        <f t="shared" si="19"/>
        <v>255.774</v>
      </c>
      <c r="O163" s="3">
        <v>-24.26</v>
      </c>
      <c r="P163" s="9">
        <f t="shared" si="20"/>
        <v>231.51400000000001</v>
      </c>
      <c r="Q163" s="3">
        <f>-2.3-0.073</f>
        <v>-2.3729999999999998</v>
      </c>
      <c r="R163" s="9">
        <f t="shared" si="16"/>
        <v>229.14100000000002</v>
      </c>
      <c r="S163" s="3">
        <v>18</v>
      </c>
      <c r="T163" s="9">
        <f t="shared" si="17"/>
        <v>247.14100000000002</v>
      </c>
    </row>
    <row r="164" spans="1:20" ht="38.25" customHeight="1">
      <c r="A164" s="1" t="s">
        <v>322</v>
      </c>
      <c r="B164" s="4" t="s">
        <v>132</v>
      </c>
      <c r="C164" s="5">
        <v>300</v>
      </c>
      <c r="D164" s="9"/>
      <c r="E164" s="3"/>
      <c r="F164" s="9"/>
      <c r="G164" s="3"/>
      <c r="H164" s="9"/>
      <c r="I164" s="3"/>
      <c r="J164" s="9"/>
      <c r="K164" s="3"/>
      <c r="L164" s="9"/>
      <c r="M164" s="3"/>
      <c r="N164" s="9">
        <f t="shared" si="19"/>
        <v>0</v>
      </c>
      <c r="O164" s="3">
        <v>24.26</v>
      </c>
      <c r="P164" s="9">
        <f t="shared" si="20"/>
        <v>24.26</v>
      </c>
      <c r="Q164" s="3">
        <v>2.2999999999999998</v>
      </c>
      <c r="R164" s="9">
        <f t="shared" si="16"/>
        <v>26.560000000000002</v>
      </c>
      <c r="S164" s="3"/>
      <c r="T164" s="9">
        <f t="shared" si="17"/>
        <v>26.560000000000002</v>
      </c>
    </row>
    <row r="165" spans="1:20" ht="71.25" customHeight="1">
      <c r="A165" s="10" t="s">
        <v>133</v>
      </c>
      <c r="B165" s="8" t="s">
        <v>136</v>
      </c>
      <c r="C165" s="5"/>
      <c r="D165" s="9">
        <v>158.58799999999999</v>
      </c>
      <c r="E165" s="3">
        <f t="shared" ref="E165:S167" si="24">E166</f>
        <v>0</v>
      </c>
      <c r="F165" s="9">
        <f t="shared" ref="F165:F228" si="25">D165+E165</f>
        <v>158.58799999999999</v>
      </c>
      <c r="G165" s="3">
        <f t="shared" si="24"/>
        <v>0</v>
      </c>
      <c r="H165" s="9">
        <f t="shared" si="23"/>
        <v>158.58799999999999</v>
      </c>
      <c r="I165" s="3">
        <f t="shared" si="24"/>
        <v>0</v>
      </c>
      <c r="J165" s="9">
        <f t="shared" si="21"/>
        <v>158.58799999999999</v>
      </c>
      <c r="K165" s="3">
        <f t="shared" si="24"/>
        <v>0</v>
      </c>
      <c r="L165" s="9">
        <f t="shared" si="22"/>
        <v>158.58799999999999</v>
      </c>
      <c r="M165" s="3">
        <f t="shared" si="24"/>
        <v>0</v>
      </c>
      <c r="N165" s="9">
        <f t="shared" si="19"/>
        <v>158.58799999999999</v>
      </c>
      <c r="O165" s="3">
        <f t="shared" si="24"/>
        <v>0</v>
      </c>
      <c r="P165" s="9">
        <f t="shared" si="20"/>
        <v>158.58799999999999</v>
      </c>
      <c r="Q165" s="3">
        <f t="shared" si="24"/>
        <v>0</v>
      </c>
      <c r="R165" s="9">
        <f t="shared" si="16"/>
        <v>158.58799999999999</v>
      </c>
      <c r="S165" s="3">
        <f t="shared" si="24"/>
        <v>-2.8600000000000001E-3</v>
      </c>
      <c r="T165" s="9">
        <f t="shared" si="17"/>
        <v>158.58514</v>
      </c>
    </row>
    <row r="166" spans="1:20" ht="62.25" customHeight="1">
      <c r="A166" s="11" t="s">
        <v>134</v>
      </c>
      <c r="B166" s="4" t="s">
        <v>137</v>
      </c>
      <c r="C166" s="5"/>
      <c r="D166" s="9">
        <v>158.58799999999999</v>
      </c>
      <c r="E166" s="3">
        <f t="shared" si="24"/>
        <v>0</v>
      </c>
      <c r="F166" s="9">
        <f t="shared" si="25"/>
        <v>158.58799999999999</v>
      </c>
      <c r="G166" s="3">
        <f t="shared" si="24"/>
        <v>0</v>
      </c>
      <c r="H166" s="9">
        <f t="shared" si="23"/>
        <v>158.58799999999999</v>
      </c>
      <c r="I166" s="3">
        <f t="shared" si="24"/>
        <v>0</v>
      </c>
      <c r="J166" s="9">
        <f t="shared" si="21"/>
        <v>158.58799999999999</v>
      </c>
      <c r="K166" s="3">
        <f t="shared" si="24"/>
        <v>0</v>
      </c>
      <c r="L166" s="9">
        <f t="shared" si="22"/>
        <v>158.58799999999999</v>
      </c>
      <c r="M166" s="3">
        <f t="shared" si="24"/>
        <v>0</v>
      </c>
      <c r="N166" s="9">
        <f t="shared" si="19"/>
        <v>158.58799999999999</v>
      </c>
      <c r="O166" s="3">
        <f t="shared" si="24"/>
        <v>0</v>
      </c>
      <c r="P166" s="9">
        <f t="shared" si="20"/>
        <v>158.58799999999999</v>
      </c>
      <c r="Q166" s="3">
        <f t="shared" si="24"/>
        <v>0</v>
      </c>
      <c r="R166" s="9">
        <f t="shared" si="16"/>
        <v>158.58799999999999</v>
      </c>
      <c r="S166" s="3">
        <f t="shared" si="24"/>
        <v>-2.8600000000000001E-3</v>
      </c>
      <c r="T166" s="9">
        <f t="shared" si="17"/>
        <v>158.58514</v>
      </c>
    </row>
    <row r="167" spans="1:20" ht="45.75" customHeight="1">
      <c r="A167" s="1" t="s">
        <v>135</v>
      </c>
      <c r="B167" s="14" t="s">
        <v>358</v>
      </c>
      <c r="C167" s="5"/>
      <c r="D167" s="9">
        <v>158.58799999999999</v>
      </c>
      <c r="E167" s="3">
        <f t="shared" si="24"/>
        <v>0</v>
      </c>
      <c r="F167" s="9">
        <f t="shared" si="25"/>
        <v>158.58799999999999</v>
      </c>
      <c r="G167" s="3">
        <f t="shared" si="24"/>
        <v>0</v>
      </c>
      <c r="H167" s="9">
        <f t="shared" si="23"/>
        <v>158.58799999999999</v>
      </c>
      <c r="I167" s="3">
        <f t="shared" si="24"/>
        <v>0</v>
      </c>
      <c r="J167" s="9">
        <f t="shared" si="21"/>
        <v>158.58799999999999</v>
      </c>
      <c r="K167" s="3">
        <f t="shared" si="24"/>
        <v>0</v>
      </c>
      <c r="L167" s="9">
        <f t="shared" si="22"/>
        <v>158.58799999999999</v>
      </c>
      <c r="M167" s="3">
        <f t="shared" si="24"/>
        <v>0</v>
      </c>
      <c r="N167" s="9">
        <f t="shared" si="19"/>
        <v>158.58799999999999</v>
      </c>
      <c r="O167" s="3">
        <f t="shared" si="24"/>
        <v>0</v>
      </c>
      <c r="P167" s="9">
        <f t="shared" si="20"/>
        <v>158.58799999999999</v>
      </c>
      <c r="Q167" s="3">
        <f t="shared" si="24"/>
        <v>0</v>
      </c>
      <c r="R167" s="9">
        <f t="shared" si="16"/>
        <v>158.58799999999999</v>
      </c>
      <c r="S167" s="3">
        <f t="shared" si="24"/>
        <v>-2.8600000000000001E-3</v>
      </c>
      <c r="T167" s="9">
        <f t="shared" si="17"/>
        <v>158.58514</v>
      </c>
    </row>
    <row r="168" spans="1:20" ht="36" customHeight="1">
      <c r="A168" s="1" t="s">
        <v>322</v>
      </c>
      <c r="B168" s="14" t="s">
        <v>358</v>
      </c>
      <c r="C168" s="5">
        <v>300</v>
      </c>
      <c r="D168" s="9">
        <v>158.58799999999999</v>
      </c>
      <c r="E168" s="3"/>
      <c r="F168" s="9">
        <f t="shared" si="25"/>
        <v>158.58799999999999</v>
      </c>
      <c r="G168" s="3"/>
      <c r="H168" s="9">
        <f t="shared" si="23"/>
        <v>158.58799999999999</v>
      </c>
      <c r="I168" s="3"/>
      <c r="J168" s="9">
        <f t="shared" si="21"/>
        <v>158.58799999999999</v>
      </c>
      <c r="K168" s="3"/>
      <c r="L168" s="9">
        <f t="shared" si="22"/>
        <v>158.58799999999999</v>
      </c>
      <c r="M168" s="3"/>
      <c r="N168" s="9">
        <f t="shared" si="19"/>
        <v>158.58799999999999</v>
      </c>
      <c r="O168" s="3"/>
      <c r="P168" s="9">
        <f t="shared" si="20"/>
        <v>158.58799999999999</v>
      </c>
      <c r="Q168" s="3"/>
      <c r="R168" s="9">
        <f t="shared" si="16"/>
        <v>158.58799999999999</v>
      </c>
      <c r="S168" s="3">
        <v>-2.8600000000000001E-3</v>
      </c>
      <c r="T168" s="9">
        <f t="shared" si="17"/>
        <v>158.58514</v>
      </c>
    </row>
    <row r="169" spans="1:20" ht="43.5" customHeight="1">
      <c r="A169" s="10" t="s">
        <v>138</v>
      </c>
      <c r="B169" s="8" t="s">
        <v>139</v>
      </c>
      <c r="C169" s="5"/>
      <c r="D169" s="9">
        <v>2.4730000000000132</v>
      </c>
      <c r="E169" s="3">
        <f>E170</f>
        <v>0</v>
      </c>
      <c r="F169" s="9">
        <f t="shared" si="25"/>
        <v>2.4730000000000132</v>
      </c>
      <c r="G169" s="3">
        <f>G170</f>
        <v>0</v>
      </c>
      <c r="H169" s="9">
        <f t="shared" si="23"/>
        <v>2.4730000000000132</v>
      </c>
      <c r="I169" s="3">
        <f>I170</f>
        <v>0</v>
      </c>
      <c r="J169" s="9">
        <f t="shared" si="21"/>
        <v>2.4730000000000132</v>
      </c>
      <c r="K169" s="3">
        <f>K170</f>
        <v>0</v>
      </c>
      <c r="L169" s="9">
        <f t="shared" si="22"/>
        <v>2.4730000000000132</v>
      </c>
      <c r="M169" s="3">
        <f>M170</f>
        <v>0</v>
      </c>
      <c r="N169" s="9">
        <f t="shared" si="19"/>
        <v>2.4730000000000132</v>
      </c>
      <c r="O169" s="3">
        <f>O170</f>
        <v>0</v>
      </c>
      <c r="P169" s="9">
        <f t="shared" si="20"/>
        <v>2.4730000000000132</v>
      </c>
      <c r="Q169" s="3">
        <f>Q170</f>
        <v>0</v>
      </c>
      <c r="R169" s="9">
        <f t="shared" si="16"/>
        <v>2.4730000000000132</v>
      </c>
      <c r="S169" s="3">
        <f>S170</f>
        <v>0</v>
      </c>
      <c r="T169" s="9">
        <f t="shared" si="17"/>
        <v>2.4730000000000132</v>
      </c>
    </row>
    <row r="170" spans="1:20" ht="71.25" customHeight="1">
      <c r="A170" s="1" t="s">
        <v>405</v>
      </c>
      <c r="B170" s="4" t="s">
        <v>406</v>
      </c>
      <c r="C170" s="5"/>
      <c r="D170" s="9">
        <v>2.4729999999999999</v>
      </c>
      <c r="E170" s="3">
        <f>E171</f>
        <v>0</v>
      </c>
      <c r="F170" s="9">
        <f t="shared" si="25"/>
        <v>2.4729999999999999</v>
      </c>
      <c r="G170" s="3">
        <f>G171</f>
        <v>0</v>
      </c>
      <c r="H170" s="9">
        <f t="shared" si="23"/>
        <v>2.4729999999999999</v>
      </c>
      <c r="I170" s="3">
        <f>I171</f>
        <v>0</v>
      </c>
      <c r="J170" s="9">
        <f t="shared" si="21"/>
        <v>2.4729999999999999</v>
      </c>
      <c r="K170" s="3">
        <f>K171</f>
        <v>0</v>
      </c>
      <c r="L170" s="9">
        <f t="shared" si="22"/>
        <v>2.4729999999999999</v>
      </c>
      <c r="M170" s="3">
        <f>M171</f>
        <v>0</v>
      </c>
      <c r="N170" s="9">
        <f t="shared" si="19"/>
        <v>2.4729999999999999</v>
      </c>
      <c r="O170" s="3">
        <f>O171</f>
        <v>0</v>
      </c>
      <c r="P170" s="9">
        <f t="shared" si="20"/>
        <v>2.4729999999999999</v>
      </c>
      <c r="Q170" s="3">
        <f>Q171</f>
        <v>0</v>
      </c>
      <c r="R170" s="9">
        <f t="shared" si="16"/>
        <v>2.4729999999999999</v>
      </c>
      <c r="S170" s="3">
        <f>S171</f>
        <v>0</v>
      </c>
      <c r="T170" s="9">
        <f t="shared" si="17"/>
        <v>2.4729999999999999</v>
      </c>
    </row>
    <row r="171" spans="1:20" ht="58.5" customHeight="1">
      <c r="A171" s="1" t="s">
        <v>407</v>
      </c>
      <c r="B171" s="4" t="s">
        <v>408</v>
      </c>
      <c r="C171" s="5"/>
      <c r="D171" s="9">
        <v>2.4729999999999999</v>
      </c>
      <c r="E171" s="3">
        <f>E172</f>
        <v>0</v>
      </c>
      <c r="F171" s="9">
        <f t="shared" si="25"/>
        <v>2.4729999999999999</v>
      </c>
      <c r="G171" s="3">
        <f>G172</f>
        <v>0</v>
      </c>
      <c r="H171" s="9">
        <f t="shared" si="23"/>
        <v>2.4729999999999999</v>
      </c>
      <c r="I171" s="3">
        <f>I172</f>
        <v>0</v>
      </c>
      <c r="J171" s="9">
        <f t="shared" si="21"/>
        <v>2.4729999999999999</v>
      </c>
      <c r="K171" s="3">
        <f>K172</f>
        <v>0</v>
      </c>
      <c r="L171" s="9">
        <f t="shared" si="22"/>
        <v>2.4729999999999999</v>
      </c>
      <c r="M171" s="3">
        <f>M172</f>
        <v>0</v>
      </c>
      <c r="N171" s="9">
        <f t="shared" si="19"/>
        <v>2.4729999999999999</v>
      </c>
      <c r="O171" s="3">
        <f>O172</f>
        <v>0</v>
      </c>
      <c r="P171" s="9">
        <f t="shared" si="20"/>
        <v>2.4729999999999999</v>
      </c>
      <c r="Q171" s="3">
        <f>Q172</f>
        <v>0</v>
      </c>
      <c r="R171" s="9">
        <f t="shared" si="16"/>
        <v>2.4729999999999999</v>
      </c>
      <c r="S171" s="3">
        <f>S172</f>
        <v>0</v>
      </c>
      <c r="T171" s="9">
        <f t="shared" si="17"/>
        <v>2.4729999999999999</v>
      </c>
    </row>
    <row r="172" spans="1:20" ht="36.75" customHeight="1">
      <c r="A172" s="1" t="s">
        <v>35</v>
      </c>
      <c r="B172" s="4" t="s">
        <v>408</v>
      </c>
      <c r="C172" s="5">
        <v>200</v>
      </c>
      <c r="D172" s="9">
        <v>2.4729999999999999</v>
      </c>
      <c r="E172" s="3"/>
      <c r="F172" s="9">
        <f t="shared" si="25"/>
        <v>2.4729999999999999</v>
      </c>
      <c r="G172" s="3"/>
      <c r="H172" s="9">
        <f t="shared" si="23"/>
        <v>2.4729999999999999</v>
      </c>
      <c r="I172" s="3"/>
      <c r="J172" s="9">
        <f t="shared" si="21"/>
        <v>2.4729999999999999</v>
      </c>
      <c r="K172" s="3"/>
      <c r="L172" s="9">
        <f t="shared" si="22"/>
        <v>2.4729999999999999</v>
      </c>
      <c r="M172" s="3"/>
      <c r="N172" s="9">
        <f t="shared" si="19"/>
        <v>2.4729999999999999</v>
      </c>
      <c r="O172" s="3"/>
      <c r="P172" s="9">
        <f t="shared" si="20"/>
        <v>2.4729999999999999</v>
      </c>
      <c r="Q172" s="3"/>
      <c r="R172" s="9">
        <f t="shared" si="16"/>
        <v>2.4729999999999999</v>
      </c>
      <c r="S172" s="3"/>
      <c r="T172" s="9">
        <f t="shared" si="17"/>
        <v>2.4729999999999999</v>
      </c>
    </row>
    <row r="173" spans="1:20" ht="61.5" customHeight="1">
      <c r="A173" s="10" t="s">
        <v>140</v>
      </c>
      <c r="B173" s="8" t="s">
        <v>143</v>
      </c>
      <c r="C173" s="5"/>
      <c r="D173" s="9">
        <v>58.692000000000007</v>
      </c>
      <c r="E173" s="3">
        <f>E174+E177</f>
        <v>0</v>
      </c>
      <c r="F173" s="9">
        <f t="shared" si="25"/>
        <v>58.692000000000007</v>
      </c>
      <c r="G173" s="3">
        <f>G174+G177</f>
        <v>80</v>
      </c>
      <c r="H173" s="9">
        <f t="shared" si="23"/>
        <v>138.69200000000001</v>
      </c>
      <c r="I173" s="3">
        <f>I174+I177</f>
        <v>-80</v>
      </c>
      <c r="J173" s="9">
        <f t="shared" si="21"/>
        <v>58.692000000000007</v>
      </c>
      <c r="K173" s="3">
        <f>K174+K177</f>
        <v>0</v>
      </c>
      <c r="L173" s="9">
        <f t="shared" si="22"/>
        <v>58.692000000000007</v>
      </c>
      <c r="M173" s="3">
        <f>M174+M177</f>
        <v>0</v>
      </c>
      <c r="N173" s="9">
        <f t="shared" si="19"/>
        <v>58.692000000000007</v>
      </c>
      <c r="O173" s="3">
        <f>O174+O177</f>
        <v>0</v>
      </c>
      <c r="P173" s="9">
        <f t="shared" si="20"/>
        <v>58.692000000000007</v>
      </c>
      <c r="Q173" s="3">
        <f>Q174+Q177</f>
        <v>0</v>
      </c>
      <c r="R173" s="9">
        <f t="shared" si="16"/>
        <v>58.692000000000007</v>
      </c>
      <c r="S173" s="3">
        <f>S174+S177</f>
        <v>-58.692</v>
      </c>
      <c r="T173" s="9">
        <f t="shared" si="17"/>
        <v>0</v>
      </c>
    </row>
    <row r="174" spans="1:20" ht="46.5" customHeight="1">
      <c r="A174" s="11" t="s">
        <v>141</v>
      </c>
      <c r="B174" s="4" t="s">
        <v>144</v>
      </c>
      <c r="C174" s="5"/>
      <c r="D174" s="9">
        <v>40.692</v>
      </c>
      <c r="E174" s="3">
        <f>E175</f>
        <v>0</v>
      </c>
      <c r="F174" s="9">
        <f t="shared" si="25"/>
        <v>40.692</v>
      </c>
      <c r="G174" s="3">
        <f>G175</f>
        <v>80</v>
      </c>
      <c r="H174" s="9">
        <f t="shared" si="23"/>
        <v>120.69200000000001</v>
      </c>
      <c r="I174" s="3">
        <f>I175</f>
        <v>-80</v>
      </c>
      <c r="J174" s="9">
        <f t="shared" si="21"/>
        <v>40.692000000000007</v>
      </c>
      <c r="K174" s="3">
        <f>K175</f>
        <v>0</v>
      </c>
      <c r="L174" s="9">
        <f t="shared" si="22"/>
        <v>40.692000000000007</v>
      </c>
      <c r="M174" s="3">
        <f>M175</f>
        <v>0</v>
      </c>
      <c r="N174" s="9">
        <f t="shared" si="19"/>
        <v>40.692000000000007</v>
      </c>
      <c r="O174" s="3">
        <f>O175</f>
        <v>0</v>
      </c>
      <c r="P174" s="9">
        <f t="shared" si="20"/>
        <v>40.692000000000007</v>
      </c>
      <c r="Q174" s="3">
        <f>Q175</f>
        <v>0</v>
      </c>
      <c r="R174" s="9">
        <f t="shared" si="16"/>
        <v>40.692000000000007</v>
      </c>
      <c r="S174" s="3">
        <f>S175</f>
        <v>-40.692</v>
      </c>
      <c r="T174" s="9">
        <f t="shared" si="17"/>
        <v>0</v>
      </c>
    </row>
    <row r="175" spans="1:20" ht="40.5" customHeight="1">
      <c r="A175" s="1" t="s">
        <v>142</v>
      </c>
      <c r="B175" s="4" t="s">
        <v>145</v>
      </c>
      <c r="C175" s="5"/>
      <c r="D175" s="9">
        <v>40.692</v>
      </c>
      <c r="E175" s="3">
        <f>E176</f>
        <v>0</v>
      </c>
      <c r="F175" s="9">
        <f t="shared" si="25"/>
        <v>40.692</v>
      </c>
      <c r="G175" s="3">
        <f>G176</f>
        <v>80</v>
      </c>
      <c r="H175" s="9">
        <f t="shared" si="23"/>
        <v>120.69200000000001</v>
      </c>
      <c r="I175" s="3">
        <f>I176</f>
        <v>-80</v>
      </c>
      <c r="J175" s="9">
        <f t="shared" si="21"/>
        <v>40.692000000000007</v>
      </c>
      <c r="K175" s="3">
        <f>K176</f>
        <v>0</v>
      </c>
      <c r="L175" s="9">
        <f t="shared" si="22"/>
        <v>40.692000000000007</v>
      </c>
      <c r="M175" s="3">
        <f>M176</f>
        <v>0</v>
      </c>
      <c r="N175" s="9">
        <f t="shared" si="19"/>
        <v>40.692000000000007</v>
      </c>
      <c r="O175" s="3">
        <f>O176</f>
        <v>0</v>
      </c>
      <c r="P175" s="9">
        <f t="shared" si="20"/>
        <v>40.692000000000007</v>
      </c>
      <c r="Q175" s="3">
        <f>Q176</f>
        <v>0</v>
      </c>
      <c r="R175" s="9">
        <f t="shared" si="16"/>
        <v>40.692000000000007</v>
      </c>
      <c r="S175" s="3">
        <f>S176</f>
        <v>-40.692</v>
      </c>
      <c r="T175" s="9">
        <f t="shared" si="17"/>
        <v>0</v>
      </c>
    </row>
    <row r="176" spans="1:20" ht="42.75" customHeight="1">
      <c r="A176" s="1" t="s">
        <v>35</v>
      </c>
      <c r="B176" s="4" t="s">
        <v>145</v>
      </c>
      <c r="C176" s="5">
        <v>200</v>
      </c>
      <c r="D176" s="9">
        <v>40.692</v>
      </c>
      <c r="E176" s="3"/>
      <c r="F176" s="9">
        <f t="shared" si="25"/>
        <v>40.692</v>
      </c>
      <c r="G176" s="3">
        <v>80</v>
      </c>
      <c r="H176" s="9">
        <f t="shared" si="23"/>
        <v>120.69200000000001</v>
      </c>
      <c r="I176" s="3">
        <v>-80</v>
      </c>
      <c r="J176" s="9">
        <f t="shared" si="21"/>
        <v>40.692000000000007</v>
      </c>
      <c r="K176" s="3"/>
      <c r="L176" s="9">
        <f t="shared" si="22"/>
        <v>40.692000000000007</v>
      </c>
      <c r="M176" s="3"/>
      <c r="N176" s="9">
        <f t="shared" si="19"/>
        <v>40.692000000000007</v>
      </c>
      <c r="O176" s="3"/>
      <c r="P176" s="9">
        <f t="shared" si="20"/>
        <v>40.692000000000007</v>
      </c>
      <c r="Q176" s="3"/>
      <c r="R176" s="9">
        <f t="shared" si="16"/>
        <v>40.692000000000007</v>
      </c>
      <c r="S176" s="3">
        <v>-40.692</v>
      </c>
      <c r="T176" s="9">
        <f t="shared" si="17"/>
        <v>0</v>
      </c>
    </row>
    <row r="177" spans="1:20" ht="60" customHeight="1">
      <c r="A177" s="11" t="s">
        <v>146</v>
      </c>
      <c r="B177" s="4" t="s">
        <v>148</v>
      </c>
      <c r="C177" s="5"/>
      <c r="D177" s="9">
        <v>18</v>
      </c>
      <c r="E177" s="3">
        <f>E178</f>
        <v>0</v>
      </c>
      <c r="F177" s="9">
        <f t="shared" si="25"/>
        <v>18</v>
      </c>
      <c r="G177" s="3">
        <f>G178</f>
        <v>0</v>
      </c>
      <c r="H177" s="9">
        <f t="shared" si="23"/>
        <v>18</v>
      </c>
      <c r="I177" s="3">
        <f>I178</f>
        <v>0</v>
      </c>
      <c r="J177" s="9">
        <f t="shared" si="21"/>
        <v>18</v>
      </c>
      <c r="K177" s="3">
        <f>K178</f>
        <v>0</v>
      </c>
      <c r="L177" s="9">
        <f t="shared" si="22"/>
        <v>18</v>
      </c>
      <c r="M177" s="3">
        <f>M178</f>
        <v>0</v>
      </c>
      <c r="N177" s="9">
        <f t="shared" si="19"/>
        <v>18</v>
      </c>
      <c r="O177" s="3">
        <f>O178</f>
        <v>0</v>
      </c>
      <c r="P177" s="9">
        <f t="shared" si="20"/>
        <v>18</v>
      </c>
      <c r="Q177" s="3">
        <f>Q178</f>
        <v>0</v>
      </c>
      <c r="R177" s="9">
        <f t="shared" si="16"/>
        <v>18</v>
      </c>
      <c r="S177" s="3">
        <f>S178</f>
        <v>-18</v>
      </c>
      <c r="T177" s="9">
        <f t="shared" si="17"/>
        <v>0</v>
      </c>
    </row>
    <row r="178" spans="1:20" ht="47.25" customHeight="1">
      <c r="A178" s="1" t="s">
        <v>147</v>
      </c>
      <c r="B178" s="4" t="s">
        <v>149</v>
      </c>
      <c r="C178" s="5"/>
      <c r="D178" s="9">
        <v>18</v>
      </c>
      <c r="E178" s="3">
        <f>E179</f>
        <v>0</v>
      </c>
      <c r="F178" s="9">
        <f t="shared" si="25"/>
        <v>18</v>
      </c>
      <c r="G178" s="3">
        <f>G179</f>
        <v>0</v>
      </c>
      <c r="H178" s="9">
        <f t="shared" si="23"/>
        <v>18</v>
      </c>
      <c r="I178" s="3">
        <f>I179</f>
        <v>0</v>
      </c>
      <c r="J178" s="9">
        <f t="shared" si="21"/>
        <v>18</v>
      </c>
      <c r="K178" s="3">
        <f>K179</f>
        <v>0</v>
      </c>
      <c r="L178" s="9">
        <f t="shared" si="22"/>
        <v>18</v>
      </c>
      <c r="M178" s="3">
        <f>M179</f>
        <v>0</v>
      </c>
      <c r="N178" s="9">
        <f t="shared" si="19"/>
        <v>18</v>
      </c>
      <c r="O178" s="3">
        <f>O179</f>
        <v>0</v>
      </c>
      <c r="P178" s="9">
        <f t="shared" si="20"/>
        <v>18</v>
      </c>
      <c r="Q178" s="3">
        <f>Q179</f>
        <v>0</v>
      </c>
      <c r="R178" s="9">
        <f t="shared" si="16"/>
        <v>18</v>
      </c>
      <c r="S178" s="3">
        <f>S179</f>
        <v>-18</v>
      </c>
      <c r="T178" s="9">
        <f t="shared" si="17"/>
        <v>0</v>
      </c>
    </row>
    <row r="179" spans="1:20" ht="49.5" customHeight="1">
      <c r="A179" s="1" t="s">
        <v>35</v>
      </c>
      <c r="B179" s="4" t="s">
        <v>149</v>
      </c>
      <c r="C179" s="5">
        <v>200</v>
      </c>
      <c r="D179" s="9">
        <v>18</v>
      </c>
      <c r="E179" s="3"/>
      <c r="F179" s="9">
        <f t="shared" si="25"/>
        <v>18</v>
      </c>
      <c r="G179" s="3"/>
      <c r="H179" s="9">
        <f t="shared" si="23"/>
        <v>18</v>
      </c>
      <c r="I179" s="3"/>
      <c r="J179" s="9">
        <f t="shared" si="21"/>
        <v>18</v>
      </c>
      <c r="K179" s="3"/>
      <c r="L179" s="9">
        <f t="shared" si="22"/>
        <v>18</v>
      </c>
      <c r="M179" s="3"/>
      <c r="N179" s="9">
        <f t="shared" si="19"/>
        <v>18</v>
      </c>
      <c r="O179" s="3"/>
      <c r="P179" s="9">
        <f t="shared" si="20"/>
        <v>18</v>
      </c>
      <c r="Q179" s="3"/>
      <c r="R179" s="9">
        <f t="shared" si="16"/>
        <v>18</v>
      </c>
      <c r="S179" s="3">
        <v>-18</v>
      </c>
      <c r="T179" s="9">
        <f t="shared" si="17"/>
        <v>0</v>
      </c>
    </row>
    <row r="180" spans="1:20" ht="65.25" customHeight="1">
      <c r="A180" s="10" t="s">
        <v>150</v>
      </c>
      <c r="B180" s="8" t="s">
        <v>153</v>
      </c>
      <c r="C180" s="5"/>
      <c r="D180" s="9">
        <v>66.152000000000001</v>
      </c>
      <c r="E180" s="3">
        <f>E181</f>
        <v>0</v>
      </c>
      <c r="F180" s="9">
        <f t="shared" si="25"/>
        <v>66.152000000000001</v>
      </c>
      <c r="G180" s="3">
        <f>G181</f>
        <v>0</v>
      </c>
      <c r="H180" s="9">
        <f t="shared" si="23"/>
        <v>66.152000000000001</v>
      </c>
      <c r="I180" s="3">
        <f>I181</f>
        <v>0</v>
      </c>
      <c r="J180" s="9">
        <f t="shared" si="21"/>
        <v>66.152000000000001</v>
      </c>
      <c r="K180" s="3">
        <f>K181</f>
        <v>0</v>
      </c>
      <c r="L180" s="9">
        <f t="shared" si="22"/>
        <v>66.152000000000001</v>
      </c>
      <c r="M180" s="3">
        <f>M181</f>
        <v>0</v>
      </c>
      <c r="N180" s="9">
        <f t="shared" si="19"/>
        <v>66.152000000000001</v>
      </c>
      <c r="O180" s="3">
        <f>O181</f>
        <v>-2.0859999999999999</v>
      </c>
      <c r="P180" s="9">
        <f t="shared" si="20"/>
        <v>64.066000000000003</v>
      </c>
      <c r="Q180" s="3">
        <f>Q181</f>
        <v>0</v>
      </c>
      <c r="R180" s="9">
        <f t="shared" si="16"/>
        <v>64.066000000000003</v>
      </c>
      <c r="S180" s="3">
        <f>S181</f>
        <v>0</v>
      </c>
      <c r="T180" s="9">
        <f t="shared" si="17"/>
        <v>64.066000000000003</v>
      </c>
    </row>
    <row r="181" spans="1:20" ht="45.75" customHeight="1">
      <c r="A181" s="11" t="s">
        <v>151</v>
      </c>
      <c r="B181" s="4" t="s">
        <v>154</v>
      </c>
      <c r="C181" s="5"/>
      <c r="D181" s="9">
        <v>66.152000000000001</v>
      </c>
      <c r="E181" s="3">
        <f>E182</f>
        <v>0</v>
      </c>
      <c r="F181" s="9">
        <f t="shared" si="25"/>
        <v>66.152000000000001</v>
      </c>
      <c r="G181" s="3">
        <f>G182</f>
        <v>0</v>
      </c>
      <c r="H181" s="9">
        <f t="shared" si="23"/>
        <v>66.152000000000001</v>
      </c>
      <c r="I181" s="3">
        <f>I182</f>
        <v>0</v>
      </c>
      <c r="J181" s="9">
        <f t="shared" si="21"/>
        <v>66.152000000000001</v>
      </c>
      <c r="K181" s="3">
        <f>K182</f>
        <v>0</v>
      </c>
      <c r="L181" s="9">
        <f t="shared" si="22"/>
        <v>66.152000000000001</v>
      </c>
      <c r="M181" s="3">
        <f>M182</f>
        <v>0</v>
      </c>
      <c r="N181" s="9">
        <f t="shared" si="19"/>
        <v>66.152000000000001</v>
      </c>
      <c r="O181" s="3">
        <f>O182</f>
        <v>-2.0859999999999999</v>
      </c>
      <c r="P181" s="9">
        <f t="shared" si="20"/>
        <v>64.066000000000003</v>
      </c>
      <c r="Q181" s="3">
        <f>Q182</f>
        <v>0</v>
      </c>
      <c r="R181" s="9">
        <f t="shared" si="16"/>
        <v>64.066000000000003</v>
      </c>
      <c r="S181" s="3">
        <f>S182</f>
        <v>0</v>
      </c>
      <c r="T181" s="9">
        <f t="shared" si="17"/>
        <v>64.066000000000003</v>
      </c>
    </row>
    <row r="182" spans="1:20" ht="44.25" customHeight="1">
      <c r="A182" s="1" t="s">
        <v>152</v>
      </c>
      <c r="B182" s="4" t="s">
        <v>155</v>
      </c>
      <c r="C182" s="5"/>
      <c r="D182" s="9">
        <v>66.152000000000001</v>
      </c>
      <c r="E182" s="3">
        <f>E183</f>
        <v>0</v>
      </c>
      <c r="F182" s="9">
        <f t="shared" si="25"/>
        <v>66.152000000000001</v>
      </c>
      <c r="G182" s="3">
        <f>G183</f>
        <v>0</v>
      </c>
      <c r="H182" s="9">
        <f t="shared" si="23"/>
        <v>66.152000000000001</v>
      </c>
      <c r="I182" s="3">
        <f>I183</f>
        <v>0</v>
      </c>
      <c r="J182" s="9">
        <f t="shared" si="21"/>
        <v>66.152000000000001</v>
      </c>
      <c r="K182" s="3">
        <f>K183</f>
        <v>0</v>
      </c>
      <c r="L182" s="9">
        <f t="shared" si="22"/>
        <v>66.152000000000001</v>
      </c>
      <c r="M182" s="3">
        <f>M183</f>
        <v>0</v>
      </c>
      <c r="N182" s="9">
        <f t="shared" si="19"/>
        <v>66.152000000000001</v>
      </c>
      <c r="O182" s="3">
        <f>O183</f>
        <v>-2.0859999999999999</v>
      </c>
      <c r="P182" s="9">
        <f t="shared" si="20"/>
        <v>64.066000000000003</v>
      </c>
      <c r="Q182" s="3">
        <f>Q183</f>
        <v>0</v>
      </c>
      <c r="R182" s="9">
        <f t="shared" si="16"/>
        <v>64.066000000000003</v>
      </c>
      <c r="S182" s="3">
        <f>S183</f>
        <v>0</v>
      </c>
      <c r="T182" s="9">
        <f t="shared" si="17"/>
        <v>64.066000000000003</v>
      </c>
    </row>
    <row r="183" spans="1:20" ht="39.75" customHeight="1">
      <c r="A183" s="1" t="s">
        <v>34</v>
      </c>
      <c r="B183" s="4" t="s">
        <v>155</v>
      </c>
      <c r="C183" s="5">
        <v>800</v>
      </c>
      <c r="D183" s="9">
        <v>66.152000000000001</v>
      </c>
      <c r="E183" s="3"/>
      <c r="F183" s="9">
        <f t="shared" si="25"/>
        <v>66.152000000000001</v>
      </c>
      <c r="G183" s="3"/>
      <c r="H183" s="9">
        <f t="shared" si="23"/>
        <v>66.152000000000001</v>
      </c>
      <c r="I183" s="3"/>
      <c r="J183" s="9">
        <f t="shared" si="21"/>
        <v>66.152000000000001</v>
      </c>
      <c r="K183" s="3"/>
      <c r="L183" s="9">
        <f t="shared" si="22"/>
        <v>66.152000000000001</v>
      </c>
      <c r="M183" s="3"/>
      <c r="N183" s="9">
        <f t="shared" si="19"/>
        <v>66.152000000000001</v>
      </c>
      <c r="O183" s="3">
        <v>-2.0859999999999999</v>
      </c>
      <c r="P183" s="9">
        <f t="shared" si="20"/>
        <v>64.066000000000003</v>
      </c>
      <c r="Q183" s="3"/>
      <c r="R183" s="9">
        <f t="shared" si="16"/>
        <v>64.066000000000003</v>
      </c>
      <c r="S183" s="3"/>
      <c r="T183" s="9">
        <f t="shared" si="17"/>
        <v>64.066000000000003</v>
      </c>
    </row>
    <row r="184" spans="1:20" ht="52.5" customHeight="1">
      <c r="A184" s="10" t="s">
        <v>400</v>
      </c>
      <c r="B184" s="8" t="s">
        <v>402</v>
      </c>
      <c r="C184" s="5"/>
      <c r="D184" s="9">
        <v>230.81</v>
      </c>
      <c r="E184" s="3">
        <f t="shared" ref="E184:S186" si="26">E185</f>
        <v>0</v>
      </c>
      <c r="F184" s="9">
        <f t="shared" si="25"/>
        <v>230.81</v>
      </c>
      <c r="G184" s="3">
        <f t="shared" si="26"/>
        <v>0</v>
      </c>
      <c r="H184" s="9">
        <f t="shared" si="23"/>
        <v>230.81</v>
      </c>
      <c r="I184" s="3">
        <f t="shared" si="26"/>
        <v>0</v>
      </c>
      <c r="J184" s="9">
        <f t="shared" si="21"/>
        <v>230.81</v>
      </c>
      <c r="K184" s="3">
        <f t="shared" si="26"/>
        <v>0</v>
      </c>
      <c r="L184" s="9">
        <f t="shared" si="22"/>
        <v>230.81</v>
      </c>
      <c r="M184" s="3">
        <f t="shared" si="26"/>
        <v>0</v>
      </c>
      <c r="N184" s="9">
        <f t="shared" si="19"/>
        <v>230.81</v>
      </c>
      <c r="O184" s="3">
        <f t="shared" si="26"/>
        <v>0</v>
      </c>
      <c r="P184" s="9">
        <f t="shared" si="20"/>
        <v>230.81</v>
      </c>
      <c r="Q184" s="3">
        <f t="shared" si="26"/>
        <v>0</v>
      </c>
      <c r="R184" s="9">
        <f t="shared" si="16"/>
        <v>230.81</v>
      </c>
      <c r="S184" s="3">
        <f t="shared" si="26"/>
        <v>0</v>
      </c>
      <c r="T184" s="9">
        <f t="shared" si="17"/>
        <v>230.81</v>
      </c>
    </row>
    <row r="185" spans="1:20" ht="51" customHeight="1">
      <c r="A185" s="1" t="s">
        <v>401</v>
      </c>
      <c r="B185" s="4" t="s">
        <v>403</v>
      </c>
      <c r="C185" s="5"/>
      <c r="D185" s="9">
        <v>230.81</v>
      </c>
      <c r="E185" s="3">
        <f t="shared" si="26"/>
        <v>0</v>
      </c>
      <c r="F185" s="9">
        <f t="shared" si="25"/>
        <v>230.81</v>
      </c>
      <c r="G185" s="3">
        <f t="shared" si="26"/>
        <v>0</v>
      </c>
      <c r="H185" s="9">
        <f t="shared" si="23"/>
        <v>230.81</v>
      </c>
      <c r="I185" s="3">
        <f t="shared" si="26"/>
        <v>0</v>
      </c>
      <c r="J185" s="9">
        <f t="shared" si="21"/>
        <v>230.81</v>
      </c>
      <c r="K185" s="3">
        <f t="shared" si="26"/>
        <v>0</v>
      </c>
      <c r="L185" s="9">
        <f t="shared" si="22"/>
        <v>230.81</v>
      </c>
      <c r="M185" s="3">
        <f t="shared" si="26"/>
        <v>0</v>
      </c>
      <c r="N185" s="9">
        <f t="shared" si="19"/>
        <v>230.81</v>
      </c>
      <c r="O185" s="3">
        <f t="shared" si="26"/>
        <v>0</v>
      </c>
      <c r="P185" s="9">
        <f t="shared" si="20"/>
        <v>230.81</v>
      </c>
      <c r="Q185" s="3">
        <f t="shared" si="26"/>
        <v>0</v>
      </c>
      <c r="R185" s="9">
        <f t="shared" si="16"/>
        <v>230.81</v>
      </c>
      <c r="S185" s="3">
        <f t="shared" si="26"/>
        <v>0</v>
      </c>
      <c r="T185" s="9">
        <f t="shared" si="17"/>
        <v>230.81</v>
      </c>
    </row>
    <row r="186" spans="1:20" ht="53.25" customHeight="1">
      <c r="A186" s="1" t="s">
        <v>212</v>
      </c>
      <c r="B186" s="4" t="s">
        <v>404</v>
      </c>
      <c r="C186" s="5"/>
      <c r="D186" s="9">
        <v>230.81</v>
      </c>
      <c r="E186" s="3">
        <f t="shared" si="26"/>
        <v>0</v>
      </c>
      <c r="F186" s="9">
        <f t="shared" si="25"/>
        <v>230.81</v>
      </c>
      <c r="G186" s="3">
        <f t="shared" si="26"/>
        <v>0</v>
      </c>
      <c r="H186" s="9">
        <f t="shared" si="23"/>
        <v>230.81</v>
      </c>
      <c r="I186" s="3">
        <f t="shared" si="26"/>
        <v>0</v>
      </c>
      <c r="J186" s="9">
        <f t="shared" si="21"/>
        <v>230.81</v>
      </c>
      <c r="K186" s="3">
        <f t="shared" si="26"/>
        <v>0</v>
      </c>
      <c r="L186" s="9">
        <f t="shared" si="22"/>
        <v>230.81</v>
      </c>
      <c r="M186" s="3">
        <f t="shared" si="26"/>
        <v>0</v>
      </c>
      <c r="N186" s="9">
        <f t="shared" si="19"/>
        <v>230.81</v>
      </c>
      <c r="O186" s="3">
        <f t="shared" si="26"/>
        <v>0</v>
      </c>
      <c r="P186" s="9">
        <f t="shared" si="20"/>
        <v>230.81</v>
      </c>
      <c r="Q186" s="3">
        <f t="shared" si="26"/>
        <v>0</v>
      </c>
      <c r="R186" s="9">
        <f t="shared" si="16"/>
        <v>230.81</v>
      </c>
      <c r="S186" s="3">
        <f t="shared" si="26"/>
        <v>0</v>
      </c>
      <c r="T186" s="9">
        <f t="shared" si="17"/>
        <v>230.81</v>
      </c>
    </row>
    <row r="187" spans="1:20" ht="38.25" customHeight="1">
      <c r="A187" s="1" t="s">
        <v>35</v>
      </c>
      <c r="B187" s="4" t="s">
        <v>404</v>
      </c>
      <c r="C187" s="5">
        <v>200</v>
      </c>
      <c r="D187" s="9">
        <v>230.81</v>
      </c>
      <c r="E187" s="3"/>
      <c r="F187" s="9">
        <f t="shared" si="25"/>
        <v>230.81</v>
      </c>
      <c r="G187" s="3"/>
      <c r="H187" s="9">
        <f t="shared" si="23"/>
        <v>230.81</v>
      </c>
      <c r="I187" s="3"/>
      <c r="J187" s="9">
        <f t="shared" si="21"/>
        <v>230.81</v>
      </c>
      <c r="K187" s="3"/>
      <c r="L187" s="9">
        <f t="shared" si="22"/>
        <v>230.81</v>
      </c>
      <c r="M187" s="3"/>
      <c r="N187" s="9">
        <f t="shared" si="19"/>
        <v>230.81</v>
      </c>
      <c r="O187" s="3"/>
      <c r="P187" s="9">
        <f t="shared" si="20"/>
        <v>230.81</v>
      </c>
      <c r="Q187" s="3"/>
      <c r="R187" s="9">
        <f t="shared" si="16"/>
        <v>230.81</v>
      </c>
      <c r="S187" s="3"/>
      <c r="T187" s="9">
        <f t="shared" si="17"/>
        <v>230.81</v>
      </c>
    </row>
    <row r="188" spans="1:20" ht="70.5" customHeight="1">
      <c r="A188" s="7" t="s">
        <v>4</v>
      </c>
      <c r="B188" s="8" t="s">
        <v>161</v>
      </c>
      <c r="C188" s="5"/>
      <c r="D188" s="9">
        <v>22952.254750000004</v>
      </c>
      <c r="E188" s="3">
        <f>E189+E206+E227+E232+E239</f>
        <v>0</v>
      </c>
      <c r="F188" s="9">
        <f t="shared" si="25"/>
        <v>22952.254750000004</v>
      </c>
      <c r="G188" s="3">
        <f>G189+G206+G227+G232+G239</f>
        <v>12787.921999999999</v>
      </c>
      <c r="H188" s="9">
        <f t="shared" si="23"/>
        <v>35740.176749999999</v>
      </c>
      <c r="I188" s="3">
        <f>I189+I206+I227+I232+I239</f>
        <v>0</v>
      </c>
      <c r="J188" s="9">
        <f t="shared" si="21"/>
        <v>35740.176749999999</v>
      </c>
      <c r="K188" s="3">
        <f>K189+K206+K227+K232+K239</f>
        <v>100</v>
      </c>
      <c r="L188" s="9">
        <f t="shared" si="22"/>
        <v>35840.176749999999</v>
      </c>
      <c r="M188" s="3">
        <f>M189+M206+M227+M232+M239</f>
        <v>0</v>
      </c>
      <c r="N188" s="9">
        <f t="shared" si="19"/>
        <v>35840.176749999999</v>
      </c>
      <c r="O188" s="3">
        <f>O189+O206+O227+O232+O239</f>
        <v>-228.53700000000001</v>
      </c>
      <c r="P188" s="9">
        <f t="shared" si="20"/>
        <v>35611.639750000002</v>
      </c>
      <c r="Q188" s="3">
        <f>Q189+Q206+Q227+Q232+Q239</f>
        <v>14.858310000000001</v>
      </c>
      <c r="R188" s="9">
        <f t="shared" si="16"/>
        <v>35626.498060000005</v>
      </c>
      <c r="S188" s="3">
        <f>S189+S206+S227+S232+S239</f>
        <v>-50.018999999999998</v>
      </c>
      <c r="T188" s="9">
        <f t="shared" si="17"/>
        <v>35576.479060000005</v>
      </c>
    </row>
    <row r="189" spans="1:20" ht="45.75" customHeight="1">
      <c r="A189" s="10" t="s">
        <v>156</v>
      </c>
      <c r="B189" s="8" t="s">
        <v>162</v>
      </c>
      <c r="C189" s="5"/>
      <c r="D189" s="9">
        <v>10332.305779999999</v>
      </c>
      <c r="E189" s="3">
        <f>E190+E197+E200+E203</f>
        <v>0</v>
      </c>
      <c r="F189" s="9">
        <f t="shared" si="25"/>
        <v>10332.305779999999</v>
      </c>
      <c r="G189" s="3">
        <f>G190+G197+G200+G203</f>
        <v>12870.741999999998</v>
      </c>
      <c r="H189" s="9">
        <f t="shared" si="23"/>
        <v>23203.047779999997</v>
      </c>
      <c r="I189" s="3">
        <f>I190+I197+I200+I203</f>
        <v>0</v>
      </c>
      <c r="J189" s="9">
        <f t="shared" si="21"/>
        <v>23203.047779999997</v>
      </c>
      <c r="K189" s="3">
        <f>K190+K197+K200+K203</f>
        <v>100</v>
      </c>
      <c r="L189" s="9">
        <f t="shared" si="22"/>
        <v>23303.047779999997</v>
      </c>
      <c r="M189" s="3">
        <f>M190+M197+M200+M203</f>
        <v>0</v>
      </c>
      <c r="N189" s="9">
        <f t="shared" si="19"/>
        <v>23303.047779999997</v>
      </c>
      <c r="O189" s="3">
        <f>O190+O197+O200+O203</f>
        <v>0</v>
      </c>
      <c r="P189" s="9">
        <f t="shared" si="20"/>
        <v>23303.047779999997</v>
      </c>
      <c r="Q189" s="3">
        <f>Q190+Q197+Q200+Q203</f>
        <v>0</v>
      </c>
      <c r="R189" s="9">
        <f t="shared" si="16"/>
        <v>23303.047779999997</v>
      </c>
      <c r="S189" s="3">
        <f>S190+S197+S200+S203</f>
        <v>0</v>
      </c>
      <c r="T189" s="9">
        <f t="shared" si="17"/>
        <v>23303.047779999997</v>
      </c>
    </row>
    <row r="190" spans="1:20" ht="45" customHeight="1">
      <c r="A190" s="11" t="s">
        <v>157</v>
      </c>
      <c r="B190" s="4" t="s">
        <v>163</v>
      </c>
      <c r="C190" s="5"/>
      <c r="D190" s="9">
        <v>10332.305779999999</v>
      </c>
      <c r="E190" s="3">
        <f>E191+E193+E195</f>
        <v>0</v>
      </c>
      <c r="F190" s="9">
        <f t="shared" si="25"/>
        <v>10332.305779999999</v>
      </c>
      <c r="G190" s="3">
        <f>G191+G193+G195</f>
        <v>202.82</v>
      </c>
      <c r="H190" s="9">
        <f t="shared" si="23"/>
        <v>10535.125779999998</v>
      </c>
      <c r="I190" s="3">
        <f>I191+I193+I195</f>
        <v>0</v>
      </c>
      <c r="J190" s="9">
        <f t="shared" si="21"/>
        <v>10535.125779999998</v>
      </c>
      <c r="K190" s="3">
        <f>K191+K193+K195</f>
        <v>0</v>
      </c>
      <c r="L190" s="9">
        <f t="shared" si="22"/>
        <v>10535.125779999998</v>
      </c>
      <c r="M190" s="3">
        <f>M191+M193+M195</f>
        <v>0</v>
      </c>
      <c r="N190" s="9">
        <f t="shared" si="19"/>
        <v>10535.125779999998</v>
      </c>
      <c r="O190" s="3">
        <f>O191+O193+O195</f>
        <v>0</v>
      </c>
      <c r="P190" s="9">
        <f t="shared" si="20"/>
        <v>10535.125779999998</v>
      </c>
      <c r="Q190" s="3">
        <f>Q191+Q193+Q195</f>
        <v>0</v>
      </c>
      <c r="R190" s="9">
        <f t="shared" si="16"/>
        <v>10535.125779999998</v>
      </c>
      <c r="S190" s="3">
        <f>S191+S193+S195</f>
        <v>0</v>
      </c>
      <c r="T190" s="9">
        <f t="shared" si="17"/>
        <v>10535.125779999998</v>
      </c>
    </row>
    <row r="191" spans="1:20" ht="47.25" customHeight="1">
      <c r="A191" s="11" t="s">
        <v>158</v>
      </c>
      <c r="B191" s="4" t="s">
        <v>164</v>
      </c>
      <c r="C191" s="5"/>
      <c r="D191" s="9">
        <v>9050.53478</v>
      </c>
      <c r="E191" s="3">
        <f>E192</f>
        <v>0</v>
      </c>
      <c r="F191" s="9">
        <f t="shared" si="25"/>
        <v>9050.53478</v>
      </c>
      <c r="G191" s="3">
        <f>G192</f>
        <v>320</v>
      </c>
      <c r="H191" s="9">
        <f t="shared" si="23"/>
        <v>9370.53478</v>
      </c>
      <c r="I191" s="3">
        <f>I192</f>
        <v>0</v>
      </c>
      <c r="J191" s="9">
        <f t="shared" si="21"/>
        <v>9370.53478</v>
      </c>
      <c r="K191" s="3">
        <f>K192</f>
        <v>0</v>
      </c>
      <c r="L191" s="9">
        <f t="shared" si="22"/>
        <v>9370.53478</v>
      </c>
      <c r="M191" s="3">
        <f>M192</f>
        <v>0</v>
      </c>
      <c r="N191" s="9">
        <f t="shared" si="19"/>
        <v>9370.53478</v>
      </c>
      <c r="O191" s="3">
        <f>O192</f>
        <v>0</v>
      </c>
      <c r="P191" s="9">
        <f t="shared" si="20"/>
        <v>9370.53478</v>
      </c>
      <c r="Q191" s="3">
        <f>Q192</f>
        <v>0</v>
      </c>
      <c r="R191" s="9">
        <f t="shared" si="16"/>
        <v>9370.53478</v>
      </c>
      <c r="S191" s="3">
        <f>S192</f>
        <v>0</v>
      </c>
      <c r="T191" s="9">
        <f t="shared" si="17"/>
        <v>9370.53478</v>
      </c>
    </row>
    <row r="192" spans="1:20" ht="47.25" customHeight="1">
      <c r="A192" s="1" t="s">
        <v>63</v>
      </c>
      <c r="B192" s="4" t="s">
        <v>164</v>
      </c>
      <c r="C192" s="5">
        <v>600</v>
      </c>
      <c r="D192" s="9">
        <v>9050.53478</v>
      </c>
      <c r="E192" s="3"/>
      <c r="F192" s="9">
        <f t="shared" si="25"/>
        <v>9050.53478</v>
      </c>
      <c r="G192" s="3">
        <f>310+10</f>
        <v>320</v>
      </c>
      <c r="H192" s="9">
        <f t="shared" si="23"/>
        <v>9370.53478</v>
      </c>
      <c r="I192" s="3"/>
      <c r="J192" s="9">
        <f t="shared" si="21"/>
        <v>9370.53478</v>
      </c>
      <c r="K192" s="3"/>
      <c r="L192" s="9">
        <f t="shared" si="22"/>
        <v>9370.53478</v>
      </c>
      <c r="M192" s="3"/>
      <c r="N192" s="9">
        <f t="shared" si="19"/>
        <v>9370.53478</v>
      </c>
      <c r="O192" s="3"/>
      <c r="P192" s="9">
        <f t="shared" si="20"/>
        <v>9370.53478</v>
      </c>
      <c r="Q192" s="3"/>
      <c r="R192" s="9">
        <f t="shared" si="16"/>
        <v>9370.53478</v>
      </c>
      <c r="S192" s="3"/>
      <c r="T192" s="9">
        <f t="shared" si="17"/>
        <v>9370.53478</v>
      </c>
    </row>
    <row r="193" spans="1:20" ht="69.75" customHeight="1">
      <c r="A193" s="11" t="s">
        <v>159</v>
      </c>
      <c r="B193" s="14" t="s">
        <v>165</v>
      </c>
      <c r="C193" s="5"/>
      <c r="D193" s="9">
        <v>70</v>
      </c>
      <c r="E193" s="3">
        <f>E194</f>
        <v>0</v>
      </c>
      <c r="F193" s="9">
        <f t="shared" si="25"/>
        <v>70</v>
      </c>
      <c r="G193" s="3">
        <f>G194</f>
        <v>0</v>
      </c>
      <c r="H193" s="9">
        <f t="shared" si="23"/>
        <v>70</v>
      </c>
      <c r="I193" s="3">
        <f>I194</f>
        <v>0</v>
      </c>
      <c r="J193" s="9">
        <f t="shared" si="21"/>
        <v>70</v>
      </c>
      <c r="K193" s="3">
        <f>K194</f>
        <v>0</v>
      </c>
      <c r="L193" s="9">
        <f t="shared" si="22"/>
        <v>70</v>
      </c>
      <c r="M193" s="3">
        <f>M194</f>
        <v>0</v>
      </c>
      <c r="N193" s="9">
        <f t="shared" si="19"/>
        <v>70</v>
      </c>
      <c r="O193" s="3">
        <f>O194</f>
        <v>0</v>
      </c>
      <c r="P193" s="9">
        <f t="shared" si="20"/>
        <v>70</v>
      </c>
      <c r="Q193" s="3">
        <f>Q194</f>
        <v>0</v>
      </c>
      <c r="R193" s="9">
        <f t="shared" si="16"/>
        <v>70</v>
      </c>
      <c r="S193" s="3">
        <f>S194</f>
        <v>0</v>
      </c>
      <c r="T193" s="9">
        <f t="shared" si="17"/>
        <v>70</v>
      </c>
    </row>
    <row r="194" spans="1:20" ht="45.75" customHeight="1">
      <c r="A194" s="1" t="s">
        <v>63</v>
      </c>
      <c r="B194" s="14" t="s">
        <v>165</v>
      </c>
      <c r="C194" s="5">
        <v>600</v>
      </c>
      <c r="D194" s="9">
        <v>70</v>
      </c>
      <c r="E194" s="3"/>
      <c r="F194" s="9">
        <f t="shared" si="25"/>
        <v>70</v>
      </c>
      <c r="G194" s="3"/>
      <c r="H194" s="9">
        <f t="shared" si="23"/>
        <v>70</v>
      </c>
      <c r="I194" s="3"/>
      <c r="J194" s="9">
        <f t="shared" si="21"/>
        <v>70</v>
      </c>
      <c r="K194" s="3"/>
      <c r="L194" s="9">
        <f t="shared" si="22"/>
        <v>70</v>
      </c>
      <c r="M194" s="3"/>
      <c r="N194" s="9">
        <f t="shared" si="19"/>
        <v>70</v>
      </c>
      <c r="O194" s="3"/>
      <c r="P194" s="9">
        <f t="shared" si="20"/>
        <v>70</v>
      </c>
      <c r="Q194" s="3"/>
      <c r="R194" s="9">
        <f t="shared" si="16"/>
        <v>70</v>
      </c>
      <c r="S194" s="3"/>
      <c r="T194" s="9">
        <f t="shared" si="17"/>
        <v>70</v>
      </c>
    </row>
    <row r="195" spans="1:20" ht="81" customHeight="1">
      <c r="A195" s="11" t="s">
        <v>160</v>
      </c>
      <c r="B195" s="14" t="s">
        <v>166</v>
      </c>
      <c r="C195" s="5"/>
      <c r="D195" s="9">
        <v>1211.771</v>
      </c>
      <c r="E195" s="3">
        <f>E196</f>
        <v>0</v>
      </c>
      <c r="F195" s="9">
        <f t="shared" si="25"/>
        <v>1211.771</v>
      </c>
      <c r="G195" s="3">
        <f>G196</f>
        <v>-117.18</v>
      </c>
      <c r="H195" s="9">
        <f t="shared" si="23"/>
        <v>1094.5909999999999</v>
      </c>
      <c r="I195" s="3">
        <f>I196</f>
        <v>0</v>
      </c>
      <c r="J195" s="9">
        <f t="shared" si="21"/>
        <v>1094.5909999999999</v>
      </c>
      <c r="K195" s="3">
        <f>K196</f>
        <v>0</v>
      </c>
      <c r="L195" s="9">
        <f t="shared" si="22"/>
        <v>1094.5909999999999</v>
      </c>
      <c r="M195" s="3">
        <f>M196</f>
        <v>0</v>
      </c>
      <c r="N195" s="9">
        <f t="shared" si="19"/>
        <v>1094.5909999999999</v>
      </c>
      <c r="O195" s="3">
        <f>O196</f>
        <v>0</v>
      </c>
      <c r="P195" s="9">
        <f t="shared" si="20"/>
        <v>1094.5909999999999</v>
      </c>
      <c r="Q195" s="3">
        <f>Q196</f>
        <v>0</v>
      </c>
      <c r="R195" s="9">
        <f t="shared" si="16"/>
        <v>1094.5909999999999</v>
      </c>
      <c r="S195" s="3">
        <f>S196</f>
        <v>0</v>
      </c>
      <c r="T195" s="9">
        <f t="shared" si="17"/>
        <v>1094.5909999999999</v>
      </c>
    </row>
    <row r="196" spans="1:20" ht="44.25" customHeight="1">
      <c r="A196" s="1" t="s">
        <v>63</v>
      </c>
      <c r="B196" s="14" t="s">
        <v>166</v>
      </c>
      <c r="C196" s="5">
        <v>600</v>
      </c>
      <c r="D196" s="9">
        <v>1211.771</v>
      </c>
      <c r="E196" s="3"/>
      <c r="F196" s="9">
        <f t="shared" si="25"/>
        <v>1211.771</v>
      </c>
      <c r="G196" s="3">
        <v>-117.18</v>
      </c>
      <c r="H196" s="9">
        <f t="shared" si="23"/>
        <v>1094.5909999999999</v>
      </c>
      <c r="I196" s="3"/>
      <c r="J196" s="9">
        <f t="shared" si="21"/>
        <v>1094.5909999999999</v>
      </c>
      <c r="K196" s="3"/>
      <c r="L196" s="9">
        <f t="shared" si="22"/>
        <v>1094.5909999999999</v>
      </c>
      <c r="M196" s="3"/>
      <c r="N196" s="9">
        <f t="shared" si="19"/>
        <v>1094.5909999999999</v>
      </c>
      <c r="O196" s="3"/>
      <c r="P196" s="9">
        <f t="shared" si="20"/>
        <v>1094.5909999999999</v>
      </c>
      <c r="Q196" s="3"/>
      <c r="R196" s="9">
        <f t="shared" si="16"/>
        <v>1094.5909999999999</v>
      </c>
      <c r="S196" s="3"/>
      <c r="T196" s="9">
        <f t="shared" si="17"/>
        <v>1094.5909999999999</v>
      </c>
    </row>
    <row r="197" spans="1:20" ht="48" customHeight="1">
      <c r="A197" s="11" t="s">
        <v>167</v>
      </c>
      <c r="B197" s="4" t="s">
        <v>169</v>
      </c>
      <c r="C197" s="5"/>
      <c r="D197" s="9">
        <v>0</v>
      </c>
      <c r="E197" s="3">
        <f>E198</f>
        <v>0</v>
      </c>
      <c r="F197" s="9">
        <f t="shared" si="25"/>
        <v>0</v>
      </c>
      <c r="G197" s="3">
        <f>G198</f>
        <v>12667.921999999999</v>
      </c>
      <c r="H197" s="9">
        <f t="shared" si="23"/>
        <v>12667.921999999999</v>
      </c>
      <c r="I197" s="3">
        <f>I198</f>
        <v>0</v>
      </c>
      <c r="J197" s="9">
        <f t="shared" si="21"/>
        <v>12667.921999999999</v>
      </c>
      <c r="K197" s="3">
        <f>K198</f>
        <v>100</v>
      </c>
      <c r="L197" s="9">
        <f t="shared" si="22"/>
        <v>12767.921999999999</v>
      </c>
      <c r="M197" s="3">
        <f>M198</f>
        <v>0</v>
      </c>
      <c r="N197" s="9">
        <f t="shared" si="19"/>
        <v>12767.921999999999</v>
      </c>
      <c r="O197" s="3">
        <f>O198</f>
        <v>0</v>
      </c>
      <c r="P197" s="9">
        <f t="shared" si="20"/>
        <v>12767.921999999999</v>
      </c>
      <c r="Q197" s="3">
        <f>Q198</f>
        <v>0</v>
      </c>
      <c r="R197" s="9">
        <f t="shared" si="16"/>
        <v>12767.921999999999</v>
      </c>
      <c r="S197" s="3">
        <f>S198</f>
        <v>0</v>
      </c>
      <c r="T197" s="9">
        <f t="shared" si="17"/>
        <v>12767.921999999999</v>
      </c>
    </row>
    <row r="198" spans="1:20" ht="33" customHeight="1">
      <c r="A198" s="13" t="s">
        <v>168</v>
      </c>
      <c r="B198" s="4" t="s">
        <v>468</v>
      </c>
      <c r="C198" s="5"/>
      <c r="D198" s="9">
        <v>0</v>
      </c>
      <c r="E198" s="3">
        <f>E199</f>
        <v>0</v>
      </c>
      <c r="F198" s="9">
        <f t="shared" si="25"/>
        <v>0</v>
      </c>
      <c r="G198" s="3">
        <f>G199</f>
        <v>12667.921999999999</v>
      </c>
      <c r="H198" s="9">
        <f t="shared" si="23"/>
        <v>12667.921999999999</v>
      </c>
      <c r="I198" s="3">
        <f>I199</f>
        <v>0</v>
      </c>
      <c r="J198" s="9">
        <f t="shared" si="21"/>
        <v>12667.921999999999</v>
      </c>
      <c r="K198" s="3">
        <f>K199</f>
        <v>100</v>
      </c>
      <c r="L198" s="9">
        <f t="shared" si="22"/>
        <v>12767.921999999999</v>
      </c>
      <c r="M198" s="3">
        <f>M199</f>
        <v>0</v>
      </c>
      <c r="N198" s="9">
        <f t="shared" si="19"/>
        <v>12767.921999999999</v>
      </c>
      <c r="O198" s="3">
        <f>O199</f>
        <v>0</v>
      </c>
      <c r="P198" s="9">
        <f t="shared" si="20"/>
        <v>12767.921999999999</v>
      </c>
      <c r="Q198" s="3">
        <f>Q199</f>
        <v>0</v>
      </c>
      <c r="R198" s="9">
        <f t="shared" si="16"/>
        <v>12767.921999999999</v>
      </c>
      <c r="S198" s="3">
        <f>S199</f>
        <v>0</v>
      </c>
      <c r="T198" s="9">
        <f t="shared" si="17"/>
        <v>12767.921999999999</v>
      </c>
    </row>
    <row r="199" spans="1:20" ht="46.5" customHeight="1">
      <c r="A199" s="13" t="s">
        <v>63</v>
      </c>
      <c r="B199" s="4" t="s">
        <v>468</v>
      </c>
      <c r="C199" s="5">
        <v>600</v>
      </c>
      <c r="D199" s="9">
        <v>0</v>
      </c>
      <c r="E199" s="3"/>
      <c r="F199" s="9">
        <f t="shared" si="25"/>
        <v>0</v>
      </c>
      <c r="G199" s="3">
        <f>12029.49+633.132+5.3</f>
        <v>12667.921999999999</v>
      </c>
      <c r="H199" s="9">
        <f t="shared" si="23"/>
        <v>12667.921999999999</v>
      </c>
      <c r="I199" s="3"/>
      <c r="J199" s="9">
        <f t="shared" si="21"/>
        <v>12667.921999999999</v>
      </c>
      <c r="K199" s="3">
        <v>100</v>
      </c>
      <c r="L199" s="9">
        <f t="shared" si="22"/>
        <v>12767.921999999999</v>
      </c>
      <c r="M199" s="3"/>
      <c r="N199" s="9">
        <f t="shared" si="19"/>
        <v>12767.921999999999</v>
      </c>
      <c r="O199" s="3"/>
      <c r="P199" s="9">
        <f t="shared" si="20"/>
        <v>12767.921999999999</v>
      </c>
      <c r="Q199" s="3"/>
      <c r="R199" s="9">
        <f t="shared" si="16"/>
        <v>12767.921999999999</v>
      </c>
      <c r="S199" s="3"/>
      <c r="T199" s="9">
        <f t="shared" si="17"/>
        <v>12767.921999999999</v>
      </c>
    </row>
    <row r="200" spans="1:20" ht="111" customHeight="1">
      <c r="A200" s="11" t="s">
        <v>170</v>
      </c>
      <c r="B200" s="4" t="s">
        <v>172</v>
      </c>
      <c r="C200" s="5"/>
      <c r="D200" s="9">
        <v>0</v>
      </c>
      <c r="E200" s="3">
        <f>E201</f>
        <v>0</v>
      </c>
      <c r="F200" s="9">
        <f t="shared" si="25"/>
        <v>0</v>
      </c>
      <c r="G200" s="3">
        <f>G201</f>
        <v>0</v>
      </c>
      <c r="H200" s="9">
        <f t="shared" si="23"/>
        <v>0</v>
      </c>
      <c r="I200" s="3">
        <f>I201</f>
        <v>0</v>
      </c>
      <c r="J200" s="9">
        <f t="shared" si="21"/>
        <v>0</v>
      </c>
      <c r="K200" s="3">
        <f>K201</f>
        <v>0</v>
      </c>
      <c r="L200" s="9">
        <f t="shared" si="22"/>
        <v>0</v>
      </c>
      <c r="M200" s="3">
        <f>M201</f>
        <v>0</v>
      </c>
      <c r="N200" s="9">
        <f t="shared" si="19"/>
        <v>0</v>
      </c>
      <c r="O200" s="3">
        <f>O201</f>
        <v>0</v>
      </c>
      <c r="P200" s="9">
        <f t="shared" si="20"/>
        <v>0</v>
      </c>
      <c r="Q200" s="3">
        <f>Q201</f>
        <v>0</v>
      </c>
      <c r="R200" s="9">
        <f t="shared" si="16"/>
        <v>0</v>
      </c>
      <c r="S200" s="3">
        <f>S201</f>
        <v>0</v>
      </c>
      <c r="T200" s="9">
        <f t="shared" si="17"/>
        <v>0</v>
      </c>
    </row>
    <row r="201" spans="1:20" ht="114" customHeight="1">
      <c r="A201" s="11" t="s">
        <v>171</v>
      </c>
      <c r="B201" s="4" t="s">
        <v>173</v>
      </c>
      <c r="C201" s="5"/>
      <c r="D201" s="9">
        <v>0</v>
      </c>
      <c r="E201" s="3">
        <f>E202</f>
        <v>0</v>
      </c>
      <c r="F201" s="9">
        <f t="shared" si="25"/>
        <v>0</v>
      </c>
      <c r="G201" s="3">
        <f>G202</f>
        <v>0</v>
      </c>
      <c r="H201" s="9">
        <f t="shared" si="23"/>
        <v>0</v>
      </c>
      <c r="I201" s="3">
        <f>I202</f>
        <v>0</v>
      </c>
      <c r="J201" s="9">
        <f t="shared" si="21"/>
        <v>0</v>
      </c>
      <c r="K201" s="3">
        <f>K202</f>
        <v>0</v>
      </c>
      <c r="L201" s="9">
        <f t="shared" si="22"/>
        <v>0</v>
      </c>
      <c r="M201" s="3">
        <f>M202</f>
        <v>0</v>
      </c>
      <c r="N201" s="9">
        <f t="shared" si="19"/>
        <v>0</v>
      </c>
      <c r="O201" s="3">
        <f>O202</f>
        <v>0</v>
      </c>
      <c r="P201" s="9">
        <f t="shared" si="20"/>
        <v>0</v>
      </c>
      <c r="Q201" s="3">
        <f>Q202</f>
        <v>0</v>
      </c>
      <c r="R201" s="9">
        <f t="shared" si="16"/>
        <v>0</v>
      </c>
      <c r="S201" s="3">
        <f>S202</f>
        <v>0</v>
      </c>
      <c r="T201" s="9">
        <f t="shared" si="17"/>
        <v>0</v>
      </c>
    </row>
    <row r="202" spans="1:20" ht="45" customHeight="1">
      <c r="A202" s="1" t="s">
        <v>63</v>
      </c>
      <c r="B202" s="4" t="s">
        <v>173</v>
      </c>
      <c r="C202" s="5">
        <v>600</v>
      </c>
      <c r="D202" s="9">
        <v>0</v>
      </c>
      <c r="E202" s="3"/>
      <c r="F202" s="9">
        <f t="shared" si="25"/>
        <v>0</v>
      </c>
      <c r="G202" s="3"/>
      <c r="H202" s="9">
        <f t="shared" si="23"/>
        <v>0</v>
      </c>
      <c r="I202" s="3"/>
      <c r="J202" s="9">
        <f t="shared" si="21"/>
        <v>0</v>
      </c>
      <c r="K202" s="3"/>
      <c r="L202" s="9">
        <f t="shared" si="22"/>
        <v>0</v>
      </c>
      <c r="M202" s="3"/>
      <c r="N202" s="9">
        <f t="shared" si="19"/>
        <v>0</v>
      </c>
      <c r="O202" s="3"/>
      <c r="P202" s="9">
        <f t="shared" si="20"/>
        <v>0</v>
      </c>
      <c r="Q202" s="3"/>
      <c r="R202" s="9">
        <f t="shared" si="16"/>
        <v>0</v>
      </c>
      <c r="S202" s="3"/>
      <c r="T202" s="9">
        <f t="shared" si="17"/>
        <v>0</v>
      </c>
    </row>
    <row r="203" spans="1:20" ht="47.25" customHeight="1">
      <c r="A203" s="11" t="s">
        <v>174</v>
      </c>
      <c r="B203" s="4" t="s">
        <v>176</v>
      </c>
      <c r="C203" s="5"/>
      <c r="D203" s="9">
        <v>0</v>
      </c>
      <c r="E203" s="3">
        <f>E204</f>
        <v>0</v>
      </c>
      <c r="F203" s="9">
        <f t="shared" si="25"/>
        <v>0</v>
      </c>
      <c r="G203" s="3">
        <f>G204</f>
        <v>0</v>
      </c>
      <c r="H203" s="9">
        <f t="shared" si="23"/>
        <v>0</v>
      </c>
      <c r="I203" s="3">
        <f>I204</f>
        <v>0</v>
      </c>
      <c r="J203" s="9">
        <f t="shared" si="21"/>
        <v>0</v>
      </c>
      <c r="K203" s="3">
        <f>K204</f>
        <v>0</v>
      </c>
      <c r="L203" s="9">
        <f t="shared" si="22"/>
        <v>0</v>
      </c>
      <c r="M203" s="3">
        <f>M204</f>
        <v>0</v>
      </c>
      <c r="N203" s="9">
        <f t="shared" si="19"/>
        <v>0</v>
      </c>
      <c r="O203" s="3">
        <f>O204</f>
        <v>0</v>
      </c>
      <c r="P203" s="9">
        <f t="shared" si="20"/>
        <v>0</v>
      </c>
      <c r="Q203" s="3">
        <f>Q204</f>
        <v>0</v>
      </c>
      <c r="R203" s="9">
        <f t="shared" si="16"/>
        <v>0</v>
      </c>
      <c r="S203" s="3">
        <f>S204</f>
        <v>0</v>
      </c>
      <c r="T203" s="9">
        <f t="shared" si="17"/>
        <v>0</v>
      </c>
    </row>
    <row r="204" spans="1:20" ht="45" customHeight="1">
      <c r="A204" s="11" t="s">
        <v>175</v>
      </c>
      <c r="B204" s="4" t="s">
        <v>177</v>
      </c>
      <c r="C204" s="5"/>
      <c r="D204" s="9">
        <v>0</v>
      </c>
      <c r="E204" s="3">
        <f>E205</f>
        <v>0</v>
      </c>
      <c r="F204" s="9">
        <f t="shared" si="25"/>
        <v>0</v>
      </c>
      <c r="G204" s="3">
        <f>G205</f>
        <v>0</v>
      </c>
      <c r="H204" s="9">
        <f t="shared" si="23"/>
        <v>0</v>
      </c>
      <c r="I204" s="3">
        <f>I205</f>
        <v>0</v>
      </c>
      <c r="J204" s="9">
        <f t="shared" si="21"/>
        <v>0</v>
      </c>
      <c r="K204" s="3">
        <f>K205</f>
        <v>0</v>
      </c>
      <c r="L204" s="9">
        <f t="shared" si="22"/>
        <v>0</v>
      </c>
      <c r="M204" s="3">
        <f>M205</f>
        <v>0</v>
      </c>
      <c r="N204" s="9">
        <f t="shared" si="19"/>
        <v>0</v>
      </c>
      <c r="O204" s="3">
        <f>O205</f>
        <v>0</v>
      </c>
      <c r="P204" s="9">
        <f t="shared" si="20"/>
        <v>0</v>
      </c>
      <c r="Q204" s="3">
        <f>Q205</f>
        <v>0</v>
      </c>
      <c r="R204" s="9">
        <f t="shared" si="16"/>
        <v>0</v>
      </c>
      <c r="S204" s="3">
        <f>S205</f>
        <v>0</v>
      </c>
      <c r="T204" s="9">
        <f t="shared" si="17"/>
        <v>0</v>
      </c>
    </row>
    <row r="205" spans="1:20" ht="46.5" customHeight="1">
      <c r="A205" s="1" t="s">
        <v>63</v>
      </c>
      <c r="B205" s="4" t="s">
        <v>177</v>
      </c>
      <c r="C205" s="5">
        <v>600</v>
      </c>
      <c r="D205" s="9">
        <v>0</v>
      </c>
      <c r="E205" s="3"/>
      <c r="F205" s="9">
        <f t="shared" si="25"/>
        <v>0</v>
      </c>
      <c r="G205" s="3"/>
      <c r="H205" s="9">
        <f t="shared" si="23"/>
        <v>0</v>
      </c>
      <c r="I205" s="3"/>
      <c r="J205" s="9">
        <f t="shared" si="21"/>
        <v>0</v>
      </c>
      <c r="K205" s="3"/>
      <c r="L205" s="9">
        <f t="shared" si="22"/>
        <v>0</v>
      </c>
      <c r="M205" s="3"/>
      <c r="N205" s="9">
        <f t="shared" si="19"/>
        <v>0</v>
      </c>
      <c r="O205" s="3"/>
      <c r="P205" s="9">
        <f t="shared" si="20"/>
        <v>0</v>
      </c>
      <c r="Q205" s="3"/>
      <c r="R205" s="9">
        <f t="shared" si="16"/>
        <v>0</v>
      </c>
      <c r="S205" s="3"/>
      <c r="T205" s="9">
        <f t="shared" si="17"/>
        <v>0</v>
      </c>
    </row>
    <row r="206" spans="1:20" ht="51" customHeight="1">
      <c r="A206" s="10" t="s">
        <v>369</v>
      </c>
      <c r="B206" s="8" t="s">
        <v>180</v>
      </c>
      <c r="C206" s="5"/>
      <c r="D206" s="9">
        <v>4568.5853899999993</v>
      </c>
      <c r="E206" s="3">
        <f>E207+E216+E219+E222</f>
        <v>0</v>
      </c>
      <c r="F206" s="9">
        <f t="shared" si="25"/>
        <v>4568.5853899999993</v>
      </c>
      <c r="G206" s="3">
        <f>G207+G216+G219+G222</f>
        <v>-382.82</v>
      </c>
      <c r="H206" s="9">
        <f t="shared" si="23"/>
        <v>4185.7653899999996</v>
      </c>
      <c r="I206" s="3">
        <f>I207+I216+I219+I222</f>
        <v>0</v>
      </c>
      <c r="J206" s="9">
        <f t="shared" si="21"/>
        <v>4185.7653899999996</v>
      </c>
      <c r="K206" s="3">
        <f>K207+K216+K219+K222</f>
        <v>0</v>
      </c>
      <c r="L206" s="9">
        <f t="shared" si="22"/>
        <v>4185.7653899999996</v>
      </c>
      <c r="M206" s="3">
        <f>M207+M216+M219+M222</f>
        <v>0</v>
      </c>
      <c r="N206" s="9">
        <f t="shared" si="19"/>
        <v>4185.7653899999996</v>
      </c>
      <c r="O206" s="3">
        <f>O207+O216+O219+O222</f>
        <v>0</v>
      </c>
      <c r="P206" s="9">
        <f t="shared" si="20"/>
        <v>4185.7653899999996</v>
      </c>
      <c r="Q206" s="3">
        <f>Q207+Q216+Q219+Q222</f>
        <v>0</v>
      </c>
      <c r="R206" s="9">
        <f t="shared" si="16"/>
        <v>4185.7653899999996</v>
      </c>
      <c r="S206" s="3">
        <f>S207+S216+S219+S222</f>
        <v>-50.018999999999998</v>
      </c>
      <c r="T206" s="9">
        <f t="shared" si="17"/>
        <v>4135.7463899999993</v>
      </c>
    </row>
    <row r="207" spans="1:20" ht="62.25" customHeight="1">
      <c r="A207" s="11" t="s">
        <v>178</v>
      </c>
      <c r="B207" s="4" t="s">
        <v>181</v>
      </c>
      <c r="C207" s="5"/>
      <c r="D207" s="9">
        <v>4068.5853900000002</v>
      </c>
      <c r="E207" s="3">
        <f>E208+E210+E212+E214</f>
        <v>0</v>
      </c>
      <c r="F207" s="9">
        <f t="shared" si="25"/>
        <v>4068.5853900000002</v>
      </c>
      <c r="G207" s="3">
        <f>G208+G210+G212+G214</f>
        <v>117.18</v>
      </c>
      <c r="H207" s="9">
        <f t="shared" si="23"/>
        <v>4185.7653900000005</v>
      </c>
      <c r="I207" s="3">
        <f>I208+I210+I212+I214</f>
        <v>0</v>
      </c>
      <c r="J207" s="9">
        <f t="shared" si="21"/>
        <v>4185.7653900000005</v>
      </c>
      <c r="K207" s="3">
        <f>K208+K210+K212+K214</f>
        <v>0</v>
      </c>
      <c r="L207" s="9">
        <f t="shared" si="22"/>
        <v>4185.7653900000005</v>
      </c>
      <c r="M207" s="3">
        <f>M208+M210+M212+M214</f>
        <v>0</v>
      </c>
      <c r="N207" s="9">
        <f t="shared" si="19"/>
        <v>4185.7653900000005</v>
      </c>
      <c r="O207" s="3">
        <f>O208+O210+O212+O214</f>
        <v>0</v>
      </c>
      <c r="P207" s="9">
        <f t="shared" si="20"/>
        <v>4185.7653900000005</v>
      </c>
      <c r="Q207" s="3">
        <f>Q208+Q210+Q212+Q214</f>
        <v>0</v>
      </c>
      <c r="R207" s="9">
        <f t="shared" si="16"/>
        <v>4185.7653900000005</v>
      </c>
      <c r="S207" s="3">
        <f>S208+S210+S212+S214</f>
        <v>-50.018999999999998</v>
      </c>
      <c r="T207" s="9">
        <f t="shared" si="17"/>
        <v>4135.7463900000002</v>
      </c>
    </row>
    <row r="208" spans="1:20" ht="51" customHeight="1">
      <c r="A208" s="11" t="s">
        <v>179</v>
      </c>
      <c r="B208" s="4" t="s">
        <v>182</v>
      </c>
      <c r="C208" s="5"/>
      <c r="D208" s="9">
        <v>2467.9203899999998</v>
      </c>
      <c r="E208" s="3">
        <f>E209</f>
        <v>0</v>
      </c>
      <c r="F208" s="9">
        <f t="shared" si="25"/>
        <v>2467.9203899999998</v>
      </c>
      <c r="G208" s="3">
        <f>G209</f>
        <v>0</v>
      </c>
      <c r="H208" s="9">
        <f t="shared" si="23"/>
        <v>2467.9203899999998</v>
      </c>
      <c r="I208" s="3">
        <f>I209</f>
        <v>0</v>
      </c>
      <c r="J208" s="9">
        <f t="shared" si="21"/>
        <v>2467.9203899999998</v>
      </c>
      <c r="K208" s="3">
        <f>K209</f>
        <v>0</v>
      </c>
      <c r="L208" s="9">
        <f t="shared" si="22"/>
        <v>2467.9203899999998</v>
      </c>
      <c r="M208" s="3">
        <f>M209</f>
        <v>0</v>
      </c>
      <c r="N208" s="9">
        <f t="shared" si="19"/>
        <v>2467.9203899999998</v>
      </c>
      <c r="O208" s="3">
        <f>O209</f>
        <v>0</v>
      </c>
      <c r="P208" s="9">
        <f t="shared" si="20"/>
        <v>2467.9203899999998</v>
      </c>
      <c r="Q208" s="3">
        <f>Q209</f>
        <v>0</v>
      </c>
      <c r="R208" s="9">
        <f t="shared" si="16"/>
        <v>2467.9203899999998</v>
      </c>
      <c r="S208" s="3">
        <f>S209</f>
        <v>-50.018999999999998</v>
      </c>
      <c r="T208" s="9">
        <f t="shared" si="17"/>
        <v>2417.90139</v>
      </c>
    </row>
    <row r="209" spans="1:20" ht="50.25" customHeight="1">
      <c r="A209" s="1" t="s">
        <v>63</v>
      </c>
      <c r="B209" s="4" t="s">
        <v>182</v>
      </c>
      <c r="C209" s="5">
        <v>600</v>
      </c>
      <c r="D209" s="9">
        <v>2467.9203899999998</v>
      </c>
      <c r="E209" s="3"/>
      <c r="F209" s="9">
        <f t="shared" si="25"/>
        <v>2467.9203899999998</v>
      </c>
      <c r="G209" s="3"/>
      <c r="H209" s="9">
        <f t="shared" si="23"/>
        <v>2467.9203899999998</v>
      </c>
      <c r="I209" s="3"/>
      <c r="J209" s="9">
        <f t="shared" si="21"/>
        <v>2467.9203899999998</v>
      </c>
      <c r="K209" s="3"/>
      <c r="L209" s="9">
        <f t="shared" si="22"/>
        <v>2467.9203899999998</v>
      </c>
      <c r="M209" s="3"/>
      <c r="N209" s="9">
        <f t="shared" si="19"/>
        <v>2467.9203899999998</v>
      </c>
      <c r="O209" s="3"/>
      <c r="P209" s="9">
        <f t="shared" si="20"/>
        <v>2467.9203899999998</v>
      </c>
      <c r="Q209" s="3"/>
      <c r="R209" s="9">
        <f t="shared" si="16"/>
        <v>2467.9203899999998</v>
      </c>
      <c r="S209" s="3">
        <v>-50.018999999999998</v>
      </c>
      <c r="T209" s="9">
        <f t="shared" si="17"/>
        <v>2417.90139</v>
      </c>
    </row>
    <row r="210" spans="1:20" ht="45" customHeight="1">
      <c r="A210" s="11" t="s">
        <v>393</v>
      </c>
      <c r="B210" s="14" t="s">
        <v>378</v>
      </c>
      <c r="C210" s="5"/>
      <c r="D210" s="9">
        <v>0.66499999999999915</v>
      </c>
      <c r="E210" s="3">
        <f>E211</f>
        <v>0</v>
      </c>
      <c r="F210" s="9">
        <f t="shared" si="25"/>
        <v>0.66499999999999915</v>
      </c>
      <c r="G210" s="3">
        <f>G211</f>
        <v>0</v>
      </c>
      <c r="H210" s="9">
        <f t="shared" si="23"/>
        <v>0.66499999999999915</v>
      </c>
      <c r="I210" s="3">
        <f>I211</f>
        <v>0</v>
      </c>
      <c r="J210" s="9">
        <f t="shared" si="21"/>
        <v>0.66499999999999915</v>
      </c>
      <c r="K210" s="3">
        <f>K211</f>
        <v>0</v>
      </c>
      <c r="L210" s="9">
        <f t="shared" si="22"/>
        <v>0.66499999999999915</v>
      </c>
      <c r="M210" s="3">
        <f>M211</f>
        <v>0</v>
      </c>
      <c r="N210" s="9">
        <f t="shared" si="19"/>
        <v>0.66499999999999915</v>
      </c>
      <c r="O210" s="3">
        <f>O211</f>
        <v>0</v>
      </c>
      <c r="P210" s="9">
        <f t="shared" si="20"/>
        <v>0.66499999999999915</v>
      </c>
      <c r="Q210" s="3">
        <f>Q211</f>
        <v>0</v>
      </c>
      <c r="R210" s="9">
        <f t="shared" si="16"/>
        <v>0.66499999999999915</v>
      </c>
      <c r="S210" s="3">
        <f>S211</f>
        <v>0</v>
      </c>
      <c r="T210" s="9">
        <f t="shared" si="17"/>
        <v>0.66499999999999915</v>
      </c>
    </row>
    <row r="211" spans="1:20" ht="45" customHeight="1">
      <c r="A211" s="1" t="s">
        <v>63</v>
      </c>
      <c r="B211" s="14" t="s">
        <v>378</v>
      </c>
      <c r="C211" s="5">
        <v>600</v>
      </c>
      <c r="D211" s="9">
        <v>0.66499999999999915</v>
      </c>
      <c r="E211" s="3"/>
      <c r="F211" s="9">
        <f t="shared" si="25"/>
        <v>0.66499999999999915</v>
      </c>
      <c r="G211" s="3"/>
      <c r="H211" s="9">
        <f t="shared" si="23"/>
        <v>0.66499999999999915</v>
      </c>
      <c r="I211" s="3"/>
      <c r="J211" s="9">
        <f t="shared" si="21"/>
        <v>0.66499999999999915</v>
      </c>
      <c r="K211" s="3"/>
      <c r="L211" s="9">
        <f t="shared" si="22"/>
        <v>0.66499999999999915</v>
      </c>
      <c r="M211" s="3"/>
      <c r="N211" s="9">
        <f t="shared" si="19"/>
        <v>0.66499999999999915</v>
      </c>
      <c r="O211" s="3"/>
      <c r="P211" s="9">
        <f t="shared" si="20"/>
        <v>0.66499999999999915</v>
      </c>
      <c r="Q211" s="3"/>
      <c r="R211" s="9">
        <f t="shared" si="16"/>
        <v>0.66499999999999915</v>
      </c>
      <c r="S211" s="3"/>
      <c r="T211" s="9">
        <f t="shared" si="17"/>
        <v>0.66499999999999915</v>
      </c>
    </row>
    <row r="212" spans="1:20" ht="72" customHeight="1">
      <c r="A212" s="11" t="s">
        <v>183</v>
      </c>
      <c r="B212" s="14" t="s">
        <v>184</v>
      </c>
      <c r="C212" s="5"/>
      <c r="D212" s="9">
        <v>100</v>
      </c>
      <c r="E212" s="3">
        <f>E213</f>
        <v>0</v>
      </c>
      <c r="F212" s="9">
        <f t="shared" si="25"/>
        <v>100</v>
      </c>
      <c r="G212" s="3">
        <f>G213</f>
        <v>0</v>
      </c>
      <c r="H212" s="9">
        <f t="shared" si="23"/>
        <v>100</v>
      </c>
      <c r="I212" s="3">
        <f>I213</f>
        <v>0</v>
      </c>
      <c r="J212" s="9">
        <f t="shared" si="21"/>
        <v>100</v>
      </c>
      <c r="K212" s="3">
        <f>K213</f>
        <v>0</v>
      </c>
      <c r="L212" s="9">
        <f t="shared" si="22"/>
        <v>100</v>
      </c>
      <c r="M212" s="3">
        <f>M213</f>
        <v>0</v>
      </c>
      <c r="N212" s="9">
        <f t="shared" si="19"/>
        <v>100</v>
      </c>
      <c r="O212" s="3">
        <f>O213</f>
        <v>0</v>
      </c>
      <c r="P212" s="9">
        <f t="shared" si="20"/>
        <v>100</v>
      </c>
      <c r="Q212" s="3">
        <f>Q213</f>
        <v>0</v>
      </c>
      <c r="R212" s="9">
        <f t="shared" si="16"/>
        <v>100</v>
      </c>
      <c r="S212" s="3">
        <f>S213</f>
        <v>0</v>
      </c>
      <c r="T212" s="9">
        <f t="shared" si="17"/>
        <v>100</v>
      </c>
    </row>
    <row r="213" spans="1:20" ht="45.75" customHeight="1">
      <c r="A213" s="1" t="s">
        <v>63</v>
      </c>
      <c r="B213" s="14" t="s">
        <v>184</v>
      </c>
      <c r="C213" s="5">
        <v>600</v>
      </c>
      <c r="D213" s="9">
        <v>100</v>
      </c>
      <c r="E213" s="3"/>
      <c r="F213" s="9">
        <f t="shared" si="25"/>
        <v>100</v>
      </c>
      <c r="G213" s="3"/>
      <c r="H213" s="9">
        <f t="shared" si="23"/>
        <v>100</v>
      </c>
      <c r="I213" s="3"/>
      <c r="J213" s="9">
        <f t="shared" si="21"/>
        <v>100</v>
      </c>
      <c r="K213" s="3"/>
      <c r="L213" s="9">
        <f t="shared" si="22"/>
        <v>100</v>
      </c>
      <c r="M213" s="3"/>
      <c r="N213" s="9">
        <f t="shared" si="19"/>
        <v>100</v>
      </c>
      <c r="O213" s="3"/>
      <c r="P213" s="9">
        <f t="shared" si="20"/>
        <v>100</v>
      </c>
      <c r="Q213" s="3"/>
      <c r="R213" s="9">
        <f t="shared" ref="R213:R276" si="27">P213+Q213</f>
        <v>100</v>
      </c>
      <c r="S213" s="3"/>
      <c r="T213" s="9">
        <f t="shared" ref="T213:T276" si="28">R213+S213</f>
        <v>100</v>
      </c>
    </row>
    <row r="214" spans="1:20" ht="75" customHeight="1">
      <c r="A214" s="11" t="s">
        <v>185</v>
      </c>
      <c r="B214" s="4" t="s">
        <v>186</v>
      </c>
      <c r="C214" s="5"/>
      <c r="D214" s="9">
        <v>1500</v>
      </c>
      <c r="E214" s="3">
        <f>E215</f>
        <v>0</v>
      </c>
      <c r="F214" s="9">
        <f t="shared" si="25"/>
        <v>1500</v>
      </c>
      <c r="G214" s="3">
        <f>G215</f>
        <v>117.18</v>
      </c>
      <c r="H214" s="9">
        <f t="shared" si="23"/>
        <v>1617.18</v>
      </c>
      <c r="I214" s="3">
        <f>I215</f>
        <v>0</v>
      </c>
      <c r="J214" s="9">
        <f t="shared" si="21"/>
        <v>1617.18</v>
      </c>
      <c r="K214" s="3">
        <f>K215</f>
        <v>0</v>
      </c>
      <c r="L214" s="9">
        <f t="shared" si="22"/>
        <v>1617.18</v>
      </c>
      <c r="M214" s="3">
        <f>M215</f>
        <v>0</v>
      </c>
      <c r="N214" s="9">
        <f t="shared" si="19"/>
        <v>1617.18</v>
      </c>
      <c r="O214" s="3">
        <f>O215</f>
        <v>0</v>
      </c>
      <c r="P214" s="9">
        <f t="shared" si="20"/>
        <v>1617.18</v>
      </c>
      <c r="Q214" s="3">
        <f>Q215</f>
        <v>0</v>
      </c>
      <c r="R214" s="9">
        <f t="shared" si="27"/>
        <v>1617.18</v>
      </c>
      <c r="S214" s="3">
        <f>S215</f>
        <v>0</v>
      </c>
      <c r="T214" s="9">
        <f t="shared" si="28"/>
        <v>1617.18</v>
      </c>
    </row>
    <row r="215" spans="1:20" ht="48" customHeight="1">
      <c r="A215" s="1" t="s">
        <v>63</v>
      </c>
      <c r="B215" s="4" t="s">
        <v>186</v>
      </c>
      <c r="C215" s="5">
        <v>600</v>
      </c>
      <c r="D215" s="9">
        <v>1500</v>
      </c>
      <c r="E215" s="3"/>
      <c r="F215" s="9">
        <f t="shared" si="25"/>
        <v>1500</v>
      </c>
      <c r="G215" s="3">
        <v>117.18</v>
      </c>
      <c r="H215" s="9">
        <f t="shared" si="23"/>
        <v>1617.18</v>
      </c>
      <c r="I215" s="3"/>
      <c r="J215" s="9">
        <f t="shared" si="21"/>
        <v>1617.18</v>
      </c>
      <c r="K215" s="3"/>
      <c r="L215" s="9">
        <f t="shared" si="22"/>
        <v>1617.18</v>
      </c>
      <c r="M215" s="3"/>
      <c r="N215" s="9">
        <f t="shared" si="19"/>
        <v>1617.18</v>
      </c>
      <c r="O215" s="3"/>
      <c r="P215" s="9">
        <f t="shared" si="20"/>
        <v>1617.18</v>
      </c>
      <c r="Q215" s="3"/>
      <c r="R215" s="9">
        <f t="shared" si="27"/>
        <v>1617.18</v>
      </c>
      <c r="S215" s="3"/>
      <c r="T215" s="9">
        <f t="shared" si="28"/>
        <v>1617.18</v>
      </c>
    </row>
    <row r="216" spans="1:20" ht="110.25" customHeight="1">
      <c r="A216" s="11" t="s">
        <v>187</v>
      </c>
      <c r="B216" s="4" t="s">
        <v>188</v>
      </c>
      <c r="C216" s="5"/>
      <c r="D216" s="9">
        <v>0</v>
      </c>
      <c r="E216" s="3">
        <f>E217</f>
        <v>0</v>
      </c>
      <c r="F216" s="9">
        <f t="shared" si="25"/>
        <v>0</v>
      </c>
      <c r="G216" s="3">
        <f>G217</f>
        <v>0</v>
      </c>
      <c r="H216" s="9">
        <f t="shared" si="23"/>
        <v>0</v>
      </c>
      <c r="I216" s="3">
        <f>I217</f>
        <v>0</v>
      </c>
      <c r="J216" s="9">
        <f t="shared" si="21"/>
        <v>0</v>
      </c>
      <c r="K216" s="3">
        <f>K217</f>
        <v>0</v>
      </c>
      <c r="L216" s="9">
        <f t="shared" si="22"/>
        <v>0</v>
      </c>
      <c r="M216" s="3">
        <f>M217</f>
        <v>0</v>
      </c>
      <c r="N216" s="9">
        <f t="shared" si="19"/>
        <v>0</v>
      </c>
      <c r="O216" s="3">
        <f>O217</f>
        <v>0</v>
      </c>
      <c r="P216" s="9">
        <f t="shared" si="20"/>
        <v>0</v>
      </c>
      <c r="Q216" s="3">
        <f>Q217</f>
        <v>0</v>
      </c>
      <c r="R216" s="9">
        <f t="shared" si="27"/>
        <v>0</v>
      </c>
      <c r="S216" s="3">
        <f>S217</f>
        <v>0</v>
      </c>
      <c r="T216" s="9">
        <f t="shared" si="28"/>
        <v>0</v>
      </c>
    </row>
    <row r="217" spans="1:20" ht="114.75" customHeight="1">
      <c r="A217" s="11" t="s">
        <v>171</v>
      </c>
      <c r="B217" s="4" t="s">
        <v>189</v>
      </c>
      <c r="C217" s="5"/>
      <c r="D217" s="9">
        <v>0</v>
      </c>
      <c r="E217" s="3">
        <f>E218</f>
        <v>0</v>
      </c>
      <c r="F217" s="9">
        <f t="shared" si="25"/>
        <v>0</v>
      </c>
      <c r="G217" s="3">
        <f>G218</f>
        <v>0</v>
      </c>
      <c r="H217" s="9">
        <f t="shared" si="23"/>
        <v>0</v>
      </c>
      <c r="I217" s="3">
        <f>I218</f>
        <v>0</v>
      </c>
      <c r="J217" s="9">
        <f t="shared" si="21"/>
        <v>0</v>
      </c>
      <c r="K217" s="3">
        <f>K218</f>
        <v>0</v>
      </c>
      <c r="L217" s="9">
        <f t="shared" si="22"/>
        <v>0</v>
      </c>
      <c r="M217" s="3">
        <f>M218</f>
        <v>0</v>
      </c>
      <c r="N217" s="9">
        <f t="shared" si="19"/>
        <v>0</v>
      </c>
      <c r="O217" s="3">
        <f>O218</f>
        <v>0</v>
      </c>
      <c r="P217" s="9">
        <f t="shared" si="20"/>
        <v>0</v>
      </c>
      <c r="Q217" s="3">
        <f>Q218</f>
        <v>0</v>
      </c>
      <c r="R217" s="9">
        <f t="shared" si="27"/>
        <v>0</v>
      </c>
      <c r="S217" s="3">
        <f>S218</f>
        <v>0</v>
      </c>
      <c r="T217" s="9">
        <f t="shared" si="28"/>
        <v>0</v>
      </c>
    </row>
    <row r="218" spans="1:20" ht="48.75" customHeight="1">
      <c r="A218" s="1" t="s">
        <v>63</v>
      </c>
      <c r="B218" s="4" t="s">
        <v>189</v>
      </c>
      <c r="C218" s="5">
        <v>600</v>
      </c>
      <c r="D218" s="9">
        <v>0</v>
      </c>
      <c r="E218" s="3"/>
      <c r="F218" s="9">
        <f t="shared" si="25"/>
        <v>0</v>
      </c>
      <c r="G218" s="3"/>
      <c r="H218" s="9">
        <f t="shared" si="23"/>
        <v>0</v>
      </c>
      <c r="I218" s="3"/>
      <c r="J218" s="9">
        <f t="shared" si="21"/>
        <v>0</v>
      </c>
      <c r="K218" s="3"/>
      <c r="L218" s="9">
        <f t="shared" si="22"/>
        <v>0</v>
      </c>
      <c r="M218" s="3"/>
      <c r="N218" s="9">
        <f t="shared" si="19"/>
        <v>0</v>
      </c>
      <c r="O218" s="3"/>
      <c r="P218" s="9">
        <f t="shared" si="20"/>
        <v>0</v>
      </c>
      <c r="Q218" s="3"/>
      <c r="R218" s="9">
        <f t="shared" si="27"/>
        <v>0</v>
      </c>
      <c r="S218" s="3"/>
      <c r="T218" s="9">
        <f t="shared" si="28"/>
        <v>0</v>
      </c>
    </row>
    <row r="219" spans="1:20" ht="44.25" customHeight="1">
      <c r="A219" s="11" t="s">
        <v>174</v>
      </c>
      <c r="B219" s="4" t="s">
        <v>190</v>
      </c>
      <c r="C219" s="5"/>
      <c r="D219" s="9">
        <v>0</v>
      </c>
      <c r="E219" s="3">
        <f>E220</f>
        <v>0</v>
      </c>
      <c r="F219" s="9">
        <f t="shared" si="25"/>
        <v>0</v>
      </c>
      <c r="G219" s="3">
        <f>G220</f>
        <v>0</v>
      </c>
      <c r="H219" s="9">
        <f t="shared" si="23"/>
        <v>0</v>
      </c>
      <c r="I219" s="3">
        <f>I220</f>
        <v>0</v>
      </c>
      <c r="J219" s="9">
        <f t="shared" si="21"/>
        <v>0</v>
      </c>
      <c r="K219" s="3">
        <f>K220</f>
        <v>0</v>
      </c>
      <c r="L219" s="9">
        <f t="shared" si="22"/>
        <v>0</v>
      </c>
      <c r="M219" s="3">
        <f>M220</f>
        <v>0</v>
      </c>
      <c r="N219" s="9">
        <f t="shared" si="19"/>
        <v>0</v>
      </c>
      <c r="O219" s="3">
        <f>O220</f>
        <v>0</v>
      </c>
      <c r="P219" s="9">
        <f t="shared" si="20"/>
        <v>0</v>
      </c>
      <c r="Q219" s="3">
        <f>Q220</f>
        <v>0</v>
      </c>
      <c r="R219" s="9">
        <f t="shared" si="27"/>
        <v>0</v>
      </c>
      <c r="S219" s="3">
        <f>S220</f>
        <v>0</v>
      </c>
      <c r="T219" s="9">
        <f t="shared" si="28"/>
        <v>0</v>
      </c>
    </row>
    <row r="220" spans="1:20" ht="44.25" customHeight="1">
      <c r="A220" s="11" t="s">
        <v>175</v>
      </c>
      <c r="B220" s="4" t="s">
        <v>191</v>
      </c>
      <c r="C220" s="5"/>
      <c r="D220" s="9">
        <v>0</v>
      </c>
      <c r="E220" s="3">
        <f>E221</f>
        <v>0</v>
      </c>
      <c r="F220" s="9">
        <f t="shared" si="25"/>
        <v>0</v>
      </c>
      <c r="G220" s="3">
        <f>G221</f>
        <v>0</v>
      </c>
      <c r="H220" s="9">
        <f t="shared" si="23"/>
        <v>0</v>
      </c>
      <c r="I220" s="3">
        <f>I221</f>
        <v>0</v>
      </c>
      <c r="J220" s="9">
        <f t="shared" si="21"/>
        <v>0</v>
      </c>
      <c r="K220" s="3">
        <f>K221</f>
        <v>0</v>
      </c>
      <c r="L220" s="9">
        <f t="shared" si="22"/>
        <v>0</v>
      </c>
      <c r="M220" s="3">
        <f>M221</f>
        <v>0</v>
      </c>
      <c r="N220" s="9">
        <f t="shared" ref="N220:N294" si="29">L220+M220</f>
        <v>0</v>
      </c>
      <c r="O220" s="3">
        <f>O221</f>
        <v>0</v>
      </c>
      <c r="P220" s="9">
        <f t="shared" ref="P220:P285" si="30">N220+O220</f>
        <v>0</v>
      </c>
      <c r="Q220" s="3">
        <f>Q221</f>
        <v>0</v>
      </c>
      <c r="R220" s="9">
        <f t="shared" si="27"/>
        <v>0</v>
      </c>
      <c r="S220" s="3">
        <f>S221</f>
        <v>0</v>
      </c>
      <c r="T220" s="9">
        <f t="shared" si="28"/>
        <v>0</v>
      </c>
    </row>
    <row r="221" spans="1:20" ht="45" customHeight="1">
      <c r="A221" s="1" t="s">
        <v>63</v>
      </c>
      <c r="B221" s="4" t="s">
        <v>191</v>
      </c>
      <c r="C221" s="5">
        <v>600</v>
      </c>
      <c r="D221" s="9">
        <v>0</v>
      </c>
      <c r="E221" s="3"/>
      <c r="F221" s="9">
        <f t="shared" si="25"/>
        <v>0</v>
      </c>
      <c r="G221" s="3"/>
      <c r="H221" s="9">
        <f t="shared" si="23"/>
        <v>0</v>
      </c>
      <c r="I221" s="3"/>
      <c r="J221" s="9">
        <f t="shared" si="21"/>
        <v>0</v>
      </c>
      <c r="K221" s="3"/>
      <c r="L221" s="9">
        <f t="shared" si="22"/>
        <v>0</v>
      </c>
      <c r="M221" s="3"/>
      <c r="N221" s="9">
        <f t="shared" si="29"/>
        <v>0</v>
      </c>
      <c r="O221" s="3"/>
      <c r="P221" s="9">
        <f t="shared" si="30"/>
        <v>0</v>
      </c>
      <c r="Q221" s="3"/>
      <c r="R221" s="9">
        <f t="shared" si="27"/>
        <v>0</v>
      </c>
      <c r="S221" s="3"/>
      <c r="T221" s="9">
        <f t="shared" si="28"/>
        <v>0</v>
      </c>
    </row>
    <row r="222" spans="1:20" ht="45" customHeight="1">
      <c r="A222" s="11" t="s">
        <v>167</v>
      </c>
      <c r="B222" s="4" t="s">
        <v>192</v>
      </c>
      <c r="C222" s="5"/>
      <c r="D222" s="9">
        <v>500</v>
      </c>
      <c r="E222" s="3">
        <f>E223+E225</f>
        <v>0</v>
      </c>
      <c r="F222" s="9">
        <f t="shared" si="25"/>
        <v>500</v>
      </c>
      <c r="G222" s="3">
        <f>G223+G225</f>
        <v>-500</v>
      </c>
      <c r="H222" s="9">
        <f t="shared" si="23"/>
        <v>0</v>
      </c>
      <c r="I222" s="3">
        <f>I223+I225</f>
        <v>0</v>
      </c>
      <c r="J222" s="9">
        <f t="shared" si="21"/>
        <v>0</v>
      </c>
      <c r="K222" s="3">
        <f>K223+K225</f>
        <v>0</v>
      </c>
      <c r="L222" s="9">
        <f t="shared" si="22"/>
        <v>0</v>
      </c>
      <c r="M222" s="3">
        <f>M223+M225</f>
        <v>0</v>
      </c>
      <c r="N222" s="9">
        <f t="shared" si="29"/>
        <v>0</v>
      </c>
      <c r="O222" s="3">
        <f>O223+O225</f>
        <v>0</v>
      </c>
      <c r="P222" s="9">
        <f t="shared" si="30"/>
        <v>0</v>
      </c>
      <c r="Q222" s="3">
        <f>Q223+Q225</f>
        <v>0</v>
      </c>
      <c r="R222" s="9">
        <f t="shared" si="27"/>
        <v>0</v>
      </c>
      <c r="S222" s="3">
        <f>S223+S225</f>
        <v>0</v>
      </c>
      <c r="T222" s="9">
        <f t="shared" si="28"/>
        <v>0</v>
      </c>
    </row>
    <row r="223" spans="1:20" ht="39.75" customHeight="1">
      <c r="A223" s="11" t="s">
        <v>168</v>
      </c>
      <c r="B223" s="4" t="s">
        <v>193</v>
      </c>
      <c r="C223" s="5"/>
      <c r="D223" s="9">
        <v>500</v>
      </c>
      <c r="E223" s="3">
        <f>E224</f>
        <v>0</v>
      </c>
      <c r="F223" s="9">
        <f t="shared" si="25"/>
        <v>500</v>
      </c>
      <c r="G223" s="3">
        <f>G224</f>
        <v>-500</v>
      </c>
      <c r="H223" s="9">
        <f t="shared" si="23"/>
        <v>0</v>
      </c>
      <c r="I223" s="3">
        <f>I224</f>
        <v>0</v>
      </c>
      <c r="J223" s="9">
        <f t="shared" ref="J223:J298" si="31">H223+I223</f>
        <v>0</v>
      </c>
      <c r="K223" s="3">
        <f>K224</f>
        <v>0</v>
      </c>
      <c r="L223" s="9">
        <f t="shared" ref="L223:L297" si="32">J223+K223</f>
        <v>0</v>
      </c>
      <c r="M223" s="3">
        <f>M224</f>
        <v>0</v>
      </c>
      <c r="N223" s="9">
        <f t="shared" si="29"/>
        <v>0</v>
      </c>
      <c r="O223" s="3">
        <f>O224</f>
        <v>0</v>
      </c>
      <c r="P223" s="9">
        <f t="shared" si="30"/>
        <v>0</v>
      </c>
      <c r="Q223" s="3">
        <f>Q224</f>
        <v>0</v>
      </c>
      <c r="R223" s="9">
        <f t="shared" si="27"/>
        <v>0</v>
      </c>
      <c r="S223" s="3">
        <f>S224</f>
        <v>0</v>
      </c>
      <c r="T223" s="9">
        <f t="shared" si="28"/>
        <v>0</v>
      </c>
    </row>
    <row r="224" spans="1:20" ht="47.25" customHeight="1">
      <c r="A224" s="1" t="s">
        <v>63</v>
      </c>
      <c r="B224" s="4" t="s">
        <v>193</v>
      </c>
      <c r="C224" s="5">
        <v>600</v>
      </c>
      <c r="D224" s="9">
        <v>500</v>
      </c>
      <c r="E224" s="3"/>
      <c r="F224" s="9">
        <f t="shared" si="25"/>
        <v>500</v>
      </c>
      <c r="G224" s="3">
        <v>-500</v>
      </c>
      <c r="H224" s="9">
        <f t="shared" si="23"/>
        <v>0</v>
      </c>
      <c r="I224" s="3"/>
      <c r="J224" s="9">
        <f t="shared" si="31"/>
        <v>0</v>
      </c>
      <c r="K224" s="3"/>
      <c r="L224" s="9">
        <f t="shared" si="32"/>
        <v>0</v>
      </c>
      <c r="M224" s="3"/>
      <c r="N224" s="9">
        <f t="shared" si="29"/>
        <v>0</v>
      </c>
      <c r="O224" s="3"/>
      <c r="P224" s="9">
        <f t="shared" si="30"/>
        <v>0</v>
      </c>
      <c r="Q224" s="3"/>
      <c r="R224" s="9">
        <f t="shared" si="27"/>
        <v>0</v>
      </c>
      <c r="S224" s="3"/>
      <c r="T224" s="9">
        <f t="shared" si="28"/>
        <v>0</v>
      </c>
    </row>
    <row r="225" spans="1:20" ht="63" customHeight="1">
      <c r="A225" s="11" t="s">
        <v>194</v>
      </c>
      <c r="B225" s="14" t="s">
        <v>195</v>
      </c>
      <c r="C225" s="5"/>
      <c r="D225" s="9">
        <v>0</v>
      </c>
      <c r="E225" s="3">
        <f>E226</f>
        <v>0</v>
      </c>
      <c r="F225" s="9">
        <f t="shared" si="25"/>
        <v>0</v>
      </c>
      <c r="G225" s="3">
        <f>G226</f>
        <v>0</v>
      </c>
      <c r="H225" s="9">
        <f t="shared" si="23"/>
        <v>0</v>
      </c>
      <c r="I225" s="3">
        <f>I226</f>
        <v>0</v>
      </c>
      <c r="J225" s="9">
        <f t="shared" si="31"/>
        <v>0</v>
      </c>
      <c r="K225" s="3">
        <f>K226</f>
        <v>0</v>
      </c>
      <c r="L225" s="9">
        <f t="shared" si="32"/>
        <v>0</v>
      </c>
      <c r="M225" s="3">
        <f>M226</f>
        <v>0</v>
      </c>
      <c r="N225" s="9">
        <f t="shared" si="29"/>
        <v>0</v>
      </c>
      <c r="O225" s="3">
        <f>O226</f>
        <v>0</v>
      </c>
      <c r="P225" s="9">
        <f t="shared" si="30"/>
        <v>0</v>
      </c>
      <c r="Q225" s="3">
        <f>Q226</f>
        <v>0</v>
      </c>
      <c r="R225" s="9">
        <f t="shared" si="27"/>
        <v>0</v>
      </c>
      <c r="S225" s="3">
        <f>S226</f>
        <v>0</v>
      </c>
      <c r="T225" s="9">
        <f t="shared" si="28"/>
        <v>0</v>
      </c>
    </row>
    <row r="226" spans="1:20" ht="48" customHeight="1">
      <c r="A226" s="1" t="s">
        <v>63</v>
      </c>
      <c r="B226" s="14" t="s">
        <v>195</v>
      </c>
      <c r="C226" s="5">
        <v>600</v>
      </c>
      <c r="D226" s="9">
        <v>0</v>
      </c>
      <c r="E226" s="3"/>
      <c r="F226" s="9">
        <f t="shared" si="25"/>
        <v>0</v>
      </c>
      <c r="G226" s="3"/>
      <c r="H226" s="9">
        <f t="shared" ref="H226:H301" si="33">F226+G226</f>
        <v>0</v>
      </c>
      <c r="I226" s="3"/>
      <c r="J226" s="9">
        <f t="shared" si="31"/>
        <v>0</v>
      </c>
      <c r="K226" s="3"/>
      <c r="L226" s="9">
        <f t="shared" si="32"/>
        <v>0</v>
      </c>
      <c r="M226" s="3"/>
      <c r="N226" s="9">
        <f t="shared" si="29"/>
        <v>0</v>
      </c>
      <c r="O226" s="3"/>
      <c r="P226" s="9">
        <f t="shared" si="30"/>
        <v>0</v>
      </c>
      <c r="Q226" s="3"/>
      <c r="R226" s="9">
        <f t="shared" si="27"/>
        <v>0</v>
      </c>
      <c r="S226" s="3"/>
      <c r="T226" s="9">
        <f t="shared" si="28"/>
        <v>0</v>
      </c>
    </row>
    <row r="227" spans="1:20" ht="49.5" customHeight="1">
      <c r="A227" s="10" t="s">
        <v>196</v>
      </c>
      <c r="B227" s="8" t="s">
        <v>199</v>
      </c>
      <c r="C227" s="5"/>
      <c r="D227" s="9">
        <v>352.50968</v>
      </c>
      <c r="E227" s="3">
        <f>E228</f>
        <v>0</v>
      </c>
      <c r="F227" s="9">
        <f t="shared" si="25"/>
        <v>352.50968</v>
      </c>
      <c r="G227" s="3">
        <f>G228</f>
        <v>300</v>
      </c>
      <c r="H227" s="9">
        <f t="shared" si="33"/>
        <v>652.50968</v>
      </c>
      <c r="I227" s="3">
        <f>I228</f>
        <v>0</v>
      </c>
      <c r="J227" s="9">
        <f t="shared" si="31"/>
        <v>652.50968</v>
      </c>
      <c r="K227" s="3">
        <f>K228</f>
        <v>0</v>
      </c>
      <c r="L227" s="9">
        <f t="shared" si="32"/>
        <v>652.50968</v>
      </c>
      <c r="M227" s="3">
        <f>M228</f>
        <v>0</v>
      </c>
      <c r="N227" s="9">
        <f t="shared" si="29"/>
        <v>652.50968</v>
      </c>
      <c r="O227" s="3">
        <f>O228</f>
        <v>-228.53700000000001</v>
      </c>
      <c r="P227" s="9">
        <f t="shared" si="30"/>
        <v>423.97267999999997</v>
      </c>
      <c r="Q227" s="3">
        <f>Q228</f>
        <v>0</v>
      </c>
      <c r="R227" s="9">
        <f t="shared" si="27"/>
        <v>423.97267999999997</v>
      </c>
      <c r="S227" s="3">
        <f>S228</f>
        <v>0</v>
      </c>
      <c r="T227" s="9">
        <f t="shared" si="28"/>
        <v>423.97267999999997</v>
      </c>
    </row>
    <row r="228" spans="1:20" ht="63.75" customHeight="1">
      <c r="A228" s="11" t="s">
        <v>197</v>
      </c>
      <c r="B228" s="4" t="s">
        <v>200</v>
      </c>
      <c r="C228" s="5"/>
      <c r="D228" s="9">
        <v>352.50968</v>
      </c>
      <c r="E228" s="3">
        <f>E229</f>
        <v>0</v>
      </c>
      <c r="F228" s="9">
        <f t="shared" si="25"/>
        <v>352.50968</v>
      </c>
      <c r="G228" s="3">
        <f>G229</f>
        <v>300</v>
      </c>
      <c r="H228" s="9">
        <f t="shared" si="33"/>
        <v>652.50968</v>
      </c>
      <c r="I228" s="3">
        <f>I229</f>
        <v>0</v>
      </c>
      <c r="J228" s="9">
        <f t="shared" si="31"/>
        <v>652.50968</v>
      </c>
      <c r="K228" s="3">
        <f>K229</f>
        <v>0</v>
      </c>
      <c r="L228" s="9">
        <f t="shared" si="32"/>
        <v>652.50968</v>
      </c>
      <c r="M228" s="3">
        <f>M229</f>
        <v>0</v>
      </c>
      <c r="N228" s="9">
        <f t="shared" si="29"/>
        <v>652.50968</v>
      </c>
      <c r="O228" s="3">
        <f>O229</f>
        <v>-228.53700000000001</v>
      </c>
      <c r="P228" s="9">
        <f t="shared" si="30"/>
        <v>423.97267999999997</v>
      </c>
      <c r="Q228" s="3">
        <f>Q229</f>
        <v>0</v>
      </c>
      <c r="R228" s="9">
        <f t="shared" si="27"/>
        <v>423.97267999999997</v>
      </c>
      <c r="S228" s="3">
        <f>S229</f>
        <v>0</v>
      </c>
      <c r="T228" s="9">
        <f t="shared" si="28"/>
        <v>423.97267999999997</v>
      </c>
    </row>
    <row r="229" spans="1:20" ht="51.75" customHeight="1">
      <c r="A229" s="11" t="s">
        <v>198</v>
      </c>
      <c r="B229" s="4" t="s">
        <v>201</v>
      </c>
      <c r="C229" s="5"/>
      <c r="D229" s="9">
        <v>352.50968</v>
      </c>
      <c r="E229" s="3">
        <f>E230+E231</f>
        <v>0</v>
      </c>
      <c r="F229" s="9">
        <f t="shared" ref="F229:F304" si="34">D229+E229</f>
        <v>352.50968</v>
      </c>
      <c r="G229" s="3">
        <f>G230+G231</f>
        <v>300</v>
      </c>
      <c r="H229" s="9">
        <f t="shared" si="33"/>
        <v>652.50968</v>
      </c>
      <c r="I229" s="3">
        <f>I230+I231</f>
        <v>0</v>
      </c>
      <c r="J229" s="9">
        <f t="shared" si="31"/>
        <v>652.50968</v>
      </c>
      <c r="K229" s="3">
        <f>K230+K231</f>
        <v>0</v>
      </c>
      <c r="L229" s="9">
        <f t="shared" si="32"/>
        <v>652.50968</v>
      </c>
      <c r="M229" s="3">
        <f>M230+M231</f>
        <v>0</v>
      </c>
      <c r="N229" s="9">
        <f t="shared" si="29"/>
        <v>652.50968</v>
      </c>
      <c r="O229" s="3">
        <f>O230+O231</f>
        <v>-228.53700000000001</v>
      </c>
      <c r="P229" s="9">
        <f t="shared" si="30"/>
        <v>423.97267999999997</v>
      </c>
      <c r="Q229" s="3">
        <f>Q230+Q231</f>
        <v>0</v>
      </c>
      <c r="R229" s="9">
        <f t="shared" si="27"/>
        <v>423.97267999999997</v>
      </c>
      <c r="S229" s="3">
        <f>S230+S231</f>
        <v>0</v>
      </c>
      <c r="T229" s="9">
        <f t="shared" si="28"/>
        <v>423.97267999999997</v>
      </c>
    </row>
    <row r="230" spans="1:20" ht="48.75" customHeight="1">
      <c r="A230" s="1" t="s">
        <v>35</v>
      </c>
      <c r="B230" s="4" t="s">
        <v>201</v>
      </c>
      <c r="C230" s="5">
        <v>200</v>
      </c>
      <c r="D230" s="9">
        <v>309.416</v>
      </c>
      <c r="E230" s="3"/>
      <c r="F230" s="9">
        <f t="shared" si="34"/>
        <v>309.416</v>
      </c>
      <c r="G230" s="3">
        <v>300</v>
      </c>
      <c r="H230" s="9">
        <f t="shared" si="33"/>
        <v>609.41599999999994</v>
      </c>
      <c r="I230" s="3"/>
      <c r="J230" s="9">
        <f t="shared" si="31"/>
        <v>609.41599999999994</v>
      </c>
      <c r="K230" s="3"/>
      <c r="L230" s="9">
        <f t="shared" si="32"/>
        <v>609.41599999999994</v>
      </c>
      <c r="M230" s="3"/>
      <c r="N230" s="9">
        <f t="shared" si="29"/>
        <v>609.41599999999994</v>
      </c>
      <c r="O230" s="3">
        <v>-228.53700000000001</v>
      </c>
      <c r="P230" s="9">
        <f t="shared" si="30"/>
        <v>380.87899999999991</v>
      </c>
      <c r="Q230" s="3"/>
      <c r="R230" s="9">
        <f t="shared" si="27"/>
        <v>380.87899999999991</v>
      </c>
      <c r="S230" s="3"/>
      <c r="T230" s="9">
        <f t="shared" si="28"/>
        <v>380.87899999999991</v>
      </c>
    </row>
    <row r="231" spans="1:20" ht="48.75" customHeight="1">
      <c r="A231" s="1" t="s">
        <v>63</v>
      </c>
      <c r="B231" s="4" t="s">
        <v>201</v>
      </c>
      <c r="C231" s="5">
        <v>600</v>
      </c>
      <c r="D231" s="9">
        <v>43.093679999999999</v>
      </c>
      <c r="E231" s="3"/>
      <c r="F231" s="9">
        <f t="shared" si="34"/>
        <v>43.093679999999999</v>
      </c>
      <c r="G231" s="3"/>
      <c r="H231" s="9">
        <f t="shared" si="33"/>
        <v>43.093679999999999</v>
      </c>
      <c r="I231" s="3"/>
      <c r="J231" s="9">
        <f t="shared" si="31"/>
        <v>43.093679999999999</v>
      </c>
      <c r="K231" s="3"/>
      <c r="L231" s="9">
        <f t="shared" si="32"/>
        <v>43.093679999999999</v>
      </c>
      <c r="M231" s="3"/>
      <c r="N231" s="9">
        <f t="shared" si="29"/>
        <v>43.093679999999999</v>
      </c>
      <c r="O231" s="3"/>
      <c r="P231" s="9">
        <f t="shared" si="30"/>
        <v>43.093679999999999</v>
      </c>
      <c r="Q231" s="3"/>
      <c r="R231" s="9">
        <f t="shared" si="27"/>
        <v>43.093679999999999</v>
      </c>
      <c r="S231" s="3"/>
      <c r="T231" s="9">
        <f t="shared" si="28"/>
        <v>43.093679999999999</v>
      </c>
    </row>
    <row r="232" spans="1:20" ht="60" customHeight="1">
      <c r="A232" s="10" t="s">
        <v>202</v>
      </c>
      <c r="B232" s="8" t="s">
        <v>205</v>
      </c>
      <c r="C232" s="5"/>
      <c r="D232" s="9">
        <v>1222.7625399999999</v>
      </c>
      <c r="E232" s="3">
        <f>E233+E236</f>
        <v>0</v>
      </c>
      <c r="F232" s="9">
        <f t="shared" si="34"/>
        <v>1222.7625399999999</v>
      </c>
      <c r="G232" s="3">
        <f>G233+G236</f>
        <v>0</v>
      </c>
      <c r="H232" s="9">
        <f t="shared" si="33"/>
        <v>1222.7625399999999</v>
      </c>
      <c r="I232" s="3">
        <f>I233+I236</f>
        <v>0</v>
      </c>
      <c r="J232" s="9">
        <f t="shared" si="31"/>
        <v>1222.7625399999999</v>
      </c>
      <c r="K232" s="3">
        <f>K233+K236</f>
        <v>0</v>
      </c>
      <c r="L232" s="9">
        <f t="shared" si="32"/>
        <v>1222.7625399999999</v>
      </c>
      <c r="M232" s="3">
        <f>M233+M236</f>
        <v>0</v>
      </c>
      <c r="N232" s="9">
        <f t="shared" si="29"/>
        <v>1222.7625399999999</v>
      </c>
      <c r="O232" s="3">
        <f>O233+O236</f>
        <v>0</v>
      </c>
      <c r="P232" s="9">
        <f t="shared" si="30"/>
        <v>1222.7625399999999</v>
      </c>
      <c r="Q232" s="3">
        <f>Q233+Q236</f>
        <v>4.3731600000000004</v>
      </c>
      <c r="R232" s="9">
        <f t="shared" si="27"/>
        <v>1227.1357</v>
      </c>
      <c r="S232" s="3">
        <f>S233+S236</f>
        <v>0</v>
      </c>
      <c r="T232" s="9">
        <f t="shared" si="28"/>
        <v>1227.1357</v>
      </c>
    </row>
    <row r="233" spans="1:20" ht="52.5" customHeight="1">
      <c r="A233" s="11" t="s">
        <v>203</v>
      </c>
      <c r="B233" s="4" t="s">
        <v>206</v>
      </c>
      <c r="C233" s="5"/>
      <c r="D233" s="9">
        <v>1222.7625399999999</v>
      </c>
      <c r="E233" s="3">
        <f>E234</f>
        <v>0</v>
      </c>
      <c r="F233" s="9">
        <f t="shared" si="34"/>
        <v>1222.7625399999999</v>
      </c>
      <c r="G233" s="3">
        <f>G234</f>
        <v>0</v>
      </c>
      <c r="H233" s="9">
        <f t="shared" si="33"/>
        <v>1222.7625399999999</v>
      </c>
      <c r="I233" s="3">
        <f>I234</f>
        <v>0</v>
      </c>
      <c r="J233" s="9">
        <f t="shared" si="31"/>
        <v>1222.7625399999999</v>
      </c>
      <c r="K233" s="3">
        <f>K234</f>
        <v>0</v>
      </c>
      <c r="L233" s="9">
        <f t="shared" si="32"/>
        <v>1222.7625399999999</v>
      </c>
      <c r="M233" s="3">
        <f>M234</f>
        <v>0</v>
      </c>
      <c r="N233" s="9">
        <f t="shared" si="29"/>
        <v>1222.7625399999999</v>
      </c>
      <c r="O233" s="3">
        <f>O234</f>
        <v>0</v>
      </c>
      <c r="P233" s="9">
        <f t="shared" si="30"/>
        <v>1222.7625399999999</v>
      </c>
      <c r="Q233" s="3">
        <f>Q234</f>
        <v>4.3731600000000004</v>
      </c>
      <c r="R233" s="9">
        <f t="shared" si="27"/>
        <v>1227.1357</v>
      </c>
      <c r="S233" s="3">
        <f>S234</f>
        <v>0</v>
      </c>
      <c r="T233" s="9">
        <f t="shared" si="28"/>
        <v>1227.1357</v>
      </c>
    </row>
    <row r="234" spans="1:20" ht="44.25" customHeight="1">
      <c r="A234" s="11" t="s">
        <v>204</v>
      </c>
      <c r="B234" s="4" t="s">
        <v>207</v>
      </c>
      <c r="C234" s="5"/>
      <c r="D234" s="9">
        <v>1222.7625399999999</v>
      </c>
      <c r="E234" s="3">
        <f>E235</f>
        <v>0</v>
      </c>
      <c r="F234" s="9">
        <f t="shared" si="34"/>
        <v>1222.7625399999999</v>
      </c>
      <c r="G234" s="3">
        <f>G235</f>
        <v>0</v>
      </c>
      <c r="H234" s="9">
        <f t="shared" si="33"/>
        <v>1222.7625399999999</v>
      </c>
      <c r="I234" s="3">
        <f>I235</f>
        <v>0</v>
      </c>
      <c r="J234" s="9">
        <f t="shared" si="31"/>
        <v>1222.7625399999999</v>
      </c>
      <c r="K234" s="3">
        <f>K235</f>
        <v>0</v>
      </c>
      <c r="L234" s="9">
        <f t="shared" si="32"/>
        <v>1222.7625399999999</v>
      </c>
      <c r="M234" s="3">
        <f>M235</f>
        <v>0</v>
      </c>
      <c r="N234" s="9">
        <f t="shared" si="29"/>
        <v>1222.7625399999999</v>
      </c>
      <c r="O234" s="3">
        <f>O235</f>
        <v>0</v>
      </c>
      <c r="P234" s="9">
        <f t="shared" si="30"/>
        <v>1222.7625399999999</v>
      </c>
      <c r="Q234" s="3">
        <f>Q235</f>
        <v>4.3731600000000004</v>
      </c>
      <c r="R234" s="9">
        <f t="shared" si="27"/>
        <v>1227.1357</v>
      </c>
      <c r="S234" s="3">
        <f>S235</f>
        <v>0</v>
      </c>
      <c r="T234" s="9">
        <f t="shared" si="28"/>
        <v>1227.1357</v>
      </c>
    </row>
    <row r="235" spans="1:20" ht="47.25" customHeight="1">
      <c r="A235" s="1" t="s">
        <v>63</v>
      </c>
      <c r="B235" s="4" t="s">
        <v>207</v>
      </c>
      <c r="C235" s="5">
        <v>600</v>
      </c>
      <c r="D235" s="9">
        <v>1222.7625399999999</v>
      </c>
      <c r="E235" s="3"/>
      <c r="F235" s="9">
        <f t="shared" si="34"/>
        <v>1222.7625399999999</v>
      </c>
      <c r="G235" s="3"/>
      <c r="H235" s="9">
        <f t="shared" si="33"/>
        <v>1222.7625399999999</v>
      </c>
      <c r="I235" s="3"/>
      <c r="J235" s="9">
        <f t="shared" si="31"/>
        <v>1222.7625399999999</v>
      </c>
      <c r="K235" s="3"/>
      <c r="L235" s="9">
        <f t="shared" si="32"/>
        <v>1222.7625399999999</v>
      </c>
      <c r="M235" s="3"/>
      <c r="N235" s="9">
        <f t="shared" si="29"/>
        <v>1222.7625399999999</v>
      </c>
      <c r="O235" s="3"/>
      <c r="P235" s="9">
        <f t="shared" si="30"/>
        <v>1222.7625399999999</v>
      </c>
      <c r="Q235" s="3">
        <v>4.3731600000000004</v>
      </c>
      <c r="R235" s="9">
        <f t="shared" si="27"/>
        <v>1227.1357</v>
      </c>
      <c r="S235" s="3"/>
      <c r="T235" s="9">
        <f t="shared" si="28"/>
        <v>1227.1357</v>
      </c>
    </row>
    <row r="236" spans="1:20" ht="51" customHeight="1">
      <c r="A236" s="11" t="s">
        <v>208</v>
      </c>
      <c r="B236" s="4" t="s">
        <v>210</v>
      </c>
      <c r="C236" s="5"/>
      <c r="D236" s="9">
        <v>0</v>
      </c>
      <c r="E236" s="3">
        <f>E237</f>
        <v>0</v>
      </c>
      <c r="F236" s="9">
        <f t="shared" si="34"/>
        <v>0</v>
      </c>
      <c r="G236" s="3">
        <f>G237</f>
        <v>0</v>
      </c>
      <c r="H236" s="9">
        <f t="shared" si="33"/>
        <v>0</v>
      </c>
      <c r="I236" s="3">
        <f>I237</f>
        <v>0</v>
      </c>
      <c r="J236" s="9">
        <f t="shared" si="31"/>
        <v>0</v>
      </c>
      <c r="K236" s="3">
        <f>K237</f>
        <v>0</v>
      </c>
      <c r="L236" s="9">
        <f t="shared" si="32"/>
        <v>0</v>
      </c>
      <c r="M236" s="3">
        <f>M237</f>
        <v>0</v>
      </c>
      <c r="N236" s="9">
        <f t="shared" si="29"/>
        <v>0</v>
      </c>
      <c r="O236" s="3">
        <f>O237</f>
        <v>0</v>
      </c>
      <c r="P236" s="9">
        <f t="shared" si="30"/>
        <v>0</v>
      </c>
      <c r="Q236" s="3">
        <f>Q237</f>
        <v>0</v>
      </c>
      <c r="R236" s="9">
        <f t="shared" si="27"/>
        <v>0</v>
      </c>
      <c r="S236" s="3">
        <f>S237</f>
        <v>0</v>
      </c>
      <c r="T236" s="9">
        <f t="shared" si="28"/>
        <v>0</v>
      </c>
    </row>
    <row r="237" spans="1:20" ht="42.75" customHeight="1">
      <c r="A237" s="11" t="s">
        <v>209</v>
      </c>
      <c r="B237" s="4" t="s">
        <v>211</v>
      </c>
      <c r="C237" s="5"/>
      <c r="D237" s="9">
        <v>0</v>
      </c>
      <c r="E237" s="3">
        <f>E238</f>
        <v>0</v>
      </c>
      <c r="F237" s="9">
        <f t="shared" si="34"/>
        <v>0</v>
      </c>
      <c r="G237" s="3">
        <f>G238</f>
        <v>0</v>
      </c>
      <c r="H237" s="9">
        <f t="shared" si="33"/>
        <v>0</v>
      </c>
      <c r="I237" s="3">
        <f>I238</f>
        <v>0</v>
      </c>
      <c r="J237" s="9">
        <f t="shared" si="31"/>
        <v>0</v>
      </c>
      <c r="K237" s="3">
        <f>K238</f>
        <v>0</v>
      </c>
      <c r="L237" s="9">
        <f t="shared" si="32"/>
        <v>0</v>
      </c>
      <c r="M237" s="3">
        <f>M238</f>
        <v>0</v>
      </c>
      <c r="N237" s="9">
        <f t="shared" si="29"/>
        <v>0</v>
      </c>
      <c r="O237" s="3">
        <f>O238</f>
        <v>0</v>
      </c>
      <c r="P237" s="9">
        <f t="shared" si="30"/>
        <v>0</v>
      </c>
      <c r="Q237" s="3">
        <f>Q238</f>
        <v>0</v>
      </c>
      <c r="R237" s="9">
        <f t="shared" si="27"/>
        <v>0</v>
      </c>
      <c r="S237" s="3">
        <f>S238</f>
        <v>0</v>
      </c>
      <c r="T237" s="9">
        <f t="shared" si="28"/>
        <v>0</v>
      </c>
    </row>
    <row r="238" spans="1:20" ht="49.5" customHeight="1">
      <c r="A238" s="1" t="s">
        <v>63</v>
      </c>
      <c r="B238" s="4" t="s">
        <v>211</v>
      </c>
      <c r="C238" s="5">
        <v>600</v>
      </c>
      <c r="D238" s="9">
        <v>0</v>
      </c>
      <c r="E238" s="3"/>
      <c r="F238" s="9">
        <f t="shared" si="34"/>
        <v>0</v>
      </c>
      <c r="G238" s="3"/>
      <c r="H238" s="9">
        <f t="shared" si="33"/>
        <v>0</v>
      </c>
      <c r="I238" s="3"/>
      <c r="J238" s="9">
        <f t="shared" si="31"/>
        <v>0</v>
      </c>
      <c r="K238" s="3"/>
      <c r="L238" s="9">
        <f t="shared" si="32"/>
        <v>0</v>
      </c>
      <c r="M238" s="3"/>
      <c r="N238" s="9">
        <f t="shared" si="29"/>
        <v>0</v>
      </c>
      <c r="O238" s="3"/>
      <c r="P238" s="9">
        <f t="shared" si="30"/>
        <v>0</v>
      </c>
      <c r="Q238" s="3"/>
      <c r="R238" s="9">
        <f t="shared" si="27"/>
        <v>0</v>
      </c>
      <c r="S238" s="3"/>
      <c r="T238" s="9">
        <f t="shared" si="28"/>
        <v>0</v>
      </c>
    </row>
    <row r="239" spans="1:20" ht="47.25" customHeight="1">
      <c r="A239" s="10" t="s">
        <v>394</v>
      </c>
      <c r="B239" s="8" t="s">
        <v>395</v>
      </c>
      <c r="C239" s="5"/>
      <c r="D239" s="9">
        <v>6476.0913600000003</v>
      </c>
      <c r="E239" s="3">
        <f>E240</f>
        <v>0</v>
      </c>
      <c r="F239" s="9">
        <f t="shared" si="34"/>
        <v>6476.0913600000003</v>
      </c>
      <c r="G239" s="3">
        <f>G240</f>
        <v>0</v>
      </c>
      <c r="H239" s="9">
        <f t="shared" si="33"/>
        <v>6476.0913600000003</v>
      </c>
      <c r="I239" s="3">
        <f>I240</f>
        <v>0</v>
      </c>
      <c r="J239" s="9">
        <f t="shared" si="31"/>
        <v>6476.0913600000003</v>
      </c>
      <c r="K239" s="3">
        <f>K240</f>
        <v>0</v>
      </c>
      <c r="L239" s="9">
        <f t="shared" si="32"/>
        <v>6476.0913600000003</v>
      </c>
      <c r="M239" s="3">
        <f>M240</f>
        <v>0</v>
      </c>
      <c r="N239" s="9">
        <f t="shared" si="29"/>
        <v>6476.0913600000003</v>
      </c>
      <c r="O239" s="3">
        <f>O240</f>
        <v>0</v>
      </c>
      <c r="P239" s="9">
        <f t="shared" si="30"/>
        <v>6476.0913600000003</v>
      </c>
      <c r="Q239" s="3">
        <f>Q240</f>
        <v>10.485150000000001</v>
      </c>
      <c r="R239" s="9">
        <f t="shared" si="27"/>
        <v>6486.5765100000008</v>
      </c>
      <c r="S239" s="3">
        <f>S240</f>
        <v>0</v>
      </c>
      <c r="T239" s="9">
        <f t="shared" si="28"/>
        <v>6486.5765100000008</v>
      </c>
    </row>
    <row r="240" spans="1:20" ht="47.25" customHeight="1">
      <c r="A240" s="10" t="s">
        <v>396</v>
      </c>
      <c r="B240" s="8" t="s">
        <v>397</v>
      </c>
      <c r="C240" s="5"/>
      <c r="D240" s="9">
        <v>6476.0913600000003</v>
      </c>
      <c r="E240" s="3">
        <f>E241+E243+E245+E247+E249</f>
        <v>0</v>
      </c>
      <c r="F240" s="9">
        <f t="shared" si="34"/>
        <v>6476.0913600000003</v>
      </c>
      <c r="G240" s="3">
        <f>G241+G243+G245+G247+G249</f>
        <v>0</v>
      </c>
      <c r="H240" s="9">
        <f t="shared" si="33"/>
        <v>6476.0913600000003</v>
      </c>
      <c r="I240" s="3">
        <f>I241+I243+I245+I247+I249</f>
        <v>0</v>
      </c>
      <c r="J240" s="9">
        <f t="shared" si="31"/>
        <v>6476.0913600000003</v>
      </c>
      <c r="K240" s="3">
        <f>K241+K243+K245+K247+K249</f>
        <v>0</v>
      </c>
      <c r="L240" s="9">
        <f t="shared" si="32"/>
        <v>6476.0913600000003</v>
      </c>
      <c r="M240" s="3">
        <f>M241+M243+M245+M247+M249</f>
        <v>0</v>
      </c>
      <c r="N240" s="9">
        <f t="shared" si="29"/>
        <v>6476.0913600000003</v>
      </c>
      <c r="O240" s="3">
        <f>O241+O243+O245+O247+O249</f>
        <v>0</v>
      </c>
      <c r="P240" s="9">
        <f t="shared" si="30"/>
        <v>6476.0913600000003</v>
      </c>
      <c r="Q240" s="3">
        <f>Q241+Q243+Q245+Q247+Q249</f>
        <v>10.485150000000001</v>
      </c>
      <c r="R240" s="9">
        <f t="shared" si="27"/>
        <v>6486.5765100000008</v>
      </c>
      <c r="S240" s="3">
        <f>S241+S243+S245+S247+S249</f>
        <v>0</v>
      </c>
      <c r="T240" s="9">
        <f t="shared" si="28"/>
        <v>6486.5765100000008</v>
      </c>
    </row>
    <row r="241" spans="1:20" ht="47.25" customHeight="1">
      <c r="A241" s="1" t="s">
        <v>272</v>
      </c>
      <c r="B241" s="4" t="s">
        <v>398</v>
      </c>
      <c r="C241" s="5"/>
      <c r="D241" s="9">
        <v>3767.44436</v>
      </c>
      <c r="E241" s="3">
        <f>E242</f>
        <v>0</v>
      </c>
      <c r="F241" s="9">
        <f t="shared" si="34"/>
        <v>3767.44436</v>
      </c>
      <c r="G241" s="3">
        <f>G242</f>
        <v>0</v>
      </c>
      <c r="H241" s="9">
        <f t="shared" si="33"/>
        <v>3767.44436</v>
      </c>
      <c r="I241" s="3">
        <f>I242</f>
        <v>0</v>
      </c>
      <c r="J241" s="9">
        <f t="shared" si="31"/>
        <v>3767.44436</v>
      </c>
      <c r="K241" s="3">
        <f>K242</f>
        <v>0</v>
      </c>
      <c r="L241" s="9">
        <f t="shared" si="32"/>
        <v>3767.44436</v>
      </c>
      <c r="M241" s="3">
        <f>M242</f>
        <v>0</v>
      </c>
      <c r="N241" s="9">
        <f t="shared" si="29"/>
        <v>3767.44436</v>
      </c>
      <c r="O241" s="3">
        <f>O242</f>
        <v>0</v>
      </c>
      <c r="P241" s="9">
        <f t="shared" si="30"/>
        <v>3767.44436</v>
      </c>
      <c r="Q241" s="3">
        <f>Q242</f>
        <v>10.485150000000001</v>
      </c>
      <c r="R241" s="9">
        <f t="shared" si="27"/>
        <v>3777.9295099999999</v>
      </c>
      <c r="S241" s="3">
        <f>S242</f>
        <v>0</v>
      </c>
      <c r="T241" s="9">
        <f t="shared" si="28"/>
        <v>3777.9295099999999</v>
      </c>
    </row>
    <row r="242" spans="1:20" ht="47.25" customHeight="1">
      <c r="A242" s="1" t="s">
        <v>63</v>
      </c>
      <c r="B242" s="4" t="s">
        <v>398</v>
      </c>
      <c r="C242" s="5">
        <v>600</v>
      </c>
      <c r="D242" s="9">
        <v>3767.44436</v>
      </c>
      <c r="E242" s="3"/>
      <c r="F242" s="9">
        <f t="shared" si="34"/>
        <v>3767.44436</v>
      </c>
      <c r="G242" s="3"/>
      <c r="H242" s="9">
        <f t="shared" si="33"/>
        <v>3767.44436</v>
      </c>
      <c r="I242" s="3"/>
      <c r="J242" s="9">
        <f t="shared" si="31"/>
        <v>3767.44436</v>
      </c>
      <c r="K242" s="3"/>
      <c r="L242" s="9">
        <f t="shared" si="32"/>
        <v>3767.44436</v>
      </c>
      <c r="M242" s="3"/>
      <c r="N242" s="9">
        <f t="shared" si="29"/>
        <v>3767.44436</v>
      </c>
      <c r="O242" s="3"/>
      <c r="P242" s="9">
        <f t="shared" si="30"/>
        <v>3767.44436</v>
      </c>
      <c r="Q242" s="3">
        <v>10.485150000000001</v>
      </c>
      <c r="R242" s="9">
        <f t="shared" si="27"/>
        <v>3777.9295099999999</v>
      </c>
      <c r="S242" s="3"/>
      <c r="T242" s="9">
        <f t="shared" si="28"/>
        <v>3777.9295099999999</v>
      </c>
    </row>
    <row r="243" spans="1:20" ht="82.5" customHeight="1">
      <c r="A243" s="1" t="s">
        <v>281</v>
      </c>
      <c r="B243" s="14" t="s">
        <v>399</v>
      </c>
      <c r="C243" s="5"/>
      <c r="D243" s="9">
        <v>200</v>
      </c>
      <c r="E243" s="3">
        <f>E244</f>
        <v>0</v>
      </c>
      <c r="F243" s="9">
        <f t="shared" si="34"/>
        <v>200</v>
      </c>
      <c r="G243" s="3">
        <f>G244</f>
        <v>0</v>
      </c>
      <c r="H243" s="9">
        <f t="shared" si="33"/>
        <v>200</v>
      </c>
      <c r="I243" s="3">
        <f>I244</f>
        <v>0</v>
      </c>
      <c r="J243" s="9">
        <f t="shared" si="31"/>
        <v>200</v>
      </c>
      <c r="K243" s="3">
        <f>K244</f>
        <v>0</v>
      </c>
      <c r="L243" s="9">
        <f t="shared" si="32"/>
        <v>200</v>
      </c>
      <c r="M243" s="3">
        <f>M244</f>
        <v>0</v>
      </c>
      <c r="N243" s="9">
        <f t="shared" si="29"/>
        <v>200</v>
      </c>
      <c r="O243" s="3">
        <f>O244</f>
        <v>0</v>
      </c>
      <c r="P243" s="9">
        <f t="shared" si="30"/>
        <v>200</v>
      </c>
      <c r="Q243" s="3">
        <f>Q244</f>
        <v>0</v>
      </c>
      <c r="R243" s="9">
        <f t="shared" si="27"/>
        <v>200</v>
      </c>
      <c r="S243" s="3">
        <f>S244</f>
        <v>0</v>
      </c>
      <c r="T243" s="9">
        <f t="shared" si="28"/>
        <v>200</v>
      </c>
    </row>
    <row r="244" spans="1:20" ht="47.25" customHeight="1">
      <c r="A244" s="1" t="s">
        <v>63</v>
      </c>
      <c r="B244" s="14" t="s">
        <v>399</v>
      </c>
      <c r="C244" s="5">
        <v>600</v>
      </c>
      <c r="D244" s="9">
        <v>200</v>
      </c>
      <c r="E244" s="3"/>
      <c r="F244" s="9">
        <f t="shared" si="34"/>
        <v>200</v>
      </c>
      <c r="G244" s="3"/>
      <c r="H244" s="9">
        <f t="shared" si="33"/>
        <v>200</v>
      </c>
      <c r="I244" s="3"/>
      <c r="J244" s="9">
        <f t="shared" si="31"/>
        <v>200</v>
      </c>
      <c r="K244" s="3"/>
      <c r="L244" s="9">
        <f t="shared" si="32"/>
        <v>200</v>
      </c>
      <c r="M244" s="3"/>
      <c r="N244" s="9">
        <f t="shared" si="29"/>
        <v>200</v>
      </c>
      <c r="O244" s="3"/>
      <c r="P244" s="9">
        <f t="shared" si="30"/>
        <v>200</v>
      </c>
      <c r="Q244" s="3"/>
      <c r="R244" s="9">
        <f t="shared" si="27"/>
        <v>200</v>
      </c>
      <c r="S244" s="3"/>
      <c r="T244" s="9">
        <f t="shared" si="28"/>
        <v>200</v>
      </c>
    </row>
    <row r="245" spans="1:20" ht="87.75" customHeight="1">
      <c r="A245" s="13" t="s">
        <v>280</v>
      </c>
      <c r="B245" s="14" t="s">
        <v>445</v>
      </c>
      <c r="C245" s="5"/>
      <c r="D245" s="9">
        <v>2208.6469999999999</v>
      </c>
      <c r="E245" s="3">
        <f>E246</f>
        <v>0</v>
      </c>
      <c r="F245" s="9">
        <f t="shared" si="34"/>
        <v>2208.6469999999999</v>
      </c>
      <c r="G245" s="3">
        <f>G246</f>
        <v>0</v>
      </c>
      <c r="H245" s="9">
        <f t="shared" si="33"/>
        <v>2208.6469999999999</v>
      </c>
      <c r="I245" s="3">
        <f>I246</f>
        <v>0</v>
      </c>
      <c r="J245" s="9">
        <f t="shared" si="31"/>
        <v>2208.6469999999999</v>
      </c>
      <c r="K245" s="3">
        <f>K246</f>
        <v>0</v>
      </c>
      <c r="L245" s="9">
        <f t="shared" si="32"/>
        <v>2208.6469999999999</v>
      </c>
      <c r="M245" s="3">
        <f>M246</f>
        <v>0</v>
      </c>
      <c r="N245" s="9">
        <f t="shared" si="29"/>
        <v>2208.6469999999999</v>
      </c>
      <c r="O245" s="3">
        <f>O246</f>
        <v>0</v>
      </c>
      <c r="P245" s="9">
        <f t="shared" si="30"/>
        <v>2208.6469999999999</v>
      </c>
      <c r="Q245" s="3">
        <f>Q246</f>
        <v>0</v>
      </c>
      <c r="R245" s="9">
        <f t="shared" si="27"/>
        <v>2208.6469999999999</v>
      </c>
      <c r="S245" s="3">
        <f>S246</f>
        <v>0</v>
      </c>
      <c r="T245" s="9">
        <f t="shared" si="28"/>
        <v>2208.6469999999999</v>
      </c>
    </row>
    <row r="246" spans="1:20" ht="47.25" customHeight="1">
      <c r="A246" s="13" t="s">
        <v>63</v>
      </c>
      <c r="B246" s="14" t="s">
        <v>445</v>
      </c>
      <c r="C246" s="5">
        <v>600</v>
      </c>
      <c r="D246" s="9">
        <v>2208.6469999999999</v>
      </c>
      <c r="E246" s="3"/>
      <c r="F246" s="9">
        <f t="shared" si="34"/>
        <v>2208.6469999999999</v>
      </c>
      <c r="G246" s="3"/>
      <c r="H246" s="9">
        <f t="shared" si="33"/>
        <v>2208.6469999999999</v>
      </c>
      <c r="I246" s="3"/>
      <c r="J246" s="9">
        <f t="shared" si="31"/>
        <v>2208.6469999999999</v>
      </c>
      <c r="K246" s="3"/>
      <c r="L246" s="9">
        <f t="shared" si="32"/>
        <v>2208.6469999999999</v>
      </c>
      <c r="M246" s="3"/>
      <c r="N246" s="9">
        <f t="shared" si="29"/>
        <v>2208.6469999999999</v>
      </c>
      <c r="O246" s="3"/>
      <c r="P246" s="9">
        <f t="shared" si="30"/>
        <v>2208.6469999999999</v>
      </c>
      <c r="Q246" s="3"/>
      <c r="R246" s="9">
        <f t="shared" si="27"/>
        <v>2208.6469999999999</v>
      </c>
      <c r="S246" s="3"/>
      <c r="T246" s="9">
        <f t="shared" si="28"/>
        <v>2208.6469999999999</v>
      </c>
    </row>
    <row r="247" spans="1:20" ht="53.25" customHeight="1">
      <c r="A247" s="13" t="s">
        <v>446</v>
      </c>
      <c r="B247" s="14" t="s">
        <v>465</v>
      </c>
      <c r="C247" s="5"/>
      <c r="D247" s="9">
        <v>0</v>
      </c>
      <c r="E247" s="3">
        <f>E248</f>
        <v>0</v>
      </c>
      <c r="F247" s="9">
        <f t="shared" si="34"/>
        <v>0</v>
      </c>
      <c r="G247" s="3">
        <f>G248</f>
        <v>0</v>
      </c>
      <c r="H247" s="9">
        <f t="shared" si="33"/>
        <v>0</v>
      </c>
      <c r="I247" s="3">
        <f>I248</f>
        <v>0</v>
      </c>
      <c r="J247" s="9">
        <f t="shared" si="31"/>
        <v>0</v>
      </c>
      <c r="K247" s="3">
        <f>K248</f>
        <v>0</v>
      </c>
      <c r="L247" s="9">
        <f t="shared" si="32"/>
        <v>0</v>
      </c>
      <c r="M247" s="3">
        <f>M248</f>
        <v>0</v>
      </c>
      <c r="N247" s="9">
        <f t="shared" si="29"/>
        <v>0</v>
      </c>
      <c r="O247" s="3">
        <f>O248</f>
        <v>0</v>
      </c>
      <c r="P247" s="9">
        <f t="shared" si="30"/>
        <v>0</v>
      </c>
      <c r="Q247" s="3">
        <f>Q248</f>
        <v>0</v>
      </c>
      <c r="R247" s="9">
        <f t="shared" si="27"/>
        <v>0</v>
      </c>
      <c r="S247" s="3">
        <f>S248</f>
        <v>0</v>
      </c>
      <c r="T247" s="9">
        <f t="shared" si="28"/>
        <v>0</v>
      </c>
    </row>
    <row r="248" spans="1:20" ht="47.25" customHeight="1">
      <c r="A248" s="13" t="s">
        <v>63</v>
      </c>
      <c r="B248" s="14" t="s">
        <v>465</v>
      </c>
      <c r="C248" s="5">
        <v>600</v>
      </c>
      <c r="D248" s="9">
        <v>0</v>
      </c>
      <c r="E248" s="3"/>
      <c r="F248" s="9">
        <f t="shared" si="34"/>
        <v>0</v>
      </c>
      <c r="G248" s="3"/>
      <c r="H248" s="9">
        <f t="shared" si="33"/>
        <v>0</v>
      </c>
      <c r="I248" s="3"/>
      <c r="J248" s="9">
        <f t="shared" si="31"/>
        <v>0</v>
      </c>
      <c r="K248" s="3"/>
      <c r="L248" s="9">
        <f t="shared" si="32"/>
        <v>0</v>
      </c>
      <c r="M248" s="3"/>
      <c r="N248" s="9">
        <f t="shared" si="29"/>
        <v>0</v>
      </c>
      <c r="O248" s="3"/>
      <c r="P248" s="9">
        <f t="shared" si="30"/>
        <v>0</v>
      </c>
      <c r="Q248" s="3"/>
      <c r="R248" s="9">
        <f t="shared" si="27"/>
        <v>0</v>
      </c>
      <c r="S248" s="3"/>
      <c r="T248" s="9">
        <f t="shared" si="28"/>
        <v>0</v>
      </c>
    </row>
    <row r="249" spans="1:20" ht="108" customHeight="1">
      <c r="A249" s="13" t="s">
        <v>497</v>
      </c>
      <c r="B249" s="4" t="s">
        <v>498</v>
      </c>
      <c r="C249" s="5"/>
      <c r="D249" s="9">
        <v>300</v>
      </c>
      <c r="E249" s="3">
        <f>E250</f>
        <v>0</v>
      </c>
      <c r="F249" s="9">
        <f t="shared" si="34"/>
        <v>300</v>
      </c>
      <c r="G249" s="3">
        <f>G250</f>
        <v>0</v>
      </c>
      <c r="H249" s="9">
        <f t="shared" si="33"/>
        <v>300</v>
      </c>
      <c r="I249" s="3">
        <f>I250</f>
        <v>0</v>
      </c>
      <c r="J249" s="9">
        <f t="shared" si="31"/>
        <v>300</v>
      </c>
      <c r="K249" s="3">
        <f>K250</f>
        <v>0</v>
      </c>
      <c r="L249" s="9">
        <f t="shared" si="32"/>
        <v>300</v>
      </c>
      <c r="M249" s="3">
        <f>M250</f>
        <v>0</v>
      </c>
      <c r="N249" s="9">
        <f t="shared" si="29"/>
        <v>300</v>
      </c>
      <c r="O249" s="3">
        <f>O250</f>
        <v>0</v>
      </c>
      <c r="P249" s="9">
        <f t="shared" si="30"/>
        <v>300</v>
      </c>
      <c r="Q249" s="3">
        <f>Q250</f>
        <v>0</v>
      </c>
      <c r="R249" s="9">
        <f t="shared" si="27"/>
        <v>300</v>
      </c>
      <c r="S249" s="3">
        <f>S250</f>
        <v>0</v>
      </c>
      <c r="T249" s="9">
        <f t="shared" si="28"/>
        <v>300</v>
      </c>
    </row>
    <row r="250" spans="1:20" ht="47.25" customHeight="1">
      <c r="A250" s="1" t="s">
        <v>63</v>
      </c>
      <c r="B250" s="4" t="s">
        <v>498</v>
      </c>
      <c r="C250" s="5">
        <v>600</v>
      </c>
      <c r="D250" s="9">
        <v>300</v>
      </c>
      <c r="E250" s="3"/>
      <c r="F250" s="9">
        <f t="shared" si="34"/>
        <v>300</v>
      </c>
      <c r="G250" s="3"/>
      <c r="H250" s="9">
        <f t="shared" si="33"/>
        <v>300</v>
      </c>
      <c r="I250" s="3"/>
      <c r="J250" s="9">
        <f t="shared" si="31"/>
        <v>300</v>
      </c>
      <c r="K250" s="3"/>
      <c r="L250" s="9">
        <f t="shared" si="32"/>
        <v>300</v>
      </c>
      <c r="M250" s="3"/>
      <c r="N250" s="9">
        <f t="shared" si="29"/>
        <v>300</v>
      </c>
      <c r="O250" s="3"/>
      <c r="P250" s="9">
        <f t="shared" si="30"/>
        <v>300</v>
      </c>
      <c r="Q250" s="3"/>
      <c r="R250" s="9">
        <f t="shared" si="27"/>
        <v>300</v>
      </c>
      <c r="S250" s="3"/>
      <c r="T250" s="9">
        <f t="shared" si="28"/>
        <v>300</v>
      </c>
    </row>
    <row r="251" spans="1:20" ht="93.75" customHeight="1">
      <c r="A251" s="7" t="s">
        <v>5</v>
      </c>
      <c r="B251" s="8" t="s">
        <v>102</v>
      </c>
      <c r="C251" s="5"/>
      <c r="D251" s="9">
        <v>1193</v>
      </c>
      <c r="E251" s="3">
        <f>E252</f>
        <v>0</v>
      </c>
      <c r="F251" s="9">
        <f t="shared" si="34"/>
        <v>1193</v>
      </c>
      <c r="G251" s="3">
        <f>G252</f>
        <v>0</v>
      </c>
      <c r="H251" s="9">
        <f t="shared" si="33"/>
        <v>1193</v>
      </c>
      <c r="I251" s="3">
        <f>I252</f>
        <v>0</v>
      </c>
      <c r="J251" s="9">
        <f t="shared" si="31"/>
        <v>1193</v>
      </c>
      <c r="K251" s="3">
        <f>K252</f>
        <v>0</v>
      </c>
      <c r="L251" s="9">
        <f t="shared" si="32"/>
        <v>1193</v>
      </c>
      <c r="M251" s="3">
        <f>M252+M266</f>
        <v>14736.84211</v>
      </c>
      <c r="N251" s="9">
        <f t="shared" si="29"/>
        <v>15929.84211</v>
      </c>
      <c r="O251" s="3">
        <f>O252+O266</f>
        <v>-449.92</v>
      </c>
      <c r="P251" s="9">
        <f t="shared" si="30"/>
        <v>15479.92211</v>
      </c>
      <c r="Q251" s="3">
        <f>Q252+Q266</f>
        <v>0</v>
      </c>
      <c r="R251" s="9">
        <f t="shared" si="27"/>
        <v>15479.92211</v>
      </c>
      <c r="S251" s="3">
        <f>S252+S266</f>
        <v>0</v>
      </c>
      <c r="T251" s="9">
        <f t="shared" si="28"/>
        <v>15479.92211</v>
      </c>
    </row>
    <row r="252" spans="1:20" ht="72" customHeight="1">
      <c r="A252" s="16" t="s">
        <v>103</v>
      </c>
      <c r="B252" s="8" t="s">
        <v>106</v>
      </c>
      <c r="C252" s="5"/>
      <c r="D252" s="9">
        <v>1193</v>
      </c>
      <c r="E252" s="3">
        <f>E253+E257+E262</f>
        <v>0</v>
      </c>
      <c r="F252" s="9">
        <f t="shared" si="34"/>
        <v>1193</v>
      </c>
      <c r="G252" s="3">
        <f>G253+G257+G262</f>
        <v>0</v>
      </c>
      <c r="H252" s="9">
        <f t="shared" si="33"/>
        <v>1193</v>
      </c>
      <c r="I252" s="3">
        <f>I253+I257+I262</f>
        <v>0</v>
      </c>
      <c r="J252" s="9">
        <f t="shared" si="31"/>
        <v>1193</v>
      </c>
      <c r="K252" s="3">
        <f>K253+K257+K262</f>
        <v>0</v>
      </c>
      <c r="L252" s="9">
        <f t="shared" si="32"/>
        <v>1193</v>
      </c>
      <c r="M252" s="3">
        <f>M253+M257+M262</f>
        <v>0</v>
      </c>
      <c r="N252" s="9">
        <f t="shared" si="29"/>
        <v>1193</v>
      </c>
      <c r="O252" s="3">
        <f>O253+O257+O262</f>
        <v>-449.92</v>
      </c>
      <c r="P252" s="9">
        <f t="shared" si="30"/>
        <v>743.07999999999993</v>
      </c>
      <c r="Q252" s="3">
        <f>Q253+Q257+Q262</f>
        <v>0</v>
      </c>
      <c r="R252" s="9">
        <f t="shared" si="27"/>
        <v>743.07999999999993</v>
      </c>
      <c r="S252" s="3">
        <f>S253+S257+S262</f>
        <v>0</v>
      </c>
      <c r="T252" s="9">
        <f t="shared" si="28"/>
        <v>743.07999999999993</v>
      </c>
    </row>
    <row r="253" spans="1:20" ht="59.25" customHeight="1">
      <c r="A253" s="11" t="s">
        <v>104</v>
      </c>
      <c r="B253" s="4" t="s">
        <v>107</v>
      </c>
      <c r="C253" s="5"/>
      <c r="D253" s="9">
        <v>454.05</v>
      </c>
      <c r="E253" s="3">
        <f>E254</f>
        <v>0</v>
      </c>
      <c r="F253" s="9">
        <f t="shared" si="34"/>
        <v>454.05</v>
      </c>
      <c r="G253" s="3">
        <f>G254</f>
        <v>0</v>
      </c>
      <c r="H253" s="9">
        <f t="shared" si="33"/>
        <v>454.05</v>
      </c>
      <c r="I253" s="3">
        <f>I254</f>
        <v>-6</v>
      </c>
      <c r="J253" s="9">
        <f t="shared" si="31"/>
        <v>448.05</v>
      </c>
      <c r="K253" s="3">
        <f>K254</f>
        <v>0</v>
      </c>
      <c r="L253" s="9">
        <f t="shared" si="32"/>
        <v>448.05</v>
      </c>
      <c r="M253" s="3">
        <f>M254</f>
        <v>0</v>
      </c>
      <c r="N253" s="9">
        <f t="shared" si="29"/>
        <v>448.05</v>
      </c>
      <c r="O253" s="3">
        <f>O254</f>
        <v>-214.97</v>
      </c>
      <c r="P253" s="9">
        <f t="shared" si="30"/>
        <v>233.08</v>
      </c>
      <c r="Q253" s="3">
        <f>Q254</f>
        <v>0</v>
      </c>
      <c r="R253" s="9">
        <f t="shared" si="27"/>
        <v>233.08</v>
      </c>
      <c r="S253" s="3">
        <f>S254</f>
        <v>0</v>
      </c>
      <c r="T253" s="9">
        <f t="shared" si="28"/>
        <v>233.08</v>
      </c>
    </row>
    <row r="254" spans="1:20" ht="51.75" customHeight="1">
      <c r="A254" s="1" t="s">
        <v>105</v>
      </c>
      <c r="B254" s="4" t="s">
        <v>108</v>
      </c>
      <c r="C254" s="5"/>
      <c r="D254" s="9">
        <v>454.05</v>
      </c>
      <c r="E254" s="3">
        <f>E255+E256</f>
        <v>0</v>
      </c>
      <c r="F254" s="9">
        <f t="shared" si="34"/>
        <v>454.05</v>
      </c>
      <c r="G254" s="3">
        <f>G255+G256</f>
        <v>0</v>
      </c>
      <c r="H254" s="9">
        <f t="shared" si="33"/>
        <v>454.05</v>
      </c>
      <c r="I254" s="3">
        <f>I255+I256</f>
        <v>-6</v>
      </c>
      <c r="J254" s="9">
        <f t="shared" si="31"/>
        <v>448.05</v>
      </c>
      <c r="K254" s="3">
        <f>K255+K256</f>
        <v>0</v>
      </c>
      <c r="L254" s="9">
        <f t="shared" si="32"/>
        <v>448.05</v>
      </c>
      <c r="M254" s="3">
        <f>M255+M256</f>
        <v>0</v>
      </c>
      <c r="N254" s="9">
        <f t="shared" si="29"/>
        <v>448.05</v>
      </c>
      <c r="O254" s="3">
        <f>O255+O256</f>
        <v>-214.97</v>
      </c>
      <c r="P254" s="9">
        <f t="shared" si="30"/>
        <v>233.08</v>
      </c>
      <c r="Q254" s="3">
        <f>Q255+Q256</f>
        <v>0</v>
      </c>
      <c r="R254" s="9">
        <f t="shared" si="27"/>
        <v>233.08</v>
      </c>
      <c r="S254" s="3">
        <f>S255+S256</f>
        <v>0</v>
      </c>
      <c r="T254" s="9">
        <f t="shared" si="28"/>
        <v>233.08</v>
      </c>
    </row>
    <row r="255" spans="1:20" ht="86.25" customHeight="1">
      <c r="A255" s="1" t="s">
        <v>109</v>
      </c>
      <c r="B255" s="4" t="s">
        <v>108</v>
      </c>
      <c r="C255" s="5">
        <v>100</v>
      </c>
      <c r="D255" s="9">
        <v>339.05</v>
      </c>
      <c r="E255" s="3"/>
      <c r="F255" s="9">
        <f t="shared" si="34"/>
        <v>339.05</v>
      </c>
      <c r="G255" s="3"/>
      <c r="H255" s="9">
        <f t="shared" si="33"/>
        <v>339.05</v>
      </c>
      <c r="I255" s="3">
        <v>-6</v>
      </c>
      <c r="J255" s="9">
        <f t="shared" si="31"/>
        <v>333.05</v>
      </c>
      <c r="K255" s="3"/>
      <c r="L255" s="9">
        <f t="shared" si="32"/>
        <v>333.05</v>
      </c>
      <c r="M255" s="3"/>
      <c r="N255" s="9">
        <f t="shared" si="29"/>
        <v>333.05</v>
      </c>
      <c r="O255" s="3">
        <v>-173.9</v>
      </c>
      <c r="P255" s="9">
        <f t="shared" si="30"/>
        <v>159.15</v>
      </c>
      <c r="Q255" s="3"/>
      <c r="R255" s="9">
        <f t="shared" si="27"/>
        <v>159.15</v>
      </c>
      <c r="S255" s="3"/>
      <c r="T255" s="9">
        <f t="shared" si="28"/>
        <v>159.15</v>
      </c>
    </row>
    <row r="256" spans="1:20" ht="48.75" customHeight="1">
      <c r="A256" s="1" t="s">
        <v>35</v>
      </c>
      <c r="B256" s="4" t="s">
        <v>108</v>
      </c>
      <c r="C256" s="5">
        <v>200</v>
      </c>
      <c r="D256" s="9">
        <v>115</v>
      </c>
      <c r="E256" s="3"/>
      <c r="F256" s="9">
        <f t="shared" si="34"/>
        <v>115</v>
      </c>
      <c r="G256" s="3"/>
      <c r="H256" s="9">
        <f t="shared" si="33"/>
        <v>115</v>
      </c>
      <c r="I256" s="3"/>
      <c r="J256" s="9">
        <f t="shared" si="31"/>
        <v>115</v>
      </c>
      <c r="K256" s="3"/>
      <c r="L256" s="9">
        <f t="shared" si="32"/>
        <v>115</v>
      </c>
      <c r="M256" s="3"/>
      <c r="N256" s="9">
        <f t="shared" si="29"/>
        <v>115</v>
      </c>
      <c r="O256" s="3">
        <v>-41.07</v>
      </c>
      <c r="P256" s="9">
        <f t="shared" si="30"/>
        <v>73.930000000000007</v>
      </c>
      <c r="Q256" s="3"/>
      <c r="R256" s="9">
        <f t="shared" si="27"/>
        <v>73.930000000000007</v>
      </c>
      <c r="S256" s="3"/>
      <c r="T256" s="9">
        <f t="shared" si="28"/>
        <v>73.930000000000007</v>
      </c>
    </row>
    <row r="257" spans="1:20" ht="45.75" customHeight="1">
      <c r="A257" s="11" t="s">
        <v>110</v>
      </c>
      <c r="B257" s="4" t="s">
        <v>112</v>
      </c>
      <c r="C257" s="5"/>
      <c r="D257" s="9">
        <v>550</v>
      </c>
      <c r="E257" s="3">
        <f>E258</f>
        <v>0</v>
      </c>
      <c r="F257" s="9">
        <f t="shared" si="34"/>
        <v>550</v>
      </c>
      <c r="G257" s="3">
        <f>G258</f>
        <v>0</v>
      </c>
      <c r="H257" s="9">
        <f t="shared" si="33"/>
        <v>550</v>
      </c>
      <c r="I257" s="3">
        <f>I258</f>
        <v>6</v>
      </c>
      <c r="J257" s="9">
        <f t="shared" si="31"/>
        <v>556</v>
      </c>
      <c r="K257" s="3">
        <f>K258</f>
        <v>0</v>
      </c>
      <c r="L257" s="9">
        <f t="shared" si="32"/>
        <v>556</v>
      </c>
      <c r="M257" s="3">
        <f>M258</f>
        <v>0</v>
      </c>
      <c r="N257" s="9">
        <f t="shared" si="29"/>
        <v>556</v>
      </c>
      <c r="O257" s="3">
        <f>O258</f>
        <v>-46</v>
      </c>
      <c r="P257" s="9">
        <f t="shared" si="30"/>
        <v>510</v>
      </c>
      <c r="Q257" s="3">
        <f>Q258</f>
        <v>0</v>
      </c>
      <c r="R257" s="9">
        <f t="shared" si="27"/>
        <v>510</v>
      </c>
      <c r="S257" s="3">
        <f>S258</f>
        <v>0</v>
      </c>
      <c r="T257" s="9">
        <f t="shared" si="28"/>
        <v>510</v>
      </c>
    </row>
    <row r="258" spans="1:20" ht="48" customHeight="1">
      <c r="A258" s="11" t="s">
        <v>111</v>
      </c>
      <c r="B258" s="4" t="s">
        <v>113</v>
      </c>
      <c r="C258" s="5"/>
      <c r="D258" s="9">
        <v>550</v>
      </c>
      <c r="E258" s="3">
        <f>E259+E260</f>
        <v>0</v>
      </c>
      <c r="F258" s="9">
        <f t="shared" si="34"/>
        <v>550</v>
      </c>
      <c r="G258" s="3">
        <f>G259+G260</f>
        <v>0</v>
      </c>
      <c r="H258" s="9">
        <f t="shared" si="33"/>
        <v>550</v>
      </c>
      <c r="I258" s="3">
        <f>I259+I260+I261</f>
        <v>6</v>
      </c>
      <c r="J258" s="9">
        <f t="shared" si="31"/>
        <v>556</v>
      </c>
      <c r="K258" s="3">
        <f>K259+K260+K261</f>
        <v>0</v>
      </c>
      <c r="L258" s="9">
        <f t="shared" si="32"/>
        <v>556</v>
      </c>
      <c r="M258" s="3">
        <f>M259+M260+M261</f>
        <v>0</v>
      </c>
      <c r="N258" s="9">
        <f t="shared" si="29"/>
        <v>556</v>
      </c>
      <c r="O258" s="3">
        <f>O259+O260+O261</f>
        <v>-46</v>
      </c>
      <c r="P258" s="9">
        <f t="shared" si="30"/>
        <v>510</v>
      </c>
      <c r="Q258" s="3">
        <f>Q259+Q260+Q261</f>
        <v>0</v>
      </c>
      <c r="R258" s="9">
        <f t="shared" si="27"/>
        <v>510</v>
      </c>
      <c r="S258" s="3">
        <f>S259+S260+S261</f>
        <v>0</v>
      </c>
      <c r="T258" s="9">
        <f t="shared" si="28"/>
        <v>510</v>
      </c>
    </row>
    <row r="259" spans="1:20" ht="89.25" customHeight="1">
      <c r="A259" s="1" t="s">
        <v>109</v>
      </c>
      <c r="B259" s="4" t="s">
        <v>113</v>
      </c>
      <c r="C259" s="5">
        <v>100</v>
      </c>
      <c r="D259" s="9">
        <v>415</v>
      </c>
      <c r="E259" s="3"/>
      <c r="F259" s="9">
        <f t="shared" si="34"/>
        <v>415</v>
      </c>
      <c r="G259" s="3"/>
      <c r="H259" s="9">
        <f t="shared" si="33"/>
        <v>415</v>
      </c>
      <c r="I259" s="3"/>
      <c r="J259" s="9">
        <f t="shared" si="31"/>
        <v>415</v>
      </c>
      <c r="K259" s="3"/>
      <c r="L259" s="9">
        <f t="shared" si="32"/>
        <v>415</v>
      </c>
      <c r="M259" s="3"/>
      <c r="N259" s="9">
        <f t="shared" si="29"/>
        <v>415</v>
      </c>
      <c r="O259" s="3"/>
      <c r="P259" s="9">
        <f t="shared" si="30"/>
        <v>415</v>
      </c>
      <c r="Q259" s="3"/>
      <c r="R259" s="9">
        <f t="shared" si="27"/>
        <v>415</v>
      </c>
      <c r="S259" s="3"/>
      <c r="T259" s="9">
        <f t="shared" si="28"/>
        <v>415</v>
      </c>
    </row>
    <row r="260" spans="1:20" ht="45.75" customHeight="1">
      <c r="A260" s="1" t="s">
        <v>35</v>
      </c>
      <c r="B260" s="4" t="s">
        <v>113</v>
      </c>
      <c r="C260" s="5">
        <v>200</v>
      </c>
      <c r="D260" s="9">
        <v>135</v>
      </c>
      <c r="E260" s="3"/>
      <c r="F260" s="9">
        <f t="shared" si="34"/>
        <v>135</v>
      </c>
      <c r="G260" s="3"/>
      <c r="H260" s="9">
        <f t="shared" si="33"/>
        <v>135</v>
      </c>
      <c r="I260" s="3"/>
      <c r="J260" s="9">
        <f t="shared" si="31"/>
        <v>135</v>
      </c>
      <c r="K260" s="3"/>
      <c r="L260" s="9">
        <f t="shared" si="32"/>
        <v>135</v>
      </c>
      <c r="M260" s="3"/>
      <c r="N260" s="9">
        <f t="shared" si="29"/>
        <v>135</v>
      </c>
      <c r="O260" s="3">
        <v>-46</v>
      </c>
      <c r="P260" s="9">
        <f t="shared" si="30"/>
        <v>89</v>
      </c>
      <c r="Q260" s="3"/>
      <c r="R260" s="9">
        <f t="shared" si="27"/>
        <v>89</v>
      </c>
      <c r="S260" s="3"/>
      <c r="T260" s="9">
        <f t="shared" si="28"/>
        <v>89</v>
      </c>
    </row>
    <row r="261" spans="1:20" ht="45.75" customHeight="1">
      <c r="A261" s="1" t="s">
        <v>34</v>
      </c>
      <c r="B261" s="4" t="s">
        <v>113</v>
      </c>
      <c r="C261" s="5">
        <v>800</v>
      </c>
      <c r="D261" s="9"/>
      <c r="E261" s="3"/>
      <c r="F261" s="9"/>
      <c r="G261" s="3"/>
      <c r="H261" s="9">
        <v>0</v>
      </c>
      <c r="I261" s="3">
        <v>6</v>
      </c>
      <c r="J261" s="9">
        <f t="shared" si="31"/>
        <v>6</v>
      </c>
      <c r="K261" s="3"/>
      <c r="L261" s="9">
        <f t="shared" si="32"/>
        <v>6</v>
      </c>
      <c r="M261" s="3"/>
      <c r="N261" s="9">
        <f t="shared" si="29"/>
        <v>6</v>
      </c>
      <c r="O261" s="3"/>
      <c r="P261" s="9">
        <f t="shared" si="30"/>
        <v>6</v>
      </c>
      <c r="Q261" s="3"/>
      <c r="R261" s="9">
        <f t="shared" si="27"/>
        <v>6</v>
      </c>
      <c r="S261" s="3"/>
      <c r="T261" s="9">
        <f t="shared" si="28"/>
        <v>6</v>
      </c>
    </row>
    <row r="262" spans="1:20" ht="48" customHeight="1">
      <c r="A262" s="11" t="s">
        <v>561</v>
      </c>
      <c r="B262" s="4" t="s">
        <v>114</v>
      </c>
      <c r="C262" s="5"/>
      <c r="D262" s="9">
        <v>188.95</v>
      </c>
      <c r="E262" s="3">
        <f>E263</f>
        <v>0</v>
      </c>
      <c r="F262" s="9">
        <f t="shared" si="34"/>
        <v>188.95</v>
      </c>
      <c r="G262" s="3">
        <f>G263</f>
        <v>0</v>
      </c>
      <c r="H262" s="9">
        <f t="shared" si="33"/>
        <v>188.95</v>
      </c>
      <c r="I262" s="3">
        <f>I263</f>
        <v>0</v>
      </c>
      <c r="J262" s="9">
        <f t="shared" si="31"/>
        <v>188.95</v>
      </c>
      <c r="K262" s="3">
        <f>K263</f>
        <v>0</v>
      </c>
      <c r="L262" s="9">
        <f t="shared" si="32"/>
        <v>188.95</v>
      </c>
      <c r="M262" s="3">
        <f>M263</f>
        <v>0</v>
      </c>
      <c r="N262" s="9">
        <f t="shared" si="29"/>
        <v>188.95</v>
      </c>
      <c r="O262" s="3">
        <f>O263</f>
        <v>-188.95</v>
      </c>
      <c r="P262" s="9">
        <f t="shared" si="30"/>
        <v>0</v>
      </c>
      <c r="Q262" s="3">
        <f>Q263</f>
        <v>0</v>
      </c>
      <c r="R262" s="9">
        <f t="shared" si="27"/>
        <v>0</v>
      </c>
      <c r="S262" s="3">
        <f>S263</f>
        <v>0</v>
      </c>
      <c r="T262" s="9">
        <f t="shared" si="28"/>
        <v>0</v>
      </c>
    </row>
    <row r="263" spans="1:20" ht="42" customHeight="1">
      <c r="A263" s="11" t="s">
        <v>562</v>
      </c>
      <c r="B263" s="4" t="s">
        <v>115</v>
      </c>
      <c r="C263" s="5"/>
      <c r="D263" s="9">
        <v>188.95</v>
      </c>
      <c r="E263" s="3">
        <f>E264+E265</f>
        <v>0</v>
      </c>
      <c r="F263" s="9">
        <f t="shared" si="34"/>
        <v>188.95</v>
      </c>
      <c r="G263" s="3">
        <f>G264+G265</f>
        <v>0</v>
      </c>
      <c r="H263" s="9">
        <f t="shared" si="33"/>
        <v>188.95</v>
      </c>
      <c r="I263" s="3">
        <f>I264+I265</f>
        <v>0</v>
      </c>
      <c r="J263" s="9">
        <f t="shared" si="31"/>
        <v>188.95</v>
      </c>
      <c r="K263" s="3">
        <f>K264+K265</f>
        <v>0</v>
      </c>
      <c r="L263" s="9">
        <f t="shared" si="32"/>
        <v>188.95</v>
      </c>
      <c r="M263" s="3">
        <f>M264+M265</f>
        <v>0</v>
      </c>
      <c r="N263" s="9">
        <f t="shared" si="29"/>
        <v>188.95</v>
      </c>
      <c r="O263" s="3">
        <f>O264+O265</f>
        <v>-188.95</v>
      </c>
      <c r="P263" s="9">
        <f t="shared" si="30"/>
        <v>0</v>
      </c>
      <c r="Q263" s="3">
        <f>Q264+Q265</f>
        <v>0</v>
      </c>
      <c r="R263" s="9">
        <f t="shared" si="27"/>
        <v>0</v>
      </c>
      <c r="S263" s="3">
        <f>S264+S265</f>
        <v>0</v>
      </c>
      <c r="T263" s="9">
        <f t="shared" si="28"/>
        <v>0</v>
      </c>
    </row>
    <row r="264" spans="1:20" ht="81.75" customHeight="1">
      <c r="A264" s="1" t="s">
        <v>109</v>
      </c>
      <c r="B264" s="4" t="s">
        <v>115</v>
      </c>
      <c r="C264" s="5">
        <v>100</v>
      </c>
      <c r="D264" s="9">
        <v>163.95</v>
      </c>
      <c r="E264" s="3"/>
      <c r="F264" s="9">
        <f t="shared" si="34"/>
        <v>163.95</v>
      </c>
      <c r="G264" s="3"/>
      <c r="H264" s="9">
        <f t="shared" si="33"/>
        <v>163.95</v>
      </c>
      <c r="I264" s="3"/>
      <c r="J264" s="9">
        <f t="shared" si="31"/>
        <v>163.95</v>
      </c>
      <c r="K264" s="3"/>
      <c r="L264" s="9">
        <f t="shared" si="32"/>
        <v>163.95</v>
      </c>
      <c r="M264" s="3"/>
      <c r="N264" s="9">
        <f t="shared" si="29"/>
        <v>163.95</v>
      </c>
      <c r="O264" s="3">
        <v>-163.95</v>
      </c>
      <c r="P264" s="9">
        <f t="shared" si="30"/>
        <v>0</v>
      </c>
      <c r="Q264" s="3"/>
      <c r="R264" s="9">
        <f t="shared" si="27"/>
        <v>0</v>
      </c>
      <c r="S264" s="3"/>
      <c r="T264" s="9">
        <f t="shared" si="28"/>
        <v>0</v>
      </c>
    </row>
    <row r="265" spans="1:20" ht="50.25" customHeight="1">
      <c r="A265" s="1" t="s">
        <v>35</v>
      </c>
      <c r="B265" s="4" t="s">
        <v>115</v>
      </c>
      <c r="C265" s="5">
        <v>200</v>
      </c>
      <c r="D265" s="9">
        <v>25</v>
      </c>
      <c r="E265" s="3"/>
      <c r="F265" s="9">
        <f t="shared" si="34"/>
        <v>25</v>
      </c>
      <c r="G265" s="3"/>
      <c r="H265" s="9">
        <f t="shared" si="33"/>
        <v>25</v>
      </c>
      <c r="I265" s="3"/>
      <c r="J265" s="9">
        <f t="shared" si="31"/>
        <v>25</v>
      </c>
      <c r="K265" s="3"/>
      <c r="L265" s="9">
        <f t="shared" si="32"/>
        <v>25</v>
      </c>
      <c r="M265" s="3"/>
      <c r="N265" s="9">
        <f t="shared" si="29"/>
        <v>25</v>
      </c>
      <c r="O265" s="3">
        <v>-25</v>
      </c>
      <c r="P265" s="9">
        <f t="shared" si="30"/>
        <v>0</v>
      </c>
      <c r="Q265" s="3"/>
      <c r="R265" s="9">
        <f t="shared" si="27"/>
        <v>0</v>
      </c>
      <c r="S265" s="3"/>
      <c r="T265" s="9">
        <f t="shared" si="28"/>
        <v>0</v>
      </c>
    </row>
    <row r="266" spans="1:20" ht="82.5" customHeight="1">
      <c r="A266" s="10" t="s">
        <v>563</v>
      </c>
      <c r="B266" s="8" t="s">
        <v>565</v>
      </c>
      <c r="C266" s="5"/>
      <c r="D266" s="9"/>
      <c r="E266" s="3"/>
      <c r="F266" s="9"/>
      <c r="G266" s="3"/>
      <c r="H266" s="9"/>
      <c r="I266" s="3"/>
      <c r="J266" s="9"/>
      <c r="K266" s="3"/>
      <c r="L266" s="9">
        <f t="shared" si="32"/>
        <v>0</v>
      </c>
      <c r="M266" s="3">
        <f>M267</f>
        <v>14736.84211</v>
      </c>
      <c r="N266" s="9">
        <f t="shared" si="29"/>
        <v>14736.84211</v>
      </c>
      <c r="O266" s="3">
        <f>O267</f>
        <v>0</v>
      </c>
      <c r="P266" s="9">
        <f t="shared" si="30"/>
        <v>14736.84211</v>
      </c>
      <c r="Q266" s="3">
        <f>Q267</f>
        <v>0</v>
      </c>
      <c r="R266" s="9">
        <f t="shared" si="27"/>
        <v>14736.84211</v>
      </c>
      <c r="S266" s="3">
        <f>S267</f>
        <v>0</v>
      </c>
      <c r="T266" s="9">
        <f t="shared" si="28"/>
        <v>14736.84211</v>
      </c>
    </row>
    <row r="267" spans="1:20" ht="82.5" customHeight="1">
      <c r="A267" s="1" t="s">
        <v>564</v>
      </c>
      <c r="B267" s="4" t="s">
        <v>566</v>
      </c>
      <c r="C267" s="5"/>
      <c r="D267" s="9"/>
      <c r="E267" s="3"/>
      <c r="F267" s="9"/>
      <c r="G267" s="3"/>
      <c r="H267" s="9"/>
      <c r="I267" s="3"/>
      <c r="J267" s="9"/>
      <c r="K267" s="3"/>
      <c r="L267" s="9">
        <f t="shared" si="32"/>
        <v>0</v>
      </c>
      <c r="M267" s="3">
        <f>M268</f>
        <v>14736.84211</v>
      </c>
      <c r="N267" s="9">
        <f t="shared" si="29"/>
        <v>14736.84211</v>
      </c>
      <c r="O267" s="3">
        <f>O268</f>
        <v>0</v>
      </c>
      <c r="P267" s="9">
        <f t="shared" si="30"/>
        <v>14736.84211</v>
      </c>
      <c r="Q267" s="3">
        <f>Q268</f>
        <v>0</v>
      </c>
      <c r="R267" s="9">
        <f t="shared" si="27"/>
        <v>14736.84211</v>
      </c>
      <c r="S267" s="3">
        <f>S268</f>
        <v>0</v>
      </c>
      <c r="T267" s="9">
        <f t="shared" si="28"/>
        <v>14736.84211</v>
      </c>
    </row>
    <row r="268" spans="1:20" ht="78.75" customHeight="1">
      <c r="A268" s="1" t="s">
        <v>560</v>
      </c>
      <c r="B268" s="4" t="s">
        <v>567</v>
      </c>
      <c r="C268" s="5"/>
      <c r="D268" s="9"/>
      <c r="E268" s="3"/>
      <c r="F268" s="9"/>
      <c r="G268" s="3"/>
      <c r="H268" s="9"/>
      <c r="I268" s="3"/>
      <c r="J268" s="9"/>
      <c r="K268" s="3"/>
      <c r="L268" s="9">
        <f t="shared" si="32"/>
        <v>0</v>
      </c>
      <c r="M268" s="3">
        <f>M269</f>
        <v>14736.84211</v>
      </c>
      <c r="N268" s="9">
        <f t="shared" si="29"/>
        <v>14736.84211</v>
      </c>
      <c r="O268" s="3">
        <f>O269</f>
        <v>0</v>
      </c>
      <c r="P268" s="9">
        <f t="shared" si="30"/>
        <v>14736.84211</v>
      </c>
      <c r="Q268" s="3">
        <f>Q269</f>
        <v>0</v>
      </c>
      <c r="R268" s="9">
        <f t="shared" si="27"/>
        <v>14736.84211</v>
      </c>
      <c r="S268" s="3">
        <f>S269</f>
        <v>0</v>
      </c>
      <c r="T268" s="9">
        <f t="shared" si="28"/>
        <v>14736.84211</v>
      </c>
    </row>
    <row r="269" spans="1:20" ht="50.25" customHeight="1">
      <c r="A269" s="1" t="s">
        <v>35</v>
      </c>
      <c r="B269" s="4" t="s">
        <v>567</v>
      </c>
      <c r="C269" s="5">
        <v>200</v>
      </c>
      <c r="D269" s="9"/>
      <c r="E269" s="3"/>
      <c r="F269" s="9"/>
      <c r="G269" s="3"/>
      <c r="H269" s="9"/>
      <c r="I269" s="3"/>
      <c r="J269" s="9"/>
      <c r="K269" s="3"/>
      <c r="L269" s="9">
        <f t="shared" si="32"/>
        <v>0</v>
      </c>
      <c r="M269" s="3">
        <v>14736.84211</v>
      </c>
      <c r="N269" s="9">
        <f t="shared" si="29"/>
        <v>14736.84211</v>
      </c>
      <c r="O269" s="3"/>
      <c r="P269" s="9">
        <f t="shared" si="30"/>
        <v>14736.84211</v>
      </c>
      <c r="Q269" s="3"/>
      <c r="R269" s="9">
        <f t="shared" si="27"/>
        <v>14736.84211</v>
      </c>
      <c r="S269" s="3"/>
      <c r="T269" s="9">
        <f t="shared" si="28"/>
        <v>14736.84211</v>
      </c>
    </row>
    <row r="270" spans="1:20" ht="126.75" customHeight="1">
      <c r="A270" s="7" t="s">
        <v>412</v>
      </c>
      <c r="B270" s="8" t="s">
        <v>100</v>
      </c>
      <c r="C270" s="5"/>
      <c r="D270" s="9">
        <v>60246.05601</v>
      </c>
      <c r="E270" s="3">
        <f>E271+E280+E292+E297+E301+E308+E316+E325+E338+E342+E349+E367+E377</f>
        <v>0</v>
      </c>
      <c r="F270" s="9">
        <f t="shared" si="34"/>
        <v>60246.05601</v>
      </c>
      <c r="G270" s="3">
        <f>G271+G280+G292+G297+G301+G308+G316+G325+G338+G342+G349+G367+G377</f>
        <v>31840.597599999997</v>
      </c>
      <c r="H270" s="9">
        <f t="shared" si="33"/>
        <v>92086.653609999994</v>
      </c>
      <c r="I270" s="3">
        <f>I271+I280+I292+I297+I301+I308+I316+I325+I338+I342+I349+I367+I377</f>
        <v>-128.91659999999999</v>
      </c>
      <c r="J270" s="9">
        <f t="shared" si="31"/>
        <v>91957.737009999997</v>
      </c>
      <c r="K270" s="3">
        <f>K271+K280+K292+K297+K301+K308+K316+K325+K338+K342+K349+K367+K377</f>
        <v>5172.9135900000001</v>
      </c>
      <c r="L270" s="9">
        <f t="shared" si="32"/>
        <v>97130.650599999994</v>
      </c>
      <c r="M270" s="3">
        <f>M271+M280+M292+M297+M301+M308+M316+M325+M338+M342+M349+M367+M377</f>
        <v>75408.799729999999</v>
      </c>
      <c r="N270" s="9">
        <f t="shared" si="29"/>
        <v>172539.45032999999</v>
      </c>
      <c r="O270" s="3">
        <f>O271+O280+O292+O297+O301+O308+O316+O325+O338+O342+O349+O367+O377</f>
        <v>96334.356979999997</v>
      </c>
      <c r="P270" s="9">
        <f t="shared" si="30"/>
        <v>268873.80731</v>
      </c>
      <c r="Q270" s="3">
        <f>Q271+Q280+Q292+Q297+Q301+Q308+Q316+Q325+Q338+Q342+Q349+Q367+Q377</f>
        <v>1516.1672599999999</v>
      </c>
      <c r="R270" s="9">
        <f t="shared" si="27"/>
        <v>270389.97457000002</v>
      </c>
      <c r="S270" s="3">
        <f>S271+S280+S292+S297+S301+S308+S316+S325+S338+S342+S349+S367+S377</f>
        <v>511.44729999999998</v>
      </c>
      <c r="T270" s="9">
        <f t="shared" si="28"/>
        <v>270901.42187000002</v>
      </c>
    </row>
    <row r="271" spans="1:20" ht="68.25" customHeight="1">
      <c r="A271" s="10" t="s">
        <v>99</v>
      </c>
      <c r="B271" s="8" t="s">
        <v>101</v>
      </c>
      <c r="C271" s="5"/>
      <c r="D271" s="9">
        <v>3021.8185699999999</v>
      </c>
      <c r="E271" s="3">
        <f>E272</f>
        <v>0</v>
      </c>
      <c r="F271" s="9">
        <f t="shared" si="34"/>
        <v>3021.8185699999999</v>
      </c>
      <c r="G271" s="3">
        <f>G272</f>
        <v>0</v>
      </c>
      <c r="H271" s="9">
        <f t="shared" si="33"/>
        <v>3021.8185699999999</v>
      </c>
      <c r="I271" s="3">
        <f>I272</f>
        <v>0</v>
      </c>
      <c r="J271" s="9">
        <f t="shared" si="31"/>
        <v>3021.8185699999999</v>
      </c>
      <c r="K271" s="3">
        <f>K272</f>
        <v>0</v>
      </c>
      <c r="L271" s="9">
        <f t="shared" si="32"/>
        <v>3021.8185699999999</v>
      </c>
      <c r="M271" s="3">
        <f>M272+M275</f>
        <v>2057.1590000000001</v>
      </c>
      <c r="N271" s="9">
        <f t="shared" si="29"/>
        <v>5078.97757</v>
      </c>
      <c r="O271" s="3">
        <f>O272+O275</f>
        <v>3149.9999999999995</v>
      </c>
      <c r="P271" s="9">
        <f t="shared" si="30"/>
        <v>8228.9775699999991</v>
      </c>
      <c r="Q271" s="3">
        <f>Q272+Q275</f>
        <v>0</v>
      </c>
      <c r="R271" s="9">
        <f t="shared" si="27"/>
        <v>8228.9775699999991</v>
      </c>
      <c r="S271" s="3">
        <f>S272+S275</f>
        <v>0</v>
      </c>
      <c r="T271" s="9">
        <f t="shared" si="28"/>
        <v>8228.9775699999991</v>
      </c>
    </row>
    <row r="272" spans="1:20" ht="60.75" customHeight="1">
      <c r="A272" s="11" t="s">
        <v>493</v>
      </c>
      <c r="B272" s="4" t="s">
        <v>494</v>
      </c>
      <c r="C272" s="5"/>
      <c r="D272" s="9">
        <v>3021.8185699999999</v>
      </c>
      <c r="E272" s="3">
        <f>E273</f>
        <v>0</v>
      </c>
      <c r="F272" s="9">
        <f t="shared" si="34"/>
        <v>3021.8185699999999</v>
      </c>
      <c r="G272" s="3">
        <f>G273</f>
        <v>0</v>
      </c>
      <c r="H272" s="9">
        <f t="shared" si="33"/>
        <v>3021.8185699999999</v>
      </c>
      <c r="I272" s="3">
        <f>I273</f>
        <v>0</v>
      </c>
      <c r="J272" s="9">
        <f t="shared" si="31"/>
        <v>3021.8185699999999</v>
      </c>
      <c r="K272" s="3">
        <f>K273</f>
        <v>0</v>
      </c>
      <c r="L272" s="9">
        <f t="shared" si="32"/>
        <v>3021.8185699999999</v>
      </c>
      <c r="M272" s="3">
        <f>M273</f>
        <v>0</v>
      </c>
      <c r="N272" s="9">
        <f t="shared" si="29"/>
        <v>3021.8185699999999</v>
      </c>
      <c r="O272" s="3">
        <f>O273</f>
        <v>0</v>
      </c>
      <c r="P272" s="9">
        <f t="shared" si="30"/>
        <v>3021.8185699999999</v>
      </c>
      <c r="Q272" s="3">
        <f>Q273</f>
        <v>0</v>
      </c>
      <c r="R272" s="9">
        <f t="shared" si="27"/>
        <v>3021.8185699999999</v>
      </c>
      <c r="S272" s="3">
        <f>S273</f>
        <v>0</v>
      </c>
      <c r="T272" s="9">
        <f t="shared" si="28"/>
        <v>3021.8185699999999</v>
      </c>
    </row>
    <row r="273" spans="1:20" ht="35.25" customHeight="1">
      <c r="A273" s="13" t="s">
        <v>495</v>
      </c>
      <c r="B273" s="4" t="s">
        <v>496</v>
      </c>
      <c r="C273" s="5"/>
      <c r="D273" s="9">
        <v>3021.8185699999999</v>
      </c>
      <c r="E273" s="3">
        <f>E274</f>
        <v>0</v>
      </c>
      <c r="F273" s="9">
        <f t="shared" si="34"/>
        <v>3021.8185699999999</v>
      </c>
      <c r="G273" s="3">
        <f>G274</f>
        <v>0</v>
      </c>
      <c r="H273" s="9">
        <f t="shared" si="33"/>
        <v>3021.8185699999999</v>
      </c>
      <c r="I273" s="3">
        <f>I274</f>
        <v>0</v>
      </c>
      <c r="J273" s="9">
        <f t="shared" si="31"/>
        <v>3021.8185699999999</v>
      </c>
      <c r="K273" s="3">
        <f>K274</f>
        <v>0</v>
      </c>
      <c r="L273" s="9">
        <f t="shared" si="32"/>
        <v>3021.8185699999999</v>
      </c>
      <c r="M273" s="3">
        <f>M274</f>
        <v>0</v>
      </c>
      <c r="N273" s="9">
        <f t="shared" si="29"/>
        <v>3021.8185699999999</v>
      </c>
      <c r="O273" s="3">
        <f>O274</f>
        <v>0</v>
      </c>
      <c r="P273" s="9">
        <f t="shared" si="30"/>
        <v>3021.8185699999999</v>
      </c>
      <c r="Q273" s="3">
        <f>Q274</f>
        <v>0</v>
      </c>
      <c r="R273" s="9">
        <f t="shared" si="27"/>
        <v>3021.8185699999999</v>
      </c>
      <c r="S273" s="3">
        <f>S274</f>
        <v>0</v>
      </c>
      <c r="T273" s="9">
        <f t="shared" si="28"/>
        <v>3021.8185699999999</v>
      </c>
    </row>
    <row r="274" spans="1:20" ht="50.25" customHeight="1">
      <c r="A274" s="1" t="s">
        <v>303</v>
      </c>
      <c r="B274" s="4" t="s">
        <v>496</v>
      </c>
      <c r="C274" s="5">
        <v>400</v>
      </c>
      <c r="D274" s="9">
        <v>3021.8185699999999</v>
      </c>
      <c r="E274" s="3"/>
      <c r="F274" s="9">
        <f t="shared" si="34"/>
        <v>3021.8185699999999</v>
      </c>
      <c r="G274" s="3"/>
      <c r="H274" s="9">
        <f t="shared" si="33"/>
        <v>3021.8185699999999</v>
      </c>
      <c r="I274" s="3"/>
      <c r="J274" s="9">
        <f t="shared" si="31"/>
        <v>3021.8185699999999</v>
      </c>
      <c r="K274" s="3"/>
      <c r="L274" s="9">
        <f t="shared" si="32"/>
        <v>3021.8185699999999</v>
      </c>
      <c r="M274" s="3"/>
      <c r="N274" s="9">
        <f t="shared" si="29"/>
        <v>3021.8185699999999</v>
      </c>
      <c r="O274" s="3"/>
      <c r="P274" s="9">
        <f t="shared" si="30"/>
        <v>3021.8185699999999</v>
      </c>
      <c r="Q274" s="3"/>
      <c r="R274" s="9">
        <f t="shared" si="27"/>
        <v>3021.8185699999999</v>
      </c>
      <c r="S274" s="3"/>
      <c r="T274" s="9">
        <f t="shared" si="28"/>
        <v>3021.8185699999999</v>
      </c>
    </row>
    <row r="275" spans="1:20" ht="60" customHeight="1">
      <c r="A275" s="1" t="s">
        <v>569</v>
      </c>
      <c r="B275" s="4" t="s">
        <v>570</v>
      </c>
      <c r="C275" s="5"/>
      <c r="D275" s="9"/>
      <c r="E275" s="3"/>
      <c r="F275" s="9"/>
      <c r="G275" s="3"/>
      <c r="H275" s="9"/>
      <c r="I275" s="3"/>
      <c r="J275" s="9"/>
      <c r="K275" s="3"/>
      <c r="L275" s="9">
        <f t="shared" si="32"/>
        <v>0</v>
      </c>
      <c r="M275" s="3">
        <f>M276</f>
        <v>2057.1590000000001</v>
      </c>
      <c r="N275" s="9">
        <f t="shared" si="29"/>
        <v>2057.1590000000001</v>
      </c>
      <c r="O275" s="3">
        <f>O276+O278</f>
        <v>3149.9999999999995</v>
      </c>
      <c r="P275" s="9">
        <f t="shared" si="30"/>
        <v>5207.1589999999997</v>
      </c>
      <c r="Q275" s="3">
        <f>Q276+Q278</f>
        <v>0</v>
      </c>
      <c r="R275" s="9">
        <f t="shared" si="27"/>
        <v>5207.1589999999997</v>
      </c>
      <c r="S275" s="3">
        <f>S276+S278</f>
        <v>0</v>
      </c>
      <c r="T275" s="9">
        <f t="shared" si="28"/>
        <v>5207.1589999999997</v>
      </c>
    </row>
    <row r="276" spans="1:20" ht="50.25" customHeight="1">
      <c r="A276" s="1" t="s">
        <v>568</v>
      </c>
      <c r="B276" s="4" t="s">
        <v>571</v>
      </c>
      <c r="C276" s="5"/>
      <c r="D276" s="9"/>
      <c r="E276" s="3"/>
      <c r="F276" s="9"/>
      <c r="G276" s="3"/>
      <c r="H276" s="9"/>
      <c r="I276" s="3"/>
      <c r="J276" s="9"/>
      <c r="K276" s="3"/>
      <c r="L276" s="9">
        <f t="shared" si="32"/>
        <v>0</v>
      </c>
      <c r="M276" s="3">
        <f>M277</f>
        <v>2057.1590000000001</v>
      </c>
      <c r="N276" s="9">
        <f t="shared" si="29"/>
        <v>2057.1590000000001</v>
      </c>
      <c r="O276" s="3">
        <f>O277</f>
        <v>-2057.1590000000001</v>
      </c>
      <c r="P276" s="9">
        <f t="shared" si="30"/>
        <v>0</v>
      </c>
      <c r="Q276" s="3">
        <f>Q277</f>
        <v>0</v>
      </c>
      <c r="R276" s="9">
        <f t="shared" si="27"/>
        <v>0</v>
      </c>
      <c r="S276" s="3">
        <f>S277</f>
        <v>0</v>
      </c>
      <c r="T276" s="9">
        <f t="shared" si="28"/>
        <v>0</v>
      </c>
    </row>
    <row r="277" spans="1:20" ht="50.25" customHeight="1">
      <c r="A277" s="1" t="s">
        <v>303</v>
      </c>
      <c r="B277" s="4" t="s">
        <v>571</v>
      </c>
      <c r="C277" s="5">
        <v>400</v>
      </c>
      <c r="D277" s="9"/>
      <c r="E277" s="3"/>
      <c r="F277" s="9"/>
      <c r="G277" s="3"/>
      <c r="H277" s="9"/>
      <c r="I277" s="3"/>
      <c r="J277" s="9"/>
      <c r="K277" s="3"/>
      <c r="L277" s="9">
        <f t="shared" si="32"/>
        <v>0</v>
      </c>
      <c r="M277" s="3">
        <v>2057.1590000000001</v>
      </c>
      <c r="N277" s="9">
        <f t="shared" si="29"/>
        <v>2057.1590000000001</v>
      </c>
      <c r="O277" s="3">
        <v>-2057.1590000000001</v>
      </c>
      <c r="P277" s="9">
        <f t="shared" si="30"/>
        <v>0</v>
      </c>
      <c r="Q277" s="3"/>
      <c r="R277" s="9">
        <f t="shared" ref="R277:R340" si="35">P277+Q277</f>
        <v>0</v>
      </c>
      <c r="S277" s="3"/>
      <c r="T277" s="9">
        <f t="shared" ref="T277:T340" si="36">R277+S277</f>
        <v>0</v>
      </c>
    </row>
    <row r="278" spans="1:20" ht="80.25" customHeight="1">
      <c r="A278" s="1" t="s">
        <v>579</v>
      </c>
      <c r="B278" s="4" t="s">
        <v>580</v>
      </c>
      <c r="C278" s="5"/>
      <c r="D278" s="9"/>
      <c r="E278" s="3"/>
      <c r="F278" s="9"/>
      <c r="G278" s="3"/>
      <c r="H278" s="9"/>
      <c r="I278" s="3"/>
      <c r="J278" s="9"/>
      <c r="K278" s="3"/>
      <c r="L278" s="9"/>
      <c r="M278" s="3"/>
      <c r="N278" s="9">
        <f t="shared" si="29"/>
        <v>0</v>
      </c>
      <c r="O278" s="3">
        <f>O279</f>
        <v>5207.1589999999997</v>
      </c>
      <c r="P278" s="9">
        <f t="shared" si="30"/>
        <v>5207.1589999999997</v>
      </c>
      <c r="Q278" s="3">
        <f>Q279</f>
        <v>0</v>
      </c>
      <c r="R278" s="9">
        <f t="shared" si="35"/>
        <v>5207.1589999999997</v>
      </c>
      <c r="S278" s="3">
        <f>S279</f>
        <v>0</v>
      </c>
      <c r="T278" s="9">
        <f t="shared" si="36"/>
        <v>5207.1589999999997</v>
      </c>
    </row>
    <row r="279" spans="1:20" ht="50.25" customHeight="1">
      <c r="A279" s="1" t="s">
        <v>303</v>
      </c>
      <c r="B279" s="4" t="s">
        <v>580</v>
      </c>
      <c r="C279" s="5">
        <v>400</v>
      </c>
      <c r="D279" s="9"/>
      <c r="E279" s="3"/>
      <c r="F279" s="9"/>
      <c r="G279" s="3"/>
      <c r="H279" s="9"/>
      <c r="I279" s="3"/>
      <c r="J279" s="9"/>
      <c r="K279" s="3"/>
      <c r="L279" s="9"/>
      <c r="M279" s="3"/>
      <c r="N279" s="9">
        <f t="shared" si="29"/>
        <v>0</v>
      </c>
      <c r="O279" s="3">
        <f>3150+2057.159</f>
        <v>5207.1589999999997</v>
      </c>
      <c r="P279" s="9">
        <f t="shared" si="30"/>
        <v>5207.1589999999997</v>
      </c>
      <c r="Q279" s="3"/>
      <c r="R279" s="9">
        <f t="shared" si="35"/>
        <v>5207.1589999999997</v>
      </c>
      <c r="S279" s="3"/>
      <c r="T279" s="9">
        <f t="shared" si="36"/>
        <v>5207.1589999999997</v>
      </c>
    </row>
    <row r="280" spans="1:20" ht="53.25" customHeight="1">
      <c r="A280" s="10" t="s">
        <v>214</v>
      </c>
      <c r="B280" s="8" t="s">
        <v>217</v>
      </c>
      <c r="C280" s="5"/>
      <c r="D280" s="9">
        <v>16661.621999999996</v>
      </c>
      <c r="E280" s="3">
        <f>E281</f>
        <v>0</v>
      </c>
      <c r="F280" s="9">
        <f t="shared" si="34"/>
        <v>16661.621999999996</v>
      </c>
      <c r="G280" s="3">
        <f>G281</f>
        <v>562.64117999999996</v>
      </c>
      <c r="H280" s="9">
        <f t="shared" si="33"/>
        <v>17224.263179999994</v>
      </c>
      <c r="I280" s="3">
        <f>I281</f>
        <v>0</v>
      </c>
      <c r="J280" s="9">
        <f t="shared" si="31"/>
        <v>17224.263179999994</v>
      </c>
      <c r="K280" s="3">
        <f>K281</f>
        <v>5899.6936900000001</v>
      </c>
      <c r="L280" s="9">
        <f t="shared" si="32"/>
        <v>23123.956869999995</v>
      </c>
      <c r="M280" s="3">
        <f>M281</f>
        <v>561.74473</v>
      </c>
      <c r="N280" s="9">
        <f t="shared" si="29"/>
        <v>23685.701599999993</v>
      </c>
      <c r="O280" s="3">
        <f>O281</f>
        <v>92711.596799999999</v>
      </c>
      <c r="P280" s="9">
        <f t="shared" si="30"/>
        <v>116397.2984</v>
      </c>
      <c r="Q280" s="3">
        <f>Q281</f>
        <v>1302.4643999999998</v>
      </c>
      <c r="R280" s="9">
        <f t="shared" si="35"/>
        <v>117699.7628</v>
      </c>
      <c r="S280" s="3">
        <f>S281</f>
        <v>0</v>
      </c>
      <c r="T280" s="9">
        <f t="shared" si="36"/>
        <v>117699.7628</v>
      </c>
    </row>
    <row r="281" spans="1:20" ht="53.25" customHeight="1">
      <c r="A281" s="11" t="s">
        <v>215</v>
      </c>
      <c r="B281" s="4" t="s">
        <v>218</v>
      </c>
      <c r="C281" s="5"/>
      <c r="D281" s="9">
        <v>16661.621999999996</v>
      </c>
      <c r="E281" s="3">
        <f>E282+E284+E286+E288</f>
        <v>0</v>
      </c>
      <c r="F281" s="9">
        <f t="shared" si="34"/>
        <v>16661.621999999996</v>
      </c>
      <c r="G281" s="3">
        <f>G282+G284+G286+G288</f>
        <v>562.64117999999996</v>
      </c>
      <c r="H281" s="9">
        <f t="shared" si="33"/>
        <v>17224.263179999994</v>
      </c>
      <c r="I281" s="3">
        <f>I282+I284+I286+I288</f>
        <v>0</v>
      </c>
      <c r="J281" s="9">
        <f t="shared" si="31"/>
        <v>17224.263179999994</v>
      </c>
      <c r="K281" s="3">
        <f>K282+K284+K286+K288</f>
        <v>5899.6936900000001</v>
      </c>
      <c r="L281" s="9">
        <f t="shared" si="32"/>
        <v>23123.956869999995</v>
      </c>
      <c r="M281" s="3">
        <f>M282+M284+M286+M288</f>
        <v>561.74473</v>
      </c>
      <c r="N281" s="9">
        <f t="shared" si="29"/>
        <v>23685.701599999993</v>
      </c>
      <c r="O281" s="3">
        <f>O282+O284+O286+O288+O290</f>
        <v>92711.596799999999</v>
      </c>
      <c r="P281" s="9">
        <f t="shared" si="30"/>
        <v>116397.2984</v>
      </c>
      <c r="Q281" s="3">
        <f>Q282+Q284+Q286+Q288+Q290</f>
        <v>1302.4643999999998</v>
      </c>
      <c r="R281" s="9">
        <f t="shared" si="35"/>
        <v>117699.7628</v>
      </c>
      <c r="S281" s="3">
        <f>S282+S284+S286+S288+S290</f>
        <v>0</v>
      </c>
      <c r="T281" s="9">
        <f t="shared" si="36"/>
        <v>117699.7628</v>
      </c>
    </row>
    <row r="282" spans="1:20" ht="42.75" customHeight="1">
      <c r="A282" s="11" t="s">
        <v>216</v>
      </c>
      <c r="B282" s="2" t="s">
        <v>392</v>
      </c>
      <c r="C282" s="5"/>
      <c r="D282" s="9">
        <v>2868.6219999999994</v>
      </c>
      <c r="E282" s="3">
        <f>E283</f>
        <v>0</v>
      </c>
      <c r="F282" s="9">
        <f t="shared" si="34"/>
        <v>2868.6219999999994</v>
      </c>
      <c r="G282" s="3">
        <f>G283</f>
        <v>0</v>
      </c>
      <c r="H282" s="9">
        <f t="shared" si="33"/>
        <v>2868.6219999999994</v>
      </c>
      <c r="I282" s="3">
        <f>I283</f>
        <v>0</v>
      </c>
      <c r="J282" s="9">
        <f t="shared" si="31"/>
        <v>2868.6219999999994</v>
      </c>
      <c r="K282" s="3">
        <f>K283</f>
        <v>-1104.6220000000001</v>
      </c>
      <c r="L282" s="9">
        <f t="shared" si="32"/>
        <v>1763.9999999999993</v>
      </c>
      <c r="M282" s="3">
        <f>M283</f>
        <v>0</v>
      </c>
      <c r="N282" s="9">
        <f t="shared" si="29"/>
        <v>1763.9999999999993</v>
      </c>
      <c r="O282" s="3">
        <f>O283</f>
        <v>55.582000000000001</v>
      </c>
      <c r="P282" s="9">
        <f t="shared" si="30"/>
        <v>1819.5819999999994</v>
      </c>
      <c r="Q282" s="3">
        <f>Q283</f>
        <v>927.46439999999996</v>
      </c>
      <c r="R282" s="9">
        <f t="shared" si="35"/>
        <v>2747.0463999999993</v>
      </c>
      <c r="S282" s="3">
        <f>S283</f>
        <v>0</v>
      </c>
      <c r="T282" s="9">
        <f t="shared" si="36"/>
        <v>2747.0463999999993</v>
      </c>
    </row>
    <row r="283" spans="1:20" ht="47.25" customHeight="1">
      <c r="A283" s="1" t="s">
        <v>35</v>
      </c>
      <c r="B283" s="2" t="s">
        <v>392</v>
      </c>
      <c r="C283" s="5">
        <v>200</v>
      </c>
      <c r="D283" s="9">
        <v>2868.6219999999994</v>
      </c>
      <c r="E283" s="3"/>
      <c r="F283" s="9">
        <f t="shared" si="34"/>
        <v>2868.6219999999994</v>
      </c>
      <c r="G283" s="3"/>
      <c r="H283" s="9">
        <f t="shared" si="33"/>
        <v>2868.6219999999994</v>
      </c>
      <c r="I283" s="3"/>
      <c r="J283" s="9">
        <f t="shared" si="31"/>
        <v>2868.6219999999994</v>
      </c>
      <c r="K283" s="3">
        <v>-1104.6220000000001</v>
      </c>
      <c r="L283" s="9">
        <f t="shared" si="32"/>
        <v>1763.9999999999993</v>
      </c>
      <c r="M283" s="3"/>
      <c r="N283" s="9">
        <f t="shared" si="29"/>
        <v>1763.9999999999993</v>
      </c>
      <c r="O283" s="3">
        <v>55.582000000000001</v>
      </c>
      <c r="P283" s="9">
        <f t="shared" si="30"/>
        <v>1819.5819999999994</v>
      </c>
      <c r="Q283" s="3">
        <v>927.46439999999996</v>
      </c>
      <c r="R283" s="9">
        <f t="shared" si="35"/>
        <v>2747.0463999999993</v>
      </c>
      <c r="S283" s="3"/>
      <c r="T283" s="9">
        <f t="shared" si="36"/>
        <v>2747.0463999999993</v>
      </c>
    </row>
    <row r="284" spans="1:20" ht="47.25" customHeight="1">
      <c r="A284" s="11" t="s">
        <v>216</v>
      </c>
      <c r="B284" s="4" t="s">
        <v>219</v>
      </c>
      <c r="C284" s="5"/>
      <c r="D284" s="9">
        <v>13793</v>
      </c>
      <c r="E284" s="3">
        <f>E285</f>
        <v>0</v>
      </c>
      <c r="F284" s="9">
        <f t="shared" si="34"/>
        <v>13793</v>
      </c>
      <c r="G284" s="3">
        <f>G285</f>
        <v>0</v>
      </c>
      <c r="H284" s="9">
        <f t="shared" si="33"/>
        <v>13793</v>
      </c>
      <c r="I284" s="3">
        <f>I285</f>
        <v>0</v>
      </c>
      <c r="J284" s="9">
        <f t="shared" si="31"/>
        <v>13793</v>
      </c>
      <c r="K284" s="3">
        <f>K285</f>
        <v>0</v>
      </c>
      <c r="L284" s="9">
        <f t="shared" si="32"/>
        <v>13793</v>
      </c>
      <c r="M284" s="3">
        <f>M285</f>
        <v>0</v>
      </c>
      <c r="N284" s="9">
        <f t="shared" si="29"/>
        <v>13793</v>
      </c>
      <c r="O284" s="3">
        <f>O285</f>
        <v>0</v>
      </c>
      <c r="P284" s="9">
        <f t="shared" si="30"/>
        <v>13793</v>
      </c>
      <c r="Q284" s="3">
        <f>Q285</f>
        <v>375</v>
      </c>
      <c r="R284" s="9">
        <f t="shared" si="35"/>
        <v>14168</v>
      </c>
      <c r="S284" s="3">
        <f>S285</f>
        <v>0</v>
      </c>
      <c r="T284" s="9">
        <f t="shared" si="36"/>
        <v>14168</v>
      </c>
    </row>
    <row r="285" spans="1:20" ht="39" customHeight="1">
      <c r="A285" s="11" t="s">
        <v>34</v>
      </c>
      <c r="B285" s="4" t="s">
        <v>219</v>
      </c>
      <c r="C285" s="5">
        <v>800</v>
      </c>
      <c r="D285" s="9">
        <v>13793</v>
      </c>
      <c r="E285" s="3"/>
      <c r="F285" s="9">
        <f t="shared" si="34"/>
        <v>13793</v>
      </c>
      <c r="G285" s="3"/>
      <c r="H285" s="9">
        <f t="shared" si="33"/>
        <v>13793</v>
      </c>
      <c r="I285" s="3"/>
      <c r="J285" s="9">
        <f t="shared" si="31"/>
        <v>13793</v>
      </c>
      <c r="K285" s="3"/>
      <c r="L285" s="9">
        <f t="shared" si="32"/>
        <v>13793</v>
      </c>
      <c r="M285" s="3"/>
      <c r="N285" s="9">
        <f t="shared" si="29"/>
        <v>13793</v>
      </c>
      <c r="O285" s="3"/>
      <c r="P285" s="9">
        <f t="shared" si="30"/>
        <v>13793</v>
      </c>
      <c r="Q285" s="3">
        <v>375</v>
      </c>
      <c r="R285" s="9">
        <f t="shared" si="35"/>
        <v>14168</v>
      </c>
      <c r="S285" s="3"/>
      <c r="T285" s="9">
        <f t="shared" si="36"/>
        <v>14168</v>
      </c>
    </row>
    <row r="286" spans="1:20" ht="40.5" customHeight="1">
      <c r="A286" s="11" t="s">
        <v>451</v>
      </c>
      <c r="B286" s="2" t="s">
        <v>452</v>
      </c>
      <c r="C286" s="5"/>
      <c r="D286" s="9">
        <v>0</v>
      </c>
      <c r="E286" s="3">
        <f>E287</f>
        <v>0</v>
      </c>
      <c r="F286" s="9">
        <f t="shared" si="34"/>
        <v>0</v>
      </c>
      <c r="G286" s="3">
        <f>G287</f>
        <v>0</v>
      </c>
      <c r="H286" s="9">
        <f t="shared" si="33"/>
        <v>0</v>
      </c>
      <c r="I286" s="3">
        <f>I287</f>
        <v>0</v>
      </c>
      <c r="J286" s="9">
        <f t="shared" si="31"/>
        <v>0</v>
      </c>
      <c r="K286" s="3">
        <f>K287</f>
        <v>0</v>
      </c>
      <c r="L286" s="9">
        <f t="shared" si="32"/>
        <v>0</v>
      </c>
      <c r="M286" s="3">
        <f>M287</f>
        <v>0</v>
      </c>
      <c r="N286" s="9">
        <f t="shared" si="29"/>
        <v>0</v>
      </c>
      <c r="O286" s="3">
        <f>O287</f>
        <v>0</v>
      </c>
      <c r="P286" s="9">
        <f t="shared" ref="P286:P351" si="37">N286+O286</f>
        <v>0</v>
      </c>
      <c r="Q286" s="3">
        <f>Q287</f>
        <v>0</v>
      </c>
      <c r="R286" s="9">
        <f t="shared" si="35"/>
        <v>0</v>
      </c>
      <c r="S286" s="3">
        <f>S287</f>
        <v>0</v>
      </c>
      <c r="T286" s="9">
        <f t="shared" si="36"/>
        <v>0</v>
      </c>
    </row>
    <row r="287" spans="1:20" ht="45.75" customHeight="1">
      <c r="A287" s="1" t="s">
        <v>35</v>
      </c>
      <c r="B287" s="2" t="s">
        <v>452</v>
      </c>
      <c r="C287" s="5">
        <v>200</v>
      </c>
      <c r="D287" s="9">
        <v>0</v>
      </c>
      <c r="E287" s="3"/>
      <c r="F287" s="9">
        <f t="shared" si="34"/>
        <v>0</v>
      </c>
      <c r="G287" s="3"/>
      <c r="H287" s="9">
        <f t="shared" si="33"/>
        <v>0</v>
      </c>
      <c r="I287" s="3"/>
      <c r="J287" s="9">
        <f t="shared" si="31"/>
        <v>0</v>
      </c>
      <c r="K287" s="3"/>
      <c r="L287" s="9">
        <f t="shared" si="32"/>
        <v>0</v>
      </c>
      <c r="M287" s="3"/>
      <c r="N287" s="9">
        <f t="shared" si="29"/>
        <v>0</v>
      </c>
      <c r="O287" s="3"/>
      <c r="P287" s="9">
        <f t="shared" si="37"/>
        <v>0</v>
      </c>
      <c r="Q287" s="3"/>
      <c r="R287" s="9">
        <f t="shared" si="35"/>
        <v>0</v>
      </c>
      <c r="S287" s="3"/>
      <c r="T287" s="9">
        <f t="shared" si="36"/>
        <v>0</v>
      </c>
    </row>
    <row r="288" spans="1:20" ht="95.25" customHeight="1">
      <c r="A288" s="13" t="s">
        <v>547</v>
      </c>
      <c r="B288" s="4" t="s">
        <v>414</v>
      </c>
      <c r="C288" s="5"/>
      <c r="D288" s="9">
        <v>0</v>
      </c>
      <c r="E288" s="3">
        <f>E289</f>
        <v>0</v>
      </c>
      <c r="F288" s="9">
        <f t="shared" si="34"/>
        <v>0</v>
      </c>
      <c r="G288" s="3">
        <f>G289</f>
        <v>562.64117999999996</v>
      </c>
      <c r="H288" s="9">
        <f t="shared" si="33"/>
        <v>562.64117999999996</v>
      </c>
      <c r="I288" s="3">
        <f>I289</f>
        <v>0</v>
      </c>
      <c r="J288" s="9">
        <f t="shared" si="31"/>
        <v>562.64117999999996</v>
      </c>
      <c r="K288" s="3">
        <f>K289</f>
        <v>7004.3156900000004</v>
      </c>
      <c r="L288" s="9">
        <f t="shared" si="32"/>
        <v>7566.95687</v>
      </c>
      <c r="M288" s="3">
        <f>M289</f>
        <v>561.74473</v>
      </c>
      <c r="N288" s="9">
        <f t="shared" si="29"/>
        <v>8128.7016000000003</v>
      </c>
      <c r="O288" s="3">
        <f>O289</f>
        <v>0</v>
      </c>
      <c r="P288" s="9">
        <f t="shared" si="37"/>
        <v>8128.7016000000003</v>
      </c>
      <c r="Q288" s="3">
        <f>Q289</f>
        <v>0</v>
      </c>
      <c r="R288" s="9">
        <f t="shared" si="35"/>
        <v>8128.7016000000003</v>
      </c>
      <c r="S288" s="3">
        <f>S289</f>
        <v>0</v>
      </c>
      <c r="T288" s="9">
        <f t="shared" si="36"/>
        <v>8128.7016000000003</v>
      </c>
    </row>
    <row r="289" spans="1:20" ht="48.75" customHeight="1">
      <c r="A289" s="1" t="s">
        <v>35</v>
      </c>
      <c r="B289" s="4" t="s">
        <v>414</v>
      </c>
      <c r="C289" s="5">
        <v>200</v>
      </c>
      <c r="D289" s="9">
        <v>0</v>
      </c>
      <c r="E289" s="3"/>
      <c r="F289" s="9">
        <f t="shared" si="34"/>
        <v>0</v>
      </c>
      <c r="G289" s="3">
        <v>562.64117999999996</v>
      </c>
      <c r="H289" s="9">
        <f t="shared" si="33"/>
        <v>562.64117999999996</v>
      </c>
      <c r="I289" s="3"/>
      <c r="J289" s="9">
        <f t="shared" si="31"/>
        <v>562.64117999999996</v>
      </c>
      <c r="K289" s="3">
        <v>7004.3156900000004</v>
      </c>
      <c r="L289" s="9">
        <f t="shared" si="32"/>
        <v>7566.95687</v>
      </c>
      <c r="M289" s="3">
        <v>561.74473</v>
      </c>
      <c r="N289" s="9">
        <f t="shared" si="29"/>
        <v>8128.7016000000003</v>
      </c>
      <c r="O289" s="3"/>
      <c r="P289" s="9">
        <f t="shared" si="37"/>
        <v>8128.7016000000003</v>
      </c>
      <c r="Q289" s="3"/>
      <c r="R289" s="9">
        <f t="shared" si="35"/>
        <v>8128.7016000000003</v>
      </c>
      <c r="S289" s="3"/>
      <c r="T289" s="9">
        <f t="shared" si="36"/>
        <v>8128.7016000000003</v>
      </c>
    </row>
    <row r="290" spans="1:20" ht="48.75" customHeight="1">
      <c r="A290" s="1" t="s">
        <v>576</v>
      </c>
      <c r="B290" s="4" t="s">
        <v>577</v>
      </c>
      <c r="C290" s="5"/>
      <c r="D290" s="9"/>
      <c r="E290" s="3"/>
      <c r="F290" s="9"/>
      <c r="G290" s="3"/>
      <c r="H290" s="9"/>
      <c r="I290" s="3"/>
      <c r="J290" s="9"/>
      <c r="K290" s="3"/>
      <c r="L290" s="9"/>
      <c r="M290" s="3"/>
      <c r="N290" s="9">
        <f t="shared" si="29"/>
        <v>0</v>
      </c>
      <c r="O290" s="3">
        <f>O291</f>
        <v>92656.014800000004</v>
      </c>
      <c r="P290" s="9">
        <f t="shared" si="37"/>
        <v>92656.014800000004</v>
      </c>
      <c r="Q290" s="3">
        <f>Q291</f>
        <v>0</v>
      </c>
      <c r="R290" s="9">
        <f t="shared" si="35"/>
        <v>92656.014800000004</v>
      </c>
      <c r="S290" s="3">
        <f>S291</f>
        <v>0</v>
      </c>
      <c r="T290" s="9">
        <f t="shared" si="36"/>
        <v>92656.014800000004</v>
      </c>
    </row>
    <row r="291" spans="1:20" ht="48.75" customHeight="1">
      <c r="A291" s="1" t="s">
        <v>35</v>
      </c>
      <c r="B291" s="4" t="s">
        <v>577</v>
      </c>
      <c r="C291" s="5">
        <v>200</v>
      </c>
      <c r="D291" s="9"/>
      <c r="E291" s="3"/>
      <c r="F291" s="9"/>
      <c r="G291" s="3"/>
      <c r="H291" s="9"/>
      <c r="I291" s="3"/>
      <c r="J291" s="9"/>
      <c r="K291" s="3"/>
      <c r="L291" s="9"/>
      <c r="M291" s="3"/>
      <c r="N291" s="9">
        <f t="shared" si="29"/>
        <v>0</v>
      </c>
      <c r="O291" s="3">
        <v>92656.014800000004</v>
      </c>
      <c r="P291" s="9">
        <f t="shared" si="37"/>
        <v>92656.014800000004</v>
      </c>
      <c r="Q291" s="3"/>
      <c r="R291" s="9">
        <f t="shared" si="35"/>
        <v>92656.014800000004</v>
      </c>
      <c r="S291" s="3"/>
      <c r="T291" s="9">
        <f t="shared" si="36"/>
        <v>92656.014800000004</v>
      </c>
    </row>
    <row r="292" spans="1:20" ht="40.5" customHeight="1">
      <c r="A292" s="10" t="s">
        <v>220</v>
      </c>
      <c r="B292" s="8" t="s">
        <v>222</v>
      </c>
      <c r="C292" s="5"/>
      <c r="D292" s="9">
        <v>0</v>
      </c>
      <c r="E292" s="3">
        <f>E293</f>
        <v>0</v>
      </c>
      <c r="F292" s="9">
        <f t="shared" si="34"/>
        <v>0</v>
      </c>
      <c r="G292" s="3">
        <f>G293</f>
        <v>54.122599999999998</v>
      </c>
      <c r="H292" s="9">
        <f t="shared" si="33"/>
        <v>54.122599999999998</v>
      </c>
      <c r="I292" s="3">
        <f>I293</f>
        <v>-54.116599999999998</v>
      </c>
      <c r="J292" s="9">
        <f t="shared" si="31"/>
        <v>6.0000000000002274E-3</v>
      </c>
      <c r="K292" s="3">
        <f>K293</f>
        <v>0</v>
      </c>
      <c r="L292" s="9">
        <f t="shared" si="32"/>
        <v>6.0000000000002274E-3</v>
      </c>
      <c r="M292" s="3">
        <f>M293</f>
        <v>0</v>
      </c>
      <c r="N292" s="9">
        <f t="shared" si="29"/>
        <v>6.0000000000002274E-3</v>
      </c>
      <c r="O292" s="3">
        <f>O293</f>
        <v>0</v>
      </c>
      <c r="P292" s="9">
        <f t="shared" si="37"/>
        <v>6.0000000000002274E-3</v>
      </c>
      <c r="Q292" s="3">
        <f>Q293</f>
        <v>0</v>
      </c>
      <c r="R292" s="9">
        <f t="shared" si="35"/>
        <v>6.0000000000002274E-3</v>
      </c>
      <c r="S292" s="3">
        <f>S293</f>
        <v>0</v>
      </c>
      <c r="T292" s="9">
        <f t="shared" si="36"/>
        <v>6.0000000000002274E-3</v>
      </c>
    </row>
    <row r="293" spans="1:20" ht="42.75" customHeight="1">
      <c r="A293" s="11" t="s">
        <v>221</v>
      </c>
      <c r="B293" s="4" t="s">
        <v>223</v>
      </c>
      <c r="C293" s="5"/>
      <c r="D293" s="9">
        <v>0</v>
      </c>
      <c r="E293" s="3">
        <f>E294</f>
        <v>0</v>
      </c>
      <c r="F293" s="9">
        <f t="shared" si="34"/>
        <v>0</v>
      </c>
      <c r="G293" s="3">
        <f>G294</f>
        <v>54.122599999999998</v>
      </c>
      <c r="H293" s="9">
        <f t="shared" si="33"/>
        <v>54.122599999999998</v>
      </c>
      <c r="I293" s="3">
        <f>I294</f>
        <v>-54.116599999999998</v>
      </c>
      <c r="J293" s="9">
        <f t="shared" si="31"/>
        <v>6.0000000000002274E-3</v>
      </c>
      <c r="K293" s="3">
        <f>K294</f>
        <v>0</v>
      </c>
      <c r="L293" s="9">
        <f t="shared" si="32"/>
        <v>6.0000000000002274E-3</v>
      </c>
      <c r="M293" s="3">
        <f>M294</f>
        <v>0</v>
      </c>
      <c r="N293" s="9">
        <f t="shared" si="29"/>
        <v>6.0000000000002274E-3</v>
      </c>
      <c r="O293" s="3">
        <f>O294</f>
        <v>0</v>
      </c>
      <c r="P293" s="9">
        <f t="shared" si="37"/>
        <v>6.0000000000002274E-3</v>
      </c>
      <c r="Q293" s="3">
        <f>Q294</f>
        <v>0</v>
      </c>
      <c r="R293" s="9">
        <f t="shared" si="35"/>
        <v>6.0000000000002274E-3</v>
      </c>
      <c r="S293" s="3">
        <f>S294</f>
        <v>0</v>
      </c>
      <c r="T293" s="9">
        <f t="shared" si="36"/>
        <v>6.0000000000002274E-3</v>
      </c>
    </row>
    <row r="294" spans="1:20" ht="39" customHeight="1">
      <c r="A294" s="11" t="s">
        <v>361</v>
      </c>
      <c r="B294" s="4" t="s">
        <v>362</v>
      </c>
      <c r="C294" s="5"/>
      <c r="D294" s="9">
        <v>0</v>
      </c>
      <c r="E294" s="3">
        <f>E295+E296</f>
        <v>0</v>
      </c>
      <c r="F294" s="9">
        <f t="shared" si="34"/>
        <v>0</v>
      </c>
      <c r="G294" s="3">
        <f>G295+G296</f>
        <v>54.122599999999998</v>
      </c>
      <c r="H294" s="9">
        <f t="shared" si="33"/>
        <v>54.122599999999998</v>
      </c>
      <c r="I294" s="3">
        <f>I295+I296</f>
        <v>-54.116599999999998</v>
      </c>
      <c r="J294" s="9">
        <f t="shared" si="31"/>
        <v>6.0000000000002274E-3</v>
      </c>
      <c r="K294" s="3">
        <f>K295+K296</f>
        <v>0</v>
      </c>
      <c r="L294" s="9">
        <f t="shared" si="32"/>
        <v>6.0000000000002274E-3</v>
      </c>
      <c r="M294" s="3">
        <f>M295+M296</f>
        <v>0</v>
      </c>
      <c r="N294" s="9">
        <f t="shared" si="29"/>
        <v>6.0000000000002274E-3</v>
      </c>
      <c r="O294" s="3">
        <f>O295+O296</f>
        <v>0</v>
      </c>
      <c r="P294" s="9">
        <f t="shared" si="37"/>
        <v>6.0000000000002274E-3</v>
      </c>
      <c r="Q294" s="3">
        <f>Q295+Q296</f>
        <v>0</v>
      </c>
      <c r="R294" s="9">
        <f t="shared" si="35"/>
        <v>6.0000000000002274E-3</v>
      </c>
      <c r="S294" s="3">
        <f>S295+S296</f>
        <v>0</v>
      </c>
      <c r="T294" s="9">
        <f t="shared" si="36"/>
        <v>6.0000000000002274E-3</v>
      </c>
    </row>
    <row r="295" spans="1:20" ht="47.25" customHeight="1">
      <c r="A295" s="1" t="s">
        <v>35</v>
      </c>
      <c r="B295" s="4" t="s">
        <v>362</v>
      </c>
      <c r="C295" s="5">
        <v>200</v>
      </c>
      <c r="D295" s="9">
        <v>0</v>
      </c>
      <c r="E295" s="3"/>
      <c r="F295" s="9">
        <f t="shared" si="34"/>
        <v>0</v>
      </c>
      <c r="G295" s="3">
        <v>6.0000000000000001E-3</v>
      </c>
      <c r="H295" s="9">
        <f t="shared" si="33"/>
        <v>6.0000000000000001E-3</v>
      </c>
      <c r="I295" s="3"/>
      <c r="J295" s="9">
        <f t="shared" si="31"/>
        <v>6.0000000000000001E-3</v>
      </c>
      <c r="K295" s="3"/>
      <c r="L295" s="9">
        <f t="shared" si="32"/>
        <v>6.0000000000000001E-3</v>
      </c>
      <c r="M295" s="3"/>
      <c r="N295" s="9">
        <f t="shared" ref="N295:N358" si="38">L295+M295</f>
        <v>6.0000000000000001E-3</v>
      </c>
      <c r="O295" s="3"/>
      <c r="P295" s="9">
        <f t="shared" si="37"/>
        <v>6.0000000000000001E-3</v>
      </c>
      <c r="Q295" s="3"/>
      <c r="R295" s="9">
        <f t="shared" si="35"/>
        <v>6.0000000000000001E-3</v>
      </c>
      <c r="S295" s="3"/>
      <c r="T295" s="9">
        <f t="shared" si="36"/>
        <v>6.0000000000000001E-3</v>
      </c>
    </row>
    <row r="296" spans="1:20" ht="47.25" customHeight="1">
      <c r="A296" s="1" t="s">
        <v>34</v>
      </c>
      <c r="B296" s="4" t="s">
        <v>362</v>
      </c>
      <c r="C296" s="5">
        <v>800</v>
      </c>
      <c r="D296" s="9">
        <v>0</v>
      </c>
      <c r="E296" s="3"/>
      <c r="F296" s="9">
        <f t="shared" si="34"/>
        <v>0</v>
      </c>
      <c r="G296" s="3">
        <v>54.116599999999998</v>
      </c>
      <c r="H296" s="9">
        <f t="shared" si="33"/>
        <v>54.116599999999998</v>
      </c>
      <c r="I296" s="3">
        <v>-54.116599999999998</v>
      </c>
      <c r="J296" s="9">
        <f t="shared" si="31"/>
        <v>0</v>
      </c>
      <c r="K296" s="3"/>
      <c r="L296" s="9">
        <f t="shared" si="32"/>
        <v>0</v>
      </c>
      <c r="M296" s="3"/>
      <c r="N296" s="9">
        <f t="shared" si="38"/>
        <v>0</v>
      </c>
      <c r="O296" s="3"/>
      <c r="P296" s="9">
        <f t="shared" si="37"/>
        <v>0</v>
      </c>
      <c r="Q296" s="3"/>
      <c r="R296" s="9">
        <f t="shared" si="35"/>
        <v>0</v>
      </c>
      <c r="S296" s="3"/>
      <c r="T296" s="9">
        <f t="shared" si="36"/>
        <v>0</v>
      </c>
    </row>
    <row r="297" spans="1:20" ht="34.5" customHeight="1">
      <c r="A297" s="10" t="s">
        <v>71</v>
      </c>
      <c r="B297" s="17" t="s">
        <v>224</v>
      </c>
      <c r="C297" s="5"/>
      <c r="D297" s="9">
        <v>150.0488</v>
      </c>
      <c r="E297" s="3">
        <f>E298</f>
        <v>0</v>
      </c>
      <c r="F297" s="9">
        <f t="shared" si="34"/>
        <v>150.0488</v>
      </c>
      <c r="G297" s="3">
        <f>G298</f>
        <v>0</v>
      </c>
      <c r="H297" s="9">
        <f t="shared" si="33"/>
        <v>150.0488</v>
      </c>
      <c r="I297" s="3">
        <f>I298</f>
        <v>0</v>
      </c>
      <c r="J297" s="9">
        <f t="shared" si="31"/>
        <v>150.0488</v>
      </c>
      <c r="K297" s="3">
        <f>K298</f>
        <v>-150.0488</v>
      </c>
      <c r="L297" s="9">
        <f t="shared" si="32"/>
        <v>0</v>
      </c>
      <c r="M297" s="3">
        <f>M298</f>
        <v>0</v>
      </c>
      <c r="N297" s="9">
        <f t="shared" si="38"/>
        <v>0</v>
      </c>
      <c r="O297" s="3">
        <f>O298</f>
        <v>0</v>
      </c>
      <c r="P297" s="9">
        <f t="shared" si="37"/>
        <v>0</v>
      </c>
      <c r="Q297" s="3">
        <f>Q298</f>
        <v>73.066720000000004</v>
      </c>
      <c r="R297" s="9">
        <f t="shared" si="35"/>
        <v>73.066720000000004</v>
      </c>
      <c r="S297" s="3">
        <f>S298</f>
        <v>496.69117999999997</v>
      </c>
      <c r="T297" s="9">
        <f t="shared" si="36"/>
        <v>569.75789999999995</v>
      </c>
    </row>
    <row r="298" spans="1:20" ht="42.75" customHeight="1">
      <c r="A298" s="11" t="s">
        <v>72</v>
      </c>
      <c r="B298" s="4" t="s">
        <v>225</v>
      </c>
      <c r="C298" s="5"/>
      <c r="D298" s="9">
        <v>150.0488</v>
      </c>
      <c r="E298" s="3">
        <f>E299</f>
        <v>0</v>
      </c>
      <c r="F298" s="9">
        <f t="shared" si="34"/>
        <v>150.0488</v>
      </c>
      <c r="G298" s="3">
        <f>G299</f>
        <v>0</v>
      </c>
      <c r="H298" s="9">
        <f t="shared" si="33"/>
        <v>150.0488</v>
      </c>
      <c r="I298" s="3">
        <f>I299</f>
        <v>0</v>
      </c>
      <c r="J298" s="9">
        <f t="shared" si="31"/>
        <v>150.0488</v>
      </c>
      <c r="K298" s="3">
        <f>K299</f>
        <v>-150.0488</v>
      </c>
      <c r="L298" s="9">
        <f t="shared" ref="L298:L364" si="39">J298+K298</f>
        <v>0</v>
      </c>
      <c r="M298" s="3">
        <f>M299</f>
        <v>0</v>
      </c>
      <c r="N298" s="9">
        <f t="shared" si="38"/>
        <v>0</v>
      </c>
      <c r="O298" s="3">
        <f>O299</f>
        <v>0</v>
      </c>
      <c r="P298" s="9">
        <f t="shared" si="37"/>
        <v>0</v>
      </c>
      <c r="Q298" s="3">
        <f>Q299</f>
        <v>73.066720000000004</v>
      </c>
      <c r="R298" s="9">
        <f t="shared" si="35"/>
        <v>73.066720000000004</v>
      </c>
      <c r="S298" s="3">
        <f>S299</f>
        <v>496.69117999999997</v>
      </c>
      <c r="T298" s="9">
        <f t="shared" si="36"/>
        <v>569.75789999999995</v>
      </c>
    </row>
    <row r="299" spans="1:20" ht="51.75" customHeight="1">
      <c r="A299" s="11" t="s">
        <v>73</v>
      </c>
      <c r="B299" s="4" t="s">
        <v>415</v>
      </c>
      <c r="C299" s="5"/>
      <c r="D299" s="9">
        <v>150.0488</v>
      </c>
      <c r="E299" s="3">
        <f>E300</f>
        <v>0</v>
      </c>
      <c r="F299" s="9">
        <f t="shared" si="34"/>
        <v>150.0488</v>
      </c>
      <c r="G299" s="3">
        <f>G300</f>
        <v>0</v>
      </c>
      <c r="H299" s="9">
        <f t="shared" si="33"/>
        <v>150.0488</v>
      </c>
      <c r="I299" s="3">
        <f>I300</f>
        <v>0</v>
      </c>
      <c r="J299" s="9">
        <f t="shared" ref="J299:J365" si="40">H299+I299</f>
        <v>150.0488</v>
      </c>
      <c r="K299" s="3">
        <f>K300</f>
        <v>-150.0488</v>
      </c>
      <c r="L299" s="9">
        <f t="shared" si="39"/>
        <v>0</v>
      </c>
      <c r="M299" s="3">
        <f>M300</f>
        <v>0</v>
      </c>
      <c r="N299" s="9">
        <f t="shared" si="38"/>
        <v>0</v>
      </c>
      <c r="O299" s="3">
        <f>O300</f>
        <v>0</v>
      </c>
      <c r="P299" s="9">
        <f t="shared" si="37"/>
        <v>0</v>
      </c>
      <c r="Q299" s="3">
        <f>Q300</f>
        <v>73.066720000000004</v>
      </c>
      <c r="R299" s="9">
        <f t="shared" si="35"/>
        <v>73.066720000000004</v>
      </c>
      <c r="S299" s="3">
        <f>S300</f>
        <v>496.69117999999997</v>
      </c>
      <c r="T299" s="9">
        <f t="shared" si="36"/>
        <v>569.75789999999995</v>
      </c>
    </row>
    <row r="300" spans="1:20" ht="43.5" customHeight="1">
      <c r="A300" s="1" t="s">
        <v>322</v>
      </c>
      <c r="B300" s="4" t="s">
        <v>415</v>
      </c>
      <c r="C300" s="5">
        <v>300</v>
      </c>
      <c r="D300" s="9">
        <v>150.0488</v>
      </c>
      <c r="E300" s="3"/>
      <c r="F300" s="9">
        <f t="shared" si="34"/>
        <v>150.0488</v>
      </c>
      <c r="G300" s="3"/>
      <c r="H300" s="9">
        <f t="shared" si="33"/>
        <v>150.0488</v>
      </c>
      <c r="I300" s="3"/>
      <c r="J300" s="9">
        <f t="shared" si="40"/>
        <v>150.0488</v>
      </c>
      <c r="K300" s="3">
        <v>-150.0488</v>
      </c>
      <c r="L300" s="9">
        <f t="shared" si="39"/>
        <v>0</v>
      </c>
      <c r="M300" s="3"/>
      <c r="N300" s="9">
        <f t="shared" si="38"/>
        <v>0</v>
      </c>
      <c r="O300" s="3"/>
      <c r="P300" s="9">
        <f t="shared" si="37"/>
        <v>0</v>
      </c>
      <c r="Q300" s="3">
        <v>73.066720000000004</v>
      </c>
      <c r="R300" s="9">
        <f t="shared" si="35"/>
        <v>73.066720000000004</v>
      </c>
      <c r="S300" s="3">
        <v>496.69117999999997</v>
      </c>
      <c r="T300" s="9">
        <f t="shared" si="36"/>
        <v>569.75789999999995</v>
      </c>
    </row>
    <row r="301" spans="1:20" ht="60" customHeight="1">
      <c r="A301" s="10" t="s">
        <v>352</v>
      </c>
      <c r="B301" s="8" t="s">
        <v>68</v>
      </c>
      <c r="C301" s="5"/>
      <c r="D301" s="9">
        <v>2125.11258</v>
      </c>
      <c r="E301" s="3">
        <f>E302</f>
        <v>0</v>
      </c>
      <c r="F301" s="9">
        <f t="shared" si="34"/>
        <v>2125.11258</v>
      </c>
      <c r="G301" s="3">
        <f>G302</f>
        <v>0</v>
      </c>
      <c r="H301" s="9">
        <f t="shared" si="33"/>
        <v>2125.11258</v>
      </c>
      <c r="I301" s="3">
        <f>I302</f>
        <v>0</v>
      </c>
      <c r="J301" s="9">
        <f t="shared" si="40"/>
        <v>2125.11258</v>
      </c>
      <c r="K301" s="3">
        <f>K302</f>
        <v>0</v>
      </c>
      <c r="L301" s="9">
        <f t="shared" si="39"/>
        <v>2125.11258</v>
      </c>
      <c r="M301" s="3">
        <f>M302</f>
        <v>0</v>
      </c>
      <c r="N301" s="9">
        <f t="shared" si="38"/>
        <v>2125.11258</v>
      </c>
      <c r="O301" s="3">
        <f>O302</f>
        <v>0</v>
      </c>
      <c r="P301" s="9">
        <f t="shared" si="37"/>
        <v>2125.11258</v>
      </c>
      <c r="Q301" s="3">
        <f>Q302</f>
        <v>0</v>
      </c>
      <c r="R301" s="9">
        <f t="shared" si="35"/>
        <v>2125.11258</v>
      </c>
      <c r="S301" s="3">
        <f>S302</f>
        <v>0</v>
      </c>
      <c r="T301" s="9">
        <f t="shared" si="36"/>
        <v>2125.11258</v>
      </c>
    </row>
    <row r="302" spans="1:20" ht="66.75" customHeight="1">
      <c r="A302" s="11" t="s">
        <v>353</v>
      </c>
      <c r="B302" s="4" t="s">
        <v>69</v>
      </c>
      <c r="C302" s="5"/>
      <c r="D302" s="9">
        <v>2125.11258</v>
      </c>
      <c r="E302" s="3">
        <f>E303</f>
        <v>0</v>
      </c>
      <c r="F302" s="9">
        <f t="shared" si="34"/>
        <v>2125.11258</v>
      </c>
      <c r="G302" s="3">
        <f>G303</f>
        <v>0</v>
      </c>
      <c r="H302" s="9">
        <f t="shared" ref="H302:H371" si="41">F302+G302</f>
        <v>2125.11258</v>
      </c>
      <c r="I302" s="3">
        <f>I303</f>
        <v>0</v>
      </c>
      <c r="J302" s="9">
        <f t="shared" si="40"/>
        <v>2125.11258</v>
      </c>
      <c r="K302" s="3">
        <f>K303</f>
        <v>0</v>
      </c>
      <c r="L302" s="9">
        <f t="shared" si="39"/>
        <v>2125.11258</v>
      </c>
      <c r="M302" s="3">
        <f>M303</f>
        <v>0</v>
      </c>
      <c r="N302" s="9">
        <f t="shared" si="38"/>
        <v>2125.11258</v>
      </c>
      <c r="O302" s="3">
        <f>O303</f>
        <v>0</v>
      </c>
      <c r="P302" s="9">
        <f t="shared" si="37"/>
        <v>2125.11258</v>
      </c>
      <c r="Q302" s="3">
        <f>Q303</f>
        <v>0</v>
      </c>
      <c r="R302" s="9">
        <f t="shared" si="35"/>
        <v>2125.11258</v>
      </c>
      <c r="S302" s="3">
        <f>S303</f>
        <v>0</v>
      </c>
      <c r="T302" s="9">
        <f t="shared" si="36"/>
        <v>2125.11258</v>
      </c>
    </row>
    <row r="303" spans="1:20" ht="56.25" customHeight="1">
      <c r="A303" s="11" t="s">
        <v>354</v>
      </c>
      <c r="B303" s="4" t="s">
        <v>70</v>
      </c>
      <c r="C303" s="5"/>
      <c r="D303" s="9">
        <v>2125.11258</v>
      </c>
      <c r="E303" s="3">
        <f>E304+E305+E306+E307</f>
        <v>0</v>
      </c>
      <c r="F303" s="9">
        <f t="shared" si="34"/>
        <v>2125.11258</v>
      </c>
      <c r="G303" s="3">
        <f>G304+G305+G306+G307</f>
        <v>0</v>
      </c>
      <c r="H303" s="9">
        <f t="shared" si="41"/>
        <v>2125.11258</v>
      </c>
      <c r="I303" s="3">
        <f>I304+I305+I306+I307</f>
        <v>0</v>
      </c>
      <c r="J303" s="9">
        <f t="shared" si="40"/>
        <v>2125.11258</v>
      </c>
      <c r="K303" s="3">
        <f>K304+K305+K306+K307</f>
        <v>0</v>
      </c>
      <c r="L303" s="9">
        <f t="shared" si="39"/>
        <v>2125.11258</v>
      </c>
      <c r="M303" s="3">
        <f>M304+M305+M306+M307</f>
        <v>0</v>
      </c>
      <c r="N303" s="9">
        <f t="shared" si="38"/>
        <v>2125.11258</v>
      </c>
      <c r="O303" s="3">
        <f>O304+O305+O306+O307</f>
        <v>0</v>
      </c>
      <c r="P303" s="9">
        <f t="shared" si="37"/>
        <v>2125.11258</v>
      </c>
      <c r="Q303" s="3">
        <f>Q304+Q305+Q306+Q307</f>
        <v>0</v>
      </c>
      <c r="R303" s="9">
        <f t="shared" si="35"/>
        <v>2125.11258</v>
      </c>
      <c r="S303" s="3">
        <f>S304+S305+S306+S307</f>
        <v>0</v>
      </c>
      <c r="T303" s="9">
        <f t="shared" si="36"/>
        <v>2125.11258</v>
      </c>
    </row>
    <row r="304" spans="1:20" ht="87.75" customHeight="1">
      <c r="A304" s="1" t="s">
        <v>109</v>
      </c>
      <c r="B304" s="4" t="s">
        <v>70</v>
      </c>
      <c r="C304" s="5">
        <v>100</v>
      </c>
      <c r="D304" s="9">
        <v>1806.394</v>
      </c>
      <c r="E304" s="3"/>
      <c r="F304" s="9">
        <f t="shared" si="34"/>
        <v>1806.394</v>
      </c>
      <c r="G304" s="3"/>
      <c r="H304" s="9">
        <f t="shared" si="41"/>
        <v>1806.394</v>
      </c>
      <c r="I304" s="3"/>
      <c r="J304" s="9">
        <f t="shared" si="40"/>
        <v>1806.394</v>
      </c>
      <c r="K304" s="3"/>
      <c r="L304" s="9">
        <f t="shared" si="39"/>
        <v>1806.394</v>
      </c>
      <c r="M304" s="3"/>
      <c r="N304" s="9">
        <f t="shared" si="38"/>
        <v>1806.394</v>
      </c>
      <c r="O304" s="3"/>
      <c r="P304" s="9">
        <f t="shared" si="37"/>
        <v>1806.394</v>
      </c>
      <c r="Q304" s="3"/>
      <c r="R304" s="9">
        <f t="shared" si="35"/>
        <v>1806.394</v>
      </c>
      <c r="S304" s="3"/>
      <c r="T304" s="9">
        <f t="shared" si="36"/>
        <v>1806.394</v>
      </c>
    </row>
    <row r="305" spans="1:20" ht="43.5" customHeight="1">
      <c r="A305" s="1" t="s">
        <v>35</v>
      </c>
      <c r="B305" s="4" t="s">
        <v>70</v>
      </c>
      <c r="C305" s="5">
        <v>200</v>
      </c>
      <c r="D305" s="9">
        <v>318.71858000000003</v>
      </c>
      <c r="E305" s="3"/>
      <c r="F305" s="9">
        <f t="shared" ref="F305:F374" si="42">D305+E305</f>
        <v>318.71858000000003</v>
      </c>
      <c r="G305" s="3"/>
      <c r="H305" s="9">
        <f t="shared" si="41"/>
        <v>318.71858000000003</v>
      </c>
      <c r="I305" s="3"/>
      <c r="J305" s="9">
        <f t="shared" si="40"/>
        <v>318.71858000000003</v>
      </c>
      <c r="K305" s="3"/>
      <c r="L305" s="9">
        <f t="shared" si="39"/>
        <v>318.71858000000003</v>
      </c>
      <c r="M305" s="3"/>
      <c r="N305" s="9">
        <f t="shared" si="38"/>
        <v>318.71858000000003</v>
      </c>
      <c r="O305" s="3"/>
      <c r="P305" s="9">
        <f t="shared" si="37"/>
        <v>318.71858000000003</v>
      </c>
      <c r="Q305" s="3"/>
      <c r="R305" s="9">
        <f t="shared" si="35"/>
        <v>318.71858000000003</v>
      </c>
      <c r="S305" s="3"/>
      <c r="T305" s="9">
        <f t="shared" si="36"/>
        <v>318.71858000000003</v>
      </c>
    </row>
    <row r="306" spans="1:20" ht="43.5" customHeight="1">
      <c r="A306" s="1" t="s">
        <v>322</v>
      </c>
      <c r="B306" s="4" t="s">
        <v>70</v>
      </c>
      <c r="C306" s="5">
        <v>300</v>
      </c>
      <c r="D306" s="9">
        <v>0</v>
      </c>
      <c r="E306" s="3"/>
      <c r="F306" s="9">
        <f t="shared" si="42"/>
        <v>0</v>
      </c>
      <c r="G306" s="3"/>
      <c r="H306" s="9">
        <f t="shared" si="41"/>
        <v>0</v>
      </c>
      <c r="I306" s="3"/>
      <c r="J306" s="9">
        <f t="shared" si="40"/>
        <v>0</v>
      </c>
      <c r="K306" s="3"/>
      <c r="L306" s="9">
        <f t="shared" si="39"/>
        <v>0</v>
      </c>
      <c r="M306" s="3"/>
      <c r="N306" s="9">
        <f t="shared" si="38"/>
        <v>0</v>
      </c>
      <c r="O306" s="3"/>
      <c r="P306" s="9">
        <f t="shared" si="37"/>
        <v>0</v>
      </c>
      <c r="Q306" s="3"/>
      <c r="R306" s="9">
        <f t="shared" si="35"/>
        <v>0</v>
      </c>
      <c r="S306" s="3"/>
      <c r="T306" s="9">
        <f t="shared" si="36"/>
        <v>0</v>
      </c>
    </row>
    <row r="307" spans="1:20" ht="44.25" customHeight="1">
      <c r="A307" s="1" t="s">
        <v>34</v>
      </c>
      <c r="B307" s="4" t="s">
        <v>70</v>
      </c>
      <c r="C307" s="5">
        <v>800</v>
      </c>
      <c r="D307" s="9">
        <v>0</v>
      </c>
      <c r="E307" s="3"/>
      <c r="F307" s="9">
        <f t="shared" si="42"/>
        <v>0</v>
      </c>
      <c r="G307" s="3"/>
      <c r="H307" s="9">
        <f t="shared" si="41"/>
        <v>0</v>
      </c>
      <c r="I307" s="3"/>
      <c r="J307" s="9">
        <f t="shared" si="40"/>
        <v>0</v>
      </c>
      <c r="K307" s="3"/>
      <c r="L307" s="9">
        <f t="shared" si="39"/>
        <v>0</v>
      </c>
      <c r="M307" s="3"/>
      <c r="N307" s="9">
        <f t="shared" si="38"/>
        <v>0</v>
      </c>
      <c r="O307" s="3"/>
      <c r="P307" s="9">
        <f t="shared" si="37"/>
        <v>0</v>
      </c>
      <c r="Q307" s="3"/>
      <c r="R307" s="9">
        <f t="shared" si="35"/>
        <v>0</v>
      </c>
      <c r="S307" s="3"/>
      <c r="T307" s="9">
        <f t="shared" si="36"/>
        <v>0</v>
      </c>
    </row>
    <row r="308" spans="1:20" ht="41.25" customHeight="1">
      <c r="A308" s="10" t="s">
        <v>226</v>
      </c>
      <c r="B308" s="8" t="s">
        <v>299</v>
      </c>
      <c r="C308" s="5"/>
      <c r="D308" s="9">
        <v>29975.95</v>
      </c>
      <c r="E308" s="3">
        <f>E309</f>
        <v>0</v>
      </c>
      <c r="F308" s="9">
        <f t="shared" si="42"/>
        <v>29975.95</v>
      </c>
      <c r="G308" s="3">
        <f>G309</f>
        <v>167.9</v>
      </c>
      <c r="H308" s="9">
        <f t="shared" si="41"/>
        <v>30143.850000000002</v>
      </c>
      <c r="I308" s="3">
        <f>I309</f>
        <v>0</v>
      </c>
      <c r="J308" s="9">
        <f t="shared" si="40"/>
        <v>30143.850000000002</v>
      </c>
      <c r="K308" s="3">
        <f>K309</f>
        <v>-1253.7955999999999</v>
      </c>
      <c r="L308" s="9">
        <f t="shared" si="39"/>
        <v>28890.054400000001</v>
      </c>
      <c r="M308" s="3">
        <f>M309</f>
        <v>-2074.3040000000001</v>
      </c>
      <c r="N308" s="9">
        <f t="shared" si="38"/>
        <v>26815.750400000001</v>
      </c>
      <c r="O308" s="3">
        <f>O309</f>
        <v>0</v>
      </c>
      <c r="P308" s="9">
        <f t="shared" si="37"/>
        <v>26815.750400000001</v>
      </c>
      <c r="Q308" s="3">
        <f>Q309</f>
        <v>0</v>
      </c>
      <c r="R308" s="9">
        <f t="shared" si="35"/>
        <v>26815.750400000001</v>
      </c>
      <c r="S308" s="3">
        <f>S309</f>
        <v>0</v>
      </c>
      <c r="T308" s="9">
        <f t="shared" si="36"/>
        <v>26815.750400000001</v>
      </c>
    </row>
    <row r="309" spans="1:20" ht="46.5" customHeight="1">
      <c r="A309" s="11" t="s">
        <v>227</v>
      </c>
      <c r="B309" s="4" t="s">
        <v>300</v>
      </c>
      <c r="C309" s="5"/>
      <c r="D309" s="9">
        <v>29975.95</v>
      </c>
      <c r="E309" s="3">
        <f>E310+E312+E314</f>
        <v>0</v>
      </c>
      <c r="F309" s="9">
        <f t="shared" si="42"/>
        <v>29975.95</v>
      </c>
      <c r="G309" s="3">
        <f>G310+G312+G314</f>
        <v>167.9</v>
      </c>
      <c r="H309" s="9">
        <f t="shared" si="41"/>
        <v>30143.850000000002</v>
      </c>
      <c r="I309" s="3">
        <f>I310+I312+I314</f>
        <v>0</v>
      </c>
      <c r="J309" s="9">
        <f t="shared" si="40"/>
        <v>30143.850000000002</v>
      </c>
      <c r="K309" s="3">
        <f>K310+K312+K314</f>
        <v>-1253.7955999999999</v>
      </c>
      <c r="L309" s="9">
        <f t="shared" si="39"/>
        <v>28890.054400000001</v>
      </c>
      <c r="M309" s="3">
        <f>M310+M312+M314</f>
        <v>-2074.3040000000001</v>
      </c>
      <c r="N309" s="9">
        <f t="shared" si="38"/>
        <v>26815.750400000001</v>
      </c>
      <c r="O309" s="3">
        <f>O310+O312+O314</f>
        <v>0</v>
      </c>
      <c r="P309" s="9">
        <f t="shared" si="37"/>
        <v>26815.750400000001</v>
      </c>
      <c r="Q309" s="3">
        <f>Q310+Q312+Q314</f>
        <v>0</v>
      </c>
      <c r="R309" s="9">
        <f t="shared" si="35"/>
        <v>26815.750400000001</v>
      </c>
      <c r="S309" s="3">
        <f>S310+S312+S314</f>
        <v>0</v>
      </c>
      <c r="T309" s="9">
        <f t="shared" si="36"/>
        <v>26815.750400000001</v>
      </c>
    </row>
    <row r="310" spans="1:20" ht="57" customHeight="1">
      <c r="A310" s="11" t="s">
        <v>301</v>
      </c>
      <c r="B310" s="14" t="s">
        <v>302</v>
      </c>
      <c r="C310" s="5"/>
      <c r="D310" s="9">
        <v>28605.95</v>
      </c>
      <c r="E310" s="3">
        <f>E311</f>
        <v>0</v>
      </c>
      <c r="F310" s="9">
        <f t="shared" si="42"/>
        <v>28605.95</v>
      </c>
      <c r="G310" s="3">
        <f>G311</f>
        <v>150</v>
      </c>
      <c r="H310" s="9">
        <f t="shared" si="41"/>
        <v>28755.95</v>
      </c>
      <c r="I310" s="3">
        <f>I311</f>
        <v>0</v>
      </c>
      <c r="J310" s="9">
        <f t="shared" si="40"/>
        <v>28755.95</v>
      </c>
      <c r="K310" s="3">
        <f>K311</f>
        <v>-1487.7955999999999</v>
      </c>
      <c r="L310" s="9">
        <f t="shared" si="39"/>
        <v>27268.154399999999</v>
      </c>
      <c r="M310" s="3">
        <f>M311</f>
        <v>-2074.3040000000001</v>
      </c>
      <c r="N310" s="9">
        <f t="shared" si="38"/>
        <v>25193.850399999999</v>
      </c>
      <c r="O310" s="3">
        <f>O311</f>
        <v>0</v>
      </c>
      <c r="P310" s="9">
        <f t="shared" si="37"/>
        <v>25193.850399999999</v>
      </c>
      <c r="Q310" s="3">
        <f>Q311</f>
        <v>0</v>
      </c>
      <c r="R310" s="9">
        <f t="shared" si="35"/>
        <v>25193.850399999999</v>
      </c>
      <c r="S310" s="3">
        <f>S311</f>
        <v>0</v>
      </c>
      <c r="T310" s="9">
        <f t="shared" si="36"/>
        <v>25193.850399999999</v>
      </c>
    </row>
    <row r="311" spans="1:20" ht="42.75" customHeight="1">
      <c r="A311" s="18" t="s">
        <v>213</v>
      </c>
      <c r="B311" s="14" t="s">
        <v>302</v>
      </c>
      <c r="C311" s="5">
        <v>800</v>
      </c>
      <c r="D311" s="9">
        <v>28605.95</v>
      </c>
      <c r="E311" s="3"/>
      <c r="F311" s="9">
        <f t="shared" si="42"/>
        <v>28605.95</v>
      </c>
      <c r="G311" s="3">
        <v>150</v>
      </c>
      <c r="H311" s="9">
        <f t="shared" si="41"/>
        <v>28755.95</v>
      </c>
      <c r="I311" s="3"/>
      <c r="J311" s="9">
        <f t="shared" si="40"/>
        <v>28755.95</v>
      </c>
      <c r="K311" s="3">
        <v>-1487.7955999999999</v>
      </c>
      <c r="L311" s="9">
        <f t="shared" si="39"/>
        <v>27268.154399999999</v>
      </c>
      <c r="M311" s="3">
        <f>-2057.159-17.145</f>
        <v>-2074.3040000000001</v>
      </c>
      <c r="N311" s="9">
        <f t="shared" si="38"/>
        <v>25193.850399999999</v>
      </c>
      <c r="O311" s="3"/>
      <c r="P311" s="9">
        <f t="shared" si="37"/>
        <v>25193.850399999999</v>
      </c>
      <c r="Q311" s="3"/>
      <c r="R311" s="9">
        <f t="shared" si="35"/>
        <v>25193.850399999999</v>
      </c>
      <c r="S311" s="3"/>
      <c r="T311" s="9">
        <f t="shared" si="36"/>
        <v>25193.850399999999</v>
      </c>
    </row>
    <row r="312" spans="1:20" ht="37.5" customHeight="1">
      <c r="A312" s="1" t="s">
        <v>480</v>
      </c>
      <c r="B312" s="14" t="s">
        <v>527</v>
      </c>
      <c r="C312" s="5"/>
      <c r="D312" s="9">
        <v>1264</v>
      </c>
      <c r="E312" s="3">
        <f>E313</f>
        <v>0</v>
      </c>
      <c r="F312" s="9">
        <f t="shared" si="42"/>
        <v>1264</v>
      </c>
      <c r="G312" s="3">
        <f>G313</f>
        <v>17.899999999999999</v>
      </c>
      <c r="H312" s="9">
        <f t="shared" si="41"/>
        <v>1281.9000000000001</v>
      </c>
      <c r="I312" s="3">
        <f>I313</f>
        <v>0</v>
      </c>
      <c r="J312" s="9">
        <f t="shared" si="40"/>
        <v>1281.9000000000001</v>
      </c>
      <c r="K312" s="3">
        <f>K313</f>
        <v>340</v>
      </c>
      <c r="L312" s="9">
        <f t="shared" si="39"/>
        <v>1621.9</v>
      </c>
      <c r="M312" s="3">
        <f>M313</f>
        <v>0</v>
      </c>
      <c r="N312" s="9">
        <f t="shared" si="38"/>
        <v>1621.9</v>
      </c>
      <c r="O312" s="3">
        <f>O313</f>
        <v>0</v>
      </c>
      <c r="P312" s="9">
        <f t="shared" si="37"/>
        <v>1621.9</v>
      </c>
      <c r="Q312" s="3">
        <f>Q313</f>
        <v>0</v>
      </c>
      <c r="R312" s="9">
        <f t="shared" si="35"/>
        <v>1621.9</v>
      </c>
      <c r="S312" s="3">
        <f>S313</f>
        <v>0</v>
      </c>
      <c r="T312" s="9">
        <f t="shared" si="36"/>
        <v>1621.9</v>
      </c>
    </row>
    <row r="313" spans="1:20" ht="42.75" customHeight="1">
      <c r="A313" s="1" t="s">
        <v>35</v>
      </c>
      <c r="B313" s="14" t="s">
        <v>527</v>
      </c>
      <c r="C313" s="5">
        <v>200</v>
      </c>
      <c r="D313" s="9">
        <v>1264</v>
      </c>
      <c r="E313" s="3"/>
      <c r="F313" s="9">
        <f t="shared" si="42"/>
        <v>1264</v>
      </c>
      <c r="G313" s="3">
        <v>17.899999999999999</v>
      </c>
      <c r="H313" s="9">
        <f t="shared" si="41"/>
        <v>1281.9000000000001</v>
      </c>
      <c r="I313" s="3"/>
      <c r="J313" s="9">
        <f t="shared" si="40"/>
        <v>1281.9000000000001</v>
      </c>
      <c r="K313" s="3">
        <v>340</v>
      </c>
      <c r="L313" s="9">
        <f t="shared" si="39"/>
        <v>1621.9</v>
      </c>
      <c r="M313" s="3"/>
      <c r="N313" s="9">
        <f t="shared" si="38"/>
        <v>1621.9</v>
      </c>
      <c r="O313" s="3"/>
      <c r="P313" s="9">
        <f t="shared" si="37"/>
        <v>1621.9</v>
      </c>
      <c r="Q313" s="3"/>
      <c r="R313" s="9">
        <f t="shared" si="35"/>
        <v>1621.9</v>
      </c>
      <c r="S313" s="3"/>
      <c r="T313" s="9">
        <f t="shared" si="36"/>
        <v>1621.9</v>
      </c>
    </row>
    <row r="314" spans="1:20" ht="28.5" customHeight="1">
      <c r="A314" s="1" t="s">
        <v>515</v>
      </c>
      <c r="B314" s="14" t="s">
        <v>516</v>
      </c>
      <c r="C314" s="5"/>
      <c r="D314" s="9">
        <v>106</v>
      </c>
      <c r="E314" s="3">
        <f>E315</f>
        <v>0</v>
      </c>
      <c r="F314" s="9">
        <f t="shared" si="42"/>
        <v>106</v>
      </c>
      <c r="G314" s="3">
        <f>G315</f>
        <v>0</v>
      </c>
      <c r="H314" s="9">
        <f t="shared" si="41"/>
        <v>106</v>
      </c>
      <c r="I314" s="3">
        <f>I315</f>
        <v>0</v>
      </c>
      <c r="J314" s="9">
        <f t="shared" si="40"/>
        <v>106</v>
      </c>
      <c r="K314" s="3">
        <f>K315</f>
        <v>-106</v>
      </c>
      <c r="L314" s="9">
        <f t="shared" si="39"/>
        <v>0</v>
      </c>
      <c r="M314" s="3">
        <f>M315</f>
        <v>0</v>
      </c>
      <c r="N314" s="9">
        <f t="shared" si="38"/>
        <v>0</v>
      </c>
      <c r="O314" s="3">
        <f>O315</f>
        <v>0</v>
      </c>
      <c r="P314" s="9">
        <f t="shared" si="37"/>
        <v>0</v>
      </c>
      <c r="Q314" s="3">
        <f>Q315</f>
        <v>0</v>
      </c>
      <c r="R314" s="9">
        <f t="shared" si="35"/>
        <v>0</v>
      </c>
      <c r="S314" s="3">
        <f>S315</f>
        <v>0</v>
      </c>
      <c r="T314" s="9">
        <f t="shared" si="36"/>
        <v>0</v>
      </c>
    </row>
    <row r="315" spans="1:20" ht="42.75" customHeight="1">
      <c r="A315" s="1" t="s">
        <v>35</v>
      </c>
      <c r="B315" s="14" t="s">
        <v>516</v>
      </c>
      <c r="C315" s="5">
        <v>200</v>
      </c>
      <c r="D315" s="9">
        <v>106</v>
      </c>
      <c r="E315" s="3"/>
      <c r="F315" s="9">
        <f t="shared" si="42"/>
        <v>106</v>
      </c>
      <c r="G315" s="3"/>
      <c r="H315" s="9">
        <f t="shared" si="41"/>
        <v>106</v>
      </c>
      <c r="I315" s="3"/>
      <c r="J315" s="9">
        <f t="shared" si="40"/>
        <v>106</v>
      </c>
      <c r="K315" s="3">
        <v>-106</v>
      </c>
      <c r="L315" s="9">
        <f t="shared" si="39"/>
        <v>0</v>
      </c>
      <c r="M315" s="3"/>
      <c r="N315" s="9">
        <f t="shared" si="38"/>
        <v>0</v>
      </c>
      <c r="O315" s="3"/>
      <c r="P315" s="9">
        <f t="shared" si="37"/>
        <v>0</v>
      </c>
      <c r="Q315" s="3"/>
      <c r="R315" s="9">
        <f t="shared" si="35"/>
        <v>0</v>
      </c>
      <c r="S315" s="3"/>
      <c r="T315" s="9">
        <f t="shared" si="36"/>
        <v>0</v>
      </c>
    </row>
    <row r="316" spans="1:20" ht="112.5" customHeight="1">
      <c r="A316" s="10" t="s">
        <v>349</v>
      </c>
      <c r="B316" s="8" t="s">
        <v>60</v>
      </c>
      <c r="C316" s="5"/>
      <c r="D316" s="9">
        <v>4901.1077499999992</v>
      </c>
      <c r="E316" s="3">
        <f>E317+E322</f>
        <v>0</v>
      </c>
      <c r="F316" s="9">
        <f t="shared" si="42"/>
        <v>4901.1077499999992</v>
      </c>
      <c r="G316" s="3">
        <f>G317+G322</f>
        <v>0</v>
      </c>
      <c r="H316" s="9">
        <f t="shared" si="41"/>
        <v>4901.1077499999992</v>
      </c>
      <c r="I316" s="3">
        <f>I317+I322</f>
        <v>0</v>
      </c>
      <c r="J316" s="9">
        <f t="shared" si="40"/>
        <v>4901.1077499999992</v>
      </c>
      <c r="K316" s="3">
        <f>K317+K322</f>
        <v>0</v>
      </c>
      <c r="L316" s="9">
        <f t="shared" si="39"/>
        <v>4901.1077499999992</v>
      </c>
      <c r="M316" s="3">
        <f>M317+M322</f>
        <v>0</v>
      </c>
      <c r="N316" s="9">
        <f t="shared" si="38"/>
        <v>4901.1077499999992</v>
      </c>
      <c r="O316" s="3">
        <f>O317+O322</f>
        <v>0</v>
      </c>
      <c r="P316" s="9">
        <f t="shared" si="37"/>
        <v>4901.1077499999992</v>
      </c>
      <c r="Q316" s="3">
        <f>Q317+Q322</f>
        <v>38.159140000000001</v>
      </c>
      <c r="R316" s="9">
        <f t="shared" si="35"/>
        <v>4939.266889999999</v>
      </c>
      <c r="S316" s="3">
        <f>S317+S322</f>
        <v>0</v>
      </c>
      <c r="T316" s="9">
        <f t="shared" si="36"/>
        <v>4939.266889999999</v>
      </c>
    </row>
    <row r="317" spans="1:20" ht="109.5" customHeight="1">
      <c r="A317" s="11" t="s">
        <v>348</v>
      </c>
      <c r="B317" s="4" t="s">
        <v>61</v>
      </c>
      <c r="C317" s="5"/>
      <c r="D317" s="9">
        <v>4901.1077499999992</v>
      </c>
      <c r="E317" s="3">
        <f>E318+E320</f>
        <v>0</v>
      </c>
      <c r="F317" s="9">
        <f t="shared" si="42"/>
        <v>4901.1077499999992</v>
      </c>
      <c r="G317" s="3">
        <f>G318+G320</f>
        <v>0</v>
      </c>
      <c r="H317" s="9">
        <f t="shared" si="41"/>
        <v>4901.1077499999992</v>
      </c>
      <c r="I317" s="3">
        <f>I318+I320</f>
        <v>0</v>
      </c>
      <c r="J317" s="9">
        <f t="shared" si="40"/>
        <v>4901.1077499999992</v>
      </c>
      <c r="K317" s="3">
        <f>K318+K320</f>
        <v>0</v>
      </c>
      <c r="L317" s="9">
        <f t="shared" si="39"/>
        <v>4901.1077499999992</v>
      </c>
      <c r="M317" s="3">
        <f>M318+M320</f>
        <v>0</v>
      </c>
      <c r="N317" s="9">
        <f t="shared" si="38"/>
        <v>4901.1077499999992</v>
      </c>
      <c r="O317" s="3">
        <f>O318+O320</f>
        <v>0</v>
      </c>
      <c r="P317" s="9">
        <f t="shared" si="37"/>
        <v>4901.1077499999992</v>
      </c>
      <c r="Q317" s="3">
        <f>Q318+Q320</f>
        <v>38.159140000000001</v>
      </c>
      <c r="R317" s="9">
        <f t="shared" si="35"/>
        <v>4939.266889999999</v>
      </c>
      <c r="S317" s="3">
        <f>S318+S320</f>
        <v>0</v>
      </c>
      <c r="T317" s="9">
        <f t="shared" si="36"/>
        <v>4939.266889999999</v>
      </c>
    </row>
    <row r="318" spans="1:20" ht="97.5" customHeight="1">
      <c r="A318" s="11" t="s">
        <v>347</v>
      </c>
      <c r="B318" s="4" t="s">
        <v>62</v>
      </c>
      <c r="C318" s="5"/>
      <c r="D318" s="9">
        <v>3556.0007500000002</v>
      </c>
      <c r="E318" s="3">
        <f>E319</f>
        <v>0</v>
      </c>
      <c r="F318" s="9">
        <f t="shared" si="42"/>
        <v>3556.0007500000002</v>
      </c>
      <c r="G318" s="3">
        <f>G319</f>
        <v>0</v>
      </c>
      <c r="H318" s="9">
        <f t="shared" si="41"/>
        <v>3556.0007500000002</v>
      </c>
      <c r="I318" s="3">
        <f>I319</f>
        <v>0</v>
      </c>
      <c r="J318" s="9">
        <f t="shared" si="40"/>
        <v>3556.0007500000002</v>
      </c>
      <c r="K318" s="3">
        <f>K319</f>
        <v>0</v>
      </c>
      <c r="L318" s="9">
        <f t="shared" si="39"/>
        <v>3556.0007500000002</v>
      </c>
      <c r="M318" s="3">
        <f>M319</f>
        <v>0</v>
      </c>
      <c r="N318" s="9">
        <f t="shared" si="38"/>
        <v>3556.0007500000002</v>
      </c>
      <c r="O318" s="3">
        <f>O319</f>
        <v>0</v>
      </c>
      <c r="P318" s="9">
        <f t="shared" si="37"/>
        <v>3556.0007500000002</v>
      </c>
      <c r="Q318" s="3">
        <f>Q319</f>
        <v>38.159140000000001</v>
      </c>
      <c r="R318" s="9">
        <f t="shared" si="35"/>
        <v>3594.1598900000004</v>
      </c>
      <c r="S318" s="3">
        <f>S319</f>
        <v>0</v>
      </c>
      <c r="T318" s="9">
        <f t="shared" si="36"/>
        <v>3594.1598900000004</v>
      </c>
    </row>
    <row r="319" spans="1:20" ht="50.25" customHeight="1">
      <c r="A319" s="1" t="s">
        <v>63</v>
      </c>
      <c r="B319" s="4" t="s">
        <v>62</v>
      </c>
      <c r="C319" s="5">
        <v>600</v>
      </c>
      <c r="D319" s="9">
        <v>3556.0007500000002</v>
      </c>
      <c r="E319" s="3"/>
      <c r="F319" s="9">
        <f t="shared" si="42"/>
        <v>3556.0007500000002</v>
      </c>
      <c r="G319" s="3"/>
      <c r="H319" s="9">
        <f t="shared" si="41"/>
        <v>3556.0007500000002</v>
      </c>
      <c r="I319" s="3"/>
      <c r="J319" s="9">
        <f t="shared" si="40"/>
        <v>3556.0007500000002</v>
      </c>
      <c r="K319" s="3"/>
      <c r="L319" s="9">
        <f t="shared" si="39"/>
        <v>3556.0007500000002</v>
      </c>
      <c r="M319" s="3"/>
      <c r="N319" s="9">
        <f t="shared" si="38"/>
        <v>3556.0007500000002</v>
      </c>
      <c r="O319" s="3"/>
      <c r="P319" s="9">
        <f t="shared" si="37"/>
        <v>3556.0007500000002</v>
      </c>
      <c r="Q319" s="3">
        <v>38.159140000000001</v>
      </c>
      <c r="R319" s="9">
        <f t="shared" si="35"/>
        <v>3594.1598900000004</v>
      </c>
      <c r="S319" s="3"/>
      <c r="T319" s="9">
        <f t="shared" si="36"/>
        <v>3594.1598900000004</v>
      </c>
    </row>
    <row r="320" spans="1:20" ht="75" customHeight="1">
      <c r="A320" s="13" t="s">
        <v>376</v>
      </c>
      <c r="B320" s="4" t="s">
        <v>377</v>
      </c>
      <c r="C320" s="5"/>
      <c r="D320" s="9">
        <v>1345.107</v>
      </c>
      <c r="E320" s="3">
        <f>E321</f>
        <v>0</v>
      </c>
      <c r="F320" s="9">
        <f t="shared" si="42"/>
        <v>1345.107</v>
      </c>
      <c r="G320" s="3">
        <f>G321</f>
        <v>0</v>
      </c>
      <c r="H320" s="9">
        <f t="shared" si="41"/>
        <v>1345.107</v>
      </c>
      <c r="I320" s="3">
        <f>I321</f>
        <v>0</v>
      </c>
      <c r="J320" s="9">
        <f t="shared" si="40"/>
        <v>1345.107</v>
      </c>
      <c r="K320" s="3">
        <f>K321</f>
        <v>0</v>
      </c>
      <c r="L320" s="9">
        <f t="shared" si="39"/>
        <v>1345.107</v>
      </c>
      <c r="M320" s="3">
        <f>M321</f>
        <v>0</v>
      </c>
      <c r="N320" s="9">
        <f t="shared" si="38"/>
        <v>1345.107</v>
      </c>
      <c r="O320" s="3">
        <f>O321</f>
        <v>0</v>
      </c>
      <c r="P320" s="9">
        <f t="shared" si="37"/>
        <v>1345.107</v>
      </c>
      <c r="Q320" s="3">
        <f>Q321</f>
        <v>0</v>
      </c>
      <c r="R320" s="9">
        <f t="shared" si="35"/>
        <v>1345.107</v>
      </c>
      <c r="S320" s="3">
        <f>S321</f>
        <v>0</v>
      </c>
      <c r="T320" s="9">
        <f t="shared" si="36"/>
        <v>1345.107</v>
      </c>
    </row>
    <row r="321" spans="1:20" ht="52.5" customHeight="1">
      <c r="A321" s="1" t="s">
        <v>63</v>
      </c>
      <c r="B321" s="4" t="s">
        <v>377</v>
      </c>
      <c r="C321" s="5">
        <v>600</v>
      </c>
      <c r="D321" s="9">
        <v>1345.107</v>
      </c>
      <c r="E321" s="3"/>
      <c r="F321" s="9">
        <f t="shared" si="42"/>
        <v>1345.107</v>
      </c>
      <c r="G321" s="3"/>
      <c r="H321" s="9">
        <f t="shared" si="41"/>
        <v>1345.107</v>
      </c>
      <c r="I321" s="3"/>
      <c r="J321" s="9">
        <f t="shared" si="40"/>
        <v>1345.107</v>
      </c>
      <c r="K321" s="3"/>
      <c r="L321" s="9">
        <f t="shared" si="39"/>
        <v>1345.107</v>
      </c>
      <c r="M321" s="3"/>
      <c r="N321" s="9">
        <f t="shared" si="38"/>
        <v>1345.107</v>
      </c>
      <c r="O321" s="3"/>
      <c r="P321" s="9">
        <f t="shared" si="37"/>
        <v>1345.107</v>
      </c>
      <c r="Q321" s="3"/>
      <c r="R321" s="9">
        <f t="shared" si="35"/>
        <v>1345.107</v>
      </c>
      <c r="S321" s="3"/>
      <c r="T321" s="9">
        <f t="shared" si="36"/>
        <v>1345.107</v>
      </c>
    </row>
    <row r="322" spans="1:20" ht="86.25" customHeight="1">
      <c r="A322" s="11" t="s">
        <v>64</v>
      </c>
      <c r="B322" s="4" t="s">
        <v>66</v>
      </c>
      <c r="C322" s="5"/>
      <c r="D322" s="9">
        <v>0</v>
      </c>
      <c r="E322" s="3">
        <f>E323</f>
        <v>0</v>
      </c>
      <c r="F322" s="9">
        <f t="shared" si="42"/>
        <v>0</v>
      </c>
      <c r="G322" s="3">
        <f>G323</f>
        <v>0</v>
      </c>
      <c r="H322" s="9">
        <f t="shared" si="41"/>
        <v>0</v>
      </c>
      <c r="I322" s="3">
        <f>I323</f>
        <v>0</v>
      </c>
      <c r="J322" s="9">
        <f t="shared" si="40"/>
        <v>0</v>
      </c>
      <c r="K322" s="3">
        <f>K323</f>
        <v>0</v>
      </c>
      <c r="L322" s="9">
        <f t="shared" si="39"/>
        <v>0</v>
      </c>
      <c r="M322" s="3">
        <f>M323</f>
        <v>0</v>
      </c>
      <c r="N322" s="9">
        <f t="shared" si="38"/>
        <v>0</v>
      </c>
      <c r="O322" s="3">
        <f>O323</f>
        <v>0</v>
      </c>
      <c r="P322" s="9">
        <f t="shared" si="37"/>
        <v>0</v>
      </c>
      <c r="Q322" s="3">
        <f>Q323</f>
        <v>0</v>
      </c>
      <c r="R322" s="9">
        <f t="shared" si="35"/>
        <v>0</v>
      </c>
      <c r="S322" s="3">
        <f>S323</f>
        <v>0</v>
      </c>
      <c r="T322" s="9">
        <f t="shared" si="36"/>
        <v>0</v>
      </c>
    </row>
    <row r="323" spans="1:20" ht="80.25" customHeight="1">
      <c r="A323" s="11" t="s">
        <v>65</v>
      </c>
      <c r="B323" s="4" t="s">
        <v>67</v>
      </c>
      <c r="C323" s="5"/>
      <c r="D323" s="9">
        <v>0</v>
      </c>
      <c r="E323" s="3">
        <f>E324</f>
        <v>0</v>
      </c>
      <c r="F323" s="9">
        <f t="shared" si="42"/>
        <v>0</v>
      </c>
      <c r="G323" s="3">
        <f>G324</f>
        <v>0</v>
      </c>
      <c r="H323" s="9">
        <f t="shared" si="41"/>
        <v>0</v>
      </c>
      <c r="I323" s="3">
        <f>I324</f>
        <v>0</v>
      </c>
      <c r="J323" s="9">
        <f t="shared" si="40"/>
        <v>0</v>
      </c>
      <c r="K323" s="3">
        <f>K324</f>
        <v>0</v>
      </c>
      <c r="L323" s="9">
        <f t="shared" si="39"/>
        <v>0</v>
      </c>
      <c r="M323" s="3">
        <f>M324</f>
        <v>0</v>
      </c>
      <c r="N323" s="9">
        <f t="shared" si="38"/>
        <v>0</v>
      </c>
      <c r="O323" s="3">
        <f>O324</f>
        <v>0</v>
      </c>
      <c r="P323" s="9">
        <f t="shared" si="37"/>
        <v>0</v>
      </c>
      <c r="Q323" s="3">
        <f>Q324</f>
        <v>0</v>
      </c>
      <c r="R323" s="9">
        <f t="shared" si="35"/>
        <v>0</v>
      </c>
      <c r="S323" s="3">
        <f>S324</f>
        <v>0</v>
      </c>
      <c r="T323" s="9">
        <f t="shared" si="36"/>
        <v>0</v>
      </c>
    </row>
    <row r="324" spans="1:20" ht="48" customHeight="1">
      <c r="A324" s="1" t="s">
        <v>63</v>
      </c>
      <c r="B324" s="4" t="s">
        <v>67</v>
      </c>
      <c r="C324" s="5">
        <v>600</v>
      </c>
      <c r="D324" s="9">
        <v>0</v>
      </c>
      <c r="E324" s="3"/>
      <c r="F324" s="9">
        <f t="shared" si="42"/>
        <v>0</v>
      </c>
      <c r="G324" s="3"/>
      <c r="H324" s="9">
        <f t="shared" si="41"/>
        <v>0</v>
      </c>
      <c r="I324" s="3"/>
      <c r="J324" s="9">
        <f t="shared" si="40"/>
        <v>0</v>
      </c>
      <c r="K324" s="3"/>
      <c r="L324" s="9">
        <f t="shared" si="39"/>
        <v>0</v>
      </c>
      <c r="M324" s="3"/>
      <c r="N324" s="9">
        <f t="shared" si="38"/>
        <v>0</v>
      </c>
      <c r="O324" s="3"/>
      <c r="P324" s="9">
        <f t="shared" si="37"/>
        <v>0</v>
      </c>
      <c r="Q324" s="3"/>
      <c r="R324" s="9">
        <f t="shared" si="35"/>
        <v>0</v>
      </c>
      <c r="S324" s="3"/>
      <c r="T324" s="9">
        <f t="shared" si="36"/>
        <v>0</v>
      </c>
    </row>
    <row r="325" spans="1:20" ht="39.75" customHeight="1">
      <c r="A325" s="10" t="s">
        <v>53</v>
      </c>
      <c r="B325" s="8" t="s">
        <v>56</v>
      </c>
      <c r="C325" s="5"/>
      <c r="D325" s="9">
        <v>595.49330999999995</v>
      </c>
      <c r="E325" s="3">
        <f>E326</f>
        <v>0</v>
      </c>
      <c r="F325" s="9">
        <f t="shared" si="42"/>
        <v>595.49330999999995</v>
      </c>
      <c r="G325" s="3">
        <f>G326</f>
        <v>150</v>
      </c>
      <c r="H325" s="9">
        <f t="shared" si="41"/>
        <v>745.49330999999995</v>
      </c>
      <c r="I325" s="3">
        <f>I326</f>
        <v>0</v>
      </c>
      <c r="J325" s="9">
        <f t="shared" si="40"/>
        <v>745.49330999999995</v>
      </c>
      <c r="K325" s="3">
        <f>K326</f>
        <v>-179.80234999999999</v>
      </c>
      <c r="L325" s="9">
        <f t="shared" si="39"/>
        <v>565.6909599999999</v>
      </c>
      <c r="M325" s="3">
        <f>M326</f>
        <v>0</v>
      </c>
      <c r="N325" s="9">
        <f t="shared" si="38"/>
        <v>565.6909599999999</v>
      </c>
      <c r="O325" s="3">
        <f>O326</f>
        <v>0</v>
      </c>
      <c r="P325" s="9">
        <f t="shared" si="37"/>
        <v>565.6909599999999</v>
      </c>
      <c r="Q325" s="3">
        <f>Q326</f>
        <v>-50</v>
      </c>
      <c r="R325" s="9">
        <f t="shared" si="35"/>
        <v>515.6909599999999</v>
      </c>
      <c r="S325" s="3">
        <f>S326</f>
        <v>14.756119999999999</v>
      </c>
      <c r="T325" s="9">
        <f t="shared" si="36"/>
        <v>530.44707999999991</v>
      </c>
    </row>
    <row r="326" spans="1:20" ht="38.25" customHeight="1">
      <c r="A326" s="11" t="s">
        <v>54</v>
      </c>
      <c r="B326" s="4" t="s">
        <v>57</v>
      </c>
      <c r="C326" s="5"/>
      <c r="D326" s="9">
        <v>595.49330999999995</v>
      </c>
      <c r="E326" s="3">
        <f>E327+E329+E331+E334+E336</f>
        <v>0</v>
      </c>
      <c r="F326" s="9">
        <f t="shared" si="42"/>
        <v>595.49330999999995</v>
      </c>
      <c r="G326" s="3">
        <f>G327+G329+G331+G334+G336</f>
        <v>150</v>
      </c>
      <c r="H326" s="9">
        <f t="shared" si="41"/>
        <v>745.49330999999995</v>
      </c>
      <c r="I326" s="3">
        <f>I327+I329+I331+I334+I336</f>
        <v>0</v>
      </c>
      <c r="J326" s="9">
        <f t="shared" si="40"/>
        <v>745.49330999999995</v>
      </c>
      <c r="K326" s="3">
        <f>K327+K329+K331+K334+K336</f>
        <v>-179.80234999999999</v>
      </c>
      <c r="L326" s="9">
        <f t="shared" si="39"/>
        <v>565.6909599999999</v>
      </c>
      <c r="M326" s="3">
        <f>M327+M329+M331+M334+M336</f>
        <v>0</v>
      </c>
      <c r="N326" s="9">
        <f t="shared" si="38"/>
        <v>565.6909599999999</v>
      </c>
      <c r="O326" s="3">
        <f>O327+O329+O331+O334+O336</f>
        <v>0</v>
      </c>
      <c r="P326" s="9">
        <f t="shared" si="37"/>
        <v>565.6909599999999</v>
      </c>
      <c r="Q326" s="3">
        <f>Q327+Q329+Q331+Q334+Q336</f>
        <v>-50</v>
      </c>
      <c r="R326" s="9">
        <f t="shared" si="35"/>
        <v>515.6909599999999</v>
      </c>
      <c r="S326" s="3">
        <f>S327+S329+S331+S334+S336</f>
        <v>14.756119999999999</v>
      </c>
      <c r="T326" s="9">
        <f t="shared" si="36"/>
        <v>530.44707999999991</v>
      </c>
    </row>
    <row r="327" spans="1:20" ht="29.25" customHeight="1">
      <c r="A327" s="11" t="s">
        <v>55</v>
      </c>
      <c r="B327" s="4" t="s">
        <v>58</v>
      </c>
      <c r="C327" s="5"/>
      <c r="D327" s="9">
        <v>134.15243000000001</v>
      </c>
      <c r="E327" s="3">
        <f>E328</f>
        <v>0</v>
      </c>
      <c r="F327" s="9">
        <f t="shared" si="42"/>
        <v>134.15243000000001</v>
      </c>
      <c r="G327" s="3">
        <f>G328</f>
        <v>0</v>
      </c>
      <c r="H327" s="9">
        <f t="shared" si="41"/>
        <v>134.15243000000001</v>
      </c>
      <c r="I327" s="3">
        <f>I328</f>
        <v>0</v>
      </c>
      <c r="J327" s="9">
        <f t="shared" si="40"/>
        <v>134.15243000000001</v>
      </c>
      <c r="K327" s="3">
        <f>K328</f>
        <v>0</v>
      </c>
      <c r="L327" s="9">
        <f t="shared" si="39"/>
        <v>134.15243000000001</v>
      </c>
      <c r="M327" s="3">
        <f>M328</f>
        <v>0</v>
      </c>
      <c r="N327" s="9">
        <f t="shared" si="38"/>
        <v>134.15243000000001</v>
      </c>
      <c r="O327" s="3">
        <f>O328</f>
        <v>0</v>
      </c>
      <c r="P327" s="9">
        <f t="shared" si="37"/>
        <v>134.15243000000001</v>
      </c>
      <c r="Q327" s="3">
        <f>Q328</f>
        <v>0</v>
      </c>
      <c r="R327" s="9">
        <f t="shared" si="35"/>
        <v>134.15243000000001</v>
      </c>
      <c r="S327" s="3">
        <f>S328</f>
        <v>25</v>
      </c>
      <c r="T327" s="9">
        <f t="shared" si="36"/>
        <v>159.15243000000001</v>
      </c>
    </row>
    <row r="328" spans="1:20" ht="50.25" customHeight="1">
      <c r="A328" s="1" t="s">
        <v>35</v>
      </c>
      <c r="B328" s="4" t="s">
        <v>58</v>
      </c>
      <c r="C328" s="5">
        <v>200</v>
      </c>
      <c r="D328" s="9">
        <v>134.15243000000001</v>
      </c>
      <c r="E328" s="3"/>
      <c r="F328" s="9">
        <f t="shared" si="42"/>
        <v>134.15243000000001</v>
      </c>
      <c r="G328" s="3"/>
      <c r="H328" s="9">
        <f t="shared" si="41"/>
        <v>134.15243000000001</v>
      </c>
      <c r="I328" s="3"/>
      <c r="J328" s="9">
        <f t="shared" si="40"/>
        <v>134.15243000000001</v>
      </c>
      <c r="K328" s="3"/>
      <c r="L328" s="9">
        <f t="shared" si="39"/>
        <v>134.15243000000001</v>
      </c>
      <c r="M328" s="3"/>
      <c r="N328" s="9">
        <f t="shared" si="38"/>
        <v>134.15243000000001</v>
      </c>
      <c r="O328" s="3"/>
      <c r="P328" s="9">
        <f t="shared" si="37"/>
        <v>134.15243000000001</v>
      </c>
      <c r="Q328" s="3"/>
      <c r="R328" s="9">
        <f t="shared" si="35"/>
        <v>134.15243000000001</v>
      </c>
      <c r="S328" s="3">
        <v>25</v>
      </c>
      <c r="T328" s="9">
        <f t="shared" si="36"/>
        <v>159.15243000000001</v>
      </c>
    </row>
    <row r="329" spans="1:20" ht="36" customHeight="1">
      <c r="A329" s="1" t="s">
        <v>409</v>
      </c>
      <c r="B329" s="4" t="s">
        <v>410</v>
      </c>
      <c r="C329" s="5"/>
      <c r="D329" s="9">
        <v>396.1</v>
      </c>
      <c r="E329" s="3">
        <f>E330</f>
        <v>0</v>
      </c>
      <c r="F329" s="9">
        <f t="shared" si="42"/>
        <v>396.1</v>
      </c>
      <c r="G329" s="3">
        <f>G330</f>
        <v>0</v>
      </c>
      <c r="H329" s="9">
        <f t="shared" si="41"/>
        <v>396.1</v>
      </c>
      <c r="I329" s="3">
        <f>I330</f>
        <v>0</v>
      </c>
      <c r="J329" s="9">
        <f t="shared" si="40"/>
        <v>396.1</v>
      </c>
      <c r="K329" s="3">
        <f>K330</f>
        <v>-231.12</v>
      </c>
      <c r="L329" s="9">
        <f t="shared" si="39"/>
        <v>164.98000000000002</v>
      </c>
      <c r="M329" s="3">
        <f>M330</f>
        <v>0</v>
      </c>
      <c r="N329" s="9">
        <f t="shared" si="38"/>
        <v>164.98000000000002</v>
      </c>
      <c r="O329" s="3">
        <f>O330</f>
        <v>0</v>
      </c>
      <c r="P329" s="9">
        <f t="shared" si="37"/>
        <v>164.98000000000002</v>
      </c>
      <c r="Q329" s="3">
        <f>Q330</f>
        <v>0</v>
      </c>
      <c r="R329" s="9">
        <f t="shared" si="35"/>
        <v>164.98000000000002</v>
      </c>
      <c r="S329" s="3">
        <f>S330</f>
        <v>0</v>
      </c>
      <c r="T329" s="9">
        <f t="shared" si="36"/>
        <v>164.98000000000002</v>
      </c>
    </row>
    <row r="330" spans="1:20" ht="50.25" customHeight="1">
      <c r="A330" s="1" t="s">
        <v>35</v>
      </c>
      <c r="B330" s="14" t="s">
        <v>410</v>
      </c>
      <c r="C330" s="5">
        <v>200</v>
      </c>
      <c r="D330" s="9">
        <v>396.1</v>
      </c>
      <c r="E330" s="3"/>
      <c r="F330" s="9">
        <f t="shared" si="42"/>
        <v>396.1</v>
      </c>
      <c r="G330" s="3"/>
      <c r="H330" s="9">
        <f t="shared" si="41"/>
        <v>396.1</v>
      </c>
      <c r="I330" s="3"/>
      <c r="J330" s="9">
        <f t="shared" si="40"/>
        <v>396.1</v>
      </c>
      <c r="K330" s="3">
        <v>-231.12</v>
      </c>
      <c r="L330" s="9">
        <f t="shared" si="39"/>
        <v>164.98000000000002</v>
      </c>
      <c r="M330" s="3"/>
      <c r="N330" s="9">
        <f t="shared" si="38"/>
        <v>164.98000000000002</v>
      </c>
      <c r="O330" s="3"/>
      <c r="P330" s="9">
        <f t="shared" si="37"/>
        <v>164.98000000000002</v>
      </c>
      <c r="Q330" s="3"/>
      <c r="R330" s="9">
        <f t="shared" si="35"/>
        <v>164.98000000000002</v>
      </c>
      <c r="S330" s="3"/>
      <c r="T330" s="9">
        <f t="shared" si="36"/>
        <v>164.98000000000002</v>
      </c>
    </row>
    <row r="331" spans="1:20" ht="38.25" customHeight="1">
      <c r="A331" s="13" t="s">
        <v>447</v>
      </c>
      <c r="B331" s="14" t="s">
        <v>448</v>
      </c>
      <c r="C331" s="5"/>
      <c r="D331" s="9">
        <v>25</v>
      </c>
      <c r="E331" s="3">
        <f>E332+E333</f>
        <v>0</v>
      </c>
      <c r="F331" s="9">
        <f t="shared" si="42"/>
        <v>25</v>
      </c>
      <c r="G331" s="3">
        <f>G332+G333</f>
        <v>0</v>
      </c>
      <c r="H331" s="9">
        <f t="shared" si="41"/>
        <v>25</v>
      </c>
      <c r="I331" s="3">
        <f>I332+I333</f>
        <v>0</v>
      </c>
      <c r="J331" s="9">
        <f t="shared" si="40"/>
        <v>25</v>
      </c>
      <c r="K331" s="3">
        <f>K332+K333</f>
        <v>0</v>
      </c>
      <c r="L331" s="9">
        <f t="shared" si="39"/>
        <v>25</v>
      </c>
      <c r="M331" s="3">
        <f>M332+M333</f>
        <v>0</v>
      </c>
      <c r="N331" s="9">
        <f t="shared" si="38"/>
        <v>25</v>
      </c>
      <c r="O331" s="3">
        <f>O332+O333</f>
        <v>0</v>
      </c>
      <c r="P331" s="9">
        <f t="shared" si="37"/>
        <v>25</v>
      </c>
      <c r="Q331" s="3">
        <f>Q332+Q333</f>
        <v>0</v>
      </c>
      <c r="R331" s="9">
        <f t="shared" si="35"/>
        <v>25</v>
      </c>
      <c r="S331" s="3">
        <f>S332+S333</f>
        <v>0</v>
      </c>
      <c r="T331" s="9">
        <f t="shared" si="36"/>
        <v>25</v>
      </c>
    </row>
    <row r="332" spans="1:20" ht="78.75" customHeight="1">
      <c r="A332" s="13" t="s">
        <v>109</v>
      </c>
      <c r="B332" s="14" t="s">
        <v>448</v>
      </c>
      <c r="C332" s="5">
        <v>100</v>
      </c>
      <c r="D332" s="9">
        <v>25</v>
      </c>
      <c r="E332" s="3"/>
      <c r="F332" s="9">
        <f t="shared" si="42"/>
        <v>25</v>
      </c>
      <c r="G332" s="3"/>
      <c r="H332" s="9">
        <f t="shared" si="41"/>
        <v>25</v>
      </c>
      <c r="I332" s="3"/>
      <c r="J332" s="9">
        <f t="shared" si="40"/>
        <v>25</v>
      </c>
      <c r="K332" s="3"/>
      <c r="L332" s="9">
        <f t="shared" si="39"/>
        <v>25</v>
      </c>
      <c r="M332" s="3"/>
      <c r="N332" s="9">
        <f t="shared" si="38"/>
        <v>25</v>
      </c>
      <c r="O332" s="3">
        <v>-1.5</v>
      </c>
      <c r="P332" s="9">
        <f t="shared" si="37"/>
        <v>23.5</v>
      </c>
      <c r="Q332" s="3"/>
      <c r="R332" s="9">
        <f t="shared" si="35"/>
        <v>23.5</v>
      </c>
      <c r="S332" s="3"/>
      <c r="T332" s="9">
        <f t="shared" si="36"/>
        <v>23.5</v>
      </c>
    </row>
    <row r="333" spans="1:20" ht="50.25" customHeight="1">
      <c r="A333" s="13" t="s">
        <v>35</v>
      </c>
      <c r="B333" s="14" t="s">
        <v>448</v>
      </c>
      <c r="C333" s="5">
        <v>200</v>
      </c>
      <c r="D333" s="9">
        <v>0</v>
      </c>
      <c r="E333" s="3"/>
      <c r="F333" s="9">
        <f t="shared" si="42"/>
        <v>0</v>
      </c>
      <c r="G333" s="3"/>
      <c r="H333" s="9">
        <f t="shared" si="41"/>
        <v>0</v>
      </c>
      <c r="I333" s="3"/>
      <c r="J333" s="9">
        <f t="shared" si="40"/>
        <v>0</v>
      </c>
      <c r="K333" s="3"/>
      <c r="L333" s="9">
        <f t="shared" si="39"/>
        <v>0</v>
      </c>
      <c r="M333" s="3"/>
      <c r="N333" s="9">
        <f t="shared" si="38"/>
        <v>0</v>
      </c>
      <c r="O333" s="3">
        <v>1.5</v>
      </c>
      <c r="P333" s="9">
        <f t="shared" si="37"/>
        <v>1.5</v>
      </c>
      <c r="Q333" s="3"/>
      <c r="R333" s="9">
        <f t="shared" si="35"/>
        <v>1.5</v>
      </c>
      <c r="S333" s="3"/>
      <c r="T333" s="9">
        <f t="shared" si="36"/>
        <v>1.5</v>
      </c>
    </row>
    <row r="334" spans="1:20" ht="114" customHeight="1">
      <c r="A334" s="1" t="s">
        <v>558</v>
      </c>
      <c r="B334" s="14" t="s">
        <v>59</v>
      </c>
      <c r="C334" s="5"/>
      <c r="D334" s="9">
        <v>40.240879999999997</v>
      </c>
      <c r="E334" s="3">
        <f>E335</f>
        <v>0</v>
      </c>
      <c r="F334" s="9">
        <f t="shared" si="42"/>
        <v>40.240879999999997</v>
      </c>
      <c r="G334" s="3">
        <f>G335</f>
        <v>0</v>
      </c>
      <c r="H334" s="9">
        <f t="shared" si="41"/>
        <v>40.240879999999997</v>
      </c>
      <c r="I334" s="3">
        <f>I335</f>
        <v>0</v>
      </c>
      <c r="J334" s="9">
        <f t="shared" si="40"/>
        <v>40.240879999999997</v>
      </c>
      <c r="K334" s="3">
        <f>K335</f>
        <v>51.31765</v>
      </c>
      <c r="L334" s="9">
        <f t="shared" si="39"/>
        <v>91.55852999999999</v>
      </c>
      <c r="M334" s="3">
        <f>M335</f>
        <v>0</v>
      </c>
      <c r="N334" s="9">
        <f t="shared" si="38"/>
        <v>91.55852999999999</v>
      </c>
      <c r="O334" s="3">
        <f>O335</f>
        <v>0</v>
      </c>
      <c r="P334" s="9">
        <f t="shared" si="37"/>
        <v>91.55852999999999</v>
      </c>
      <c r="Q334" s="3">
        <f>Q335</f>
        <v>0</v>
      </c>
      <c r="R334" s="9">
        <f t="shared" si="35"/>
        <v>91.55852999999999</v>
      </c>
      <c r="S334" s="3">
        <f>S335</f>
        <v>0</v>
      </c>
      <c r="T334" s="9">
        <f t="shared" si="36"/>
        <v>91.55852999999999</v>
      </c>
    </row>
    <row r="335" spans="1:20" ht="49.5" customHeight="1">
      <c r="A335" s="1" t="s">
        <v>35</v>
      </c>
      <c r="B335" s="14" t="s">
        <v>59</v>
      </c>
      <c r="C335" s="5">
        <v>200</v>
      </c>
      <c r="D335" s="9">
        <v>40.240879999999997</v>
      </c>
      <c r="E335" s="3"/>
      <c r="F335" s="9">
        <f t="shared" si="42"/>
        <v>40.240879999999997</v>
      </c>
      <c r="G335" s="3"/>
      <c r="H335" s="9">
        <f t="shared" si="41"/>
        <v>40.240879999999997</v>
      </c>
      <c r="I335" s="3"/>
      <c r="J335" s="9">
        <f t="shared" si="40"/>
        <v>40.240879999999997</v>
      </c>
      <c r="K335" s="3">
        <v>51.31765</v>
      </c>
      <c r="L335" s="9">
        <f t="shared" si="39"/>
        <v>91.55852999999999</v>
      </c>
      <c r="M335" s="3"/>
      <c r="N335" s="9">
        <f t="shared" si="38"/>
        <v>91.55852999999999</v>
      </c>
      <c r="O335" s="3"/>
      <c r="P335" s="9">
        <f t="shared" si="37"/>
        <v>91.55852999999999</v>
      </c>
      <c r="Q335" s="3"/>
      <c r="R335" s="9">
        <f t="shared" si="35"/>
        <v>91.55852999999999</v>
      </c>
      <c r="S335" s="3"/>
      <c r="T335" s="9">
        <f t="shared" si="36"/>
        <v>91.55852999999999</v>
      </c>
    </row>
    <row r="336" spans="1:20" ht="87" customHeight="1">
      <c r="A336" s="19" t="s">
        <v>384</v>
      </c>
      <c r="B336" s="14" t="s">
        <v>385</v>
      </c>
      <c r="C336" s="5"/>
      <c r="D336" s="9">
        <v>0</v>
      </c>
      <c r="E336" s="3">
        <f>E337</f>
        <v>0</v>
      </c>
      <c r="F336" s="9">
        <f t="shared" si="42"/>
        <v>0</v>
      </c>
      <c r="G336" s="3">
        <f>G337</f>
        <v>150</v>
      </c>
      <c r="H336" s="9">
        <f t="shared" si="41"/>
        <v>150</v>
      </c>
      <c r="I336" s="3">
        <f>I337</f>
        <v>0</v>
      </c>
      <c r="J336" s="9">
        <f t="shared" si="40"/>
        <v>150</v>
      </c>
      <c r="K336" s="3">
        <f>K337</f>
        <v>0</v>
      </c>
      <c r="L336" s="9">
        <f t="shared" si="39"/>
        <v>150</v>
      </c>
      <c r="M336" s="3">
        <f>M337</f>
        <v>0</v>
      </c>
      <c r="N336" s="9">
        <f t="shared" si="38"/>
        <v>150</v>
      </c>
      <c r="O336" s="3">
        <f>O337</f>
        <v>0</v>
      </c>
      <c r="P336" s="9">
        <f t="shared" si="37"/>
        <v>150</v>
      </c>
      <c r="Q336" s="3">
        <f>Q337</f>
        <v>-50</v>
      </c>
      <c r="R336" s="9">
        <f t="shared" si="35"/>
        <v>100</v>
      </c>
      <c r="S336" s="3">
        <f>S337</f>
        <v>-10.243880000000001</v>
      </c>
      <c r="T336" s="9">
        <f t="shared" si="36"/>
        <v>89.756119999999996</v>
      </c>
    </row>
    <row r="337" spans="1:20" ht="49.5" customHeight="1">
      <c r="A337" s="1" t="s">
        <v>35</v>
      </c>
      <c r="B337" s="14" t="s">
        <v>385</v>
      </c>
      <c r="C337" s="5">
        <v>200</v>
      </c>
      <c r="D337" s="9">
        <v>0</v>
      </c>
      <c r="E337" s="3"/>
      <c r="F337" s="9">
        <f t="shared" si="42"/>
        <v>0</v>
      </c>
      <c r="G337" s="3">
        <v>150</v>
      </c>
      <c r="H337" s="9">
        <f t="shared" si="41"/>
        <v>150</v>
      </c>
      <c r="I337" s="3"/>
      <c r="J337" s="9">
        <f t="shared" si="40"/>
        <v>150</v>
      </c>
      <c r="K337" s="3"/>
      <c r="L337" s="9">
        <f t="shared" si="39"/>
        <v>150</v>
      </c>
      <c r="M337" s="3"/>
      <c r="N337" s="9">
        <f t="shared" si="38"/>
        <v>150</v>
      </c>
      <c r="O337" s="3"/>
      <c r="P337" s="9">
        <f t="shared" si="37"/>
        <v>150</v>
      </c>
      <c r="Q337" s="3">
        <v>-50</v>
      </c>
      <c r="R337" s="9">
        <f t="shared" si="35"/>
        <v>100</v>
      </c>
      <c r="S337" s="3">
        <v>-10.243880000000001</v>
      </c>
      <c r="T337" s="9">
        <f t="shared" si="36"/>
        <v>89.756119999999996</v>
      </c>
    </row>
    <row r="338" spans="1:20" ht="76.5" customHeight="1">
      <c r="A338" s="10" t="s">
        <v>47</v>
      </c>
      <c r="B338" s="8" t="s">
        <v>50</v>
      </c>
      <c r="C338" s="5"/>
      <c r="D338" s="9">
        <v>2146.9140000000002</v>
      </c>
      <c r="E338" s="3">
        <f>E339</f>
        <v>0</v>
      </c>
      <c r="F338" s="9">
        <f t="shared" si="42"/>
        <v>2146.9140000000002</v>
      </c>
      <c r="G338" s="3">
        <f>G339</f>
        <v>0</v>
      </c>
      <c r="H338" s="9">
        <f t="shared" si="41"/>
        <v>2146.9140000000002</v>
      </c>
      <c r="I338" s="3">
        <f>I339</f>
        <v>0</v>
      </c>
      <c r="J338" s="9">
        <f t="shared" si="40"/>
        <v>2146.9140000000002</v>
      </c>
      <c r="K338" s="3">
        <f>K339</f>
        <v>0</v>
      </c>
      <c r="L338" s="9">
        <f t="shared" si="39"/>
        <v>2146.9140000000002</v>
      </c>
      <c r="M338" s="3">
        <f>M339</f>
        <v>0</v>
      </c>
      <c r="N338" s="9">
        <f t="shared" si="38"/>
        <v>2146.9140000000002</v>
      </c>
      <c r="O338" s="3">
        <f>O339</f>
        <v>-57.164000000000001</v>
      </c>
      <c r="P338" s="9">
        <f t="shared" si="37"/>
        <v>2089.75</v>
      </c>
      <c r="Q338" s="3">
        <f>Q339</f>
        <v>0</v>
      </c>
      <c r="R338" s="9">
        <f t="shared" si="35"/>
        <v>2089.75</v>
      </c>
      <c r="S338" s="3">
        <f>S339</f>
        <v>0</v>
      </c>
      <c r="T338" s="9">
        <f t="shared" si="36"/>
        <v>2089.75</v>
      </c>
    </row>
    <row r="339" spans="1:20" ht="74.25" customHeight="1">
      <c r="A339" s="11" t="s">
        <v>48</v>
      </c>
      <c r="B339" s="4" t="s">
        <v>51</v>
      </c>
      <c r="C339" s="5"/>
      <c r="D339" s="9">
        <v>2146.9140000000002</v>
      </c>
      <c r="E339" s="3">
        <f>E340</f>
        <v>0</v>
      </c>
      <c r="F339" s="9">
        <f t="shared" si="42"/>
        <v>2146.9140000000002</v>
      </c>
      <c r="G339" s="3">
        <f>G340</f>
        <v>0</v>
      </c>
      <c r="H339" s="9">
        <f t="shared" si="41"/>
        <v>2146.9140000000002</v>
      </c>
      <c r="I339" s="3">
        <f>I340</f>
        <v>0</v>
      </c>
      <c r="J339" s="9">
        <f t="shared" si="40"/>
        <v>2146.9140000000002</v>
      </c>
      <c r="K339" s="3">
        <f>K340</f>
        <v>0</v>
      </c>
      <c r="L339" s="9">
        <f t="shared" si="39"/>
        <v>2146.9140000000002</v>
      </c>
      <c r="M339" s="3">
        <f>M340</f>
        <v>0</v>
      </c>
      <c r="N339" s="9">
        <f t="shared" si="38"/>
        <v>2146.9140000000002</v>
      </c>
      <c r="O339" s="3">
        <f>O340</f>
        <v>-57.164000000000001</v>
      </c>
      <c r="P339" s="9">
        <f t="shared" si="37"/>
        <v>2089.75</v>
      </c>
      <c r="Q339" s="3">
        <f>Q340</f>
        <v>0</v>
      </c>
      <c r="R339" s="9">
        <f t="shared" si="35"/>
        <v>2089.75</v>
      </c>
      <c r="S339" s="3">
        <f>S340</f>
        <v>0</v>
      </c>
      <c r="T339" s="9">
        <f t="shared" si="36"/>
        <v>2089.75</v>
      </c>
    </row>
    <row r="340" spans="1:20" ht="63" customHeight="1">
      <c r="A340" s="11" t="s">
        <v>49</v>
      </c>
      <c r="B340" s="14" t="s">
        <v>52</v>
      </c>
      <c r="C340" s="5"/>
      <c r="D340" s="9">
        <v>2146.9140000000002</v>
      </c>
      <c r="E340" s="3">
        <f>E341</f>
        <v>0</v>
      </c>
      <c r="F340" s="9">
        <f t="shared" si="42"/>
        <v>2146.9140000000002</v>
      </c>
      <c r="G340" s="3">
        <f>G341</f>
        <v>0</v>
      </c>
      <c r="H340" s="9">
        <f t="shared" si="41"/>
        <v>2146.9140000000002</v>
      </c>
      <c r="I340" s="3">
        <f>I341</f>
        <v>0</v>
      </c>
      <c r="J340" s="9">
        <f t="shared" si="40"/>
        <v>2146.9140000000002</v>
      </c>
      <c r="K340" s="3">
        <f>K341</f>
        <v>0</v>
      </c>
      <c r="L340" s="9">
        <f t="shared" si="39"/>
        <v>2146.9140000000002</v>
      </c>
      <c r="M340" s="3">
        <f>M341</f>
        <v>0</v>
      </c>
      <c r="N340" s="9">
        <f t="shared" si="38"/>
        <v>2146.9140000000002</v>
      </c>
      <c r="O340" s="3">
        <f>O341</f>
        <v>-57.164000000000001</v>
      </c>
      <c r="P340" s="9">
        <f t="shared" si="37"/>
        <v>2089.75</v>
      </c>
      <c r="Q340" s="3">
        <f>Q341</f>
        <v>0</v>
      </c>
      <c r="R340" s="9">
        <f t="shared" si="35"/>
        <v>2089.75</v>
      </c>
      <c r="S340" s="3">
        <f>S341</f>
        <v>0</v>
      </c>
      <c r="T340" s="9">
        <f t="shared" si="36"/>
        <v>2089.75</v>
      </c>
    </row>
    <row r="341" spans="1:20" ht="48" customHeight="1">
      <c r="A341" s="1" t="s">
        <v>303</v>
      </c>
      <c r="B341" s="14" t="s">
        <v>52</v>
      </c>
      <c r="C341" s="5">
        <v>400</v>
      </c>
      <c r="D341" s="9">
        <v>2146.9140000000002</v>
      </c>
      <c r="E341" s="3"/>
      <c r="F341" s="9">
        <f t="shared" si="42"/>
        <v>2146.9140000000002</v>
      </c>
      <c r="G341" s="3"/>
      <c r="H341" s="9">
        <f t="shared" si="41"/>
        <v>2146.9140000000002</v>
      </c>
      <c r="I341" s="3"/>
      <c r="J341" s="9">
        <f t="shared" si="40"/>
        <v>2146.9140000000002</v>
      </c>
      <c r="K341" s="3"/>
      <c r="L341" s="9">
        <f t="shared" si="39"/>
        <v>2146.9140000000002</v>
      </c>
      <c r="M341" s="3"/>
      <c r="N341" s="9">
        <f t="shared" si="38"/>
        <v>2146.9140000000002</v>
      </c>
      <c r="O341" s="3">
        <v>-57.164000000000001</v>
      </c>
      <c r="P341" s="9">
        <f t="shared" si="37"/>
        <v>2089.75</v>
      </c>
      <c r="Q341" s="3"/>
      <c r="R341" s="9">
        <f t="shared" ref="R341:R404" si="43">P341+Q341</f>
        <v>2089.75</v>
      </c>
      <c r="S341" s="3"/>
      <c r="T341" s="9">
        <f t="shared" ref="T341:T404" si="44">R341+S341</f>
        <v>2089.75</v>
      </c>
    </row>
    <row r="342" spans="1:20" ht="90" customHeight="1">
      <c r="A342" s="10" t="s">
        <v>483</v>
      </c>
      <c r="B342" s="17" t="s">
        <v>486</v>
      </c>
      <c r="C342" s="5"/>
      <c r="D342" s="9">
        <v>50</v>
      </c>
      <c r="E342" s="3">
        <f>E343</f>
        <v>0</v>
      </c>
      <c r="F342" s="9">
        <f t="shared" si="42"/>
        <v>50</v>
      </c>
      <c r="G342" s="3">
        <f>G343</f>
        <v>0</v>
      </c>
      <c r="H342" s="9">
        <f t="shared" si="41"/>
        <v>50</v>
      </c>
      <c r="I342" s="3">
        <f>I343</f>
        <v>0</v>
      </c>
      <c r="J342" s="9">
        <f t="shared" si="40"/>
        <v>50</v>
      </c>
      <c r="K342" s="3">
        <f>K343+K346</f>
        <v>537.20000000000005</v>
      </c>
      <c r="L342" s="9">
        <f t="shared" si="39"/>
        <v>587.20000000000005</v>
      </c>
      <c r="M342" s="3">
        <f>M343+M346</f>
        <v>-50</v>
      </c>
      <c r="N342" s="9">
        <f t="shared" si="38"/>
        <v>537.20000000000005</v>
      </c>
      <c r="O342" s="3">
        <f>O343+O346</f>
        <v>0</v>
      </c>
      <c r="P342" s="9">
        <f t="shared" si="37"/>
        <v>537.20000000000005</v>
      </c>
      <c r="Q342" s="3">
        <f>Q343+Q346</f>
        <v>0</v>
      </c>
      <c r="R342" s="9">
        <f t="shared" si="43"/>
        <v>537.20000000000005</v>
      </c>
      <c r="S342" s="3">
        <f>S343+S346</f>
        <v>0</v>
      </c>
      <c r="T342" s="9">
        <f t="shared" si="44"/>
        <v>537.20000000000005</v>
      </c>
    </row>
    <row r="343" spans="1:20" ht="81" customHeight="1">
      <c r="A343" s="1" t="s">
        <v>484</v>
      </c>
      <c r="B343" s="14" t="s">
        <v>485</v>
      </c>
      <c r="C343" s="5"/>
      <c r="D343" s="9">
        <v>50</v>
      </c>
      <c r="E343" s="3">
        <f>E344</f>
        <v>0</v>
      </c>
      <c r="F343" s="9">
        <f t="shared" si="42"/>
        <v>50</v>
      </c>
      <c r="G343" s="3">
        <f>G344</f>
        <v>0</v>
      </c>
      <c r="H343" s="9">
        <f t="shared" si="41"/>
        <v>50</v>
      </c>
      <c r="I343" s="3">
        <f>I344</f>
        <v>0</v>
      </c>
      <c r="J343" s="9">
        <f t="shared" si="40"/>
        <v>50</v>
      </c>
      <c r="K343" s="3">
        <f>K344</f>
        <v>0</v>
      </c>
      <c r="L343" s="9">
        <f t="shared" si="39"/>
        <v>50</v>
      </c>
      <c r="M343" s="3">
        <f>M344</f>
        <v>-50</v>
      </c>
      <c r="N343" s="9">
        <f t="shared" si="38"/>
        <v>0</v>
      </c>
      <c r="O343" s="3">
        <f>O344</f>
        <v>0</v>
      </c>
      <c r="P343" s="9">
        <f t="shared" si="37"/>
        <v>0</v>
      </c>
      <c r="Q343" s="3">
        <f>Q344</f>
        <v>0</v>
      </c>
      <c r="R343" s="9">
        <f t="shared" si="43"/>
        <v>0</v>
      </c>
      <c r="S343" s="3">
        <f>S344</f>
        <v>0</v>
      </c>
      <c r="T343" s="9">
        <f t="shared" si="44"/>
        <v>0</v>
      </c>
    </row>
    <row r="344" spans="1:20" ht="79.5" customHeight="1">
      <c r="A344" s="1" t="s">
        <v>487</v>
      </c>
      <c r="B344" s="14" t="s">
        <v>488</v>
      </c>
      <c r="C344" s="5"/>
      <c r="D344" s="9">
        <v>50</v>
      </c>
      <c r="E344" s="3">
        <f>E345</f>
        <v>0</v>
      </c>
      <c r="F344" s="9">
        <f t="shared" si="42"/>
        <v>50</v>
      </c>
      <c r="G344" s="3">
        <f>G345</f>
        <v>0</v>
      </c>
      <c r="H344" s="9">
        <f t="shared" si="41"/>
        <v>50</v>
      </c>
      <c r="I344" s="3">
        <f>I345</f>
        <v>0</v>
      </c>
      <c r="J344" s="9">
        <f t="shared" si="40"/>
        <v>50</v>
      </c>
      <c r="K344" s="3">
        <f>K345</f>
        <v>0</v>
      </c>
      <c r="L344" s="9">
        <f t="shared" si="39"/>
        <v>50</v>
      </c>
      <c r="M344" s="3">
        <f>M345</f>
        <v>-50</v>
      </c>
      <c r="N344" s="9">
        <f t="shared" si="38"/>
        <v>0</v>
      </c>
      <c r="O344" s="3">
        <f>O345</f>
        <v>0</v>
      </c>
      <c r="P344" s="9">
        <f t="shared" si="37"/>
        <v>0</v>
      </c>
      <c r="Q344" s="3">
        <f>Q345</f>
        <v>0</v>
      </c>
      <c r="R344" s="9">
        <f t="shared" si="43"/>
        <v>0</v>
      </c>
      <c r="S344" s="3">
        <f>S345</f>
        <v>0</v>
      </c>
      <c r="T344" s="9">
        <f t="shared" si="44"/>
        <v>0</v>
      </c>
    </row>
    <row r="345" spans="1:20" ht="44.25" customHeight="1">
      <c r="A345" s="1" t="s">
        <v>35</v>
      </c>
      <c r="B345" s="14" t="s">
        <v>488</v>
      </c>
      <c r="C345" s="5">
        <v>200</v>
      </c>
      <c r="D345" s="9">
        <v>50</v>
      </c>
      <c r="E345" s="3"/>
      <c r="F345" s="9">
        <f t="shared" si="42"/>
        <v>50</v>
      </c>
      <c r="G345" s="3"/>
      <c r="H345" s="9">
        <f t="shared" si="41"/>
        <v>50</v>
      </c>
      <c r="I345" s="3"/>
      <c r="J345" s="9">
        <f t="shared" si="40"/>
        <v>50</v>
      </c>
      <c r="K345" s="3"/>
      <c r="L345" s="9">
        <f t="shared" si="39"/>
        <v>50</v>
      </c>
      <c r="M345" s="3">
        <v>-50</v>
      </c>
      <c r="N345" s="9">
        <f t="shared" si="38"/>
        <v>0</v>
      </c>
      <c r="O345" s="3"/>
      <c r="P345" s="9">
        <f t="shared" si="37"/>
        <v>0</v>
      </c>
      <c r="Q345" s="3"/>
      <c r="R345" s="9">
        <f t="shared" si="43"/>
        <v>0</v>
      </c>
      <c r="S345" s="3"/>
      <c r="T345" s="9">
        <f t="shared" si="44"/>
        <v>0</v>
      </c>
    </row>
    <row r="346" spans="1:20" ht="179.25" customHeight="1">
      <c r="A346" s="1" t="s">
        <v>555</v>
      </c>
      <c r="B346" s="14" t="s">
        <v>554</v>
      </c>
      <c r="C346" s="5"/>
      <c r="D346" s="9"/>
      <c r="E346" s="3"/>
      <c r="F346" s="9"/>
      <c r="G346" s="3"/>
      <c r="H346" s="9"/>
      <c r="I346" s="3"/>
      <c r="J346" s="9">
        <f t="shared" si="40"/>
        <v>0</v>
      </c>
      <c r="K346" s="3">
        <f>K347</f>
        <v>537.20000000000005</v>
      </c>
      <c r="L346" s="9">
        <f t="shared" si="39"/>
        <v>537.20000000000005</v>
      </c>
      <c r="M346" s="3">
        <f>M347</f>
        <v>0</v>
      </c>
      <c r="N346" s="9">
        <f t="shared" si="38"/>
        <v>537.20000000000005</v>
      </c>
      <c r="O346" s="3">
        <f>O347</f>
        <v>0</v>
      </c>
      <c r="P346" s="9">
        <f t="shared" si="37"/>
        <v>537.20000000000005</v>
      </c>
      <c r="Q346" s="3">
        <f>Q347</f>
        <v>0</v>
      </c>
      <c r="R346" s="9">
        <f t="shared" si="43"/>
        <v>537.20000000000005</v>
      </c>
      <c r="S346" s="3">
        <f>S347</f>
        <v>0</v>
      </c>
      <c r="T346" s="9">
        <f t="shared" si="44"/>
        <v>537.20000000000005</v>
      </c>
    </row>
    <row r="347" spans="1:20" ht="170.25" customHeight="1">
      <c r="A347" s="1" t="s">
        <v>556</v>
      </c>
      <c r="B347" s="14" t="s">
        <v>557</v>
      </c>
      <c r="C347" s="5"/>
      <c r="D347" s="9"/>
      <c r="E347" s="3"/>
      <c r="F347" s="9"/>
      <c r="G347" s="3"/>
      <c r="H347" s="9"/>
      <c r="I347" s="3"/>
      <c r="J347" s="9">
        <f t="shared" si="40"/>
        <v>0</v>
      </c>
      <c r="K347" s="3">
        <f>K348</f>
        <v>537.20000000000005</v>
      </c>
      <c r="L347" s="9">
        <f t="shared" si="39"/>
        <v>537.20000000000005</v>
      </c>
      <c r="M347" s="3">
        <f>M348</f>
        <v>0</v>
      </c>
      <c r="N347" s="9">
        <f t="shared" si="38"/>
        <v>537.20000000000005</v>
      </c>
      <c r="O347" s="3">
        <f>O348</f>
        <v>0</v>
      </c>
      <c r="P347" s="9">
        <f t="shared" si="37"/>
        <v>537.20000000000005</v>
      </c>
      <c r="Q347" s="3">
        <f>Q348</f>
        <v>0</v>
      </c>
      <c r="R347" s="9">
        <f t="shared" si="43"/>
        <v>537.20000000000005</v>
      </c>
      <c r="S347" s="3">
        <f>S348</f>
        <v>0</v>
      </c>
      <c r="T347" s="9">
        <f t="shared" si="44"/>
        <v>537.20000000000005</v>
      </c>
    </row>
    <row r="348" spans="1:20" ht="44.25" customHeight="1">
      <c r="A348" s="1" t="s">
        <v>35</v>
      </c>
      <c r="B348" s="14" t="s">
        <v>557</v>
      </c>
      <c r="C348" s="5">
        <v>200</v>
      </c>
      <c r="D348" s="9"/>
      <c r="E348" s="3"/>
      <c r="F348" s="9"/>
      <c r="G348" s="3"/>
      <c r="H348" s="9"/>
      <c r="I348" s="3"/>
      <c r="J348" s="9">
        <f t="shared" si="40"/>
        <v>0</v>
      </c>
      <c r="K348" s="3">
        <v>537.20000000000005</v>
      </c>
      <c r="L348" s="9">
        <f t="shared" si="39"/>
        <v>537.20000000000005</v>
      </c>
      <c r="M348" s="3"/>
      <c r="N348" s="9">
        <f t="shared" si="38"/>
        <v>537.20000000000005</v>
      </c>
      <c r="O348" s="3"/>
      <c r="P348" s="9">
        <f t="shared" si="37"/>
        <v>537.20000000000005</v>
      </c>
      <c r="Q348" s="3"/>
      <c r="R348" s="9">
        <f t="shared" si="43"/>
        <v>537.20000000000005</v>
      </c>
      <c r="S348" s="3"/>
      <c r="T348" s="9">
        <f t="shared" si="44"/>
        <v>537.20000000000005</v>
      </c>
    </row>
    <row r="349" spans="1:20" ht="44.25" customHeight="1">
      <c r="A349" s="20" t="s">
        <v>372</v>
      </c>
      <c r="B349" s="8" t="s">
        <v>373</v>
      </c>
      <c r="C349" s="5"/>
      <c r="D349" s="9">
        <v>617.98900000000003</v>
      </c>
      <c r="E349" s="3">
        <f>E353+E356+E359+E350</f>
        <v>0</v>
      </c>
      <c r="F349" s="9">
        <f t="shared" si="42"/>
        <v>617.98900000000003</v>
      </c>
      <c r="G349" s="3">
        <f>G353+G356+G359+G350</f>
        <v>30831.133819999999</v>
      </c>
      <c r="H349" s="9">
        <f t="shared" si="41"/>
        <v>31449.122820000001</v>
      </c>
      <c r="I349" s="3">
        <f>I353+I356+I359+I350</f>
        <v>0</v>
      </c>
      <c r="J349" s="9">
        <f t="shared" si="40"/>
        <v>31449.122820000001</v>
      </c>
      <c r="K349" s="3">
        <f>K353+K356+K359+K350</f>
        <v>319.66665</v>
      </c>
      <c r="L349" s="9">
        <f t="shared" si="39"/>
        <v>31768.78947</v>
      </c>
      <c r="M349" s="3">
        <f>M353+M356+M359+M350</f>
        <v>74914.2</v>
      </c>
      <c r="N349" s="9">
        <f t="shared" si="38"/>
        <v>106682.98947</v>
      </c>
      <c r="O349" s="3">
        <f>O353+O356+O359+O350</f>
        <v>529.92417999999998</v>
      </c>
      <c r="P349" s="9">
        <f t="shared" si="37"/>
        <v>107212.91365</v>
      </c>
      <c r="Q349" s="3">
        <f>Q353+Q356+Q359+Q350</f>
        <v>50</v>
      </c>
      <c r="R349" s="9">
        <f t="shared" si="43"/>
        <v>107262.91365</v>
      </c>
      <c r="S349" s="3">
        <f>S353+S356+S359+S350</f>
        <v>0</v>
      </c>
      <c r="T349" s="9">
        <f t="shared" si="44"/>
        <v>107262.91365</v>
      </c>
    </row>
    <row r="350" spans="1:20" ht="44.25" customHeight="1">
      <c r="A350" s="11" t="s">
        <v>517</v>
      </c>
      <c r="B350" s="4" t="s">
        <v>518</v>
      </c>
      <c r="C350" s="5"/>
      <c r="D350" s="9">
        <v>600</v>
      </c>
      <c r="E350" s="3">
        <f>E351</f>
        <v>0</v>
      </c>
      <c r="F350" s="9">
        <f t="shared" si="42"/>
        <v>600</v>
      </c>
      <c r="G350" s="3">
        <f>G351</f>
        <v>0</v>
      </c>
      <c r="H350" s="9">
        <f t="shared" si="41"/>
        <v>600</v>
      </c>
      <c r="I350" s="3">
        <f>I351</f>
        <v>0</v>
      </c>
      <c r="J350" s="9">
        <f t="shared" si="40"/>
        <v>600</v>
      </c>
      <c r="K350" s="3">
        <f>K351</f>
        <v>300</v>
      </c>
      <c r="L350" s="9">
        <f t="shared" si="39"/>
        <v>900</v>
      </c>
      <c r="M350" s="3">
        <f>M351</f>
        <v>0</v>
      </c>
      <c r="N350" s="9">
        <f t="shared" si="38"/>
        <v>900</v>
      </c>
      <c r="O350" s="3">
        <f>O351</f>
        <v>529.92417999999998</v>
      </c>
      <c r="P350" s="9">
        <f t="shared" si="37"/>
        <v>1429.92418</v>
      </c>
      <c r="Q350" s="3">
        <f>Q351</f>
        <v>50</v>
      </c>
      <c r="R350" s="9">
        <f t="shared" si="43"/>
        <v>1479.92418</v>
      </c>
      <c r="S350" s="3">
        <f>S351</f>
        <v>0</v>
      </c>
      <c r="T350" s="9">
        <f t="shared" si="44"/>
        <v>1479.92418</v>
      </c>
    </row>
    <row r="351" spans="1:20" ht="44.25" customHeight="1">
      <c r="A351" s="11" t="s">
        <v>519</v>
      </c>
      <c r="B351" s="4" t="s">
        <v>520</v>
      </c>
      <c r="C351" s="5"/>
      <c r="D351" s="9">
        <v>600</v>
      </c>
      <c r="E351" s="3">
        <f>E352</f>
        <v>0</v>
      </c>
      <c r="F351" s="9">
        <f t="shared" si="42"/>
        <v>600</v>
      </c>
      <c r="G351" s="3">
        <f>G352</f>
        <v>0</v>
      </c>
      <c r="H351" s="9">
        <f t="shared" si="41"/>
        <v>600</v>
      </c>
      <c r="I351" s="3">
        <f>I352</f>
        <v>0</v>
      </c>
      <c r="J351" s="9">
        <f t="shared" si="40"/>
        <v>600</v>
      </c>
      <c r="K351" s="3">
        <f>K352</f>
        <v>300</v>
      </c>
      <c r="L351" s="9">
        <f t="shared" si="39"/>
        <v>900</v>
      </c>
      <c r="M351" s="3">
        <f>M352</f>
        <v>0</v>
      </c>
      <c r="N351" s="9">
        <f t="shared" si="38"/>
        <v>900</v>
      </c>
      <c r="O351" s="3">
        <f>O352</f>
        <v>529.92417999999998</v>
      </c>
      <c r="P351" s="9">
        <f t="shared" si="37"/>
        <v>1429.92418</v>
      </c>
      <c r="Q351" s="3">
        <f>Q352</f>
        <v>50</v>
      </c>
      <c r="R351" s="9">
        <f t="shared" si="43"/>
        <v>1479.92418</v>
      </c>
      <c r="S351" s="3">
        <f>S352</f>
        <v>0</v>
      </c>
      <c r="T351" s="9">
        <f t="shared" si="44"/>
        <v>1479.92418</v>
      </c>
    </row>
    <row r="352" spans="1:20" ht="51" customHeight="1">
      <c r="A352" s="1" t="s">
        <v>35</v>
      </c>
      <c r="B352" s="4" t="s">
        <v>520</v>
      </c>
      <c r="C352" s="5">
        <v>200</v>
      </c>
      <c r="D352" s="9">
        <v>600</v>
      </c>
      <c r="E352" s="3"/>
      <c r="F352" s="9">
        <f t="shared" si="42"/>
        <v>600</v>
      </c>
      <c r="G352" s="3"/>
      <c r="H352" s="9">
        <f t="shared" si="41"/>
        <v>600</v>
      </c>
      <c r="I352" s="3"/>
      <c r="J352" s="9">
        <f t="shared" si="40"/>
        <v>600</v>
      </c>
      <c r="K352" s="3">
        <v>300</v>
      </c>
      <c r="L352" s="9">
        <f t="shared" si="39"/>
        <v>900</v>
      </c>
      <c r="M352" s="3"/>
      <c r="N352" s="9">
        <f t="shared" si="38"/>
        <v>900</v>
      </c>
      <c r="O352" s="3">
        <v>529.92417999999998</v>
      </c>
      <c r="P352" s="9">
        <f t="shared" ref="P352:P415" si="45">N352+O352</f>
        <v>1429.92418</v>
      </c>
      <c r="Q352" s="3">
        <v>50</v>
      </c>
      <c r="R352" s="9">
        <f t="shared" si="43"/>
        <v>1479.92418</v>
      </c>
      <c r="S352" s="3"/>
      <c r="T352" s="9">
        <f t="shared" si="44"/>
        <v>1479.92418</v>
      </c>
    </row>
    <row r="353" spans="1:20" ht="74.25" customHeight="1">
      <c r="A353" s="11" t="s">
        <v>379</v>
      </c>
      <c r="B353" s="4" t="s">
        <v>380</v>
      </c>
      <c r="C353" s="5"/>
      <c r="D353" s="9">
        <v>0</v>
      </c>
      <c r="E353" s="3">
        <f>E354</f>
        <v>0</v>
      </c>
      <c r="F353" s="9">
        <f t="shared" si="42"/>
        <v>0</v>
      </c>
      <c r="G353" s="3">
        <f>G354</f>
        <v>0</v>
      </c>
      <c r="H353" s="9">
        <f t="shared" si="41"/>
        <v>0</v>
      </c>
      <c r="I353" s="3">
        <f>I354</f>
        <v>0</v>
      </c>
      <c r="J353" s="9">
        <f t="shared" si="40"/>
        <v>0</v>
      </c>
      <c r="K353" s="3">
        <f>K354</f>
        <v>0</v>
      </c>
      <c r="L353" s="9">
        <f t="shared" si="39"/>
        <v>0</v>
      </c>
      <c r="M353" s="3">
        <f>M354</f>
        <v>0</v>
      </c>
      <c r="N353" s="9">
        <f t="shared" si="38"/>
        <v>0</v>
      </c>
      <c r="O353" s="3">
        <f>O354</f>
        <v>0</v>
      </c>
      <c r="P353" s="9">
        <f t="shared" si="45"/>
        <v>0</v>
      </c>
      <c r="Q353" s="3">
        <f>Q354</f>
        <v>0</v>
      </c>
      <c r="R353" s="9">
        <f t="shared" si="43"/>
        <v>0</v>
      </c>
      <c r="S353" s="3">
        <f>S354</f>
        <v>0</v>
      </c>
      <c r="T353" s="9">
        <f t="shared" si="44"/>
        <v>0</v>
      </c>
    </row>
    <row r="354" spans="1:20" ht="60.75" customHeight="1">
      <c r="A354" s="1" t="s">
        <v>381</v>
      </c>
      <c r="B354" s="4" t="s">
        <v>382</v>
      </c>
      <c r="C354" s="5"/>
      <c r="D354" s="9">
        <v>0</v>
      </c>
      <c r="E354" s="3">
        <f>E355</f>
        <v>0</v>
      </c>
      <c r="F354" s="9">
        <f t="shared" si="42"/>
        <v>0</v>
      </c>
      <c r="G354" s="3">
        <f>G355</f>
        <v>0</v>
      </c>
      <c r="H354" s="9">
        <f t="shared" si="41"/>
        <v>0</v>
      </c>
      <c r="I354" s="3">
        <f>I355</f>
        <v>0</v>
      </c>
      <c r="J354" s="9">
        <f t="shared" si="40"/>
        <v>0</v>
      </c>
      <c r="K354" s="3">
        <f>K355</f>
        <v>0</v>
      </c>
      <c r="L354" s="9">
        <f t="shared" si="39"/>
        <v>0</v>
      </c>
      <c r="M354" s="3">
        <f>M355</f>
        <v>0</v>
      </c>
      <c r="N354" s="9">
        <f t="shared" si="38"/>
        <v>0</v>
      </c>
      <c r="O354" s="3">
        <f>O355</f>
        <v>0</v>
      </c>
      <c r="P354" s="9">
        <f t="shared" si="45"/>
        <v>0</v>
      </c>
      <c r="Q354" s="3">
        <f>Q355</f>
        <v>0</v>
      </c>
      <c r="R354" s="9">
        <f t="shared" si="43"/>
        <v>0</v>
      </c>
      <c r="S354" s="3">
        <f>S355</f>
        <v>0</v>
      </c>
      <c r="T354" s="9">
        <f t="shared" si="44"/>
        <v>0</v>
      </c>
    </row>
    <row r="355" spans="1:20" ht="50.25" customHeight="1">
      <c r="A355" s="1" t="s">
        <v>35</v>
      </c>
      <c r="B355" s="4" t="s">
        <v>382</v>
      </c>
      <c r="C355" s="5">
        <v>200</v>
      </c>
      <c r="D355" s="9">
        <v>0</v>
      </c>
      <c r="E355" s="3"/>
      <c r="F355" s="9">
        <f t="shared" si="42"/>
        <v>0</v>
      </c>
      <c r="G355" s="3"/>
      <c r="H355" s="9">
        <f t="shared" si="41"/>
        <v>0</v>
      </c>
      <c r="I355" s="3"/>
      <c r="J355" s="9">
        <f t="shared" si="40"/>
        <v>0</v>
      </c>
      <c r="K355" s="3"/>
      <c r="L355" s="9">
        <f t="shared" si="39"/>
        <v>0</v>
      </c>
      <c r="M355" s="3"/>
      <c r="N355" s="9">
        <f t="shared" si="38"/>
        <v>0</v>
      </c>
      <c r="O355" s="3"/>
      <c r="P355" s="9">
        <f t="shared" si="45"/>
        <v>0</v>
      </c>
      <c r="Q355" s="3"/>
      <c r="R355" s="9">
        <f t="shared" si="43"/>
        <v>0</v>
      </c>
      <c r="S355" s="3"/>
      <c r="T355" s="9">
        <f t="shared" si="44"/>
        <v>0</v>
      </c>
    </row>
    <row r="356" spans="1:20" ht="50.25" customHeight="1">
      <c r="A356" s="13" t="s">
        <v>420</v>
      </c>
      <c r="B356" s="4" t="s">
        <v>421</v>
      </c>
      <c r="C356" s="5"/>
      <c r="D356" s="9">
        <v>0</v>
      </c>
      <c r="E356" s="3">
        <f>E357</f>
        <v>0</v>
      </c>
      <c r="F356" s="9">
        <f t="shared" si="42"/>
        <v>0</v>
      </c>
      <c r="G356" s="3">
        <f>G357</f>
        <v>0</v>
      </c>
      <c r="H356" s="9">
        <f t="shared" si="41"/>
        <v>0</v>
      </c>
      <c r="I356" s="3">
        <f>I357</f>
        <v>0</v>
      </c>
      <c r="J356" s="9">
        <f t="shared" si="40"/>
        <v>0</v>
      </c>
      <c r="K356" s="3">
        <f>K357</f>
        <v>0</v>
      </c>
      <c r="L356" s="9">
        <f t="shared" si="39"/>
        <v>0</v>
      </c>
      <c r="M356" s="3">
        <f>M357</f>
        <v>0</v>
      </c>
      <c r="N356" s="9">
        <f t="shared" si="38"/>
        <v>0</v>
      </c>
      <c r="O356" s="3">
        <f>O357</f>
        <v>0</v>
      </c>
      <c r="P356" s="9">
        <f t="shared" si="45"/>
        <v>0</v>
      </c>
      <c r="Q356" s="3">
        <f>Q357</f>
        <v>0</v>
      </c>
      <c r="R356" s="9">
        <f t="shared" si="43"/>
        <v>0</v>
      </c>
      <c r="S356" s="3">
        <f>S357</f>
        <v>0</v>
      </c>
      <c r="T356" s="9">
        <f t="shared" si="44"/>
        <v>0</v>
      </c>
    </row>
    <row r="357" spans="1:20" ht="40.5" customHeight="1">
      <c r="A357" s="13" t="s">
        <v>422</v>
      </c>
      <c r="B357" s="4" t="s">
        <v>423</v>
      </c>
      <c r="C357" s="5"/>
      <c r="D357" s="9">
        <v>0</v>
      </c>
      <c r="E357" s="3">
        <f>E358</f>
        <v>0</v>
      </c>
      <c r="F357" s="9">
        <f t="shared" si="42"/>
        <v>0</v>
      </c>
      <c r="G357" s="3">
        <f>G358</f>
        <v>0</v>
      </c>
      <c r="H357" s="9">
        <f t="shared" si="41"/>
        <v>0</v>
      </c>
      <c r="I357" s="3">
        <f>I358</f>
        <v>0</v>
      </c>
      <c r="J357" s="9">
        <f t="shared" si="40"/>
        <v>0</v>
      </c>
      <c r="K357" s="3">
        <f>K358</f>
        <v>0</v>
      </c>
      <c r="L357" s="9">
        <f t="shared" si="39"/>
        <v>0</v>
      </c>
      <c r="M357" s="3">
        <f>M358</f>
        <v>0</v>
      </c>
      <c r="N357" s="9">
        <f t="shared" si="38"/>
        <v>0</v>
      </c>
      <c r="O357" s="3">
        <f>O358</f>
        <v>0</v>
      </c>
      <c r="P357" s="9">
        <f t="shared" si="45"/>
        <v>0</v>
      </c>
      <c r="Q357" s="3">
        <f>Q358</f>
        <v>0</v>
      </c>
      <c r="R357" s="9">
        <f t="shared" si="43"/>
        <v>0</v>
      </c>
      <c r="S357" s="3">
        <f>S358</f>
        <v>0</v>
      </c>
      <c r="T357" s="9">
        <f t="shared" si="44"/>
        <v>0</v>
      </c>
    </row>
    <row r="358" spans="1:20" ht="50.25" customHeight="1">
      <c r="A358" s="13" t="s">
        <v>35</v>
      </c>
      <c r="B358" s="4" t="s">
        <v>424</v>
      </c>
      <c r="C358" s="5">
        <v>200</v>
      </c>
      <c r="D358" s="9">
        <v>0</v>
      </c>
      <c r="E358" s="3"/>
      <c r="F358" s="9">
        <f t="shared" si="42"/>
        <v>0</v>
      </c>
      <c r="G358" s="3"/>
      <c r="H358" s="9">
        <f t="shared" si="41"/>
        <v>0</v>
      </c>
      <c r="I358" s="3"/>
      <c r="J358" s="9">
        <f t="shared" si="40"/>
        <v>0</v>
      </c>
      <c r="K358" s="3"/>
      <c r="L358" s="9">
        <f t="shared" si="39"/>
        <v>0</v>
      </c>
      <c r="M358" s="3"/>
      <c r="N358" s="9">
        <f t="shared" si="38"/>
        <v>0</v>
      </c>
      <c r="O358" s="3"/>
      <c r="P358" s="9">
        <f t="shared" si="45"/>
        <v>0</v>
      </c>
      <c r="Q358" s="3"/>
      <c r="R358" s="9">
        <f t="shared" si="43"/>
        <v>0</v>
      </c>
      <c r="S358" s="3"/>
      <c r="T358" s="9">
        <f t="shared" si="44"/>
        <v>0</v>
      </c>
    </row>
    <row r="359" spans="1:20" ht="50.25" customHeight="1">
      <c r="A359" s="13" t="s">
        <v>425</v>
      </c>
      <c r="B359" s="4" t="s">
        <v>426</v>
      </c>
      <c r="C359" s="5"/>
      <c r="D359" s="9">
        <v>17.989000000000033</v>
      </c>
      <c r="E359" s="3">
        <f>E360+E363</f>
        <v>0</v>
      </c>
      <c r="F359" s="9">
        <f t="shared" si="42"/>
        <v>17.989000000000033</v>
      </c>
      <c r="G359" s="3">
        <f>G360+G363+G365</f>
        <v>30831.133819999999</v>
      </c>
      <c r="H359" s="9">
        <f t="shared" si="41"/>
        <v>30849.122820000001</v>
      </c>
      <c r="I359" s="3">
        <f>I360+I363+I365</f>
        <v>0</v>
      </c>
      <c r="J359" s="9">
        <f t="shared" si="40"/>
        <v>30849.122820000001</v>
      </c>
      <c r="K359" s="3">
        <f>K360+K363+K365</f>
        <v>19.666650000000001</v>
      </c>
      <c r="L359" s="9">
        <f t="shared" si="39"/>
        <v>30868.78947</v>
      </c>
      <c r="M359" s="3">
        <f>M360+M363+M365</f>
        <v>74914.2</v>
      </c>
      <c r="N359" s="9">
        <f t="shared" ref="N359:N422" si="46">L359+M359</f>
        <v>105782.98947</v>
      </c>
      <c r="O359" s="3">
        <f>O360+O363+O365</f>
        <v>0</v>
      </c>
      <c r="P359" s="9">
        <f t="shared" si="45"/>
        <v>105782.98947</v>
      </c>
      <c r="Q359" s="3">
        <f>Q360+Q363+Q365</f>
        <v>0</v>
      </c>
      <c r="R359" s="9">
        <f t="shared" si="43"/>
        <v>105782.98947</v>
      </c>
      <c r="S359" s="3">
        <f>S360+S363+S365</f>
        <v>0</v>
      </c>
      <c r="T359" s="9">
        <f t="shared" si="44"/>
        <v>105782.98947</v>
      </c>
    </row>
    <row r="360" spans="1:20" ht="50.25" customHeight="1">
      <c r="A360" s="13" t="s">
        <v>427</v>
      </c>
      <c r="B360" s="4" t="s">
        <v>428</v>
      </c>
      <c r="C360" s="5"/>
      <c r="D360" s="9">
        <v>17.989000000000033</v>
      </c>
      <c r="E360" s="3">
        <f>E361</f>
        <v>0</v>
      </c>
      <c r="F360" s="9">
        <f t="shared" si="42"/>
        <v>17.989000000000033</v>
      </c>
      <c r="G360" s="3">
        <f>G361+G362</f>
        <v>29997.800469999998</v>
      </c>
      <c r="H360" s="9">
        <f t="shared" si="41"/>
        <v>30015.78947</v>
      </c>
      <c r="I360" s="3">
        <f>I361+I362</f>
        <v>0</v>
      </c>
      <c r="J360" s="9">
        <f t="shared" si="40"/>
        <v>30015.78947</v>
      </c>
      <c r="K360" s="3">
        <f>K361+K362</f>
        <v>0</v>
      </c>
      <c r="L360" s="9">
        <f t="shared" si="39"/>
        <v>30015.78947</v>
      </c>
      <c r="M360" s="3">
        <f>M361+M362</f>
        <v>0</v>
      </c>
      <c r="N360" s="9">
        <f t="shared" si="46"/>
        <v>30015.78947</v>
      </c>
      <c r="O360" s="3">
        <f>O361+O362</f>
        <v>0</v>
      </c>
      <c r="P360" s="9">
        <f t="shared" si="45"/>
        <v>30015.78947</v>
      </c>
      <c r="Q360" s="3">
        <f>Q361+Q362</f>
        <v>0</v>
      </c>
      <c r="R360" s="9">
        <f t="shared" si="43"/>
        <v>30015.78947</v>
      </c>
      <c r="S360" s="3">
        <f>S361+S362</f>
        <v>0</v>
      </c>
      <c r="T360" s="9">
        <f t="shared" si="44"/>
        <v>30015.78947</v>
      </c>
    </row>
    <row r="361" spans="1:20" ht="50.25" customHeight="1">
      <c r="A361" s="13" t="s">
        <v>35</v>
      </c>
      <c r="B361" s="4" t="s">
        <v>428</v>
      </c>
      <c r="C361" s="5">
        <v>200</v>
      </c>
      <c r="D361" s="9">
        <v>17.989000000000033</v>
      </c>
      <c r="E361" s="3"/>
      <c r="F361" s="9">
        <f t="shared" si="42"/>
        <v>17.989000000000033</v>
      </c>
      <c r="G361" s="3">
        <v>-2.1995300000000002</v>
      </c>
      <c r="H361" s="9">
        <f t="shared" si="41"/>
        <v>15.789470000000033</v>
      </c>
      <c r="I361" s="3">
        <v>-15.78947</v>
      </c>
      <c r="J361" s="9">
        <f t="shared" si="40"/>
        <v>3.3750779948604759E-14</v>
      </c>
      <c r="K361" s="3"/>
      <c r="L361" s="9">
        <f t="shared" si="39"/>
        <v>3.3750779948604759E-14</v>
      </c>
      <c r="M361" s="3"/>
      <c r="N361" s="9">
        <f t="shared" si="46"/>
        <v>3.3750779948604759E-14</v>
      </c>
      <c r="O361" s="3"/>
      <c r="P361" s="9">
        <f t="shared" si="45"/>
        <v>3.3750779948604759E-14</v>
      </c>
      <c r="Q361" s="3"/>
      <c r="R361" s="9">
        <f t="shared" si="43"/>
        <v>3.3750779948604759E-14</v>
      </c>
      <c r="S361" s="3"/>
      <c r="T361" s="9">
        <f t="shared" si="44"/>
        <v>3.3750779948604759E-14</v>
      </c>
    </row>
    <row r="362" spans="1:20" ht="50.25" customHeight="1">
      <c r="A362" s="1" t="s">
        <v>303</v>
      </c>
      <c r="B362" s="4" t="s">
        <v>428</v>
      </c>
      <c r="C362" s="5">
        <v>400</v>
      </c>
      <c r="D362" s="9"/>
      <c r="E362" s="3"/>
      <c r="F362" s="9">
        <v>0</v>
      </c>
      <c r="G362" s="3">
        <v>30000</v>
      </c>
      <c r="H362" s="9">
        <f t="shared" si="41"/>
        <v>30000</v>
      </c>
      <c r="I362" s="3">
        <v>15.78947</v>
      </c>
      <c r="J362" s="9">
        <f t="shared" si="40"/>
        <v>30015.78947</v>
      </c>
      <c r="K362" s="3"/>
      <c r="L362" s="9">
        <f t="shared" si="39"/>
        <v>30015.78947</v>
      </c>
      <c r="M362" s="3"/>
      <c r="N362" s="9">
        <f t="shared" si="46"/>
        <v>30015.78947</v>
      </c>
      <c r="O362" s="3"/>
      <c r="P362" s="9">
        <f t="shared" si="45"/>
        <v>30015.78947</v>
      </c>
      <c r="Q362" s="3"/>
      <c r="R362" s="9">
        <f t="shared" si="43"/>
        <v>30015.78947</v>
      </c>
      <c r="S362" s="3"/>
      <c r="T362" s="9">
        <f t="shared" si="44"/>
        <v>30015.78947</v>
      </c>
    </row>
    <row r="363" spans="1:20" ht="72.75" customHeight="1">
      <c r="A363" s="13" t="s">
        <v>469</v>
      </c>
      <c r="B363" s="4" t="s">
        <v>470</v>
      </c>
      <c r="C363" s="5"/>
      <c r="D363" s="9">
        <v>0</v>
      </c>
      <c r="E363" s="3">
        <f>E364</f>
        <v>0</v>
      </c>
      <c r="F363" s="9">
        <f t="shared" si="42"/>
        <v>0</v>
      </c>
      <c r="G363" s="3">
        <f>G364</f>
        <v>0</v>
      </c>
      <c r="H363" s="9">
        <f t="shared" si="41"/>
        <v>0</v>
      </c>
      <c r="I363" s="3">
        <f>I364</f>
        <v>0</v>
      </c>
      <c r="J363" s="9">
        <f t="shared" si="40"/>
        <v>0</v>
      </c>
      <c r="K363" s="3">
        <f>K364</f>
        <v>0</v>
      </c>
      <c r="L363" s="9">
        <f t="shared" si="39"/>
        <v>0</v>
      </c>
      <c r="M363" s="3">
        <f>M364</f>
        <v>71537.2</v>
      </c>
      <c r="N363" s="9">
        <f t="shared" si="46"/>
        <v>71537.2</v>
      </c>
      <c r="O363" s="3">
        <f>O364</f>
        <v>0</v>
      </c>
      <c r="P363" s="9">
        <f t="shared" si="45"/>
        <v>71537.2</v>
      </c>
      <c r="Q363" s="3">
        <f>Q364</f>
        <v>0</v>
      </c>
      <c r="R363" s="9">
        <f t="shared" si="43"/>
        <v>71537.2</v>
      </c>
      <c r="S363" s="3">
        <f>S364</f>
        <v>0</v>
      </c>
      <c r="T363" s="9">
        <f t="shared" si="44"/>
        <v>71537.2</v>
      </c>
    </row>
    <row r="364" spans="1:20" ht="50.25" customHeight="1">
      <c r="A364" s="1" t="s">
        <v>303</v>
      </c>
      <c r="B364" s="4" t="s">
        <v>470</v>
      </c>
      <c r="C364" s="5">
        <v>400</v>
      </c>
      <c r="D364" s="9">
        <v>0</v>
      </c>
      <c r="E364" s="3"/>
      <c r="F364" s="9">
        <f t="shared" si="42"/>
        <v>0</v>
      </c>
      <c r="G364" s="3"/>
      <c r="H364" s="9">
        <f t="shared" si="41"/>
        <v>0</v>
      </c>
      <c r="I364" s="3"/>
      <c r="J364" s="9">
        <f t="shared" si="40"/>
        <v>0</v>
      </c>
      <c r="K364" s="3"/>
      <c r="L364" s="9">
        <f t="shared" si="39"/>
        <v>0</v>
      </c>
      <c r="M364" s="3">
        <v>71537.2</v>
      </c>
      <c r="N364" s="9">
        <f t="shared" si="46"/>
        <v>71537.2</v>
      </c>
      <c r="O364" s="3"/>
      <c r="P364" s="9">
        <f t="shared" si="45"/>
        <v>71537.2</v>
      </c>
      <c r="Q364" s="3"/>
      <c r="R364" s="9">
        <f t="shared" si="43"/>
        <v>71537.2</v>
      </c>
      <c r="S364" s="3"/>
      <c r="T364" s="9">
        <f t="shared" si="44"/>
        <v>71537.2</v>
      </c>
    </row>
    <row r="365" spans="1:20" ht="46.5" customHeight="1">
      <c r="A365" s="1" t="s">
        <v>572</v>
      </c>
      <c r="B365" s="4" t="s">
        <v>573</v>
      </c>
      <c r="C365" s="5"/>
      <c r="D365" s="9"/>
      <c r="E365" s="3"/>
      <c r="F365" s="9">
        <f t="shared" si="42"/>
        <v>0</v>
      </c>
      <c r="G365" s="3">
        <f>G366</f>
        <v>833.33335</v>
      </c>
      <c r="H365" s="9">
        <f t="shared" si="41"/>
        <v>833.33335</v>
      </c>
      <c r="I365" s="3">
        <f>I366</f>
        <v>0</v>
      </c>
      <c r="J365" s="9">
        <f t="shared" si="40"/>
        <v>833.33335</v>
      </c>
      <c r="K365" s="3">
        <f>K366</f>
        <v>19.666650000000001</v>
      </c>
      <c r="L365" s="9">
        <f t="shared" ref="L365:L429" si="47">J365+K365</f>
        <v>853</v>
      </c>
      <c r="M365" s="3">
        <f>M366</f>
        <v>3377</v>
      </c>
      <c r="N365" s="9">
        <f t="shared" si="46"/>
        <v>4230</v>
      </c>
      <c r="O365" s="3">
        <f>O366</f>
        <v>0</v>
      </c>
      <c r="P365" s="9">
        <f t="shared" si="45"/>
        <v>4230</v>
      </c>
      <c r="Q365" s="3">
        <f>Q366</f>
        <v>0</v>
      </c>
      <c r="R365" s="9">
        <f t="shared" si="43"/>
        <v>4230</v>
      </c>
      <c r="S365" s="3">
        <f>S366</f>
        <v>0</v>
      </c>
      <c r="T365" s="9">
        <f t="shared" si="44"/>
        <v>4230</v>
      </c>
    </row>
    <row r="366" spans="1:20" ht="50.25" customHeight="1">
      <c r="A366" s="13" t="s">
        <v>35</v>
      </c>
      <c r="B366" s="4" t="s">
        <v>573</v>
      </c>
      <c r="C366" s="5">
        <v>200</v>
      </c>
      <c r="D366" s="9"/>
      <c r="E366" s="3"/>
      <c r="F366" s="9">
        <f t="shared" si="42"/>
        <v>0</v>
      </c>
      <c r="G366" s="3">
        <v>833.33335</v>
      </c>
      <c r="H366" s="9">
        <f t="shared" si="41"/>
        <v>833.33335</v>
      </c>
      <c r="I366" s="3"/>
      <c r="J366" s="9">
        <f t="shared" ref="J366:J430" si="48">H366+I366</f>
        <v>833.33335</v>
      </c>
      <c r="K366" s="3">
        <v>19.666650000000001</v>
      </c>
      <c r="L366" s="9">
        <f t="shared" si="47"/>
        <v>853</v>
      </c>
      <c r="M366" s="3">
        <f>3172.5+204.5</f>
        <v>3377</v>
      </c>
      <c r="N366" s="9">
        <f t="shared" si="46"/>
        <v>4230</v>
      </c>
      <c r="O366" s="3"/>
      <c r="P366" s="9">
        <f t="shared" si="45"/>
        <v>4230</v>
      </c>
      <c r="Q366" s="3"/>
      <c r="R366" s="9">
        <f t="shared" si="43"/>
        <v>4230</v>
      </c>
      <c r="S366" s="3"/>
      <c r="T366" s="9">
        <f t="shared" si="44"/>
        <v>4230</v>
      </c>
    </row>
    <row r="367" spans="1:20" ht="50.25" customHeight="1">
      <c r="A367" s="16" t="s">
        <v>429</v>
      </c>
      <c r="B367" s="21" t="s">
        <v>430</v>
      </c>
      <c r="C367" s="5"/>
      <c r="D367" s="9">
        <v>0</v>
      </c>
      <c r="E367" s="3">
        <f>E368+E371+E374</f>
        <v>0</v>
      </c>
      <c r="F367" s="9">
        <f t="shared" si="42"/>
        <v>0</v>
      </c>
      <c r="G367" s="3">
        <f>G368+G371+G374</f>
        <v>74.8</v>
      </c>
      <c r="H367" s="9">
        <f t="shared" si="41"/>
        <v>74.8</v>
      </c>
      <c r="I367" s="3">
        <f>I368+I371+I374</f>
        <v>-74.8</v>
      </c>
      <c r="J367" s="9">
        <f t="shared" si="48"/>
        <v>0</v>
      </c>
      <c r="K367" s="3">
        <f>K368+K371+K374</f>
        <v>0</v>
      </c>
      <c r="L367" s="9">
        <f t="shared" si="47"/>
        <v>0</v>
      </c>
      <c r="M367" s="3">
        <f>M368+M371+M374</f>
        <v>0</v>
      </c>
      <c r="N367" s="9">
        <f t="shared" si="46"/>
        <v>0</v>
      </c>
      <c r="O367" s="3">
        <f>O368+O371+O374</f>
        <v>0</v>
      </c>
      <c r="P367" s="9">
        <f t="shared" si="45"/>
        <v>0</v>
      </c>
      <c r="Q367" s="3">
        <f>Q368+Q371+Q374</f>
        <v>102.477</v>
      </c>
      <c r="R367" s="9">
        <f t="shared" si="43"/>
        <v>102.477</v>
      </c>
      <c r="S367" s="3">
        <f>S368+S371+S374</f>
        <v>0</v>
      </c>
      <c r="T367" s="9">
        <f t="shared" si="44"/>
        <v>102.477</v>
      </c>
    </row>
    <row r="368" spans="1:20" ht="50.25" customHeight="1">
      <c r="A368" s="13" t="s">
        <v>431</v>
      </c>
      <c r="B368" s="4" t="s">
        <v>432</v>
      </c>
      <c r="C368" s="5"/>
      <c r="D368" s="9">
        <v>0</v>
      </c>
      <c r="E368" s="3">
        <f>E369</f>
        <v>0</v>
      </c>
      <c r="F368" s="9">
        <f t="shared" si="42"/>
        <v>0</v>
      </c>
      <c r="G368" s="3">
        <f>G369</f>
        <v>74.8</v>
      </c>
      <c r="H368" s="9">
        <f t="shared" si="41"/>
        <v>74.8</v>
      </c>
      <c r="I368" s="3">
        <f>I369</f>
        <v>-74.8</v>
      </c>
      <c r="J368" s="9">
        <f t="shared" si="48"/>
        <v>0</v>
      </c>
      <c r="K368" s="3">
        <f>K369</f>
        <v>0</v>
      </c>
      <c r="L368" s="9">
        <f t="shared" si="47"/>
        <v>0</v>
      </c>
      <c r="M368" s="3">
        <f>M369</f>
        <v>0</v>
      </c>
      <c r="N368" s="9">
        <f t="shared" si="46"/>
        <v>0</v>
      </c>
      <c r="O368" s="3">
        <f>O369</f>
        <v>0</v>
      </c>
      <c r="P368" s="9">
        <f t="shared" si="45"/>
        <v>0</v>
      </c>
      <c r="Q368" s="3">
        <f>Q369</f>
        <v>0</v>
      </c>
      <c r="R368" s="9">
        <f t="shared" si="43"/>
        <v>0</v>
      </c>
      <c r="S368" s="3">
        <f>S369</f>
        <v>0</v>
      </c>
      <c r="T368" s="9">
        <f t="shared" si="44"/>
        <v>0</v>
      </c>
    </row>
    <row r="369" spans="1:20" ht="50.25" customHeight="1">
      <c r="A369" s="13" t="s">
        <v>433</v>
      </c>
      <c r="B369" s="4" t="s">
        <v>434</v>
      </c>
      <c r="C369" s="5"/>
      <c r="D369" s="9">
        <v>0</v>
      </c>
      <c r="E369" s="3">
        <f>E370</f>
        <v>0</v>
      </c>
      <c r="F369" s="9">
        <f t="shared" si="42"/>
        <v>0</v>
      </c>
      <c r="G369" s="3">
        <f>G370</f>
        <v>74.8</v>
      </c>
      <c r="H369" s="9">
        <f t="shared" si="41"/>
        <v>74.8</v>
      </c>
      <c r="I369" s="3">
        <f>I370</f>
        <v>-74.8</v>
      </c>
      <c r="J369" s="9">
        <f t="shared" si="48"/>
        <v>0</v>
      </c>
      <c r="K369" s="3">
        <f>K370</f>
        <v>0</v>
      </c>
      <c r="L369" s="9">
        <f t="shared" si="47"/>
        <v>0</v>
      </c>
      <c r="M369" s="3">
        <f>M370</f>
        <v>0</v>
      </c>
      <c r="N369" s="9">
        <f t="shared" si="46"/>
        <v>0</v>
      </c>
      <c r="O369" s="3">
        <f>O370</f>
        <v>0</v>
      </c>
      <c r="P369" s="9">
        <f t="shared" si="45"/>
        <v>0</v>
      </c>
      <c r="Q369" s="3">
        <f>Q370</f>
        <v>0</v>
      </c>
      <c r="R369" s="9">
        <f t="shared" si="43"/>
        <v>0</v>
      </c>
      <c r="S369" s="3">
        <f>S370</f>
        <v>0</v>
      </c>
      <c r="T369" s="9">
        <f t="shared" si="44"/>
        <v>0</v>
      </c>
    </row>
    <row r="370" spans="1:20" ht="50.25" customHeight="1">
      <c r="A370" s="13" t="s">
        <v>35</v>
      </c>
      <c r="B370" s="4" t="s">
        <v>434</v>
      </c>
      <c r="C370" s="5">
        <v>200</v>
      </c>
      <c r="D370" s="9">
        <v>0</v>
      </c>
      <c r="E370" s="3"/>
      <c r="F370" s="9">
        <f t="shared" si="42"/>
        <v>0</v>
      </c>
      <c r="G370" s="3">
        <v>74.8</v>
      </c>
      <c r="H370" s="9">
        <f t="shared" si="41"/>
        <v>74.8</v>
      </c>
      <c r="I370" s="3">
        <v>-74.8</v>
      </c>
      <c r="J370" s="9">
        <f t="shared" si="48"/>
        <v>0</v>
      </c>
      <c r="K370" s="3"/>
      <c r="L370" s="9">
        <f t="shared" si="47"/>
        <v>0</v>
      </c>
      <c r="M370" s="3"/>
      <c r="N370" s="9">
        <f t="shared" si="46"/>
        <v>0</v>
      </c>
      <c r="O370" s="3"/>
      <c r="P370" s="9">
        <f t="shared" si="45"/>
        <v>0</v>
      </c>
      <c r="Q370" s="3"/>
      <c r="R370" s="9">
        <f t="shared" si="43"/>
        <v>0</v>
      </c>
      <c r="S370" s="3"/>
      <c r="T370" s="9">
        <f t="shared" si="44"/>
        <v>0</v>
      </c>
    </row>
    <row r="371" spans="1:20" ht="50.25" customHeight="1">
      <c r="A371" s="13" t="s">
        <v>435</v>
      </c>
      <c r="B371" s="4" t="s">
        <v>436</v>
      </c>
      <c r="C371" s="5"/>
      <c r="D371" s="9">
        <v>0</v>
      </c>
      <c r="E371" s="3">
        <f>E372</f>
        <v>0</v>
      </c>
      <c r="F371" s="9">
        <f t="shared" si="42"/>
        <v>0</v>
      </c>
      <c r="G371" s="3">
        <f>G372</f>
        <v>0</v>
      </c>
      <c r="H371" s="9">
        <f t="shared" si="41"/>
        <v>0</v>
      </c>
      <c r="I371" s="3">
        <f>I372</f>
        <v>0</v>
      </c>
      <c r="J371" s="9">
        <f t="shared" si="48"/>
        <v>0</v>
      </c>
      <c r="K371" s="3">
        <f>K372</f>
        <v>0</v>
      </c>
      <c r="L371" s="9">
        <f t="shared" si="47"/>
        <v>0</v>
      </c>
      <c r="M371" s="3">
        <f>M372</f>
        <v>0</v>
      </c>
      <c r="N371" s="9">
        <f t="shared" si="46"/>
        <v>0</v>
      </c>
      <c r="O371" s="3">
        <f>O372</f>
        <v>0</v>
      </c>
      <c r="P371" s="9">
        <f t="shared" si="45"/>
        <v>0</v>
      </c>
      <c r="Q371" s="3">
        <f>Q372</f>
        <v>102.477</v>
      </c>
      <c r="R371" s="9">
        <f t="shared" si="43"/>
        <v>102.477</v>
      </c>
      <c r="S371" s="3">
        <f>S372</f>
        <v>0</v>
      </c>
      <c r="T371" s="9">
        <f t="shared" si="44"/>
        <v>102.477</v>
      </c>
    </row>
    <row r="372" spans="1:20" ht="50.25" customHeight="1">
      <c r="A372" s="13" t="s">
        <v>437</v>
      </c>
      <c r="B372" s="4" t="s">
        <v>438</v>
      </c>
      <c r="C372" s="5"/>
      <c r="D372" s="9">
        <v>0</v>
      </c>
      <c r="E372" s="3">
        <f>E373</f>
        <v>0</v>
      </c>
      <c r="F372" s="9">
        <f t="shared" si="42"/>
        <v>0</v>
      </c>
      <c r="G372" s="3">
        <f>G373</f>
        <v>0</v>
      </c>
      <c r="H372" s="9">
        <f t="shared" ref="H372:H436" si="49">F372+G372</f>
        <v>0</v>
      </c>
      <c r="I372" s="3">
        <f>I373</f>
        <v>0</v>
      </c>
      <c r="J372" s="9">
        <f t="shared" si="48"/>
        <v>0</v>
      </c>
      <c r="K372" s="3">
        <f>K373</f>
        <v>0</v>
      </c>
      <c r="L372" s="9">
        <f t="shared" si="47"/>
        <v>0</v>
      </c>
      <c r="M372" s="3">
        <f>M373</f>
        <v>0</v>
      </c>
      <c r="N372" s="9">
        <f t="shared" si="46"/>
        <v>0</v>
      </c>
      <c r="O372" s="3">
        <f>O373</f>
        <v>0</v>
      </c>
      <c r="P372" s="9">
        <f t="shared" si="45"/>
        <v>0</v>
      </c>
      <c r="Q372" s="3">
        <f>Q373</f>
        <v>102.477</v>
      </c>
      <c r="R372" s="9">
        <f t="shared" si="43"/>
        <v>102.477</v>
      </c>
      <c r="S372" s="3">
        <f>S373</f>
        <v>0</v>
      </c>
      <c r="T372" s="9">
        <f t="shared" si="44"/>
        <v>102.477</v>
      </c>
    </row>
    <row r="373" spans="1:20" ht="50.25" customHeight="1">
      <c r="A373" s="13" t="s">
        <v>35</v>
      </c>
      <c r="B373" s="4" t="s">
        <v>438</v>
      </c>
      <c r="C373" s="5">
        <v>200</v>
      </c>
      <c r="D373" s="9">
        <v>0</v>
      </c>
      <c r="E373" s="3"/>
      <c r="F373" s="9">
        <f t="shared" si="42"/>
        <v>0</v>
      </c>
      <c r="G373" s="3"/>
      <c r="H373" s="9">
        <f t="shared" si="49"/>
        <v>0</v>
      </c>
      <c r="I373" s="3"/>
      <c r="J373" s="9">
        <f t="shared" si="48"/>
        <v>0</v>
      </c>
      <c r="K373" s="3"/>
      <c r="L373" s="9">
        <f t="shared" si="47"/>
        <v>0</v>
      </c>
      <c r="M373" s="3"/>
      <c r="N373" s="9">
        <f t="shared" si="46"/>
        <v>0</v>
      </c>
      <c r="O373" s="3"/>
      <c r="P373" s="9">
        <f t="shared" si="45"/>
        <v>0</v>
      </c>
      <c r="Q373" s="3">
        <v>102.477</v>
      </c>
      <c r="R373" s="9">
        <f t="shared" si="43"/>
        <v>102.477</v>
      </c>
      <c r="S373" s="3"/>
      <c r="T373" s="9">
        <f t="shared" si="44"/>
        <v>102.477</v>
      </c>
    </row>
    <row r="374" spans="1:20" ht="50.25" customHeight="1">
      <c r="A374" s="13" t="s">
        <v>439</v>
      </c>
      <c r="B374" s="4" t="s">
        <v>440</v>
      </c>
      <c r="C374" s="5"/>
      <c r="D374" s="9">
        <v>0</v>
      </c>
      <c r="E374" s="3">
        <f>E375</f>
        <v>0</v>
      </c>
      <c r="F374" s="9">
        <f t="shared" si="42"/>
        <v>0</v>
      </c>
      <c r="G374" s="3">
        <f>G375</f>
        <v>0</v>
      </c>
      <c r="H374" s="9">
        <f t="shared" si="49"/>
        <v>0</v>
      </c>
      <c r="I374" s="3">
        <f>I375</f>
        <v>0</v>
      </c>
      <c r="J374" s="9">
        <f t="shared" si="48"/>
        <v>0</v>
      </c>
      <c r="K374" s="3">
        <f>K375</f>
        <v>0</v>
      </c>
      <c r="L374" s="9">
        <f t="shared" si="47"/>
        <v>0</v>
      </c>
      <c r="M374" s="3">
        <f>M375</f>
        <v>0</v>
      </c>
      <c r="N374" s="9">
        <f t="shared" si="46"/>
        <v>0</v>
      </c>
      <c r="O374" s="3">
        <f>O375</f>
        <v>0</v>
      </c>
      <c r="P374" s="9">
        <f t="shared" si="45"/>
        <v>0</v>
      </c>
      <c r="Q374" s="3">
        <f>Q375</f>
        <v>0</v>
      </c>
      <c r="R374" s="9">
        <f t="shared" si="43"/>
        <v>0</v>
      </c>
      <c r="S374" s="3">
        <f>S375</f>
        <v>0</v>
      </c>
      <c r="T374" s="9">
        <f t="shared" si="44"/>
        <v>0</v>
      </c>
    </row>
    <row r="375" spans="1:20" ht="50.25" customHeight="1">
      <c r="A375" s="13" t="s">
        <v>441</v>
      </c>
      <c r="B375" s="4" t="s">
        <v>442</v>
      </c>
      <c r="C375" s="5"/>
      <c r="D375" s="9">
        <v>0</v>
      </c>
      <c r="E375" s="3">
        <f>E376</f>
        <v>0</v>
      </c>
      <c r="F375" s="9">
        <f t="shared" ref="F375:F439" si="50">D375+E375</f>
        <v>0</v>
      </c>
      <c r="G375" s="3">
        <f>G376</f>
        <v>0</v>
      </c>
      <c r="H375" s="9">
        <f t="shared" si="49"/>
        <v>0</v>
      </c>
      <c r="I375" s="3">
        <f>I376</f>
        <v>0</v>
      </c>
      <c r="J375" s="9">
        <f t="shared" si="48"/>
        <v>0</v>
      </c>
      <c r="K375" s="3">
        <f>K376</f>
        <v>0</v>
      </c>
      <c r="L375" s="9">
        <f t="shared" si="47"/>
        <v>0</v>
      </c>
      <c r="M375" s="3">
        <f>M376</f>
        <v>0</v>
      </c>
      <c r="N375" s="9">
        <f t="shared" si="46"/>
        <v>0</v>
      </c>
      <c r="O375" s="3">
        <f>O376</f>
        <v>0</v>
      </c>
      <c r="P375" s="9">
        <f t="shared" si="45"/>
        <v>0</v>
      </c>
      <c r="Q375" s="3">
        <f>Q376</f>
        <v>0</v>
      </c>
      <c r="R375" s="9">
        <f t="shared" si="43"/>
        <v>0</v>
      </c>
      <c r="S375" s="3">
        <f>S376</f>
        <v>0</v>
      </c>
      <c r="T375" s="9">
        <f t="shared" si="44"/>
        <v>0</v>
      </c>
    </row>
    <row r="376" spans="1:20" ht="50.25" customHeight="1">
      <c r="A376" s="13" t="s">
        <v>35</v>
      </c>
      <c r="B376" s="4" t="s">
        <v>442</v>
      </c>
      <c r="C376" s="5">
        <v>200</v>
      </c>
      <c r="D376" s="9">
        <v>0</v>
      </c>
      <c r="E376" s="3"/>
      <c r="F376" s="9">
        <f t="shared" si="50"/>
        <v>0</v>
      </c>
      <c r="G376" s="3"/>
      <c r="H376" s="9">
        <f t="shared" si="49"/>
        <v>0</v>
      </c>
      <c r="I376" s="3"/>
      <c r="J376" s="9">
        <f t="shared" si="48"/>
        <v>0</v>
      </c>
      <c r="K376" s="3"/>
      <c r="L376" s="9">
        <f t="shared" si="47"/>
        <v>0</v>
      </c>
      <c r="M376" s="3"/>
      <c r="N376" s="9">
        <f t="shared" si="46"/>
        <v>0</v>
      </c>
      <c r="O376" s="3"/>
      <c r="P376" s="9">
        <f t="shared" si="45"/>
        <v>0</v>
      </c>
      <c r="Q376" s="3"/>
      <c r="R376" s="9">
        <f t="shared" si="43"/>
        <v>0</v>
      </c>
      <c r="S376" s="3"/>
      <c r="T376" s="9">
        <f t="shared" si="44"/>
        <v>0</v>
      </c>
    </row>
    <row r="377" spans="1:20" ht="62.25" customHeight="1">
      <c r="A377" s="16" t="s">
        <v>508</v>
      </c>
      <c r="B377" s="21" t="s">
        <v>503</v>
      </c>
      <c r="C377" s="5"/>
      <c r="D377" s="9">
        <v>0</v>
      </c>
      <c r="E377" s="3">
        <f>E378</f>
        <v>0</v>
      </c>
      <c r="F377" s="9">
        <f t="shared" si="50"/>
        <v>0</v>
      </c>
      <c r="G377" s="3">
        <f>G378</f>
        <v>0</v>
      </c>
      <c r="H377" s="9">
        <f t="shared" si="49"/>
        <v>0</v>
      </c>
      <c r="I377" s="3">
        <f>I378</f>
        <v>0</v>
      </c>
      <c r="J377" s="9">
        <f t="shared" si="48"/>
        <v>0</v>
      </c>
      <c r="K377" s="3">
        <f>K378</f>
        <v>0</v>
      </c>
      <c r="L377" s="9">
        <f t="shared" si="47"/>
        <v>0</v>
      </c>
      <c r="M377" s="3">
        <f>M378</f>
        <v>0</v>
      </c>
      <c r="N377" s="9">
        <f t="shared" si="46"/>
        <v>0</v>
      </c>
      <c r="O377" s="3">
        <f>O378</f>
        <v>0</v>
      </c>
      <c r="P377" s="9">
        <f t="shared" si="45"/>
        <v>0</v>
      </c>
      <c r="Q377" s="3">
        <f>Q378</f>
        <v>0</v>
      </c>
      <c r="R377" s="9">
        <f t="shared" si="43"/>
        <v>0</v>
      </c>
      <c r="S377" s="3">
        <f>S378</f>
        <v>0</v>
      </c>
      <c r="T377" s="9">
        <f t="shared" si="44"/>
        <v>0</v>
      </c>
    </row>
    <row r="378" spans="1:20" ht="66.75" customHeight="1">
      <c r="A378" s="13" t="s">
        <v>504</v>
      </c>
      <c r="B378" s="4" t="s">
        <v>505</v>
      </c>
      <c r="C378" s="5"/>
      <c r="D378" s="9">
        <v>0</v>
      </c>
      <c r="E378" s="3">
        <f>E379</f>
        <v>0</v>
      </c>
      <c r="F378" s="9">
        <f t="shared" si="50"/>
        <v>0</v>
      </c>
      <c r="G378" s="3">
        <f>G379</f>
        <v>0</v>
      </c>
      <c r="H378" s="9">
        <f t="shared" si="49"/>
        <v>0</v>
      </c>
      <c r="I378" s="3">
        <f>I379</f>
        <v>0</v>
      </c>
      <c r="J378" s="9">
        <f t="shared" si="48"/>
        <v>0</v>
      </c>
      <c r="K378" s="3">
        <f>K379</f>
        <v>0</v>
      </c>
      <c r="L378" s="9">
        <f t="shared" si="47"/>
        <v>0</v>
      </c>
      <c r="M378" s="3">
        <f>M379</f>
        <v>0</v>
      </c>
      <c r="N378" s="9">
        <f t="shared" si="46"/>
        <v>0</v>
      </c>
      <c r="O378" s="3">
        <f>O379</f>
        <v>0</v>
      </c>
      <c r="P378" s="9">
        <f t="shared" si="45"/>
        <v>0</v>
      </c>
      <c r="Q378" s="3">
        <f>Q379</f>
        <v>0</v>
      </c>
      <c r="R378" s="9">
        <f t="shared" si="43"/>
        <v>0</v>
      </c>
      <c r="S378" s="3">
        <f>S379</f>
        <v>0</v>
      </c>
      <c r="T378" s="9">
        <f t="shared" si="44"/>
        <v>0</v>
      </c>
    </row>
    <row r="379" spans="1:20" ht="60" customHeight="1">
      <c r="A379" s="13" t="s">
        <v>506</v>
      </c>
      <c r="B379" s="4" t="s">
        <v>507</v>
      </c>
      <c r="C379" s="5"/>
      <c r="D379" s="9">
        <v>0</v>
      </c>
      <c r="E379" s="3">
        <f>E380</f>
        <v>0</v>
      </c>
      <c r="F379" s="9">
        <f t="shared" si="50"/>
        <v>0</v>
      </c>
      <c r="G379" s="3">
        <f>G380</f>
        <v>0</v>
      </c>
      <c r="H379" s="9">
        <f t="shared" si="49"/>
        <v>0</v>
      </c>
      <c r="I379" s="3">
        <f>I380</f>
        <v>0</v>
      </c>
      <c r="J379" s="9">
        <f t="shared" si="48"/>
        <v>0</v>
      </c>
      <c r="K379" s="3">
        <f>K380</f>
        <v>0</v>
      </c>
      <c r="L379" s="9">
        <f t="shared" si="47"/>
        <v>0</v>
      </c>
      <c r="M379" s="3">
        <f>M380</f>
        <v>0</v>
      </c>
      <c r="N379" s="9">
        <f t="shared" si="46"/>
        <v>0</v>
      </c>
      <c r="O379" s="3">
        <f>O380</f>
        <v>0</v>
      </c>
      <c r="P379" s="9">
        <f t="shared" si="45"/>
        <v>0</v>
      </c>
      <c r="Q379" s="3">
        <f>Q380</f>
        <v>0</v>
      </c>
      <c r="R379" s="9">
        <f t="shared" si="43"/>
        <v>0</v>
      </c>
      <c r="S379" s="3">
        <f>S380</f>
        <v>0</v>
      </c>
      <c r="T379" s="9">
        <f t="shared" si="44"/>
        <v>0</v>
      </c>
    </row>
    <row r="380" spans="1:20" ht="50.25" customHeight="1">
      <c r="A380" s="13" t="s">
        <v>34</v>
      </c>
      <c r="B380" s="4" t="s">
        <v>507</v>
      </c>
      <c r="C380" s="5">
        <v>800</v>
      </c>
      <c r="D380" s="9">
        <v>0</v>
      </c>
      <c r="E380" s="3"/>
      <c r="F380" s="9">
        <f t="shared" si="50"/>
        <v>0</v>
      </c>
      <c r="G380" s="3"/>
      <c r="H380" s="9">
        <f t="shared" si="49"/>
        <v>0</v>
      </c>
      <c r="I380" s="3"/>
      <c r="J380" s="9">
        <f t="shared" si="48"/>
        <v>0</v>
      </c>
      <c r="K380" s="3"/>
      <c r="L380" s="9">
        <f t="shared" si="47"/>
        <v>0</v>
      </c>
      <c r="M380" s="3"/>
      <c r="N380" s="9">
        <f t="shared" si="46"/>
        <v>0</v>
      </c>
      <c r="O380" s="3"/>
      <c r="P380" s="9">
        <f t="shared" si="45"/>
        <v>0</v>
      </c>
      <c r="Q380" s="3"/>
      <c r="R380" s="9">
        <f t="shared" si="43"/>
        <v>0</v>
      </c>
      <c r="S380" s="3"/>
      <c r="T380" s="9">
        <f t="shared" si="44"/>
        <v>0</v>
      </c>
    </row>
    <row r="381" spans="1:20" ht="85.5" customHeight="1">
      <c r="A381" s="7" t="s">
        <v>6</v>
      </c>
      <c r="B381" s="8" t="s">
        <v>43</v>
      </c>
      <c r="C381" s="5"/>
      <c r="D381" s="9">
        <v>50</v>
      </c>
      <c r="E381" s="3">
        <f>E382</f>
        <v>0</v>
      </c>
      <c r="F381" s="9">
        <f t="shared" si="50"/>
        <v>50</v>
      </c>
      <c r="G381" s="3">
        <f>G382</f>
        <v>0</v>
      </c>
      <c r="H381" s="9">
        <f t="shared" si="49"/>
        <v>50</v>
      </c>
      <c r="I381" s="3">
        <f>I382</f>
        <v>0</v>
      </c>
      <c r="J381" s="9">
        <f t="shared" si="48"/>
        <v>50</v>
      </c>
      <c r="K381" s="3">
        <f>K382</f>
        <v>-50</v>
      </c>
      <c r="L381" s="9">
        <f t="shared" si="47"/>
        <v>0</v>
      </c>
      <c r="M381" s="3">
        <f>M382</f>
        <v>0</v>
      </c>
      <c r="N381" s="9">
        <f t="shared" si="46"/>
        <v>0</v>
      </c>
      <c r="O381" s="3">
        <f>O382</f>
        <v>0</v>
      </c>
      <c r="P381" s="9">
        <f t="shared" si="45"/>
        <v>0</v>
      </c>
      <c r="Q381" s="3">
        <f>Q382</f>
        <v>0</v>
      </c>
      <c r="R381" s="9">
        <f t="shared" si="43"/>
        <v>0</v>
      </c>
      <c r="S381" s="3">
        <f>S382</f>
        <v>0</v>
      </c>
      <c r="T381" s="9">
        <f t="shared" si="44"/>
        <v>0</v>
      </c>
    </row>
    <row r="382" spans="1:20" ht="63.75" customHeight="1">
      <c r="A382" s="10" t="s">
        <v>473</v>
      </c>
      <c r="B382" s="8" t="s">
        <v>44</v>
      </c>
      <c r="C382" s="5"/>
      <c r="D382" s="9">
        <v>50</v>
      </c>
      <c r="E382" s="3">
        <f>E383+E386</f>
        <v>0</v>
      </c>
      <c r="F382" s="9">
        <f t="shared" si="50"/>
        <v>50</v>
      </c>
      <c r="G382" s="3">
        <f>G383+G386</f>
        <v>0</v>
      </c>
      <c r="H382" s="9">
        <f t="shared" si="49"/>
        <v>50</v>
      </c>
      <c r="I382" s="3">
        <f>I383+I386</f>
        <v>0</v>
      </c>
      <c r="J382" s="9">
        <f t="shared" si="48"/>
        <v>50</v>
      </c>
      <c r="K382" s="3">
        <f>K383+K386</f>
        <v>-50</v>
      </c>
      <c r="L382" s="9">
        <f t="shared" si="47"/>
        <v>0</v>
      </c>
      <c r="M382" s="3">
        <f>M383+M386</f>
        <v>0</v>
      </c>
      <c r="N382" s="9">
        <f t="shared" si="46"/>
        <v>0</v>
      </c>
      <c r="O382" s="3">
        <f>O383+O386</f>
        <v>0</v>
      </c>
      <c r="P382" s="9">
        <f t="shared" si="45"/>
        <v>0</v>
      </c>
      <c r="Q382" s="3">
        <f>Q383+Q386</f>
        <v>0</v>
      </c>
      <c r="R382" s="9">
        <f t="shared" si="43"/>
        <v>0</v>
      </c>
      <c r="S382" s="3">
        <f>S383+S386</f>
        <v>0</v>
      </c>
      <c r="T382" s="9">
        <f t="shared" si="44"/>
        <v>0</v>
      </c>
    </row>
    <row r="383" spans="1:20" ht="63" customHeight="1">
      <c r="A383" s="11" t="s">
        <v>474</v>
      </c>
      <c r="B383" s="4" t="s">
        <v>45</v>
      </c>
      <c r="C383" s="5"/>
      <c r="D383" s="9">
        <v>50</v>
      </c>
      <c r="E383" s="3">
        <f>E384</f>
        <v>0</v>
      </c>
      <c r="F383" s="9">
        <f t="shared" si="50"/>
        <v>50</v>
      </c>
      <c r="G383" s="3">
        <f>G384</f>
        <v>0</v>
      </c>
      <c r="H383" s="9">
        <f t="shared" si="49"/>
        <v>50</v>
      </c>
      <c r="I383" s="3">
        <f>I384</f>
        <v>0</v>
      </c>
      <c r="J383" s="9">
        <f t="shared" si="48"/>
        <v>50</v>
      </c>
      <c r="K383" s="3">
        <f>K384</f>
        <v>-50</v>
      </c>
      <c r="L383" s="9">
        <f t="shared" si="47"/>
        <v>0</v>
      </c>
      <c r="M383" s="3">
        <f>M384</f>
        <v>0</v>
      </c>
      <c r="N383" s="9">
        <f t="shared" si="46"/>
        <v>0</v>
      </c>
      <c r="O383" s="3">
        <f>O384</f>
        <v>0</v>
      </c>
      <c r="P383" s="9">
        <f t="shared" si="45"/>
        <v>0</v>
      </c>
      <c r="Q383" s="3">
        <f>Q384</f>
        <v>0</v>
      </c>
      <c r="R383" s="9">
        <f t="shared" si="43"/>
        <v>0</v>
      </c>
      <c r="S383" s="3">
        <f>S384</f>
        <v>0</v>
      </c>
      <c r="T383" s="9">
        <f t="shared" si="44"/>
        <v>0</v>
      </c>
    </row>
    <row r="384" spans="1:20" ht="56.25" customHeight="1">
      <c r="A384" s="11" t="s">
        <v>42</v>
      </c>
      <c r="B384" s="4" t="s">
        <v>46</v>
      </c>
      <c r="C384" s="5"/>
      <c r="D384" s="9">
        <v>50</v>
      </c>
      <c r="E384" s="3">
        <f>E385</f>
        <v>0</v>
      </c>
      <c r="F384" s="9">
        <f t="shared" si="50"/>
        <v>50</v>
      </c>
      <c r="G384" s="3">
        <f>G385</f>
        <v>0</v>
      </c>
      <c r="H384" s="9">
        <f t="shared" si="49"/>
        <v>50</v>
      </c>
      <c r="I384" s="3">
        <f>I385</f>
        <v>0</v>
      </c>
      <c r="J384" s="9">
        <f t="shared" si="48"/>
        <v>50</v>
      </c>
      <c r="K384" s="3">
        <f>K385</f>
        <v>-50</v>
      </c>
      <c r="L384" s="9">
        <f t="shared" si="47"/>
        <v>0</v>
      </c>
      <c r="M384" s="3">
        <f>M385</f>
        <v>0</v>
      </c>
      <c r="N384" s="9">
        <f t="shared" si="46"/>
        <v>0</v>
      </c>
      <c r="O384" s="3">
        <f>O385</f>
        <v>0</v>
      </c>
      <c r="P384" s="9">
        <f t="shared" si="45"/>
        <v>0</v>
      </c>
      <c r="Q384" s="3">
        <f>Q385</f>
        <v>0</v>
      </c>
      <c r="R384" s="9">
        <f t="shared" si="43"/>
        <v>0</v>
      </c>
      <c r="S384" s="3">
        <f>S385</f>
        <v>0</v>
      </c>
      <c r="T384" s="9">
        <f t="shared" si="44"/>
        <v>0</v>
      </c>
    </row>
    <row r="385" spans="1:20" ht="42" customHeight="1">
      <c r="A385" s="1" t="s">
        <v>34</v>
      </c>
      <c r="B385" s="4" t="s">
        <v>46</v>
      </c>
      <c r="C385" s="5">
        <v>800</v>
      </c>
      <c r="D385" s="9">
        <v>50</v>
      </c>
      <c r="E385" s="3"/>
      <c r="F385" s="9">
        <f t="shared" si="50"/>
        <v>50</v>
      </c>
      <c r="G385" s="3"/>
      <c r="H385" s="9">
        <f t="shared" si="49"/>
        <v>50</v>
      </c>
      <c r="I385" s="3"/>
      <c r="J385" s="9">
        <f t="shared" si="48"/>
        <v>50</v>
      </c>
      <c r="K385" s="3">
        <v>-50</v>
      </c>
      <c r="L385" s="9">
        <f t="shared" si="47"/>
        <v>0</v>
      </c>
      <c r="M385" s="3"/>
      <c r="N385" s="9">
        <f t="shared" si="46"/>
        <v>0</v>
      </c>
      <c r="O385" s="3"/>
      <c r="P385" s="9">
        <f t="shared" si="45"/>
        <v>0</v>
      </c>
      <c r="Q385" s="3"/>
      <c r="R385" s="9">
        <f t="shared" si="43"/>
        <v>0</v>
      </c>
      <c r="S385" s="3"/>
      <c r="T385" s="9">
        <f t="shared" si="44"/>
        <v>0</v>
      </c>
    </row>
    <row r="386" spans="1:20" ht="51.75" customHeight="1">
      <c r="A386" s="13" t="s">
        <v>499</v>
      </c>
      <c r="B386" s="4" t="s">
        <v>500</v>
      </c>
      <c r="C386" s="5"/>
      <c r="D386" s="9">
        <v>0</v>
      </c>
      <c r="E386" s="3">
        <f>E387</f>
        <v>0</v>
      </c>
      <c r="F386" s="9">
        <f t="shared" si="50"/>
        <v>0</v>
      </c>
      <c r="G386" s="3">
        <f>G387</f>
        <v>0</v>
      </c>
      <c r="H386" s="9">
        <f t="shared" si="49"/>
        <v>0</v>
      </c>
      <c r="I386" s="3">
        <f>I387</f>
        <v>0</v>
      </c>
      <c r="J386" s="9">
        <f t="shared" si="48"/>
        <v>0</v>
      </c>
      <c r="K386" s="3">
        <f>K387</f>
        <v>0</v>
      </c>
      <c r="L386" s="9">
        <f t="shared" si="47"/>
        <v>0</v>
      </c>
      <c r="M386" s="3">
        <f>M387</f>
        <v>0</v>
      </c>
      <c r="N386" s="9">
        <f t="shared" si="46"/>
        <v>0</v>
      </c>
      <c r="O386" s="3">
        <f>O387</f>
        <v>0</v>
      </c>
      <c r="P386" s="9">
        <f t="shared" si="45"/>
        <v>0</v>
      </c>
      <c r="Q386" s="3">
        <f>Q387</f>
        <v>0</v>
      </c>
      <c r="R386" s="9">
        <f t="shared" si="43"/>
        <v>0</v>
      </c>
      <c r="S386" s="3">
        <f>S387</f>
        <v>0</v>
      </c>
      <c r="T386" s="9">
        <f t="shared" si="44"/>
        <v>0</v>
      </c>
    </row>
    <row r="387" spans="1:20" ht="52.5" customHeight="1">
      <c r="A387" s="13" t="s">
        <v>501</v>
      </c>
      <c r="B387" s="4" t="s">
        <v>502</v>
      </c>
      <c r="C387" s="5"/>
      <c r="D387" s="9">
        <v>0</v>
      </c>
      <c r="E387" s="3">
        <f>E388</f>
        <v>0</v>
      </c>
      <c r="F387" s="9">
        <f t="shared" si="50"/>
        <v>0</v>
      </c>
      <c r="G387" s="3">
        <f>G388</f>
        <v>0</v>
      </c>
      <c r="H387" s="9">
        <f t="shared" si="49"/>
        <v>0</v>
      </c>
      <c r="I387" s="3">
        <f>I388</f>
        <v>0</v>
      </c>
      <c r="J387" s="9">
        <f t="shared" si="48"/>
        <v>0</v>
      </c>
      <c r="K387" s="3">
        <f>K388</f>
        <v>0</v>
      </c>
      <c r="L387" s="9">
        <f t="shared" si="47"/>
        <v>0</v>
      </c>
      <c r="M387" s="3">
        <f>M388</f>
        <v>0</v>
      </c>
      <c r="N387" s="9">
        <f t="shared" si="46"/>
        <v>0</v>
      </c>
      <c r="O387" s="3">
        <f>O388</f>
        <v>0</v>
      </c>
      <c r="P387" s="9">
        <f t="shared" si="45"/>
        <v>0</v>
      </c>
      <c r="Q387" s="3">
        <f>Q388</f>
        <v>0</v>
      </c>
      <c r="R387" s="9">
        <f t="shared" si="43"/>
        <v>0</v>
      </c>
      <c r="S387" s="3">
        <f>S388</f>
        <v>0</v>
      </c>
      <c r="T387" s="9">
        <f t="shared" si="44"/>
        <v>0</v>
      </c>
    </row>
    <row r="388" spans="1:20" ht="42" customHeight="1">
      <c r="A388" s="13" t="s">
        <v>34</v>
      </c>
      <c r="B388" s="4" t="s">
        <v>502</v>
      </c>
      <c r="C388" s="5">
        <v>800</v>
      </c>
      <c r="D388" s="9">
        <v>0</v>
      </c>
      <c r="E388" s="3"/>
      <c r="F388" s="9">
        <f t="shared" si="50"/>
        <v>0</v>
      </c>
      <c r="G388" s="3"/>
      <c r="H388" s="9">
        <f t="shared" si="49"/>
        <v>0</v>
      </c>
      <c r="I388" s="3"/>
      <c r="J388" s="9">
        <f t="shared" si="48"/>
        <v>0</v>
      </c>
      <c r="K388" s="3"/>
      <c r="L388" s="9">
        <f t="shared" si="47"/>
        <v>0</v>
      </c>
      <c r="M388" s="3"/>
      <c r="N388" s="9">
        <f t="shared" si="46"/>
        <v>0</v>
      </c>
      <c r="O388" s="3"/>
      <c r="P388" s="9">
        <f t="shared" si="45"/>
        <v>0</v>
      </c>
      <c r="Q388" s="3"/>
      <c r="R388" s="9">
        <f t="shared" si="43"/>
        <v>0</v>
      </c>
      <c r="S388" s="3"/>
      <c r="T388" s="9">
        <f t="shared" si="44"/>
        <v>0</v>
      </c>
    </row>
    <row r="389" spans="1:20" ht="87" customHeight="1">
      <c r="A389" s="7" t="s">
        <v>7</v>
      </c>
      <c r="B389" s="8" t="s">
        <v>344</v>
      </c>
      <c r="C389" s="5"/>
      <c r="D389" s="9">
        <v>1884.6014999999998</v>
      </c>
      <c r="E389" s="3">
        <f>E390+E396</f>
        <v>0</v>
      </c>
      <c r="F389" s="9">
        <f t="shared" si="50"/>
        <v>1884.6014999999998</v>
      </c>
      <c r="G389" s="3">
        <f>G390+G396</f>
        <v>0</v>
      </c>
      <c r="H389" s="9">
        <f t="shared" si="49"/>
        <v>1884.6014999999998</v>
      </c>
      <c r="I389" s="3">
        <f>I390+I396</f>
        <v>0</v>
      </c>
      <c r="J389" s="9">
        <f t="shared" si="48"/>
        <v>1884.6014999999998</v>
      </c>
      <c r="K389" s="3">
        <f>K390+K396</f>
        <v>231.12</v>
      </c>
      <c r="L389" s="9">
        <f t="shared" si="47"/>
        <v>2115.7214999999997</v>
      </c>
      <c r="M389" s="3">
        <f>M390+M396</f>
        <v>0</v>
      </c>
      <c r="N389" s="9">
        <f t="shared" si="46"/>
        <v>2115.7214999999997</v>
      </c>
      <c r="O389" s="3">
        <f>O390+O396</f>
        <v>0</v>
      </c>
      <c r="P389" s="9">
        <f t="shared" si="45"/>
        <v>2115.7214999999997</v>
      </c>
      <c r="Q389" s="3">
        <f>Q390+Q396</f>
        <v>16.768000000000001</v>
      </c>
      <c r="R389" s="9">
        <f t="shared" si="43"/>
        <v>2132.4894999999997</v>
      </c>
      <c r="S389" s="3">
        <f>S390+S396</f>
        <v>0</v>
      </c>
      <c r="T389" s="9">
        <f t="shared" si="44"/>
        <v>2132.4894999999997</v>
      </c>
    </row>
    <row r="390" spans="1:20" ht="60" customHeight="1">
      <c r="A390" s="10" t="s">
        <v>343</v>
      </c>
      <c r="B390" s="8" t="s">
        <v>31</v>
      </c>
      <c r="C390" s="5"/>
      <c r="D390" s="9">
        <v>1384.6014999999998</v>
      </c>
      <c r="E390" s="3">
        <f>E391</f>
        <v>0</v>
      </c>
      <c r="F390" s="9">
        <f t="shared" si="50"/>
        <v>1384.6014999999998</v>
      </c>
      <c r="G390" s="3">
        <f>G391</f>
        <v>0</v>
      </c>
      <c r="H390" s="9">
        <f t="shared" si="49"/>
        <v>1384.6014999999998</v>
      </c>
      <c r="I390" s="3">
        <f>I391</f>
        <v>0</v>
      </c>
      <c r="J390" s="9">
        <f t="shared" si="48"/>
        <v>1384.6014999999998</v>
      </c>
      <c r="K390" s="3">
        <f>K391</f>
        <v>231.12</v>
      </c>
      <c r="L390" s="9">
        <f t="shared" si="47"/>
        <v>1615.7214999999997</v>
      </c>
      <c r="M390" s="3">
        <f>M391</f>
        <v>0</v>
      </c>
      <c r="N390" s="9">
        <f t="shared" si="46"/>
        <v>1615.7214999999997</v>
      </c>
      <c r="O390" s="3">
        <f>O391</f>
        <v>0</v>
      </c>
      <c r="P390" s="9">
        <f t="shared" si="45"/>
        <v>1615.7214999999997</v>
      </c>
      <c r="Q390" s="3">
        <f>Q391</f>
        <v>16.768000000000001</v>
      </c>
      <c r="R390" s="9">
        <f t="shared" si="43"/>
        <v>1632.4894999999997</v>
      </c>
      <c r="S390" s="3">
        <f>S391</f>
        <v>0</v>
      </c>
      <c r="T390" s="9">
        <f t="shared" si="44"/>
        <v>1632.4894999999997</v>
      </c>
    </row>
    <row r="391" spans="1:20" ht="54.75" customHeight="1">
      <c r="A391" s="1" t="s">
        <v>341</v>
      </c>
      <c r="B391" s="4" t="s">
        <v>32</v>
      </c>
      <c r="C391" s="5"/>
      <c r="D391" s="9">
        <v>1384.6014999999998</v>
      </c>
      <c r="E391" s="3">
        <f>E392</f>
        <v>0</v>
      </c>
      <c r="F391" s="9">
        <f t="shared" si="50"/>
        <v>1384.6014999999998</v>
      </c>
      <c r="G391" s="3">
        <f>G392</f>
        <v>0</v>
      </c>
      <c r="H391" s="9">
        <f t="shared" si="49"/>
        <v>1384.6014999999998</v>
      </c>
      <c r="I391" s="3">
        <f>I392</f>
        <v>0</v>
      </c>
      <c r="J391" s="9">
        <f t="shared" si="48"/>
        <v>1384.6014999999998</v>
      </c>
      <c r="K391" s="3">
        <f>K392</f>
        <v>231.12</v>
      </c>
      <c r="L391" s="9">
        <f t="shared" si="47"/>
        <v>1615.7214999999997</v>
      </c>
      <c r="M391" s="3">
        <f>M392</f>
        <v>0</v>
      </c>
      <c r="N391" s="9">
        <f t="shared" si="46"/>
        <v>1615.7214999999997</v>
      </c>
      <c r="O391" s="3">
        <f>O392</f>
        <v>0</v>
      </c>
      <c r="P391" s="9">
        <f t="shared" si="45"/>
        <v>1615.7214999999997</v>
      </c>
      <c r="Q391" s="3">
        <f>Q392</f>
        <v>16.768000000000001</v>
      </c>
      <c r="R391" s="9">
        <f t="shared" si="43"/>
        <v>1632.4894999999997</v>
      </c>
      <c r="S391" s="3">
        <f>S392</f>
        <v>0</v>
      </c>
      <c r="T391" s="9">
        <f t="shared" si="44"/>
        <v>1632.4894999999997</v>
      </c>
    </row>
    <row r="392" spans="1:20" ht="50.25" customHeight="1">
      <c r="A392" s="1" t="s">
        <v>342</v>
      </c>
      <c r="B392" s="4" t="s">
        <v>33</v>
      </c>
      <c r="C392" s="5"/>
      <c r="D392" s="9">
        <v>1384.6014999999998</v>
      </c>
      <c r="E392" s="3">
        <f>E393+E394+E395</f>
        <v>0</v>
      </c>
      <c r="F392" s="9">
        <f t="shared" si="50"/>
        <v>1384.6014999999998</v>
      </c>
      <c r="G392" s="3">
        <f>G393+G394+G395</f>
        <v>0</v>
      </c>
      <c r="H392" s="9">
        <f t="shared" si="49"/>
        <v>1384.6014999999998</v>
      </c>
      <c r="I392" s="3">
        <f>I393+I394+I395</f>
        <v>0</v>
      </c>
      <c r="J392" s="9">
        <f t="shared" si="48"/>
        <v>1384.6014999999998</v>
      </c>
      <c r="K392" s="3">
        <f>K393+K394+K395</f>
        <v>231.12</v>
      </c>
      <c r="L392" s="9">
        <f t="shared" si="47"/>
        <v>1615.7214999999997</v>
      </c>
      <c r="M392" s="3">
        <f>M393+M394+M395</f>
        <v>0</v>
      </c>
      <c r="N392" s="9">
        <f t="shared" si="46"/>
        <v>1615.7214999999997</v>
      </c>
      <c r="O392" s="3">
        <f>O393+O394+O395</f>
        <v>0</v>
      </c>
      <c r="P392" s="9">
        <f t="shared" si="45"/>
        <v>1615.7214999999997</v>
      </c>
      <c r="Q392" s="3">
        <f>Q393+Q394+Q395</f>
        <v>16.768000000000001</v>
      </c>
      <c r="R392" s="9">
        <f t="shared" si="43"/>
        <v>1632.4894999999997</v>
      </c>
      <c r="S392" s="3">
        <f>S393+S394+S395</f>
        <v>0</v>
      </c>
      <c r="T392" s="9">
        <f t="shared" si="44"/>
        <v>1632.4894999999997</v>
      </c>
    </row>
    <row r="393" spans="1:20" ht="84.75" customHeight="1">
      <c r="A393" s="1" t="s">
        <v>109</v>
      </c>
      <c r="B393" s="4" t="s">
        <v>33</v>
      </c>
      <c r="C393" s="5">
        <v>100</v>
      </c>
      <c r="D393" s="9">
        <v>1312.2864999999999</v>
      </c>
      <c r="E393" s="3"/>
      <c r="F393" s="9">
        <f t="shared" si="50"/>
        <v>1312.2864999999999</v>
      </c>
      <c r="G393" s="3"/>
      <c r="H393" s="9">
        <f t="shared" si="49"/>
        <v>1312.2864999999999</v>
      </c>
      <c r="I393" s="3"/>
      <c r="J393" s="9">
        <f t="shared" si="48"/>
        <v>1312.2864999999999</v>
      </c>
      <c r="K393" s="3"/>
      <c r="L393" s="9">
        <f t="shared" si="47"/>
        <v>1312.2864999999999</v>
      </c>
      <c r="M393" s="3"/>
      <c r="N393" s="9">
        <f t="shared" si="46"/>
        <v>1312.2864999999999</v>
      </c>
      <c r="O393" s="3"/>
      <c r="P393" s="9">
        <f t="shared" si="45"/>
        <v>1312.2864999999999</v>
      </c>
      <c r="Q393" s="3">
        <v>16.768000000000001</v>
      </c>
      <c r="R393" s="9">
        <f t="shared" si="43"/>
        <v>1329.0545</v>
      </c>
      <c r="S393" s="3"/>
      <c r="T393" s="9">
        <f t="shared" si="44"/>
        <v>1329.0545</v>
      </c>
    </row>
    <row r="394" spans="1:20" ht="46.5" customHeight="1">
      <c r="A394" s="1" t="s">
        <v>35</v>
      </c>
      <c r="B394" s="4" t="s">
        <v>33</v>
      </c>
      <c r="C394" s="5">
        <v>200</v>
      </c>
      <c r="D394" s="9">
        <v>72.215000000000003</v>
      </c>
      <c r="E394" s="3"/>
      <c r="F394" s="9">
        <f t="shared" si="50"/>
        <v>72.215000000000003</v>
      </c>
      <c r="G394" s="3"/>
      <c r="H394" s="9">
        <f t="shared" si="49"/>
        <v>72.215000000000003</v>
      </c>
      <c r="I394" s="3"/>
      <c r="J394" s="9">
        <f t="shared" si="48"/>
        <v>72.215000000000003</v>
      </c>
      <c r="K394" s="3">
        <v>231.12</v>
      </c>
      <c r="L394" s="9">
        <f t="shared" si="47"/>
        <v>303.33500000000004</v>
      </c>
      <c r="M394" s="3"/>
      <c r="N394" s="9">
        <f t="shared" si="46"/>
        <v>303.33500000000004</v>
      </c>
      <c r="O394" s="3"/>
      <c r="P394" s="9">
        <f t="shared" si="45"/>
        <v>303.33500000000004</v>
      </c>
      <c r="Q394" s="3"/>
      <c r="R394" s="9">
        <f t="shared" si="43"/>
        <v>303.33500000000004</v>
      </c>
      <c r="S394" s="3"/>
      <c r="T394" s="9">
        <f t="shared" si="44"/>
        <v>303.33500000000004</v>
      </c>
    </row>
    <row r="395" spans="1:20" ht="37.5" customHeight="1">
      <c r="A395" s="1" t="s">
        <v>34</v>
      </c>
      <c r="B395" s="4" t="s">
        <v>33</v>
      </c>
      <c r="C395" s="5">
        <v>800</v>
      </c>
      <c r="D395" s="9">
        <v>0.10000000000000009</v>
      </c>
      <c r="E395" s="3"/>
      <c r="F395" s="9">
        <f t="shared" si="50"/>
        <v>0.10000000000000009</v>
      </c>
      <c r="G395" s="3"/>
      <c r="H395" s="9">
        <f t="shared" si="49"/>
        <v>0.10000000000000009</v>
      </c>
      <c r="I395" s="3"/>
      <c r="J395" s="9">
        <f t="shared" si="48"/>
        <v>0.10000000000000009</v>
      </c>
      <c r="K395" s="3"/>
      <c r="L395" s="9">
        <f t="shared" si="47"/>
        <v>0.10000000000000009</v>
      </c>
      <c r="M395" s="3"/>
      <c r="N395" s="9">
        <f t="shared" si="46"/>
        <v>0.10000000000000009</v>
      </c>
      <c r="O395" s="3"/>
      <c r="P395" s="9">
        <f t="shared" si="45"/>
        <v>0.10000000000000009</v>
      </c>
      <c r="Q395" s="3"/>
      <c r="R395" s="9">
        <f t="shared" si="43"/>
        <v>0.10000000000000009</v>
      </c>
      <c r="S395" s="3"/>
      <c r="T395" s="9">
        <f t="shared" si="44"/>
        <v>0.10000000000000009</v>
      </c>
    </row>
    <row r="396" spans="1:20" ht="45.75" customHeight="1">
      <c r="A396" s="10" t="s">
        <v>38</v>
      </c>
      <c r="B396" s="8" t="s">
        <v>39</v>
      </c>
      <c r="C396" s="5"/>
      <c r="D396" s="9">
        <v>500</v>
      </c>
      <c r="E396" s="3">
        <f t="shared" ref="E396:S398" si="51">E397</f>
        <v>0</v>
      </c>
      <c r="F396" s="9">
        <f t="shared" si="50"/>
        <v>500</v>
      </c>
      <c r="G396" s="3">
        <f t="shared" si="51"/>
        <v>0</v>
      </c>
      <c r="H396" s="9">
        <f t="shared" si="49"/>
        <v>500</v>
      </c>
      <c r="I396" s="3">
        <f t="shared" si="51"/>
        <v>0</v>
      </c>
      <c r="J396" s="9">
        <f t="shared" si="48"/>
        <v>500</v>
      </c>
      <c r="K396" s="3">
        <f t="shared" si="51"/>
        <v>0</v>
      </c>
      <c r="L396" s="9">
        <f t="shared" si="47"/>
        <v>500</v>
      </c>
      <c r="M396" s="3">
        <f t="shared" si="51"/>
        <v>0</v>
      </c>
      <c r="N396" s="9">
        <f t="shared" si="46"/>
        <v>500</v>
      </c>
      <c r="O396" s="3">
        <f t="shared" si="51"/>
        <v>0</v>
      </c>
      <c r="P396" s="9">
        <f t="shared" si="45"/>
        <v>500</v>
      </c>
      <c r="Q396" s="3">
        <f t="shared" si="51"/>
        <v>0</v>
      </c>
      <c r="R396" s="9">
        <f t="shared" si="43"/>
        <v>500</v>
      </c>
      <c r="S396" s="3">
        <f t="shared" si="51"/>
        <v>0</v>
      </c>
      <c r="T396" s="9">
        <f t="shared" si="44"/>
        <v>500</v>
      </c>
    </row>
    <row r="397" spans="1:20" ht="37.5" customHeight="1">
      <c r="A397" s="11" t="s">
        <v>36</v>
      </c>
      <c r="B397" s="4" t="s">
        <v>40</v>
      </c>
      <c r="C397" s="5"/>
      <c r="D397" s="9">
        <v>500</v>
      </c>
      <c r="E397" s="3">
        <f t="shared" si="51"/>
        <v>0</v>
      </c>
      <c r="F397" s="9">
        <f t="shared" si="50"/>
        <v>500</v>
      </c>
      <c r="G397" s="3">
        <f t="shared" si="51"/>
        <v>0</v>
      </c>
      <c r="H397" s="9">
        <f t="shared" si="49"/>
        <v>500</v>
      </c>
      <c r="I397" s="3">
        <f t="shared" si="51"/>
        <v>0</v>
      </c>
      <c r="J397" s="9">
        <f t="shared" si="48"/>
        <v>500</v>
      </c>
      <c r="K397" s="3">
        <f t="shared" si="51"/>
        <v>0</v>
      </c>
      <c r="L397" s="9">
        <f t="shared" si="47"/>
        <v>500</v>
      </c>
      <c r="M397" s="3">
        <f t="shared" si="51"/>
        <v>0</v>
      </c>
      <c r="N397" s="9">
        <f t="shared" si="46"/>
        <v>500</v>
      </c>
      <c r="O397" s="3">
        <f t="shared" si="51"/>
        <v>0</v>
      </c>
      <c r="P397" s="9">
        <f t="shared" si="45"/>
        <v>500</v>
      </c>
      <c r="Q397" s="3">
        <f t="shared" si="51"/>
        <v>0</v>
      </c>
      <c r="R397" s="9">
        <f t="shared" si="43"/>
        <v>500</v>
      </c>
      <c r="S397" s="3">
        <f t="shared" si="51"/>
        <v>0</v>
      </c>
      <c r="T397" s="9">
        <f t="shared" si="44"/>
        <v>500</v>
      </c>
    </row>
    <row r="398" spans="1:20" ht="33.75" customHeight="1">
      <c r="A398" s="11" t="s">
        <v>37</v>
      </c>
      <c r="B398" s="4" t="s">
        <v>41</v>
      </c>
      <c r="C398" s="5"/>
      <c r="D398" s="9">
        <v>500</v>
      </c>
      <c r="E398" s="3">
        <f t="shared" si="51"/>
        <v>0</v>
      </c>
      <c r="F398" s="9">
        <f t="shared" si="50"/>
        <v>500</v>
      </c>
      <c r="G398" s="3">
        <f t="shared" si="51"/>
        <v>0</v>
      </c>
      <c r="H398" s="9">
        <f t="shared" si="49"/>
        <v>500</v>
      </c>
      <c r="I398" s="3">
        <f t="shared" si="51"/>
        <v>0</v>
      </c>
      <c r="J398" s="9">
        <f t="shared" si="48"/>
        <v>500</v>
      </c>
      <c r="K398" s="3">
        <f t="shared" si="51"/>
        <v>0</v>
      </c>
      <c r="L398" s="9">
        <f t="shared" si="47"/>
        <v>500</v>
      </c>
      <c r="M398" s="3">
        <f t="shared" si="51"/>
        <v>0</v>
      </c>
      <c r="N398" s="9">
        <f t="shared" si="46"/>
        <v>500</v>
      </c>
      <c r="O398" s="3">
        <f t="shared" si="51"/>
        <v>0</v>
      </c>
      <c r="P398" s="9">
        <f t="shared" si="45"/>
        <v>500</v>
      </c>
      <c r="Q398" s="3">
        <f t="shared" si="51"/>
        <v>0</v>
      </c>
      <c r="R398" s="9">
        <f t="shared" si="43"/>
        <v>500</v>
      </c>
      <c r="S398" s="3">
        <f t="shared" si="51"/>
        <v>0</v>
      </c>
      <c r="T398" s="9">
        <f t="shared" si="44"/>
        <v>500</v>
      </c>
    </row>
    <row r="399" spans="1:20" ht="35.25" customHeight="1">
      <c r="A399" s="1" t="s">
        <v>34</v>
      </c>
      <c r="B399" s="4" t="s">
        <v>41</v>
      </c>
      <c r="C399" s="5">
        <v>800</v>
      </c>
      <c r="D399" s="9">
        <v>500</v>
      </c>
      <c r="E399" s="3"/>
      <c r="F399" s="9">
        <f t="shared" si="50"/>
        <v>500</v>
      </c>
      <c r="G399" s="3"/>
      <c r="H399" s="9">
        <f t="shared" si="49"/>
        <v>500</v>
      </c>
      <c r="I399" s="3"/>
      <c r="J399" s="9">
        <f t="shared" si="48"/>
        <v>500</v>
      </c>
      <c r="K399" s="3"/>
      <c r="L399" s="9">
        <f t="shared" si="47"/>
        <v>500</v>
      </c>
      <c r="M399" s="3"/>
      <c r="N399" s="9">
        <f t="shared" si="46"/>
        <v>500</v>
      </c>
      <c r="O399" s="3"/>
      <c r="P399" s="9">
        <f t="shared" si="45"/>
        <v>500</v>
      </c>
      <c r="Q399" s="3"/>
      <c r="R399" s="9">
        <f t="shared" si="43"/>
        <v>500</v>
      </c>
      <c r="S399" s="3"/>
      <c r="T399" s="9">
        <f t="shared" si="44"/>
        <v>500</v>
      </c>
    </row>
    <row r="400" spans="1:20" ht="91.5" customHeight="1">
      <c r="A400" s="7" t="s">
        <v>413</v>
      </c>
      <c r="B400" s="8" t="s">
        <v>76</v>
      </c>
      <c r="C400" s="5"/>
      <c r="D400" s="9">
        <v>42877.207240000003</v>
      </c>
      <c r="E400" s="3">
        <f>E401+E427</f>
        <v>0</v>
      </c>
      <c r="F400" s="9">
        <f t="shared" si="50"/>
        <v>42877.207240000003</v>
      </c>
      <c r="G400" s="3">
        <f>G401+G427</f>
        <v>90.668000000000006</v>
      </c>
      <c r="H400" s="9">
        <f t="shared" si="49"/>
        <v>42967.875240000001</v>
      </c>
      <c r="I400" s="3">
        <f>I401+I427</f>
        <v>-69.031099999999995</v>
      </c>
      <c r="J400" s="9">
        <f t="shared" si="48"/>
        <v>42898.844140000001</v>
      </c>
      <c r="K400" s="3">
        <f>K401+K427</f>
        <v>383.75199999999995</v>
      </c>
      <c r="L400" s="9">
        <f t="shared" si="47"/>
        <v>43282.596140000001</v>
      </c>
      <c r="M400" s="3">
        <f>M401+M427</f>
        <v>-116.11287</v>
      </c>
      <c r="N400" s="9">
        <f t="shared" si="46"/>
        <v>43166.483270000004</v>
      </c>
      <c r="O400" s="3">
        <f>O401+O427</f>
        <v>-55.582000000000001</v>
      </c>
      <c r="P400" s="9">
        <f t="shared" si="45"/>
        <v>43110.901270000002</v>
      </c>
      <c r="Q400" s="3">
        <f>Q401+Q427</f>
        <v>365.95713000000001</v>
      </c>
      <c r="R400" s="9">
        <f t="shared" si="43"/>
        <v>43476.858400000005</v>
      </c>
      <c r="S400" s="3">
        <f>S401+S427</f>
        <v>143.43200000000002</v>
      </c>
      <c r="T400" s="9">
        <f t="shared" si="44"/>
        <v>43620.290400000005</v>
      </c>
    </row>
    <row r="401" spans="1:20" ht="62.25" customHeight="1">
      <c r="A401" s="10" t="s">
        <v>475</v>
      </c>
      <c r="B401" s="8" t="s">
        <v>77</v>
      </c>
      <c r="C401" s="5"/>
      <c r="D401" s="9">
        <v>41982.148240000002</v>
      </c>
      <c r="E401" s="3">
        <f>E402+E410+E415+E418+E422</f>
        <v>0</v>
      </c>
      <c r="F401" s="9">
        <f t="shared" si="50"/>
        <v>41982.148240000002</v>
      </c>
      <c r="G401" s="3">
        <f>G402+G410+G415+G418+G422</f>
        <v>69.668000000000006</v>
      </c>
      <c r="H401" s="9">
        <f t="shared" si="49"/>
        <v>42051.81624</v>
      </c>
      <c r="I401" s="3">
        <f>I402+I410+I415+I418+I422</f>
        <v>-69.031099999999995</v>
      </c>
      <c r="J401" s="9">
        <f t="shared" si="48"/>
        <v>41982.78514</v>
      </c>
      <c r="K401" s="3">
        <f>K402+K410+K415+K418+K422</f>
        <v>383.75199999999995</v>
      </c>
      <c r="L401" s="9">
        <f t="shared" si="47"/>
        <v>42366.53714</v>
      </c>
      <c r="M401" s="3">
        <f>M402+M410+M415+M418+M422</f>
        <v>-116.11287</v>
      </c>
      <c r="N401" s="9">
        <f t="shared" si="46"/>
        <v>42250.424270000003</v>
      </c>
      <c r="O401" s="3">
        <f>O402+O410+O415+O418+O422</f>
        <v>-55.582000000000001</v>
      </c>
      <c r="P401" s="9">
        <f t="shared" si="45"/>
        <v>42194.842270000001</v>
      </c>
      <c r="Q401" s="3">
        <f>Q402+Q410+Q415+Q418+Q422</f>
        <v>365.95713000000001</v>
      </c>
      <c r="R401" s="9">
        <f t="shared" si="43"/>
        <v>42560.799400000004</v>
      </c>
      <c r="S401" s="3">
        <f>S402+S410+S415+S418+S422</f>
        <v>-1.468</v>
      </c>
      <c r="T401" s="9">
        <f t="shared" si="44"/>
        <v>42559.331400000003</v>
      </c>
    </row>
    <row r="402" spans="1:20" ht="51" customHeight="1">
      <c r="A402" s="11" t="s">
        <v>74</v>
      </c>
      <c r="B402" s="4" t="s">
        <v>78</v>
      </c>
      <c r="C402" s="5"/>
      <c r="D402" s="9">
        <v>29072.638760000002</v>
      </c>
      <c r="E402" s="3">
        <f>E403+E408</f>
        <v>0</v>
      </c>
      <c r="F402" s="9">
        <f t="shared" si="50"/>
        <v>29072.638760000002</v>
      </c>
      <c r="G402" s="3">
        <f>G403+G408</f>
        <v>69.668000000000006</v>
      </c>
      <c r="H402" s="9">
        <f t="shared" si="49"/>
        <v>29142.306760000003</v>
      </c>
      <c r="I402" s="3">
        <f>I403+I408</f>
        <v>-69.031099999999995</v>
      </c>
      <c r="J402" s="9">
        <f t="shared" si="48"/>
        <v>29073.275660000003</v>
      </c>
      <c r="K402" s="3">
        <f>K403+K408</f>
        <v>383.75199999999995</v>
      </c>
      <c r="L402" s="9">
        <f t="shared" si="47"/>
        <v>29457.027660000003</v>
      </c>
      <c r="M402" s="3">
        <f>M403+M408</f>
        <v>-116.11287</v>
      </c>
      <c r="N402" s="9">
        <f t="shared" si="46"/>
        <v>29340.914790000003</v>
      </c>
      <c r="O402" s="3">
        <f>O403+O408</f>
        <v>-55.582000000000001</v>
      </c>
      <c r="P402" s="9">
        <f t="shared" si="45"/>
        <v>29285.332790000004</v>
      </c>
      <c r="Q402" s="3">
        <f>Q403+Q408</f>
        <v>300.42835000000002</v>
      </c>
      <c r="R402" s="9">
        <f t="shared" si="43"/>
        <v>29585.761140000002</v>
      </c>
      <c r="S402" s="3">
        <f>S403+S408</f>
        <v>-1.468</v>
      </c>
      <c r="T402" s="9">
        <f t="shared" si="44"/>
        <v>29584.293140000002</v>
      </c>
    </row>
    <row r="403" spans="1:20" ht="48" customHeight="1">
      <c r="A403" s="1" t="s">
        <v>75</v>
      </c>
      <c r="B403" s="4" t="s">
        <v>79</v>
      </c>
      <c r="C403" s="5"/>
      <c r="D403" s="9">
        <v>29072.638760000002</v>
      </c>
      <c r="E403" s="3">
        <f>E404+E405+E407</f>
        <v>0</v>
      </c>
      <c r="F403" s="9">
        <f t="shared" si="50"/>
        <v>29072.638760000002</v>
      </c>
      <c r="G403" s="3">
        <f>G404+G405+G407</f>
        <v>69.668000000000006</v>
      </c>
      <c r="H403" s="9">
        <f t="shared" si="49"/>
        <v>29142.306760000003</v>
      </c>
      <c r="I403" s="3">
        <f>I404+I405+I407</f>
        <v>-69.031099999999995</v>
      </c>
      <c r="J403" s="9">
        <f t="shared" si="48"/>
        <v>29073.275660000003</v>
      </c>
      <c r="K403" s="3">
        <f>K404+K405+K407+K406</f>
        <v>383.75199999999995</v>
      </c>
      <c r="L403" s="9">
        <f t="shared" si="47"/>
        <v>29457.027660000003</v>
      </c>
      <c r="M403" s="3">
        <f>M404+M405+M407+M406</f>
        <v>-116.11287</v>
      </c>
      <c r="N403" s="9">
        <f t="shared" si="46"/>
        <v>29340.914790000003</v>
      </c>
      <c r="O403" s="3">
        <f>O404+O405+O407+O406</f>
        <v>-55.582000000000001</v>
      </c>
      <c r="P403" s="9">
        <f t="shared" si="45"/>
        <v>29285.332790000004</v>
      </c>
      <c r="Q403" s="3">
        <f>Q404+Q405+Q407+Q406</f>
        <v>300.42835000000002</v>
      </c>
      <c r="R403" s="9">
        <f t="shared" si="43"/>
        <v>29585.761140000002</v>
      </c>
      <c r="S403" s="3">
        <f>S404+S405+S407+S406</f>
        <v>-1.468</v>
      </c>
      <c r="T403" s="9">
        <f t="shared" si="44"/>
        <v>29584.293140000002</v>
      </c>
    </row>
    <row r="404" spans="1:20" ht="88.5" customHeight="1">
      <c r="A404" s="1" t="s">
        <v>109</v>
      </c>
      <c r="B404" s="4" t="s">
        <v>79</v>
      </c>
      <c r="C404" s="5">
        <v>100</v>
      </c>
      <c r="D404" s="9">
        <v>28690.82776</v>
      </c>
      <c r="E404" s="3"/>
      <c r="F404" s="9">
        <f t="shared" si="50"/>
        <v>28690.82776</v>
      </c>
      <c r="G404" s="3">
        <v>90.668000000000006</v>
      </c>
      <c r="H404" s="9">
        <f t="shared" si="49"/>
        <v>28781.495760000002</v>
      </c>
      <c r="I404" s="3">
        <f>-53.168-10.081-5.7821</f>
        <v>-69.031099999999995</v>
      </c>
      <c r="J404" s="9">
        <f t="shared" si="48"/>
        <v>28712.464660000001</v>
      </c>
      <c r="K404" s="3">
        <v>238.62119999999999</v>
      </c>
      <c r="L404" s="9">
        <f t="shared" si="47"/>
        <v>28951.085860000003</v>
      </c>
      <c r="M404" s="3">
        <f>-167-10.298+50.88713</f>
        <v>-126.41087</v>
      </c>
      <c r="N404" s="9">
        <f t="shared" si="46"/>
        <v>28824.674990000003</v>
      </c>
      <c r="O404" s="3"/>
      <c r="P404" s="9">
        <f t="shared" si="45"/>
        <v>28824.674990000003</v>
      </c>
      <c r="Q404" s="3">
        <v>300.42835000000002</v>
      </c>
      <c r="R404" s="9">
        <f t="shared" si="43"/>
        <v>29125.103340000001</v>
      </c>
      <c r="S404" s="3"/>
      <c r="T404" s="9">
        <f t="shared" si="44"/>
        <v>29125.103340000001</v>
      </c>
    </row>
    <row r="405" spans="1:20" ht="48.75" customHeight="1">
      <c r="A405" s="1" t="s">
        <v>35</v>
      </c>
      <c r="B405" s="4" t="s">
        <v>79</v>
      </c>
      <c r="C405" s="5">
        <v>200</v>
      </c>
      <c r="D405" s="9">
        <v>377.42599999999993</v>
      </c>
      <c r="E405" s="3"/>
      <c r="F405" s="9">
        <f t="shared" si="50"/>
        <v>377.42599999999993</v>
      </c>
      <c r="G405" s="3">
        <v>-21</v>
      </c>
      <c r="H405" s="9">
        <f t="shared" si="49"/>
        <v>356.42599999999993</v>
      </c>
      <c r="I405" s="3"/>
      <c r="J405" s="9">
        <f t="shared" si="48"/>
        <v>356.42599999999993</v>
      </c>
      <c r="K405" s="3">
        <v>38</v>
      </c>
      <c r="L405" s="9">
        <f t="shared" si="47"/>
        <v>394.42599999999993</v>
      </c>
      <c r="M405" s="3">
        <v>10.298</v>
      </c>
      <c r="N405" s="9">
        <f t="shared" si="46"/>
        <v>404.72399999999993</v>
      </c>
      <c r="O405" s="3">
        <v>-55.582000000000001</v>
      </c>
      <c r="P405" s="9">
        <f t="shared" si="45"/>
        <v>349.14199999999994</v>
      </c>
      <c r="Q405" s="3"/>
      <c r="R405" s="9">
        <f t="shared" ref="R405:R468" si="52">P405+Q405</f>
        <v>349.14199999999994</v>
      </c>
      <c r="S405" s="3"/>
      <c r="T405" s="9">
        <f t="shared" ref="T405:T468" si="53">R405+S405</f>
        <v>349.14199999999994</v>
      </c>
    </row>
    <row r="406" spans="1:20" ht="33" customHeight="1">
      <c r="A406" s="1" t="s">
        <v>322</v>
      </c>
      <c r="B406" s="4" t="s">
        <v>79</v>
      </c>
      <c r="C406" s="5">
        <v>300</v>
      </c>
      <c r="D406" s="9"/>
      <c r="E406" s="3"/>
      <c r="F406" s="9"/>
      <c r="G406" s="3"/>
      <c r="H406" s="9"/>
      <c r="I406" s="3"/>
      <c r="J406" s="9">
        <f t="shared" si="48"/>
        <v>0</v>
      </c>
      <c r="K406" s="3">
        <v>107.13079999999999</v>
      </c>
      <c r="L406" s="9">
        <f t="shared" si="47"/>
        <v>107.13079999999999</v>
      </c>
      <c r="M406" s="3"/>
      <c r="N406" s="9">
        <f t="shared" si="46"/>
        <v>107.13079999999999</v>
      </c>
      <c r="O406" s="3"/>
      <c r="P406" s="9">
        <f t="shared" si="45"/>
        <v>107.13079999999999</v>
      </c>
      <c r="Q406" s="3"/>
      <c r="R406" s="9">
        <f t="shared" si="52"/>
        <v>107.13079999999999</v>
      </c>
      <c r="S406" s="3"/>
      <c r="T406" s="9">
        <f t="shared" si="53"/>
        <v>107.13079999999999</v>
      </c>
    </row>
    <row r="407" spans="1:20" ht="37.5" customHeight="1">
      <c r="A407" s="1" t="s">
        <v>34</v>
      </c>
      <c r="B407" s="4" t="s">
        <v>79</v>
      </c>
      <c r="C407" s="5">
        <v>800</v>
      </c>
      <c r="D407" s="9">
        <v>4.3849999999999998</v>
      </c>
      <c r="E407" s="3"/>
      <c r="F407" s="9">
        <f t="shared" si="50"/>
        <v>4.3849999999999998</v>
      </c>
      <c r="G407" s="3"/>
      <c r="H407" s="9">
        <f t="shared" si="49"/>
        <v>4.3849999999999998</v>
      </c>
      <c r="I407" s="3"/>
      <c r="J407" s="9">
        <f t="shared" si="48"/>
        <v>4.3849999999999998</v>
      </c>
      <c r="K407" s="3"/>
      <c r="L407" s="9">
        <f t="shared" si="47"/>
        <v>4.3849999999999998</v>
      </c>
      <c r="M407" s="3"/>
      <c r="N407" s="9">
        <f t="shared" si="46"/>
        <v>4.3849999999999998</v>
      </c>
      <c r="O407" s="3"/>
      <c r="P407" s="9">
        <f t="shared" si="45"/>
        <v>4.3849999999999998</v>
      </c>
      <c r="Q407" s="3"/>
      <c r="R407" s="9">
        <f t="shared" si="52"/>
        <v>4.3849999999999998</v>
      </c>
      <c r="S407" s="3">
        <v>-1.468</v>
      </c>
      <c r="T407" s="9">
        <f t="shared" si="53"/>
        <v>2.9169999999999998</v>
      </c>
    </row>
    <row r="408" spans="1:20" ht="49.5" customHeight="1">
      <c r="A408" s="1" t="s">
        <v>449</v>
      </c>
      <c r="B408" s="2" t="s">
        <v>450</v>
      </c>
      <c r="C408" s="5"/>
      <c r="D408" s="9">
        <v>0</v>
      </c>
      <c r="E408" s="3">
        <f>E409</f>
        <v>0</v>
      </c>
      <c r="F408" s="9">
        <f t="shared" si="50"/>
        <v>0</v>
      </c>
      <c r="G408" s="3">
        <f>G409</f>
        <v>0</v>
      </c>
      <c r="H408" s="9">
        <f t="shared" si="49"/>
        <v>0</v>
      </c>
      <c r="I408" s="3">
        <f>I409</f>
        <v>0</v>
      </c>
      <c r="J408" s="9">
        <f t="shared" si="48"/>
        <v>0</v>
      </c>
      <c r="K408" s="3">
        <f>K409</f>
        <v>0</v>
      </c>
      <c r="L408" s="9">
        <f t="shared" si="47"/>
        <v>0</v>
      </c>
      <c r="M408" s="3">
        <f>M409</f>
        <v>0</v>
      </c>
      <c r="N408" s="9">
        <f t="shared" si="46"/>
        <v>0</v>
      </c>
      <c r="O408" s="3">
        <f>O409</f>
        <v>0</v>
      </c>
      <c r="P408" s="9">
        <f t="shared" si="45"/>
        <v>0</v>
      </c>
      <c r="Q408" s="3">
        <f>Q409</f>
        <v>0</v>
      </c>
      <c r="R408" s="9">
        <f t="shared" si="52"/>
        <v>0</v>
      </c>
      <c r="S408" s="3">
        <f>S409</f>
        <v>0</v>
      </c>
      <c r="T408" s="9">
        <f t="shared" si="53"/>
        <v>0</v>
      </c>
    </row>
    <row r="409" spans="1:20" ht="37.5" customHeight="1">
      <c r="A409" s="1" t="s">
        <v>35</v>
      </c>
      <c r="B409" s="4" t="s">
        <v>450</v>
      </c>
      <c r="C409" s="5">
        <v>200</v>
      </c>
      <c r="D409" s="9">
        <v>0</v>
      </c>
      <c r="E409" s="3"/>
      <c r="F409" s="9">
        <f t="shared" si="50"/>
        <v>0</v>
      </c>
      <c r="G409" s="3"/>
      <c r="H409" s="9">
        <f t="shared" si="49"/>
        <v>0</v>
      </c>
      <c r="I409" s="3"/>
      <c r="J409" s="9">
        <f t="shared" si="48"/>
        <v>0</v>
      </c>
      <c r="K409" s="3"/>
      <c r="L409" s="9">
        <f t="shared" si="47"/>
        <v>0</v>
      </c>
      <c r="M409" s="3"/>
      <c r="N409" s="9">
        <f t="shared" si="46"/>
        <v>0</v>
      </c>
      <c r="O409" s="3"/>
      <c r="P409" s="9">
        <f t="shared" si="45"/>
        <v>0</v>
      </c>
      <c r="Q409" s="3"/>
      <c r="R409" s="9">
        <f t="shared" si="52"/>
        <v>0</v>
      </c>
      <c r="S409" s="3"/>
      <c r="T409" s="9">
        <f t="shared" si="53"/>
        <v>0</v>
      </c>
    </row>
    <row r="410" spans="1:20" ht="66" customHeight="1">
      <c r="A410" s="11" t="s">
        <v>345</v>
      </c>
      <c r="B410" s="4" t="s">
        <v>80</v>
      </c>
      <c r="C410" s="5"/>
      <c r="D410" s="9">
        <v>11829.378129999999</v>
      </c>
      <c r="E410" s="3">
        <f>E411</f>
        <v>0</v>
      </c>
      <c r="F410" s="9">
        <f t="shared" si="50"/>
        <v>11829.378129999999</v>
      </c>
      <c r="G410" s="3">
        <f>G411</f>
        <v>0</v>
      </c>
      <c r="H410" s="9">
        <f t="shared" si="49"/>
        <v>11829.378129999999</v>
      </c>
      <c r="I410" s="3">
        <f>I411</f>
        <v>0</v>
      </c>
      <c r="J410" s="9">
        <f t="shared" si="48"/>
        <v>11829.378129999999</v>
      </c>
      <c r="K410" s="3">
        <f>K411</f>
        <v>0</v>
      </c>
      <c r="L410" s="9">
        <f t="shared" si="47"/>
        <v>11829.378129999999</v>
      </c>
      <c r="M410" s="3">
        <f>M411</f>
        <v>0</v>
      </c>
      <c r="N410" s="9">
        <f t="shared" si="46"/>
        <v>11829.378129999999</v>
      </c>
      <c r="O410" s="3">
        <f>O411</f>
        <v>0</v>
      </c>
      <c r="P410" s="9">
        <f t="shared" si="45"/>
        <v>11829.378129999999</v>
      </c>
      <c r="Q410" s="3">
        <f>Q411</f>
        <v>65.528779999999998</v>
      </c>
      <c r="R410" s="9">
        <f t="shared" si="52"/>
        <v>11894.90691</v>
      </c>
      <c r="S410" s="3">
        <f>S411</f>
        <v>0</v>
      </c>
      <c r="T410" s="9">
        <f t="shared" si="53"/>
        <v>11894.90691</v>
      </c>
    </row>
    <row r="411" spans="1:20" ht="51" customHeight="1">
      <c r="A411" s="11" t="s">
        <v>346</v>
      </c>
      <c r="B411" s="4" t="s">
        <v>81</v>
      </c>
      <c r="C411" s="5"/>
      <c r="D411" s="9">
        <v>11829.378129999999</v>
      </c>
      <c r="E411" s="3">
        <f>E412+E413+E414</f>
        <v>0</v>
      </c>
      <c r="F411" s="9">
        <f t="shared" si="50"/>
        <v>11829.378129999999</v>
      </c>
      <c r="G411" s="3">
        <f>G412+G413+G414</f>
        <v>0</v>
      </c>
      <c r="H411" s="9">
        <f t="shared" si="49"/>
        <v>11829.378129999999</v>
      </c>
      <c r="I411" s="3">
        <f>I412+I413+I414</f>
        <v>0</v>
      </c>
      <c r="J411" s="9">
        <f t="shared" si="48"/>
        <v>11829.378129999999</v>
      </c>
      <c r="K411" s="3">
        <f>K412+K413+K414</f>
        <v>0</v>
      </c>
      <c r="L411" s="9">
        <f t="shared" si="47"/>
        <v>11829.378129999999</v>
      </c>
      <c r="M411" s="3">
        <f>M412+M413+M414</f>
        <v>0</v>
      </c>
      <c r="N411" s="9">
        <f t="shared" si="46"/>
        <v>11829.378129999999</v>
      </c>
      <c r="O411" s="3">
        <f>O412+O413+O414</f>
        <v>0</v>
      </c>
      <c r="P411" s="9">
        <f t="shared" si="45"/>
        <v>11829.378129999999</v>
      </c>
      <c r="Q411" s="3">
        <f>Q412+Q413+Q414</f>
        <v>65.528779999999998</v>
      </c>
      <c r="R411" s="9">
        <f t="shared" si="52"/>
        <v>11894.90691</v>
      </c>
      <c r="S411" s="3">
        <f>S412+S413+S414</f>
        <v>0</v>
      </c>
      <c r="T411" s="9">
        <f t="shared" si="53"/>
        <v>11894.90691</v>
      </c>
    </row>
    <row r="412" spans="1:20" ht="87" customHeight="1">
      <c r="A412" s="1" t="s">
        <v>109</v>
      </c>
      <c r="B412" s="4" t="s">
        <v>81</v>
      </c>
      <c r="C412" s="5">
        <v>100</v>
      </c>
      <c r="D412" s="9">
        <v>7241.0809999999992</v>
      </c>
      <c r="E412" s="3"/>
      <c r="F412" s="9">
        <f t="shared" si="50"/>
        <v>7241.0809999999992</v>
      </c>
      <c r="G412" s="3"/>
      <c r="H412" s="9">
        <f t="shared" si="49"/>
        <v>7241.0809999999992</v>
      </c>
      <c r="I412" s="3"/>
      <c r="J412" s="9">
        <f t="shared" si="48"/>
        <v>7241.0809999999992</v>
      </c>
      <c r="K412" s="3"/>
      <c r="L412" s="9">
        <f t="shared" si="47"/>
        <v>7241.0809999999992</v>
      </c>
      <c r="M412" s="3"/>
      <c r="N412" s="9">
        <f t="shared" si="46"/>
        <v>7241.0809999999992</v>
      </c>
      <c r="O412" s="3"/>
      <c r="P412" s="9">
        <f t="shared" si="45"/>
        <v>7241.0809999999992</v>
      </c>
      <c r="Q412" s="3">
        <v>65.528779999999998</v>
      </c>
      <c r="R412" s="9">
        <f t="shared" si="52"/>
        <v>7306.6097799999989</v>
      </c>
      <c r="S412" s="3"/>
      <c r="T412" s="9">
        <f t="shared" si="53"/>
        <v>7306.6097799999989</v>
      </c>
    </row>
    <row r="413" spans="1:20" ht="44.25" customHeight="1">
      <c r="A413" s="1" t="s">
        <v>35</v>
      </c>
      <c r="B413" s="4" t="s">
        <v>81</v>
      </c>
      <c r="C413" s="5">
        <v>200</v>
      </c>
      <c r="D413" s="9">
        <v>4509.5001299999994</v>
      </c>
      <c r="E413" s="3"/>
      <c r="F413" s="9">
        <f t="shared" si="50"/>
        <v>4509.5001299999994</v>
      </c>
      <c r="G413" s="3"/>
      <c r="H413" s="9">
        <f t="shared" si="49"/>
        <v>4509.5001299999994</v>
      </c>
      <c r="I413" s="3"/>
      <c r="J413" s="9">
        <f t="shared" si="48"/>
        <v>4509.5001299999994</v>
      </c>
      <c r="K413" s="3"/>
      <c r="L413" s="9">
        <f t="shared" si="47"/>
        <v>4509.5001299999994</v>
      </c>
      <c r="M413" s="3"/>
      <c r="N413" s="9">
        <f t="shared" si="46"/>
        <v>4509.5001299999994</v>
      </c>
      <c r="O413" s="3"/>
      <c r="P413" s="9">
        <f t="shared" si="45"/>
        <v>4509.5001299999994</v>
      </c>
      <c r="Q413" s="3"/>
      <c r="R413" s="9">
        <f t="shared" si="52"/>
        <v>4509.5001299999994</v>
      </c>
      <c r="S413" s="3"/>
      <c r="T413" s="9">
        <f t="shared" si="53"/>
        <v>4509.5001299999994</v>
      </c>
    </row>
    <row r="414" spans="1:20" ht="37.5" customHeight="1">
      <c r="A414" s="1" t="s">
        <v>34</v>
      </c>
      <c r="B414" s="4" t="s">
        <v>81</v>
      </c>
      <c r="C414" s="5">
        <v>800</v>
      </c>
      <c r="D414" s="9">
        <v>78.796999999999983</v>
      </c>
      <c r="E414" s="3"/>
      <c r="F414" s="9">
        <f t="shared" si="50"/>
        <v>78.796999999999983</v>
      </c>
      <c r="G414" s="3"/>
      <c r="H414" s="9">
        <f t="shared" si="49"/>
        <v>78.796999999999983</v>
      </c>
      <c r="I414" s="3"/>
      <c r="J414" s="9">
        <f t="shared" si="48"/>
        <v>78.796999999999983</v>
      </c>
      <c r="K414" s="3"/>
      <c r="L414" s="9">
        <f t="shared" si="47"/>
        <v>78.796999999999983</v>
      </c>
      <c r="M414" s="3"/>
      <c r="N414" s="9">
        <f t="shared" si="46"/>
        <v>78.796999999999983</v>
      </c>
      <c r="O414" s="3"/>
      <c r="P414" s="9">
        <f t="shared" si="45"/>
        <v>78.796999999999983</v>
      </c>
      <c r="Q414" s="3"/>
      <c r="R414" s="9">
        <f t="shared" si="52"/>
        <v>78.796999999999983</v>
      </c>
      <c r="S414" s="3"/>
      <c r="T414" s="9">
        <f t="shared" si="53"/>
        <v>78.796999999999983</v>
      </c>
    </row>
    <row r="415" spans="1:20" ht="49.5" customHeight="1">
      <c r="A415" s="11" t="s">
        <v>82</v>
      </c>
      <c r="B415" s="4" t="s">
        <v>84</v>
      </c>
      <c r="C415" s="5"/>
      <c r="D415" s="9">
        <v>16.016499999999997</v>
      </c>
      <c r="E415" s="3">
        <f>E416</f>
        <v>0</v>
      </c>
      <c r="F415" s="9">
        <f t="shared" si="50"/>
        <v>16.016499999999997</v>
      </c>
      <c r="G415" s="3">
        <f>G416</f>
        <v>0</v>
      </c>
      <c r="H415" s="9">
        <f t="shared" si="49"/>
        <v>16.016499999999997</v>
      </c>
      <c r="I415" s="3">
        <f>I416</f>
        <v>0</v>
      </c>
      <c r="J415" s="9">
        <f t="shared" si="48"/>
        <v>16.016499999999997</v>
      </c>
      <c r="K415" s="3">
        <f>K416</f>
        <v>0</v>
      </c>
      <c r="L415" s="9">
        <f t="shared" si="47"/>
        <v>16.016499999999997</v>
      </c>
      <c r="M415" s="3">
        <f>M416</f>
        <v>0</v>
      </c>
      <c r="N415" s="9">
        <f t="shared" si="46"/>
        <v>16.016499999999997</v>
      </c>
      <c r="O415" s="3">
        <f>O416</f>
        <v>0</v>
      </c>
      <c r="P415" s="9">
        <f t="shared" si="45"/>
        <v>16.016499999999997</v>
      </c>
      <c r="Q415" s="3">
        <f>Q416</f>
        <v>0</v>
      </c>
      <c r="R415" s="9">
        <f t="shared" si="52"/>
        <v>16.016499999999997</v>
      </c>
      <c r="S415" s="3">
        <f>S416</f>
        <v>0</v>
      </c>
      <c r="T415" s="9">
        <f t="shared" si="53"/>
        <v>16.016499999999997</v>
      </c>
    </row>
    <row r="416" spans="1:20" ht="49.5" customHeight="1">
      <c r="A416" s="11" t="s">
        <v>83</v>
      </c>
      <c r="B416" s="4" t="s">
        <v>85</v>
      </c>
      <c r="C416" s="5"/>
      <c r="D416" s="9">
        <v>16.016499999999997</v>
      </c>
      <c r="E416" s="3">
        <f>E417</f>
        <v>0</v>
      </c>
      <c r="F416" s="9">
        <f t="shared" si="50"/>
        <v>16.016499999999997</v>
      </c>
      <c r="G416" s="3">
        <f>G417</f>
        <v>0</v>
      </c>
      <c r="H416" s="9">
        <f t="shared" si="49"/>
        <v>16.016499999999997</v>
      </c>
      <c r="I416" s="3">
        <f>I417</f>
        <v>0</v>
      </c>
      <c r="J416" s="9">
        <f t="shared" si="48"/>
        <v>16.016499999999997</v>
      </c>
      <c r="K416" s="3">
        <f>K417</f>
        <v>0</v>
      </c>
      <c r="L416" s="9">
        <f t="shared" si="47"/>
        <v>16.016499999999997</v>
      </c>
      <c r="M416" s="3">
        <f>M417</f>
        <v>0</v>
      </c>
      <c r="N416" s="9">
        <f t="shared" si="46"/>
        <v>16.016499999999997</v>
      </c>
      <c r="O416" s="3">
        <f>O417</f>
        <v>0</v>
      </c>
      <c r="P416" s="9">
        <f t="shared" ref="P416:P479" si="54">N416+O416</f>
        <v>16.016499999999997</v>
      </c>
      <c r="Q416" s="3">
        <f>Q417</f>
        <v>0</v>
      </c>
      <c r="R416" s="9">
        <f t="shared" si="52"/>
        <v>16.016499999999997</v>
      </c>
      <c r="S416" s="3">
        <f>S417</f>
        <v>0</v>
      </c>
      <c r="T416" s="9">
        <f t="shared" si="53"/>
        <v>16.016499999999997</v>
      </c>
    </row>
    <row r="417" spans="1:20" ht="49.5" customHeight="1">
      <c r="A417" s="1" t="s">
        <v>35</v>
      </c>
      <c r="B417" s="4" t="s">
        <v>85</v>
      </c>
      <c r="C417" s="5">
        <v>200</v>
      </c>
      <c r="D417" s="9">
        <v>16.016499999999997</v>
      </c>
      <c r="E417" s="3"/>
      <c r="F417" s="9">
        <f t="shared" si="50"/>
        <v>16.016499999999997</v>
      </c>
      <c r="G417" s="3"/>
      <c r="H417" s="9">
        <f t="shared" si="49"/>
        <v>16.016499999999997</v>
      </c>
      <c r="I417" s="3"/>
      <c r="J417" s="9">
        <f t="shared" si="48"/>
        <v>16.016499999999997</v>
      </c>
      <c r="K417" s="3"/>
      <c r="L417" s="9">
        <f t="shared" si="47"/>
        <v>16.016499999999997</v>
      </c>
      <c r="M417" s="3"/>
      <c r="N417" s="9">
        <f t="shared" si="46"/>
        <v>16.016499999999997</v>
      </c>
      <c r="O417" s="3"/>
      <c r="P417" s="9">
        <f t="shared" si="54"/>
        <v>16.016499999999997</v>
      </c>
      <c r="Q417" s="3"/>
      <c r="R417" s="9">
        <f t="shared" si="52"/>
        <v>16.016499999999997</v>
      </c>
      <c r="S417" s="3"/>
      <c r="T417" s="9">
        <f t="shared" si="53"/>
        <v>16.016499999999997</v>
      </c>
    </row>
    <row r="418" spans="1:20" ht="64.5" customHeight="1">
      <c r="A418" s="11" t="s">
        <v>86</v>
      </c>
      <c r="B418" s="4" t="s">
        <v>88</v>
      </c>
      <c r="C418" s="5"/>
      <c r="D418" s="9">
        <v>894.11484999999993</v>
      </c>
      <c r="E418" s="3">
        <f>E419</f>
        <v>0</v>
      </c>
      <c r="F418" s="9">
        <f t="shared" si="50"/>
        <v>894.11484999999993</v>
      </c>
      <c r="G418" s="3">
        <f>G419</f>
        <v>0</v>
      </c>
      <c r="H418" s="9">
        <f t="shared" si="49"/>
        <v>894.11484999999993</v>
      </c>
      <c r="I418" s="3">
        <f>I419</f>
        <v>0</v>
      </c>
      <c r="J418" s="9">
        <f t="shared" si="48"/>
        <v>894.11484999999993</v>
      </c>
      <c r="K418" s="3">
        <f>K419</f>
        <v>0</v>
      </c>
      <c r="L418" s="9">
        <f t="shared" si="47"/>
        <v>894.11484999999993</v>
      </c>
      <c r="M418" s="3">
        <f>M419</f>
        <v>0</v>
      </c>
      <c r="N418" s="9">
        <f t="shared" si="46"/>
        <v>894.11484999999993</v>
      </c>
      <c r="O418" s="3">
        <f>O419</f>
        <v>0</v>
      </c>
      <c r="P418" s="9">
        <f t="shared" si="54"/>
        <v>894.11484999999993</v>
      </c>
      <c r="Q418" s="3">
        <f>Q419</f>
        <v>0</v>
      </c>
      <c r="R418" s="9">
        <f t="shared" si="52"/>
        <v>894.11484999999993</v>
      </c>
      <c r="S418" s="3">
        <f>S419</f>
        <v>0</v>
      </c>
      <c r="T418" s="9">
        <f t="shared" si="53"/>
        <v>894.11484999999993</v>
      </c>
    </row>
    <row r="419" spans="1:20" ht="48" customHeight="1">
      <c r="A419" s="11" t="s">
        <v>87</v>
      </c>
      <c r="B419" s="4" t="s">
        <v>89</v>
      </c>
      <c r="C419" s="5"/>
      <c r="D419" s="9">
        <v>894.11484999999993</v>
      </c>
      <c r="E419" s="3">
        <f>E420+E421</f>
        <v>0</v>
      </c>
      <c r="F419" s="9">
        <f t="shared" si="50"/>
        <v>894.11484999999993</v>
      </c>
      <c r="G419" s="3">
        <f>G420+G421</f>
        <v>0</v>
      </c>
      <c r="H419" s="9">
        <f t="shared" si="49"/>
        <v>894.11484999999993</v>
      </c>
      <c r="I419" s="3">
        <f>I420+I421</f>
        <v>0</v>
      </c>
      <c r="J419" s="9">
        <f t="shared" si="48"/>
        <v>894.11484999999993</v>
      </c>
      <c r="K419" s="3">
        <f>K420+K421</f>
        <v>0</v>
      </c>
      <c r="L419" s="9">
        <f t="shared" si="47"/>
        <v>894.11484999999993</v>
      </c>
      <c r="M419" s="3">
        <f>M420+M421</f>
        <v>0</v>
      </c>
      <c r="N419" s="9">
        <f t="shared" si="46"/>
        <v>894.11484999999993</v>
      </c>
      <c r="O419" s="3">
        <f>O420+O421</f>
        <v>0</v>
      </c>
      <c r="P419" s="9">
        <f t="shared" si="54"/>
        <v>894.11484999999993</v>
      </c>
      <c r="Q419" s="3">
        <f>Q420+Q421</f>
        <v>0</v>
      </c>
      <c r="R419" s="9">
        <f t="shared" si="52"/>
        <v>894.11484999999993</v>
      </c>
      <c r="S419" s="3">
        <f>S420+S421</f>
        <v>0</v>
      </c>
      <c r="T419" s="9">
        <f t="shared" si="53"/>
        <v>894.11484999999993</v>
      </c>
    </row>
    <row r="420" spans="1:20" ht="90" customHeight="1">
      <c r="A420" s="1" t="s">
        <v>109</v>
      </c>
      <c r="B420" s="4" t="s">
        <v>89</v>
      </c>
      <c r="C420" s="5">
        <v>100</v>
      </c>
      <c r="D420" s="9">
        <v>784.03088000000002</v>
      </c>
      <c r="E420" s="3"/>
      <c r="F420" s="9">
        <f t="shared" si="50"/>
        <v>784.03088000000002</v>
      </c>
      <c r="G420" s="3"/>
      <c r="H420" s="9">
        <f t="shared" si="49"/>
        <v>784.03088000000002</v>
      </c>
      <c r="I420" s="3"/>
      <c r="J420" s="9">
        <f t="shared" si="48"/>
        <v>784.03088000000002</v>
      </c>
      <c r="K420" s="3"/>
      <c r="L420" s="9">
        <f t="shared" si="47"/>
        <v>784.03088000000002</v>
      </c>
      <c r="M420" s="3"/>
      <c r="N420" s="9">
        <f t="shared" si="46"/>
        <v>784.03088000000002</v>
      </c>
      <c r="O420" s="3"/>
      <c r="P420" s="9">
        <f t="shared" si="54"/>
        <v>784.03088000000002</v>
      </c>
      <c r="Q420" s="3"/>
      <c r="R420" s="9">
        <f t="shared" si="52"/>
        <v>784.03088000000002</v>
      </c>
      <c r="S420" s="3"/>
      <c r="T420" s="9">
        <f t="shared" si="53"/>
        <v>784.03088000000002</v>
      </c>
    </row>
    <row r="421" spans="1:20" ht="45" customHeight="1">
      <c r="A421" s="1" t="s">
        <v>35</v>
      </c>
      <c r="B421" s="4" t="s">
        <v>89</v>
      </c>
      <c r="C421" s="5">
        <v>200</v>
      </c>
      <c r="D421" s="9">
        <v>110.08397000000001</v>
      </c>
      <c r="E421" s="3"/>
      <c r="F421" s="9">
        <f t="shared" si="50"/>
        <v>110.08397000000001</v>
      </c>
      <c r="G421" s="3"/>
      <c r="H421" s="9">
        <f t="shared" si="49"/>
        <v>110.08397000000001</v>
      </c>
      <c r="I421" s="3"/>
      <c r="J421" s="9">
        <f t="shared" si="48"/>
        <v>110.08397000000001</v>
      </c>
      <c r="K421" s="3"/>
      <c r="L421" s="9">
        <f t="shared" si="47"/>
        <v>110.08397000000001</v>
      </c>
      <c r="M421" s="3"/>
      <c r="N421" s="9">
        <f t="shared" si="46"/>
        <v>110.08397000000001</v>
      </c>
      <c r="O421" s="3"/>
      <c r="P421" s="9">
        <f t="shared" si="54"/>
        <v>110.08397000000001</v>
      </c>
      <c r="Q421" s="3"/>
      <c r="R421" s="9">
        <f t="shared" si="52"/>
        <v>110.08397000000001</v>
      </c>
      <c r="S421" s="3"/>
      <c r="T421" s="9">
        <f t="shared" si="53"/>
        <v>110.08397000000001</v>
      </c>
    </row>
    <row r="422" spans="1:20" ht="74.25" customHeight="1">
      <c r="A422" s="11" t="s">
        <v>90</v>
      </c>
      <c r="B422" s="4" t="s">
        <v>92</v>
      </c>
      <c r="C422" s="5"/>
      <c r="D422" s="9">
        <v>170</v>
      </c>
      <c r="E422" s="3">
        <f>E423+E425</f>
        <v>0</v>
      </c>
      <c r="F422" s="9">
        <f t="shared" si="50"/>
        <v>170</v>
      </c>
      <c r="G422" s="3">
        <f>G423+G425</f>
        <v>0</v>
      </c>
      <c r="H422" s="9">
        <f t="shared" si="49"/>
        <v>170</v>
      </c>
      <c r="I422" s="3">
        <f>I423+I425</f>
        <v>0</v>
      </c>
      <c r="J422" s="9">
        <f t="shared" si="48"/>
        <v>170</v>
      </c>
      <c r="K422" s="3">
        <f>K423+K425</f>
        <v>0</v>
      </c>
      <c r="L422" s="9">
        <f t="shared" si="47"/>
        <v>170</v>
      </c>
      <c r="M422" s="3">
        <f>M423+M425</f>
        <v>0</v>
      </c>
      <c r="N422" s="9">
        <f t="shared" si="46"/>
        <v>170</v>
      </c>
      <c r="O422" s="3">
        <f>O423+O425</f>
        <v>0</v>
      </c>
      <c r="P422" s="9">
        <f t="shared" si="54"/>
        <v>170</v>
      </c>
      <c r="Q422" s="3">
        <f>Q423+Q425</f>
        <v>0</v>
      </c>
      <c r="R422" s="9">
        <f t="shared" si="52"/>
        <v>170</v>
      </c>
      <c r="S422" s="3">
        <f>S423+S425</f>
        <v>0</v>
      </c>
      <c r="T422" s="9">
        <f t="shared" si="53"/>
        <v>170</v>
      </c>
    </row>
    <row r="423" spans="1:20" ht="82.5" customHeight="1">
      <c r="A423" s="1" t="s">
        <v>94</v>
      </c>
      <c r="B423" s="4" t="s">
        <v>337</v>
      </c>
      <c r="C423" s="5"/>
      <c r="D423" s="9">
        <v>170</v>
      </c>
      <c r="E423" s="3">
        <f>E424</f>
        <v>0</v>
      </c>
      <c r="F423" s="9">
        <f t="shared" si="50"/>
        <v>170</v>
      </c>
      <c r="G423" s="3">
        <f>G424</f>
        <v>0</v>
      </c>
      <c r="H423" s="9">
        <f t="shared" si="49"/>
        <v>170</v>
      </c>
      <c r="I423" s="3">
        <f>I424</f>
        <v>0</v>
      </c>
      <c r="J423" s="9">
        <f t="shared" si="48"/>
        <v>170</v>
      </c>
      <c r="K423" s="3">
        <f>K424</f>
        <v>0</v>
      </c>
      <c r="L423" s="9">
        <f t="shared" si="47"/>
        <v>170</v>
      </c>
      <c r="M423" s="3">
        <f>M424</f>
        <v>0</v>
      </c>
      <c r="N423" s="9">
        <f t="shared" ref="N423:N484" si="55">L423+M423</f>
        <v>170</v>
      </c>
      <c r="O423" s="3">
        <f>O424</f>
        <v>0</v>
      </c>
      <c r="P423" s="9">
        <f t="shared" si="54"/>
        <v>170</v>
      </c>
      <c r="Q423" s="3">
        <f>Q424</f>
        <v>0</v>
      </c>
      <c r="R423" s="9">
        <f t="shared" si="52"/>
        <v>170</v>
      </c>
      <c r="S423" s="3">
        <f>S424</f>
        <v>0</v>
      </c>
      <c r="T423" s="9">
        <f t="shared" si="53"/>
        <v>170</v>
      </c>
    </row>
    <row r="424" spans="1:20" ht="49.5" customHeight="1">
      <c r="A424" s="1" t="s">
        <v>35</v>
      </c>
      <c r="B424" s="4" t="s">
        <v>337</v>
      </c>
      <c r="C424" s="5">
        <v>200</v>
      </c>
      <c r="D424" s="9">
        <v>170</v>
      </c>
      <c r="E424" s="3"/>
      <c r="F424" s="9">
        <f t="shared" si="50"/>
        <v>170</v>
      </c>
      <c r="G424" s="3"/>
      <c r="H424" s="9">
        <f t="shared" si="49"/>
        <v>170</v>
      </c>
      <c r="I424" s="3"/>
      <c r="J424" s="9">
        <f t="shared" si="48"/>
        <v>170</v>
      </c>
      <c r="K424" s="3"/>
      <c r="L424" s="9">
        <f t="shared" si="47"/>
        <v>170</v>
      </c>
      <c r="M424" s="3"/>
      <c r="N424" s="9">
        <f t="shared" si="55"/>
        <v>170</v>
      </c>
      <c r="O424" s="3"/>
      <c r="P424" s="9">
        <f t="shared" si="54"/>
        <v>170</v>
      </c>
      <c r="Q424" s="3"/>
      <c r="R424" s="9">
        <f t="shared" si="52"/>
        <v>170</v>
      </c>
      <c r="S424" s="3"/>
      <c r="T424" s="9">
        <f t="shared" si="53"/>
        <v>170</v>
      </c>
    </row>
    <row r="425" spans="1:20" ht="60.75" customHeight="1">
      <c r="A425" s="11" t="s">
        <v>91</v>
      </c>
      <c r="B425" s="4" t="s">
        <v>93</v>
      </c>
      <c r="C425" s="5"/>
      <c r="D425" s="9">
        <v>0</v>
      </c>
      <c r="E425" s="3">
        <f>E426</f>
        <v>0</v>
      </c>
      <c r="F425" s="9">
        <f t="shared" si="50"/>
        <v>0</v>
      </c>
      <c r="G425" s="3">
        <f>G426</f>
        <v>0</v>
      </c>
      <c r="H425" s="9">
        <f t="shared" si="49"/>
        <v>0</v>
      </c>
      <c r="I425" s="3">
        <f>I426</f>
        <v>0</v>
      </c>
      <c r="J425" s="9">
        <f t="shared" si="48"/>
        <v>0</v>
      </c>
      <c r="K425" s="3">
        <f>K426</f>
        <v>0</v>
      </c>
      <c r="L425" s="9">
        <f t="shared" si="47"/>
        <v>0</v>
      </c>
      <c r="M425" s="3">
        <f>M426</f>
        <v>0</v>
      </c>
      <c r="N425" s="9">
        <f t="shared" si="55"/>
        <v>0</v>
      </c>
      <c r="O425" s="3">
        <f>O426</f>
        <v>0</v>
      </c>
      <c r="P425" s="9">
        <f t="shared" si="54"/>
        <v>0</v>
      </c>
      <c r="Q425" s="3">
        <f>Q426</f>
        <v>0</v>
      </c>
      <c r="R425" s="9">
        <f t="shared" si="52"/>
        <v>0</v>
      </c>
      <c r="S425" s="3">
        <f>S426</f>
        <v>0</v>
      </c>
      <c r="T425" s="9">
        <f t="shared" si="53"/>
        <v>0</v>
      </c>
    </row>
    <row r="426" spans="1:20" ht="46.5" customHeight="1">
      <c r="A426" s="1" t="s">
        <v>35</v>
      </c>
      <c r="B426" s="4" t="s">
        <v>93</v>
      </c>
      <c r="C426" s="5">
        <v>200</v>
      </c>
      <c r="D426" s="9">
        <v>0</v>
      </c>
      <c r="E426" s="3"/>
      <c r="F426" s="9">
        <f t="shared" si="50"/>
        <v>0</v>
      </c>
      <c r="G426" s="3"/>
      <c r="H426" s="9">
        <f t="shared" si="49"/>
        <v>0</v>
      </c>
      <c r="I426" s="3"/>
      <c r="J426" s="9">
        <f t="shared" si="48"/>
        <v>0</v>
      </c>
      <c r="K426" s="3"/>
      <c r="L426" s="9">
        <f t="shared" si="47"/>
        <v>0</v>
      </c>
      <c r="M426" s="3"/>
      <c r="N426" s="9">
        <f t="shared" si="55"/>
        <v>0</v>
      </c>
      <c r="O426" s="3"/>
      <c r="P426" s="9">
        <f t="shared" si="54"/>
        <v>0</v>
      </c>
      <c r="Q426" s="3"/>
      <c r="R426" s="9">
        <f t="shared" si="52"/>
        <v>0</v>
      </c>
      <c r="S426" s="3"/>
      <c r="T426" s="9">
        <f t="shared" si="53"/>
        <v>0</v>
      </c>
    </row>
    <row r="427" spans="1:20" ht="48" customHeight="1">
      <c r="A427" s="10" t="s">
        <v>489</v>
      </c>
      <c r="B427" s="8" t="s">
        <v>96</v>
      </c>
      <c r="C427" s="5"/>
      <c r="D427" s="9">
        <v>895.05899999999997</v>
      </c>
      <c r="E427" s="3">
        <f>E428</f>
        <v>0</v>
      </c>
      <c r="F427" s="9">
        <f t="shared" si="50"/>
        <v>895.05899999999997</v>
      </c>
      <c r="G427" s="3">
        <f>G428</f>
        <v>21</v>
      </c>
      <c r="H427" s="9">
        <f t="shared" si="49"/>
        <v>916.05899999999997</v>
      </c>
      <c r="I427" s="3">
        <f>I428</f>
        <v>0</v>
      </c>
      <c r="J427" s="9">
        <f t="shared" si="48"/>
        <v>916.05899999999997</v>
      </c>
      <c r="K427" s="3">
        <f>K428</f>
        <v>0</v>
      </c>
      <c r="L427" s="9">
        <f t="shared" si="47"/>
        <v>916.05899999999997</v>
      </c>
      <c r="M427" s="3">
        <f>M428</f>
        <v>0</v>
      </c>
      <c r="N427" s="9">
        <f t="shared" si="55"/>
        <v>916.05899999999997</v>
      </c>
      <c r="O427" s="3">
        <f>O428</f>
        <v>0</v>
      </c>
      <c r="P427" s="9">
        <f t="shared" si="54"/>
        <v>916.05899999999997</v>
      </c>
      <c r="Q427" s="3">
        <f>Q428</f>
        <v>0</v>
      </c>
      <c r="R427" s="9">
        <f t="shared" si="52"/>
        <v>916.05899999999997</v>
      </c>
      <c r="S427" s="3">
        <f>S428</f>
        <v>144.9</v>
      </c>
      <c r="T427" s="9">
        <f t="shared" si="53"/>
        <v>1060.9590000000001</v>
      </c>
    </row>
    <row r="428" spans="1:20" ht="51" customHeight="1">
      <c r="A428" s="11" t="s">
        <v>490</v>
      </c>
      <c r="B428" s="4" t="s">
        <v>97</v>
      </c>
      <c r="C428" s="5"/>
      <c r="D428" s="9">
        <v>895.05899999999997</v>
      </c>
      <c r="E428" s="3">
        <f>E429</f>
        <v>0</v>
      </c>
      <c r="F428" s="9">
        <f t="shared" si="50"/>
        <v>895.05899999999997</v>
      </c>
      <c r="G428" s="3">
        <f>G429</f>
        <v>21</v>
      </c>
      <c r="H428" s="9">
        <f t="shared" si="49"/>
        <v>916.05899999999997</v>
      </c>
      <c r="I428" s="3">
        <f>I429</f>
        <v>0</v>
      </c>
      <c r="J428" s="9">
        <f t="shared" si="48"/>
        <v>916.05899999999997</v>
      </c>
      <c r="K428" s="3">
        <f>K429</f>
        <v>0</v>
      </c>
      <c r="L428" s="9">
        <f t="shared" si="47"/>
        <v>916.05899999999997</v>
      </c>
      <c r="M428" s="3">
        <f>M429</f>
        <v>0</v>
      </c>
      <c r="N428" s="9">
        <f t="shared" si="55"/>
        <v>916.05899999999997</v>
      </c>
      <c r="O428" s="3">
        <f>O429</f>
        <v>0</v>
      </c>
      <c r="P428" s="9">
        <f t="shared" si="54"/>
        <v>916.05899999999997</v>
      </c>
      <c r="Q428" s="3">
        <f>Q429</f>
        <v>0</v>
      </c>
      <c r="R428" s="9">
        <f t="shared" si="52"/>
        <v>916.05899999999997</v>
      </c>
      <c r="S428" s="3">
        <f>S429</f>
        <v>144.9</v>
      </c>
      <c r="T428" s="9">
        <f t="shared" si="53"/>
        <v>1060.9590000000001</v>
      </c>
    </row>
    <row r="429" spans="1:20" ht="39.75" customHeight="1">
      <c r="A429" s="11" t="s">
        <v>95</v>
      </c>
      <c r="B429" s="4" t="s">
        <v>98</v>
      </c>
      <c r="C429" s="5"/>
      <c r="D429" s="9">
        <v>895.05899999999997</v>
      </c>
      <c r="E429" s="3">
        <f>E430+E431</f>
        <v>0</v>
      </c>
      <c r="F429" s="9">
        <f t="shared" si="50"/>
        <v>895.05899999999997</v>
      </c>
      <c r="G429" s="3">
        <f>G430+G431</f>
        <v>21</v>
      </c>
      <c r="H429" s="9">
        <f t="shared" si="49"/>
        <v>916.05899999999997</v>
      </c>
      <c r="I429" s="3">
        <f>I430+I431</f>
        <v>0</v>
      </c>
      <c r="J429" s="9">
        <f t="shared" si="48"/>
        <v>916.05899999999997</v>
      </c>
      <c r="K429" s="3">
        <f>K430+K431</f>
        <v>0</v>
      </c>
      <c r="L429" s="9">
        <f t="shared" si="47"/>
        <v>916.05899999999997</v>
      </c>
      <c r="M429" s="3">
        <f>M430+M431</f>
        <v>0</v>
      </c>
      <c r="N429" s="9">
        <f t="shared" si="55"/>
        <v>916.05899999999997</v>
      </c>
      <c r="O429" s="3">
        <f>O430+O431</f>
        <v>0</v>
      </c>
      <c r="P429" s="9">
        <f t="shared" si="54"/>
        <v>916.05899999999997</v>
      </c>
      <c r="Q429" s="3">
        <f>Q430+Q431</f>
        <v>0</v>
      </c>
      <c r="R429" s="9">
        <f t="shared" si="52"/>
        <v>916.05899999999997</v>
      </c>
      <c r="S429" s="3">
        <f>S430+S431</f>
        <v>144.9</v>
      </c>
      <c r="T429" s="9">
        <f t="shared" si="53"/>
        <v>1060.9590000000001</v>
      </c>
    </row>
    <row r="430" spans="1:20" ht="84.75" customHeight="1">
      <c r="A430" s="1" t="s">
        <v>109</v>
      </c>
      <c r="B430" s="4" t="s">
        <v>98</v>
      </c>
      <c r="C430" s="5">
        <v>100</v>
      </c>
      <c r="D430" s="9">
        <v>0</v>
      </c>
      <c r="E430" s="3"/>
      <c r="F430" s="9">
        <f t="shared" si="50"/>
        <v>0</v>
      </c>
      <c r="G430" s="3"/>
      <c r="H430" s="9">
        <f t="shared" si="49"/>
        <v>0</v>
      </c>
      <c r="I430" s="3"/>
      <c r="J430" s="9">
        <f t="shared" si="48"/>
        <v>0</v>
      </c>
      <c r="K430" s="3"/>
      <c r="L430" s="9">
        <f t="shared" ref="L430:L484" si="56">J430+K430</f>
        <v>0</v>
      </c>
      <c r="M430" s="3"/>
      <c r="N430" s="9">
        <f t="shared" si="55"/>
        <v>0</v>
      </c>
      <c r="O430" s="3"/>
      <c r="P430" s="9">
        <f t="shared" si="54"/>
        <v>0</v>
      </c>
      <c r="Q430" s="3"/>
      <c r="R430" s="9">
        <f t="shared" si="52"/>
        <v>0</v>
      </c>
      <c r="S430" s="3"/>
      <c r="T430" s="9">
        <f t="shared" si="53"/>
        <v>0</v>
      </c>
    </row>
    <row r="431" spans="1:20" ht="49.5" customHeight="1">
      <c r="A431" s="1" t="s">
        <v>35</v>
      </c>
      <c r="B431" s="4" t="s">
        <v>98</v>
      </c>
      <c r="C431" s="5">
        <v>200</v>
      </c>
      <c r="D431" s="9">
        <v>895.05899999999997</v>
      </c>
      <c r="E431" s="3"/>
      <c r="F431" s="9">
        <f t="shared" si="50"/>
        <v>895.05899999999997</v>
      </c>
      <c r="G431" s="3">
        <v>21</v>
      </c>
      <c r="H431" s="9">
        <f t="shared" si="49"/>
        <v>916.05899999999997</v>
      </c>
      <c r="I431" s="3"/>
      <c r="J431" s="9">
        <f t="shared" ref="J431:J484" si="57">H431+I431</f>
        <v>916.05899999999997</v>
      </c>
      <c r="K431" s="3"/>
      <c r="L431" s="9">
        <f t="shared" si="56"/>
        <v>916.05899999999997</v>
      </c>
      <c r="M431" s="3"/>
      <c r="N431" s="9">
        <f t="shared" si="55"/>
        <v>916.05899999999997</v>
      </c>
      <c r="O431" s="3"/>
      <c r="P431" s="9">
        <f t="shared" si="54"/>
        <v>916.05899999999997</v>
      </c>
      <c r="Q431" s="3"/>
      <c r="R431" s="9">
        <f t="shared" si="52"/>
        <v>916.05899999999997</v>
      </c>
      <c r="S431" s="3">
        <f>60+84.9</f>
        <v>144.9</v>
      </c>
      <c r="T431" s="9">
        <f t="shared" si="53"/>
        <v>1060.9590000000001</v>
      </c>
    </row>
    <row r="432" spans="1:20" ht="60" customHeight="1">
      <c r="A432" s="10" t="s">
        <v>391</v>
      </c>
      <c r="B432" s="8" t="s">
        <v>388</v>
      </c>
      <c r="C432" s="5"/>
      <c r="D432" s="9">
        <v>0</v>
      </c>
      <c r="E432" s="3">
        <f t="shared" ref="E432:S435" si="58">E433</f>
        <v>0</v>
      </c>
      <c r="F432" s="9">
        <f t="shared" si="50"/>
        <v>0</v>
      </c>
      <c r="G432" s="3">
        <f t="shared" si="58"/>
        <v>0</v>
      </c>
      <c r="H432" s="9">
        <f t="shared" si="49"/>
        <v>0</v>
      </c>
      <c r="I432" s="3">
        <f t="shared" si="58"/>
        <v>0</v>
      </c>
      <c r="J432" s="9">
        <f t="shared" si="57"/>
        <v>0</v>
      </c>
      <c r="K432" s="3">
        <f t="shared" si="58"/>
        <v>0</v>
      </c>
      <c r="L432" s="9">
        <f t="shared" si="56"/>
        <v>0</v>
      </c>
      <c r="M432" s="3">
        <f t="shared" si="58"/>
        <v>0</v>
      </c>
      <c r="N432" s="9">
        <f t="shared" si="55"/>
        <v>0</v>
      </c>
      <c r="O432" s="3">
        <f t="shared" si="58"/>
        <v>0</v>
      </c>
      <c r="P432" s="9">
        <f t="shared" si="54"/>
        <v>0</v>
      </c>
      <c r="Q432" s="3">
        <f t="shared" si="58"/>
        <v>0</v>
      </c>
      <c r="R432" s="9">
        <f t="shared" si="52"/>
        <v>0</v>
      </c>
      <c r="S432" s="3">
        <f t="shared" si="58"/>
        <v>0</v>
      </c>
      <c r="T432" s="9">
        <f t="shared" si="53"/>
        <v>0</v>
      </c>
    </row>
    <row r="433" spans="1:20" ht="57.75" customHeight="1">
      <c r="A433" s="1" t="s">
        <v>417</v>
      </c>
      <c r="B433" s="4" t="s">
        <v>389</v>
      </c>
      <c r="C433" s="5"/>
      <c r="D433" s="9">
        <v>0</v>
      </c>
      <c r="E433" s="3">
        <f t="shared" si="58"/>
        <v>0</v>
      </c>
      <c r="F433" s="9">
        <f t="shared" si="50"/>
        <v>0</v>
      </c>
      <c r="G433" s="3">
        <f t="shared" si="58"/>
        <v>0</v>
      </c>
      <c r="H433" s="9">
        <f t="shared" si="49"/>
        <v>0</v>
      </c>
      <c r="I433" s="3">
        <f t="shared" si="58"/>
        <v>0</v>
      </c>
      <c r="J433" s="9">
        <f t="shared" si="57"/>
        <v>0</v>
      </c>
      <c r="K433" s="3">
        <f t="shared" si="58"/>
        <v>0</v>
      </c>
      <c r="L433" s="9">
        <f t="shared" si="56"/>
        <v>0</v>
      </c>
      <c r="M433" s="3">
        <f t="shared" si="58"/>
        <v>0</v>
      </c>
      <c r="N433" s="9">
        <f t="shared" si="55"/>
        <v>0</v>
      </c>
      <c r="O433" s="3">
        <f t="shared" si="58"/>
        <v>0</v>
      </c>
      <c r="P433" s="9">
        <f t="shared" si="54"/>
        <v>0</v>
      </c>
      <c r="Q433" s="3">
        <f t="shared" si="58"/>
        <v>0</v>
      </c>
      <c r="R433" s="9">
        <f t="shared" si="52"/>
        <v>0</v>
      </c>
      <c r="S433" s="3">
        <f t="shared" si="58"/>
        <v>0</v>
      </c>
      <c r="T433" s="9">
        <f t="shared" si="53"/>
        <v>0</v>
      </c>
    </row>
    <row r="434" spans="1:20" ht="58.5" customHeight="1">
      <c r="A434" s="1" t="s">
        <v>418</v>
      </c>
      <c r="B434" s="4" t="s">
        <v>390</v>
      </c>
      <c r="C434" s="5"/>
      <c r="D434" s="9">
        <v>0</v>
      </c>
      <c r="E434" s="3">
        <f t="shared" si="58"/>
        <v>0</v>
      </c>
      <c r="F434" s="9">
        <f t="shared" si="50"/>
        <v>0</v>
      </c>
      <c r="G434" s="3">
        <f t="shared" si="58"/>
        <v>0</v>
      </c>
      <c r="H434" s="9">
        <f t="shared" si="49"/>
        <v>0</v>
      </c>
      <c r="I434" s="3">
        <f t="shared" si="58"/>
        <v>0</v>
      </c>
      <c r="J434" s="9">
        <f t="shared" si="57"/>
        <v>0</v>
      </c>
      <c r="K434" s="3">
        <f t="shared" si="58"/>
        <v>0</v>
      </c>
      <c r="L434" s="9">
        <f t="shared" si="56"/>
        <v>0</v>
      </c>
      <c r="M434" s="3">
        <f t="shared" si="58"/>
        <v>0</v>
      </c>
      <c r="N434" s="9">
        <f t="shared" si="55"/>
        <v>0</v>
      </c>
      <c r="O434" s="3">
        <f t="shared" si="58"/>
        <v>0</v>
      </c>
      <c r="P434" s="9">
        <f t="shared" si="54"/>
        <v>0</v>
      </c>
      <c r="Q434" s="3">
        <f t="shared" si="58"/>
        <v>0</v>
      </c>
      <c r="R434" s="9">
        <f t="shared" si="52"/>
        <v>0</v>
      </c>
      <c r="S434" s="3">
        <f t="shared" si="58"/>
        <v>0</v>
      </c>
      <c r="T434" s="9">
        <f t="shared" si="53"/>
        <v>0</v>
      </c>
    </row>
    <row r="435" spans="1:20" ht="48" customHeight="1">
      <c r="A435" s="1" t="s">
        <v>419</v>
      </c>
      <c r="B435" s="4" t="s">
        <v>416</v>
      </c>
      <c r="C435" s="5"/>
      <c r="D435" s="9">
        <v>0</v>
      </c>
      <c r="E435" s="3">
        <f t="shared" si="58"/>
        <v>0</v>
      </c>
      <c r="F435" s="9">
        <f t="shared" si="50"/>
        <v>0</v>
      </c>
      <c r="G435" s="3">
        <f t="shared" si="58"/>
        <v>0</v>
      </c>
      <c r="H435" s="9">
        <f t="shared" si="49"/>
        <v>0</v>
      </c>
      <c r="I435" s="3">
        <f t="shared" si="58"/>
        <v>0</v>
      </c>
      <c r="J435" s="9">
        <f t="shared" si="57"/>
        <v>0</v>
      </c>
      <c r="K435" s="3">
        <f t="shared" si="58"/>
        <v>0</v>
      </c>
      <c r="L435" s="9">
        <f t="shared" si="56"/>
        <v>0</v>
      </c>
      <c r="M435" s="3">
        <f t="shared" si="58"/>
        <v>0</v>
      </c>
      <c r="N435" s="9">
        <f t="shared" si="55"/>
        <v>0</v>
      </c>
      <c r="O435" s="3">
        <f t="shared" si="58"/>
        <v>0</v>
      </c>
      <c r="P435" s="9">
        <f t="shared" si="54"/>
        <v>0</v>
      </c>
      <c r="Q435" s="3">
        <f t="shared" si="58"/>
        <v>0</v>
      </c>
      <c r="R435" s="9">
        <f t="shared" si="52"/>
        <v>0</v>
      </c>
      <c r="S435" s="3">
        <f t="shared" si="58"/>
        <v>0</v>
      </c>
      <c r="T435" s="9">
        <f t="shared" si="53"/>
        <v>0</v>
      </c>
    </row>
    <row r="436" spans="1:20" ht="49.5" customHeight="1">
      <c r="A436" s="1" t="s">
        <v>35</v>
      </c>
      <c r="B436" s="4" t="s">
        <v>416</v>
      </c>
      <c r="C436" s="5">
        <v>200</v>
      </c>
      <c r="D436" s="9">
        <v>0</v>
      </c>
      <c r="E436" s="3"/>
      <c r="F436" s="9">
        <f t="shared" si="50"/>
        <v>0</v>
      </c>
      <c r="G436" s="3"/>
      <c r="H436" s="9">
        <f t="shared" si="49"/>
        <v>0</v>
      </c>
      <c r="I436" s="3"/>
      <c r="J436" s="9">
        <f t="shared" si="57"/>
        <v>0</v>
      </c>
      <c r="K436" s="3"/>
      <c r="L436" s="9">
        <f t="shared" si="56"/>
        <v>0</v>
      </c>
      <c r="M436" s="3"/>
      <c r="N436" s="9">
        <f t="shared" si="55"/>
        <v>0</v>
      </c>
      <c r="O436" s="3"/>
      <c r="P436" s="9">
        <f t="shared" si="54"/>
        <v>0</v>
      </c>
      <c r="Q436" s="3"/>
      <c r="R436" s="9">
        <f t="shared" si="52"/>
        <v>0</v>
      </c>
      <c r="S436" s="3"/>
      <c r="T436" s="9">
        <f t="shared" si="53"/>
        <v>0</v>
      </c>
    </row>
    <row r="437" spans="1:20" ht="69.75" customHeight="1">
      <c r="A437" s="7" t="s">
        <v>8</v>
      </c>
      <c r="B437" s="8" t="s">
        <v>305</v>
      </c>
      <c r="C437" s="5"/>
      <c r="D437" s="9">
        <v>6893.7272500000008</v>
      </c>
      <c r="E437" s="3">
        <f>E438+E441</f>
        <v>0</v>
      </c>
      <c r="F437" s="9">
        <f t="shared" si="50"/>
        <v>6893.7272500000008</v>
      </c>
      <c r="G437" s="3">
        <f>G438+G441</f>
        <v>179.54622000000001</v>
      </c>
      <c r="H437" s="9">
        <f t="shared" ref="H437:H484" si="59">F437+G437</f>
        <v>7073.273470000001</v>
      </c>
      <c r="I437" s="3">
        <f>I438+I441</f>
        <v>-36.037490000000005</v>
      </c>
      <c r="J437" s="9">
        <f t="shared" si="57"/>
        <v>7037.2359800000013</v>
      </c>
      <c r="K437" s="3">
        <f>K438+K441</f>
        <v>0</v>
      </c>
      <c r="L437" s="9">
        <f t="shared" si="56"/>
        <v>7037.2359800000013</v>
      </c>
      <c r="M437" s="3">
        <f>M438+M441</f>
        <v>0</v>
      </c>
      <c r="N437" s="9">
        <f t="shared" si="55"/>
        <v>7037.2359800000013</v>
      </c>
      <c r="O437" s="3">
        <f>O438+O441</f>
        <v>495.16</v>
      </c>
      <c r="P437" s="9">
        <f t="shared" si="54"/>
        <v>7532.3959800000011</v>
      </c>
      <c r="Q437" s="3">
        <f>Q438+Q441</f>
        <v>-152.37828000000002</v>
      </c>
      <c r="R437" s="9">
        <f t="shared" si="52"/>
        <v>7380.0177000000012</v>
      </c>
      <c r="S437" s="3">
        <f>S438+S441</f>
        <v>-265.64348999999999</v>
      </c>
      <c r="T437" s="9">
        <f t="shared" si="53"/>
        <v>7114.3742100000009</v>
      </c>
    </row>
    <row r="438" spans="1:20" ht="39.75" customHeight="1">
      <c r="A438" s="11" t="s">
        <v>10</v>
      </c>
      <c r="B438" s="4" t="s">
        <v>306</v>
      </c>
      <c r="C438" s="5"/>
      <c r="D438" s="9">
        <v>1433.75</v>
      </c>
      <c r="E438" s="3">
        <f>E439</f>
        <v>0</v>
      </c>
      <c r="F438" s="9">
        <f t="shared" si="50"/>
        <v>1433.75</v>
      </c>
      <c r="G438" s="3">
        <f>G439</f>
        <v>0</v>
      </c>
      <c r="H438" s="9">
        <f t="shared" si="59"/>
        <v>1433.75</v>
      </c>
      <c r="I438" s="3">
        <f>I439</f>
        <v>0</v>
      </c>
      <c r="J438" s="9">
        <f t="shared" si="57"/>
        <v>1433.75</v>
      </c>
      <c r="K438" s="3">
        <f>K439</f>
        <v>0</v>
      </c>
      <c r="L438" s="9">
        <f t="shared" si="56"/>
        <v>1433.75</v>
      </c>
      <c r="M438" s="3">
        <f>M439</f>
        <v>0</v>
      </c>
      <c r="N438" s="9">
        <f t="shared" si="55"/>
        <v>1433.75</v>
      </c>
      <c r="O438" s="3">
        <f>O439</f>
        <v>495.16</v>
      </c>
      <c r="P438" s="9">
        <f t="shared" si="54"/>
        <v>1928.91</v>
      </c>
      <c r="Q438" s="3">
        <f>Q439</f>
        <v>0</v>
      </c>
      <c r="R438" s="9">
        <f t="shared" si="52"/>
        <v>1928.91</v>
      </c>
      <c r="S438" s="3">
        <f>S439</f>
        <v>0</v>
      </c>
      <c r="T438" s="9">
        <f t="shared" si="53"/>
        <v>1928.91</v>
      </c>
    </row>
    <row r="439" spans="1:20" ht="47.25" customHeight="1">
      <c r="A439" s="11" t="s">
        <v>304</v>
      </c>
      <c r="B439" s="4" t="s">
        <v>307</v>
      </c>
      <c r="C439" s="5"/>
      <c r="D439" s="9">
        <v>1433.75</v>
      </c>
      <c r="E439" s="3">
        <f>E440</f>
        <v>0</v>
      </c>
      <c r="F439" s="9">
        <f t="shared" si="50"/>
        <v>1433.75</v>
      </c>
      <c r="G439" s="3">
        <f>G440</f>
        <v>0</v>
      </c>
      <c r="H439" s="9">
        <f t="shared" si="59"/>
        <v>1433.75</v>
      </c>
      <c r="I439" s="3">
        <f>I440</f>
        <v>0</v>
      </c>
      <c r="J439" s="9">
        <f t="shared" si="57"/>
        <v>1433.75</v>
      </c>
      <c r="K439" s="3">
        <f>K440</f>
        <v>0</v>
      </c>
      <c r="L439" s="9">
        <f t="shared" si="56"/>
        <v>1433.75</v>
      </c>
      <c r="M439" s="3">
        <f>M440</f>
        <v>0</v>
      </c>
      <c r="N439" s="9">
        <f t="shared" si="55"/>
        <v>1433.75</v>
      </c>
      <c r="O439" s="3">
        <f>O440</f>
        <v>495.16</v>
      </c>
      <c r="P439" s="9">
        <f t="shared" si="54"/>
        <v>1928.91</v>
      </c>
      <c r="Q439" s="3">
        <f>Q440</f>
        <v>0</v>
      </c>
      <c r="R439" s="9">
        <f t="shared" si="52"/>
        <v>1928.91</v>
      </c>
      <c r="S439" s="3">
        <f>S440</f>
        <v>0</v>
      </c>
      <c r="T439" s="9">
        <f t="shared" si="53"/>
        <v>1928.91</v>
      </c>
    </row>
    <row r="440" spans="1:20" ht="46.5" customHeight="1">
      <c r="A440" s="1" t="s">
        <v>35</v>
      </c>
      <c r="B440" s="4" t="s">
        <v>307</v>
      </c>
      <c r="C440" s="5">
        <v>200</v>
      </c>
      <c r="D440" s="9">
        <v>1433.75</v>
      </c>
      <c r="E440" s="3"/>
      <c r="F440" s="9">
        <f t="shared" ref="F440:F484" si="60">D440+E440</f>
        <v>1433.75</v>
      </c>
      <c r="G440" s="3"/>
      <c r="H440" s="9">
        <f t="shared" si="59"/>
        <v>1433.75</v>
      </c>
      <c r="I440" s="3"/>
      <c r="J440" s="9">
        <f t="shared" si="57"/>
        <v>1433.75</v>
      </c>
      <c r="K440" s="3"/>
      <c r="L440" s="9">
        <f t="shared" si="56"/>
        <v>1433.75</v>
      </c>
      <c r="M440" s="3"/>
      <c r="N440" s="9">
        <f t="shared" si="55"/>
        <v>1433.75</v>
      </c>
      <c r="O440" s="3">
        <v>495.16</v>
      </c>
      <c r="P440" s="9">
        <f t="shared" si="54"/>
        <v>1928.91</v>
      </c>
      <c r="Q440" s="3"/>
      <c r="R440" s="9">
        <f t="shared" si="52"/>
        <v>1928.91</v>
      </c>
      <c r="S440" s="3"/>
      <c r="T440" s="9">
        <f t="shared" si="53"/>
        <v>1928.91</v>
      </c>
    </row>
    <row r="441" spans="1:20" ht="27.75" customHeight="1">
      <c r="A441" s="22" t="s">
        <v>308</v>
      </c>
      <c r="B441" s="4" t="s">
        <v>310</v>
      </c>
      <c r="C441" s="5"/>
      <c r="D441" s="9">
        <v>5459.9772500000008</v>
      </c>
      <c r="E441" s="3">
        <f>E442+E444+E446+E450</f>
        <v>0</v>
      </c>
      <c r="F441" s="9">
        <f t="shared" si="60"/>
        <v>5459.9772500000008</v>
      </c>
      <c r="G441" s="3">
        <f>G442+G444+G446+G450</f>
        <v>179.54622000000001</v>
      </c>
      <c r="H441" s="9">
        <f t="shared" si="59"/>
        <v>5639.523470000001</v>
      </c>
      <c r="I441" s="3">
        <f>I442+I444+I446+I450</f>
        <v>-36.037490000000005</v>
      </c>
      <c r="J441" s="9">
        <f t="shared" si="57"/>
        <v>5603.4859800000013</v>
      </c>
      <c r="K441" s="3">
        <f>K442+K444+K446+K450</f>
        <v>0</v>
      </c>
      <c r="L441" s="9">
        <f t="shared" si="56"/>
        <v>5603.4859800000013</v>
      </c>
      <c r="M441" s="3">
        <f>M442+M444+M446+M450</f>
        <v>0</v>
      </c>
      <c r="N441" s="9">
        <f t="shared" si="55"/>
        <v>5603.4859800000013</v>
      </c>
      <c r="O441" s="3">
        <f>O442+O444+O446+O450</f>
        <v>0</v>
      </c>
      <c r="P441" s="9">
        <f t="shared" si="54"/>
        <v>5603.4859800000013</v>
      </c>
      <c r="Q441" s="3">
        <f>Q442+Q444+Q446+Q450</f>
        <v>-152.37828000000002</v>
      </c>
      <c r="R441" s="9">
        <f t="shared" si="52"/>
        <v>5451.1077000000014</v>
      </c>
      <c r="S441" s="3">
        <f>S442+S444+S446+S450</f>
        <v>-265.64348999999999</v>
      </c>
      <c r="T441" s="9">
        <f t="shared" si="53"/>
        <v>5185.464210000001</v>
      </c>
    </row>
    <row r="442" spans="1:20" ht="43.5" customHeight="1">
      <c r="A442" s="1" t="s">
        <v>309</v>
      </c>
      <c r="B442" s="4" t="s">
        <v>311</v>
      </c>
      <c r="C442" s="5"/>
      <c r="D442" s="9">
        <v>1468.6379999999999</v>
      </c>
      <c r="E442" s="3">
        <f>E443</f>
        <v>0</v>
      </c>
      <c r="F442" s="9">
        <f t="shared" si="60"/>
        <v>1468.6379999999999</v>
      </c>
      <c r="G442" s="3">
        <f>G443</f>
        <v>0</v>
      </c>
      <c r="H442" s="9">
        <f t="shared" si="59"/>
        <v>1468.6379999999999</v>
      </c>
      <c r="I442" s="3">
        <f>I443</f>
        <v>0</v>
      </c>
      <c r="J442" s="9">
        <f t="shared" si="57"/>
        <v>1468.6379999999999</v>
      </c>
      <c r="K442" s="3">
        <f>K443</f>
        <v>0</v>
      </c>
      <c r="L442" s="9">
        <f t="shared" si="56"/>
        <v>1468.6379999999999</v>
      </c>
      <c r="M442" s="3">
        <f>M443</f>
        <v>0</v>
      </c>
      <c r="N442" s="9">
        <f t="shared" si="55"/>
        <v>1468.6379999999999</v>
      </c>
      <c r="O442" s="3">
        <f>O443</f>
        <v>0</v>
      </c>
      <c r="P442" s="9">
        <f t="shared" si="54"/>
        <v>1468.6379999999999</v>
      </c>
      <c r="Q442" s="3">
        <f>Q443</f>
        <v>0</v>
      </c>
      <c r="R442" s="9">
        <f t="shared" si="52"/>
        <v>1468.6379999999999</v>
      </c>
      <c r="S442" s="3">
        <f>S443</f>
        <v>0</v>
      </c>
      <c r="T442" s="9">
        <f t="shared" si="53"/>
        <v>1468.6379999999999</v>
      </c>
    </row>
    <row r="443" spans="1:20" ht="87" customHeight="1">
      <c r="A443" s="1" t="s">
        <v>109</v>
      </c>
      <c r="B443" s="4" t="s">
        <v>311</v>
      </c>
      <c r="C443" s="5">
        <v>100</v>
      </c>
      <c r="D443" s="9">
        <v>1468.6379999999999</v>
      </c>
      <c r="E443" s="3"/>
      <c r="F443" s="9">
        <f t="shared" si="60"/>
        <v>1468.6379999999999</v>
      </c>
      <c r="G443" s="3"/>
      <c r="H443" s="9">
        <f t="shared" si="59"/>
        <v>1468.6379999999999</v>
      </c>
      <c r="I443" s="3"/>
      <c r="J443" s="9">
        <f t="shared" si="57"/>
        <v>1468.6379999999999</v>
      </c>
      <c r="K443" s="3"/>
      <c r="L443" s="9">
        <f t="shared" si="56"/>
        <v>1468.6379999999999</v>
      </c>
      <c r="M443" s="3"/>
      <c r="N443" s="9">
        <f t="shared" si="55"/>
        <v>1468.6379999999999</v>
      </c>
      <c r="O443" s="3"/>
      <c r="P443" s="9">
        <f t="shared" si="54"/>
        <v>1468.6379999999999</v>
      </c>
      <c r="Q443" s="3"/>
      <c r="R443" s="9">
        <f t="shared" si="52"/>
        <v>1468.6379999999999</v>
      </c>
      <c r="S443" s="3"/>
      <c r="T443" s="9">
        <f t="shared" si="53"/>
        <v>1468.6379999999999</v>
      </c>
    </row>
    <row r="444" spans="1:20" ht="48" customHeight="1">
      <c r="A444" s="1" t="s">
        <v>312</v>
      </c>
      <c r="B444" s="4" t="s">
        <v>314</v>
      </c>
      <c r="C444" s="5"/>
      <c r="D444" s="9">
        <v>1098.0472499999998</v>
      </c>
      <c r="E444" s="3">
        <f>E445</f>
        <v>0</v>
      </c>
      <c r="F444" s="9">
        <f t="shared" si="60"/>
        <v>1098.0472499999998</v>
      </c>
      <c r="G444" s="3">
        <f>G445</f>
        <v>0</v>
      </c>
      <c r="H444" s="9">
        <f t="shared" si="59"/>
        <v>1098.0472499999998</v>
      </c>
      <c r="I444" s="3">
        <f>I445</f>
        <v>-8.2689299999999992</v>
      </c>
      <c r="J444" s="9">
        <f t="shared" si="57"/>
        <v>1089.7783199999999</v>
      </c>
      <c r="K444" s="3">
        <f>K445</f>
        <v>0</v>
      </c>
      <c r="L444" s="9">
        <f t="shared" si="56"/>
        <v>1089.7783199999999</v>
      </c>
      <c r="M444" s="3">
        <f>M445</f>
        <v>0</v>
      </c>
      <c r="N444" s="9">
        <f t="shared" si="55"/>
        <v>1089.7783199999999</v>
      </c>
      <c r="O444" s="3">
        <f>O445</f>
        <v>0</v>
      </c>
      <c r="P444" s="9">
        <f t="shared" si="54"/>
        <v>1089.7783199999999</v>
      </c>
      <c r="Q444" s="3">
        <f>Q445</f>
        <v>11.23522</v>
      </c>
      <c r="R444" s="9">
        <f t="shared" si="52"/>
        <v>1101.0135399999999</v>
      </c>
      <c r="S444" s="3">
        <f>S445</f>
        <v>121.01121000000001</v>
      </c>
      <c r="T444" s="9">
        <f t="shared" si="53"/>
        <v>1222.02475</v>
      </c>
    </row>
    <row r="445" spans="1:20" ht="84.75" customHeight="1">
      <c r="A445" s="1" t="s">
        <v>109</v>
      </c>
      <c r="B445" s="4" t="s">
        <v>314</v>
      </c>
      <c r="C445" s="5">
        <v>100</v>
      </c>
      <c r="D445" s="9">
        <v>1098.0472499999998</v>
      </c>
      <c r="E445" s="3"/>
      <c r="F445" s="9">
        <f t="shared" si="60"/>
        <v>1098.0472499999998</v>
      </c>
      <c r="G445" s="3"/>
      <c r="H445" s="9">
        <f t="shared" si="59"/>
        <v>1098.0472499999998</v>
      </c>
      <c r="I445" s="3">
        <v>-8.2689299999999992</v>
      </c>
      <c r="J445" s="9">
        <f t="shared" si="57"/>
        <v>1089.7783199999999</v>
      </c>
      <c r="K445" s="3"/>
      <c r="L445" s="9">
        <f t="shared" si="56"/>
        <v>1089.7783199999999</v>
      </c>
      <c r="M445" s="3"/>
      <c r="N445" s="9">
        <f t="shared" si="55"/>
        <v>1089.7783199999999</v>
      </c>
      <c r="O445" s="3"/>
      <c r="P445" s="9">
        <f t="shared" si="54"/>
        <v>1089.7783199999999</v>
      </c>
      <c r="Q445" s="3">
        <v>11.23522</v>
      </c>
      <c r="R445" s="9">
        <f t="shared" si="52"/>
        <v>1101.0135399999999</v>
      </c>
      <c r="S445" s="3">
        <v>121.01121000000001</v>
      </c>
      <c r="T445" s="9">
        <f t="shared" si="53"/>
        <v>1222.02475</v>
      </c>
    </row>
    <row r="446" spans="1:20" ht="42.75" customHeight="1">
      <c r="A446" s="1" t="s">
        <v>313</v>
      </c>
      <c r="B446" s="4" t="s">
        <v>315</v>
      </c>
      <c r="C446" s="5"/>
      <c r="D446" s="9">
        <v>1928.4012799999998</v>
      </c>
      <c r="E446" s="3">
        <f>E447+E448+E449</f>
        <v>0</v>
      </c>
      <c r="F446" s="9">
        <f t="shared" si="60"/>
        <v>1928.4012799999998</v>
      </c>
      <c r="G446" s="3">
        <f>G447+G448+G449</f>
        <v>179.54622000000001</v>
      </c>
      <c r="H446" s="9">
        <f t="shared" si="59"/>
        <v>2107.9474999999998</v>
      </c>
      <c r="I446" s="3">
        <f>I447+I448+I449</f>
        <v>-15.087070000000001</v>
      </c>
      <c r="J446" s="9">
        <f t="shared" si="57"/>
        <v>2092.8604299999997</v>
      </c>
      <c r="K446" s="3">
        <f>K447+K448+K449</f>
        <v>0</v>
      </c>
      <c r="L446" s="9">
        <f t="shared" si="56"/>
        <v>2092.8604299999997</v>
      </c>
      <c r="M446" s="3">
        <f>M447+M448+M449</f>
        <v>0</v>
      </c>
      <c r="N446" s="9">
        <f t="shared" si="55"/>
        <v>2092.8604299999997</v>
      </c>
      <c r="O446" s="3">
        <f>O447+O448+O449</f>
        <v>0</v>
      </c>
      <c r="P446" s="9">
        <f t="shared" si="54"/>
        <v>2092.8604299999997</v>
      </c>
      <c r="Q446" s="3">
        <f>Q447+Q448+Q449</f>
        <v>-163.61350000000002</v>
      </c>
      <c r="R446" s="9">
        <f t="shared" si="52"/>
        <v>1929.2469299999998</v>
      </c>
      <c r="S446" s="3">
        <f>S447+S448+S449</f>
        <v>-155.78283999999999</v>
      </c>
      <c r="T446" s="9">
        <f t="shared" si="53"/>
        <v>1773.4640899999997</v>
      </c>
    </row>
    <row r="447" spans="1:20" ht="83.25" customHeight="1">
      <c r="A447" s="1" t="s">
        <v>109</v>
      </c>
      <c r="B447" s="4" t="s">
        <v>315</v>
      </c>
      <c r="C447" s="5">
        <v>100</v>
      </c>
      <c r="D447" s="9">
        <v>1679.9241599999998</v>
      </c>
      <c r="E447" s="3"/>
      <c r="F447" s="9">
        <f t="shared" si="60"/>
        <v>1679.9241599999998</v>
      </c>
      <c r="G447" s="3">
        <v>179.54622000000001</v>
      </c>
      <c r="H447" s="9">
        <f t="shared" si="59"/>
        <v>1859.4703799999997</v>
      </c>
      <c r="I447" s="3">
        <v>-15.087070000000001</v>
      </c>
      <c r="J447" s="9">
        <f t="shared" si="57"/>
        <v>1844.3833099999997</v>
      </c>
      <c r="K447" s="3"/>
      <c r="L447" s="9">
        <f t="shared" si="56"/>
        <v>1844.3833099999997</v>
      </c>
      <c r="M447" s="3"/>
      <c r="N447" s="9">
        <f t="shared" si="55"/>
        <v>1844.3833099999997</v>
      </c>
      <c r="O447" s="3"/>
      <c r="P447" s="9">
        <f t="shared" si="54"/>
        <v>1844.3833099999997</v>
      </c>
      <c r="Q447" s="3">
        <f>15.93272-179.54622</f>
        <v>-163.61350000000002</v>
      </c>
      <c r="R447" s="9">
        <f t="shared" si="52"/>
        <v>1680.7698099999998</v>
      </c>
      <c r="S447" s="3">
        <v>-155.78283999999999</v>
      </c>
      <c r="T447" s="9">
        <f t="shared" si="53"/>
        <v>1524.9869699999997</v>
      </c>
    </row>
    <row r="448" spans="1:20" ht="45.75" customHeight="1">
      <c r="A448" s="1" t="s">
        <v>35</v>
      </c>
      <c r="B448" s="4" t="s">
        <v>315</v>
      </c>
      <c r="C448" s="5">
        <v>200</v>
      </c>
      <c r="D448" s="9">
        <v>248.47712000000001</v>
      </c>
      <c r="E448" s="3"/>
      <c r="F448" s="9">
        <f t="shared" si="60"/>
        <v>248.47712000000001</v>
      </c>
      <c r="G448" s="3"/>
      <c r="H448" s="9">
        <f t="shared" si="59"/>
        <v>248.47712000000001</v>
      </c>
      <c r="I448" s="3"/>
      <c r="J448" s="9">
        <f t="shared" si="57"/>
        <v>248.47712000000001</v>
      </c>
      <c r="K448" s="3"/>
      <c r="L448" s="9">
        <f t="shared" si="56"/>
        <v>248.47712000000001</v>
      </c>
      <c r="M448" s="3"/>
      <c r="N448" s="9">
        <f t="shared" si="55"/>
        <v>248.47712000000001</v>
      </c>
      <c r="O448" s="3"/>
      <c r="P448" s="9">
        <f t="shared" si="54"/>
        <v>248.47712000000001</v>
      </c>
      <c r="Q448" s="3"/>
      <c r="R448" s="9">
        <f t="shared" si="52"/>
        <v>248.47712000000001</v>
      </c>
      <c r="S448" s="3"/>
      <c r="T448" s="9">
        <f t="shared" si="53"/>
        <v>248.47712000000001</v>
      </c>
    </row>
    <row r="449" spans="1:20" ht="41.25" customHeight="1">
      <c r="A449" s="1" t="s">
        <v>34</v>
      </c>
      <c r="B449" s="4" t="s">
        <v>315</v>
      </c>
      <c r="C449" s="5">
        <v>800</v>
      </c>
      <c r="D449" s="9">
        <v>0</v>
      </c>
      <c r="E449" s="3"/>
      <c r="F449" s="9">
        <f t="shared" si="60"/>
        <v>0</v>
      </c>
      <c r="G449" s="3"/>
      <c r="H449" s="9">
        <f t="shared" si="59"/>
        <v>0</v>
      </c>
      <c r="I449" s="3"/>
      <c r="J449" s="9">
        <f t="shared" si="57"/>
        <v>0</v>
      </c>
      <c r="K449" s="3"/>
      <c r="L449" s="9">
        <f t="shared" si="56"/>
        <v>0</v>
      </c>
      <c r="M449" s="3"/>
      <c r="N449" s="9">
        <f t="shared" si="55"/>
        <v>0</v>
      </c>
      <c r="O449" s="3"/>
      <c r="P449" s="9">
        <f t="shared" si="54"/>
        <v>0</v>
      </c>
      <c r="Q449" s="3"/>
      <c r="R449" s="9">
        <f t="shared" si="52"/>
        <v>0</v>
      </c>
      <c r="S449" s="3"/>
      <c r="T449" s="9">
        <f t="shared" si="53"/>
        <v>0</v>
      </c>
    </row>
    <row r="450" spans="1:20" ht="49.5" customHeight="1">
      <c r="A450" s="1" t="s">
        <v>316</v>
      </c>
      <c r="B450" s="4" t="s">
        <v>317</v>
      </c>
      <c r="C450" s="5"/>
      <c r="D450" s="9">
        <v>964.89071999999987</v>
      </c>
      <c r="E450" s="3">
        <f>E451</f>
        <v>0</v>
      </c>
      <c r="F450" s="9">
        <f t="shared" si="60"/>
        <v>964.89071999999987</v>
      </c>
      <c r="G450" s="3">
        <f>G451</f>
        <v>0</v>
      </c>
      <c r="H450" s="9">
        <f t="shared" si="59"/>
        <v>964.89071999999987</v>
      </c>
      <c r="I450" s="3">
        <f>I451</f>
        <v>-12.68149</v>
      </c>
      <c r="J450" s="9">
        <f t="shared" si="57"/>
        <v>952.20922999999982</v>
      </c>
      <c r="K450" s="3">
        <f>K451</f>
        <v>0</v>
      </c>
      <c r="L450" s="9">
        <f t="shared" si="56"/>
        <v>952.20922999999982</v>
      </c>
      <c r="M450" s="3">
        <f>M451</f>
        <v>0</v>
      </c>
      <c r="N450" s="9">
        <f t="shared" si="55"/>
        <v>952.20922999999982</v>
      </c>
      <c r="O450" s="3">
        <f>O451</f>
        <v>0</v>
      </c>
      <c r="P450" s="9">
        <f t="shared" si="54"/>
        <v>952.20922999999982</v>
      </c>
      <c r="Q450" s="3">
        <f>Q451</f>
        <v>0</v>
      </c>
      <c r="R450" s="9">
        <f t="shared" si="52"/>
        <v>952.20922999999982</v>
      </c>
      <c r="S450" s="3">
        <f>S451</f>
        <v>-230.87186</v>
      </c>
      <c r="T450" s="9">
        <f t="shared" si="53"/>
        <v>721.33736999999985</v>
      </c>
    </row>
    <row r="451" spans="1:20" ht="85.5" customHeight="1">
      <c r="A451" s="1" t="s">
        <v>109</v>
      </c>
      <c r="B451" s="4" t="s">
        <v>317</v>
      </c>
      <c r="C451" s="5">
        <v>100</v>
      </c>
      <c r="D451" s="9">
        <v>964.89071999999987</v>
      </c>
      <c r="E451" s="3"/>
      <c r="F451" s="9">
        <f t="shared" si="60"/>
        <v>964.89071999999987</v>
      </c>
      <c r="G451" s="3"/>
      <c r="H451" s="9">
        <f t="shared" si="59"/>
        <v>964.89071999999987</v>
      </c>
      <c r="I451" s="3">
        <v>-12.68149</v>
      </c>
      <c r="J451" s="9">
        <f t="shared" si="57"/>
        <v>952.20922999999982</v>
      </c>
      <c r="K451" s="3"/>
      <c r="L451" s="9">
        <f t="shared" si="56"/>
        <v>952.20922999999982</v>
      </c>
      <c r="M451" s="3"/>
      <c r="N451" s="9">
        <f t="shared" si="55"/>
        <v>952.20922999999982</v>
      </c>
      <c r="O451" s="3"/>
      <c r="P451" s="9">
        <f t="shared" si="54"/>
        <v>952.20922999999982</v>
      </c>
      <c r="Q451" s="3"/>
      <c r="R451" s="9">
        <f t="shared" si="52"/>
        <v>952.20922999999982</v>
      </c>
      <c r="S451" s="3">
        <v>-230.87186</v>
      </c>
      <c r="T451" s="9">
        <f t="shared" si="53"/>
        <v>721.33736999999985</v>
      </c>
    </row>
    <row r="452" spans="1:20" ht="75.75" customHeight="1">
      <c r="A452" s="23" t="s">
        <v>318</v>
      </c>
      <c r="B452" s="8" t="s">
        <v>319</v>
      </c>
      <c r="C452" s="5"/>
      <c r="D452" s="9">
        <v>7609.7434499999999</v>
      </c>
      <c r="E452" s="3">
        <f>E453</f>
        <v>0</v>
      </c>
      <c r="F452" s="9">
        <f t="shared" si="60"/>
        <v>7609.7434499999999</v>
      </c>
      <c r="G452" s="3">
        <f>G453</f>
        <v>-355.94871999999998</v>
      </c>
      <c r="H452" s="9">
        <f t="shared" si="59"/>
        <v>7253.7947299999996</v>
      </c>
      <c r="I452" s="3">
        <f>I453</f>
        <v>225.3</v>
      </c>
      <c r="J452" s="9">
        <f t="shared" si="57"/>
        <v>7479.0947299999998</v>
      </c>
      <c r="K452" s="3">
        <f>K453</f>
        <v>1800</v>
      </c>
      <c r="L452" s="9">
        <f t="shared" si="56"/>
        <v>9279.0947300000007</v>
      </c>
      <c r="M452" s="3">
        <f>M453</f>
        <v>0</v>
      </c>
      <c r="N452" s="9">
        <f t="shared" si="55"/>
        <v>9279.0947300000007</v>
      </c>
      <c r="O452" s="3">
        <f>O453</f>
        <v>135.52485000000001</v>
      </c>
      <c r="P452" s="9">
        <f t="shared" si="54"/>
        <v>9414.6195800000005</v>
      </c>
      <c r="Q452" s="3">
        <f>Q453</f>
        <v>-1452.7650000000001</v>
      </c>
      <c r="R452" s="9">
        <f t="shared" si="52"/>
        <v>7961.8545800000002</v>
      </c>
      <c r="S452" s="3">
        <f>S453</f>
        <v>196.70122999999998</v>
      </c>
      <c r="T452" s="9">
        <f t="shared" si="53"/>
        <v>8158.5558099999998</v>
      </c>
    </row>
    <row r="453" spans="1:20" ht="42.75" customHeight="1">
      <c r="A453" s="11" t="s">
        <v>308</v>
      </c>
      <c r="B453" s="4" t="s">
        <v>321</v>
      </c>
      <c r="C453" s="5"/>
      <c r="D453" s="9">
        <v>7609.7434499999999</v>
      </c>
      <c r="E453" s="3">
        <f>E454+E456+E459+E461+E463+E466+E468+E472+E474+E476+E470+E478</f>
        <v>0</v>
      </c>
      <c r="F453" s="9">
        <f t="shared" si="60"/>
        <v>7609.7434499999999</v>
      </c>
      <c r="G453" s="3">
        <f>G454+G456+G459+G461+G463+G466+G468+G472+G474+G476+G470+G478</f>
        <v>-355.94871999999998</v>
      </c>
      <c r="H453" s="9">
        <f t="shared" si="59"/>
        <v>7253.7947299999996</v>
      </c>
      <c r="I453" s="3">
        <f>I454+I456+I459+I461+I463+I466+I468+I472+I474+I476+I470+I478</f>
        <v>225.3</v>
      </c>
      <c r="J453" s="9">
        <f t="shared" si="57"/>
        <v>7479.0947299999998</v>
      </c>
      <c r="K453" s="3">
        <f>K454+K456+K459+K461+K463+K466+K468+K472+K474+K476+K470+K478</f>
        <v>1800</v>
      </c>
      <c r="L453" s="9">
        <f t="shared" si="56"/>
        <v>9279.0947300000007</v>
      </c>
      <c r="M453" s="3">
        <f>M454+M456+M459+M461+M463+M466+M468+M472+M474+M476+M470+M478</f>
        <v>0</v>
      </c>
      <c r="N453" s="9">
        <f t="shared" si="55"/>
        <v>9279.0947300000007</v>
      </c>
      <c r="O453" s="3">
        <f>O454+O456+O459+O461+O463+O466+O468+O472+O474+O476+O470+O478</f>
        <v>135.52485000000001</v>
      </c>
      <c r="P453" s="9">
        <f t="shared" si="54"/>
        <v>9414.6195800000005</v>
      </c>
      <c r="Q453" s="3">
        <f>Q454+Q456+Q459+Q461+Q463+Q466+Q468+Q472+Q474+Q476+Q470+Q478</f>
        <v>-1452.7650000000001</v>
      </c>
      <c r="R453" s="9">
        <f t="shared" si="52"/>
        <v>7961.8545800000002</v>
      </c>
      <c r="S453" s="3">
        <f>S454+S456+S459+S461+S463+S466+S468+S472+S474+S476+S470+S478</f>
        <v>196.70122999999998</v>
      </c>
      <c r="T453" s="9">
        <f t="shared" si="53"/>
        <v>8158.5558099999998</v>
      </c>
    </row>
    <row r="454" spans="1:20" ht="53.25" customHeight="1">
      <c r="A454" s="11" t="s">
        <v>320</v>
      </c>
      <c r="B454" s="4" t="s">
        <v>359</v>
      </c>
      <c r="C454" s="5"/>
      <c r="D454" s="9">
        <v>168.45840000000001</v>
      </c>
      <c r="E454" s="3">
        <f>E455</f>
        <v>0</v>
      </c>
      <c r="F454" s="9">
        <f t="shared" si="60"/>
        <v>168.45840000000001</v>
      </c>
      <c r="G454" s="3">
        <f>G455</f>
        <v>0</v>
      </c>
      <c r="H454" s="9">
        <f t="shared" si="59"/>
        <v>168.45840000000001</v>
      </c>
      <c r="I454" s="3">
        <f>I455</f>
        <v>0</v>
      </c>
      <c r="J454" s="9">
        <f t="shared" si="57"/>
        <v>168.45840000000001</v>
      </c>
      <c r="K454" s="3">
        <f>K455</f>
        <v>0</v>
      </c>
      <c r="L454" s="9">
        <f t="shared" si="56"/>
        <v>168.45840000000001</v>
      </c>
      <c r="M454" s="3">
        <f>M455</f>
        <v>0</v>
      </c>
      <c r="N454" s="9">
        <f t="shared" si="55"/>
        <v>168.45840000000001</v>
      </c>
      <c r="O454" s="3">
        <f>O455</f>
        <v>0</v>
      </c>
      <c r="P454" s="9">
        <f t="shared" si="54"/>
        <v>168.45840000000001</v>
      </c>
      <c r="Q454" s="3">
        <f>Q455</f>
        <v>0</v>
      </c>
      <c r="R454" s="9">
        <f t="shared" si="52"/>
        <v>168.45840000000001</v>
      </c>
      <c r="S454" s="3">
        <f>S455</f>
        <v>11.226179999999999</v>
      </c>
      <c r="T454" s="9">
        <f t="shared" si="53"/>
        <v>179.68458000000001</v>
      </c>
    </row>
    <row r="455" spans="1:20" ht="43.5" customHeight="1">
      <c r="A455" s="1" t="s">
        <v>322</v>
      </c>
      <c r="B455" s="4" t="s">
        <v>359</v>
      </c>
      <c r="C455" s="5">
        <v>300</v>
      </c>
      <c r="D455" s="9">
        <v>168.45840000000001</v>
      </c>
      <c r="E455" s="3"/>
      <c r="F455" s="9">
        <f t="shared" si="60"/>
        <v>168.45840000000001</v>
      </c>
      <c r="G455" s="3"/>
      <c r="H455" s="9">
        <f t="shared" si="59"/>
        <v>168.45840000000001</v>
      </c>
      <c r="I455" s="3"/>
      <c r="J455" s="9">
        <f t="shared" si="57"/>
        <v>168.45840000000001</v>
      </c>
      <c r="K455" s="3"/>
      <c r="L455" s="9">
        <f t="shared" si="56"/>
        <v>168.45840000000001</v>
      </c>
      <c r="M455" s="3"/>
      <c r="N455" s="9">
        <f t="shared" si="55"/>
        <v>168.45840000000001</v>
      </c>
      <c r="O455" s="3"/>
      <c r="P455" s="9">
        <f t="shared" si="54"/>
        <v>168.45840000000001</v>
      </c>
      <c r="Q455" s="3"/>
      <c r="R455" s="9">
        <f t="shared" si="52"/>
        <v>168.45840000000001</v>
      </c>
      <c r="S455" s="3">
        <v>11.226179999999999</v>
      </c>
      <c r="T455" s="9">
        <f t="shared" si="53"/>
        <v>179.68458000000001</v>
      </c>
    </row>
    <row r="456" spans="1:20" ht="74.25" customHeight="1">
      <c r="A456" s="1" t="s">
        <v>323</v>
      </c>
      <c r="B456" s="4" t="s">
        <v>360</v>
      </c>
      <c r="C456" s="5"/>
      <c r="D456" s="9">
        <v>820.67700000000002</v>
      </c>
      <c r="E456" s="3">
        <f>E457+E458</f>
        <v>0</v>
      </c>
      <c r="F456" s="9">
        <f t="shared" si="60"/>
        <v>820.67700000000002</v>
      </c>
      <c r="G456" s="3">
        <f>G457+G458</f>
        <v>0</v>
      </c>
      <c r="H456" s="9">
        <f t="shared" si="59"/>
        <v>820.67700000000002</v>
      </c>
      <c r="I456" s="3">
        <f>I457+I458</f>
        <v>0</v>
      </c>
      <c r="J456" s="9">
        <f t="shared" si="57"/>
        <v>820.67700000000002</v>
      </c>
      <c r="K456" s="3">
        <f>K457+K458</f>
        <v>0</v>
      </c>
      <c r="L456" s="9">
        <f t="shared" si="56"/>
        <v>820.67700000000002</v>
      </c>
      <c r="M456" s="3">
        <f>M457+M458</f>
        <v>0</v>
      </c>
      <c r="N456" s="9">
        <f t="shared" si="55"/>
        <v>820.67700000000002</v>
      </c>
      <c r="O456" s="3">
        <f>O457+O458</f>
        <v>0</v>
      </c>
      <c r="P456" s="9">
        <f t="shared" si="54"/>
        <v>820.67700000000002</v>
      </c>
      <c r="Q456" s="3">
        <f>Q457+Q458</f>
        <v>0</v>
      </c>
      <c r="R456" s="9">
        <f t="shared" si="52"/>
        <v>820.67700000000002</v>
      </c>
      <c r="S456" s="3">
        <f>S457+S458</f>
        <v>7.4560500000000003</v>
      </c>
      <c r="T456" s="9">
        <f t="shared" si="53"/>
        <v>828.13305000000003</v>
      </c>
    </row>
    <row r="457" spans="1:20" ht="51.75" customHeight="1">
      <c r="A457" s="1" t="s">
        <v>35</v>
      </c>
      <c r="B457" s="4" t="s">
        <v>360</v>
      </c>
      <c r="C457" s="5">
        <v>200</v>
      </c>
      <c r="D457" s="9">
        <v>0</v>
      </c>
      <c r="E457" s="3"/>
      <c r="F457" s="9">
        <f t="shared" si="60"/>
        <v>0</v>
      </c>
      <c r="G457" s="3"/>
      <c r="H457" s="9">
        <f t="shared" si="59"/>
        <v>0</v>
      </c>
      <c r="I457" s="3"/>
      <c r="J457" s="9">
        <f t="shared" si="57"/>
        <v>0</v>
      </c>
      <c r="K457" s="3"/>
      <c r="L457" s="9">
        <f t="shared" si="56"/>
        <v>0</v>
      </c>
      <c r="M457" s="3"/>
      <c r="N457" s="9">
        <f t="shared" si="55"/>
        <v>0</v>
      </c>
      <c r="O457" s="3"/>
      <c r="P457" s="9">
        <f t="shared" si="54"/>
        <v>0</v>
      </c>
      <c r="Q457" s="3"/>
      <c r="R457" s="9">
        <f t="shared" si="52"/>
        <v>0</v>
      </c>
      <c r="S457" s="3"/>
      <c r="T457" s="9">
        <f t="shared" si="53"/>
        <v>0</v>
      </c>
    </row>
    <row r="458" spans="1:20" ht="42" customHeight="1">
      <c r="A458" s="1" t="s">
        <v>322</v>
      </c>
      <c r="B458" s="4" t="s">
        <v>360</v>
      </c>
      <c r="C458" s="5">
        <v>300</v>
      </c>
      <c r="D458" s="9">
        <v>820.67700000000002</v>
      </c>
      <c r="E458" s="3"/>
      <c r="F458" s="9">
        <f t="shared" si="60"/>
        <v>820.67700000000002</v>
      </c>
      <c r="G458" s="3"/>
      <c r="H458" s="9">
        <f t="shared" si="59"/>
        <v>820.67700000000002</v>
      </c>
      <c r="I458" s="3"/>
      <c r="J458" s="9">
        <f t="shared" si="57"/>
        <v>820.67700000000002</v>
      </c>
      <c r="K458" s="3"/>
      <c r="L458" s="9">
        <f t="shared" si="56"/>
        <v>820.67700000000002</v>
      </c>
      <c r="M458" s="3"/>
      <c r="N458" s="9">
        <f t="shared" si="55"/>
        <v>820.67700000000002</v>
      </c>
      <c r="O458" s="3"/>
      <c r="P458" s="9">
        <f t="shared" si="54"/>
        <v>820.67700000000002</v>
      </c>
      <c r="Q458" s="3"/>
      <c r="R458" s="9">
        <f t="shared" si="52"/>
        <v>820.67700000000002</v>
      </c>
      <c r="S458" s="3">
        <v>7.4560500000000003</v>
      </c>
      <c r="T458" s="9">
        <f t="shared" si="53"/>
        <v>828.13305000000003</v>
      </c>
    </row>
    <row r="459" spans="1:20" ht="56.25" customHeight="1">
      <c r="A459" s="11" t="s">
        <v>363</v>
      </c>
      <c r="B459" s="4" t="s">
        <v>364</v>
      </c>
      <c r="C459" s="5"/>
      <c r="D459" s="9">
        <v>0</v>
      </c>
      <c r="E459" s="3">
        <f>E460</f>
        <v>0</v>
      </c>
      <c r="F459" s="9">
        <f t="shared" si="60"/>
        <v>0</v>
      </c>
      <c r="G459" s="3">
        <f>G460</f>
        <v>0</v>
      </c>
      <c r="H459" s="9">
        <f t="shared" si="59"/>
        <v>0</v>
      </c>
      <c r="I459" s="3">
        <f>I460</f>
        <v>0</v>
      </c>
      <c r="J459" s="9">
        <f t="shared" si="57"/>
        <v>0</v>
      </c>
      <c r="K459" s="3">
        <f>K460</f>
        <v>0</v>
      </c>
      <c r="L459" s="9">
        <f t="shared" si="56"/>
        <v>0</v>
      </c>
      <c r="M459" s="3">
        <f>M460</f>
        <v>0</v>
      </c>
      <c r="N459" s="9">
        <f t="shared" si="55"/>
        <v>0</v>
      </c>
      <c r="O459" s="3">
        <f>O460</f>
        <v>0</v>
      </c>
      <c r="P459" s="9">
        <f t="shared" si="54"/>
        <v>0</v>
      </c>
      <c r="Q459" s="3">
        <f>Q460</f>
        <v>0</v>
      </c>
      <c r="R459" s="9">
        <f t="shared" si="52"/>
        <v>0</v>
      </c>
      <c r="S459" s="3">
        <f>S460</f>
        <v>0</v>
      </c>
      <c r="T459" s="9">
        <f t="shared" si="53"/>
        <v>0</v>
      </c>
    </row>
    <row r="460" spans="1:20" ht="49.5" customHeight="1">
      <c r="A460" s="1" t="s">
        <v>35</v>
      </c>
      <c r="B460" s="4" t="s">
        <v>364</v>
      </c>
      <c r="C460" s="5">
        <v>200</v>
      </c>
      <c r="D460" s="9">
        <v>0</v>
      </c>
      <c r="E460" s="3"/>
      <c r="F460" s="9">
        <f t="shared" si="60"/>
        <v>0</v>
      </c>
      <c r="G460" s="3"/>
      <c r="H460" s="9">
        <f t="shared" si="59"/>
        <v>0</v>
      </c>
      <c r="I460" s="3"/>
      <c r="J460" s="9">
        <f t="shared" si="57"/>
        <v>0</v>
      </c>
      <c r="K460" s="3"/>
      <c r="L460" s="9">
        <f t="shared" si="56"/>
        <v>0</v>
      </c>
      <c r="M460" s="3"/>
      <c r="N460" s="9">
        <f t="shared" si="55"/>
        <v>0</v>
      </c>
      <c r="O460" s="3"/>
      <c r="P460" s="9">
        <f t="shared" si="54"/>
        <v>0</v>
      </c>
      <c r="Q460" s="3"/>
      <c r="R460" s="9">
        <f t="shared" si="52"/>
        <v>0</v>
      </c>
      <c r="S460" s="3"/>
      <c r="T460" s="9">
        <f t="shared" si="53"/>
        <v>0</v>
      </c>
    </row>
    <row r="461" spans="1:20" ht="64.5" customHeight="1">
      <c r="A461" s="1" t="s">
        <v>324</v>
      </c>
      <c r="B461" s="14" t="s">
        <v>325</v>
      </c>
      <c r="C461" s="5"/>
      <c r="D461" s="9">
        <v>0</v>
      </c>
      <c r="E461" s="3">
        <f>E462</f>
        <v>0</v>
      </c>
      <c r="F461" s="9">
        <f t="shared" si="60"/>
        <v>0</v>
      </c>
      <c r="G461" s="3">
        <f>G462</f>
        <v>0</v>
      </c>
      <c r="H461" s="9">
        <f t="shared" si="59"/>
        <v>0</v>
      </c>
      <c r="I461" s="3">
        <f>I462</f>
        <v>0</v>
      </c>
      <c r="J461" s="9">
        <f t="shared" si="57"/>
        <v>0</v>
      </c>
      <c r="K461" s="3">
        <f>K462</f>
        <v>0</v>
      </c>
      <c r="L461" s="9">
        <f t="shared" si="56"/>
        <v>0</v>
      </c>
      <c r="M461" s="3">
        <f>M462</f>
        <v>0</v>
      </c>
      <c r="N461" s="9">
        <f t="shared" si="55"/>
        <v>0</v>
      </c>
      <c r="O461" s="3">
        <f>O462</f>
        <v>0</v>
      </c>
      <c r="P461" s="9">
        <f t="shared" si="54"/>
        <v>0</v>
      </c>
      <c r="Q461" s="3">
        <f>Q462</f>
        <v>0</v>
      </c>
      <c r="R461" s="9">
        <f t="shared" si="52"/>
        <v>0</v>
      </c>
      <c r="S461" s="3">
        <f>S462</f>
        <v>0</v>
      </c>
      <c r="T461" s="9">
        <f t="shared" si="53"/>
        <v>0</v>
      </c>
    </row>
    <row r="462" spans="1:20" ht="52.5" customHeight="1">
      <c r="A462" s="1" t="s">
        <v>35</v>
      </c>
      <c r="B462" s="14" t="s">
        <v>325</v>
      </c>
      <c r="C462" s="5">
        <v>200</v>
      </c>
      <c r="D462" s="9">
        <v>0</v>
      </c>
      <c r="E462" s="3"/>
      <c r="F462" s="9">
        <f t="shared" si="60"/>
        <v>0</v>
      </c>
      <c r="G462" s="3"/>
      <c r="H462" s="9">
        <f t="shared" si="59"/>
        <v>0</v>
      </c>
      <c r="I462" s="3"/>
      <c r="J462" s="9">
        <f t="shared" si="57"/>
        <v>0</v>
      </c>
      <c r="K462" s="3"/>
      <c r="L462" s="9">
        <f t="shared" si="56"/>
        <v>0</v>
      </c>
      <c r="M462" s="3"/>
      <c r="N462" s="9">
        <f t="shared" si="55"/>
        <v>0</v>
      </c>
      <c r="O462" s="3"/>
      <c r="P462" s="9">
        <f t="shared" si="54"/>
        <v>0</v>
      </c>
      <c r="Q462" s="3"/>
      <c r="R462" s="9">
        <f t="shared" si="52"/>
        <v>0</v>
      </c>
      <c r="S462" s="3"/>
      <c r="T462" s="9">
        <f t="shared" si="53"/>
        <v>0</v>
      </c>
    </row>
    <row r="463" spans="1:20" ht="55.5" customHeight="1">
      <c r="A463" s="1" t="s">
        <v>326</v>
      </c>
      <c r="B463" s="14" t="s">
        <v>327</v>
      </c>
      <c r="C463" s="5"/>
      <c r="D463" s="9">
        <v>608.57005000000004</v>
      </c>
      <c r="E463" s="3">
        <f>E464+E465</f>
        <v>0</v>
      </c>
      <c r="F463" s="9">
        <f t="shared" si="60"/>
        <v>608.57005000000004</v>
      </c>
      <c r="G463" s="3">
        <f>G464+G465</f>
        <v>289.29899999999998</v>
      </c>
      <c r="H463" s="9">
        <f t="shared" si="59"/>
        <v>897.86905000000002</v>
      </c>
      <c r="I463" s="3">
        <f>I464+I465</f>
        <v>74.8</v>
      </c>
      <c r="J463" s="9">
        <f t="shared" si="57"/>
        <v>972.66904999999997</v>
      </c>
      <c r="K463" s="3">
        <f>K464+K465</f>
        <v>0</v>
      </c>
      <c r="L463" s="9">
        <f t="shared" si="56"/>
        <v>972.66904999999997</v>
      </c>
      <c r="M463" s="3">
        <f>M464+M465</f>
        <v>0</v>
      </c>
      <c r="N463" s="9">
        <f t="shared" si="55"/>
        <v>972.66904999999997</v>
      </c>
      <c r="O463" s="3">
        <f>O464+O465</f>
        <v>63</v>
      </c>
      <c r="P463" s="9">
        <f t="shared" si="54"/>
        <v>1035.66905</v>
      </c>
      <c r="Q463" s="3">
        <f>Q464+Q465</f>
        <v>20</v>
      </c>
      <c r="R463" s="9">
        <f t="shared" si="52"/>
        <v>1055.66905</v>
      </c>
      <c r="S463" s="3">
        <f>S464+S465</f>
        <v>200.00729999999999</v>
      </c>
      <c r="T463" s="9">
        <f t="shared" si="53"/>
        <v>1255.67635</v>
      </c>
    </row>
    <row r="464" spans="1:20" ht="52.5" customHeight="1">
      <c r="A464" s="1" t="s">
        <v>35</v>
      </c>
      <c r="B464" s="14" t="s">
        <v>327</v>
      </c>
      <c r="C464" s="5">
        <v>200</v>
      </c>
      <c r="D464" s="9">
        <v>608.57005000000004</v>
      </c>
      <c r="E464" s="3"/>
      <c r="F464" s="9">
        <f t="shared" si="60"/>
        <v>608.57005000000004</v>
      </c>
      <c r="G464" s="3">
        <f>99+190.299</f>
        <v>289.29899999999998</v>
      </c>
      <c r="H464" s="9">
        <f t="shared" si="59"/>
        <v>897.86905000000002</v>
      </c>
      <c r="I464" s="3">
        <v>74.8</v>
      </c>
      <c r="J464" s="9">
        <f t="shared" si="57"/>
        <v>972.66904999999997</v>
      </c>
      <c r="K464" s="3"/>
      <c r="L464" s="9">
        <f t="shared" si="56"/>
        <v>972.66904999999997</v>
      </c>
      <c r="M464" s="3"/>
      <c r="N464" s="9">
        <f t="shared" si="55"/>
        <v>972.66904999999997</v>
      </c>
      <c r="O464" s="3">
        <v>63</v>
      </c>
      <c r="P464" s="9">
        <f t="shared" si="54"/>
        <v>1035.66905</v>
      </c>
      <c r="Q464" s="3">
        <v>20</v>
      </c>
      <c r="R464" s="9">
        <f t="shared" si="52"/>
        <v>1055.66905</v>
      </c>
      <c r="S464" s="3">
        <v>200.00729999999999</v>
      </c>
      <c r="T464" s="9">
        <f t="shared" si="53"/>
        <v>1255.67635</v>
      </c>
    </row>
    <row r="465" spans="1:20" ht="36.75" customHeight="1">
      <c r="A465" s="1" t="s">
        <v>34</v>
      </c>
      <c r="B465" s="14" t="s">
        <v>327</v>
      </c>
      <c r="C465" s="5">
        <v>800</v>
      </c>
      <c r="D465" s="9">
        <v>0</v>
      </c>
      <c r="E465" s="3"/>
      <c r="F465" s="9">
        <f t="shared" si="60"/>
        <v>0</v>
      </c>
      <c r="G465" s="3"/>
      <c r="H465" s="9">
        <f t="shared" si="59"/>
        <v>0</v>
      </c>
      <c r="I465" s="3"/>
      <c r="J465" s="9">
        <f t="shared" si="57"/>
        <v>0</v>
      </c>
      <c r="K465" s="3"/>
      <c r="L465" s="9">
        <f t="shared" si="56"/>
        <v>0</v>
      </c>
      <c r="M465" s="3"/>
      <c r="N465" s="9">
        <f t="shared" si="55"/>
        <v>0</v>
      </c>
      <c r="O465" s="3"/>
      <c r="P465" s="9">
        <f t="shared" si="54"/>
        <v>0</v>
      </c>
      <c r="Q465" s="3"/>
      <c r="R465" s="9">
        <f t="shared" si="52"/>
        <v>0</v>
      </c>
      <c r="S465" s="3"/>
      <c r="T465" s="9">
        <f t="shared" si="53"/>
        <v>0</v>
      </c>
    </row>
    <row r="466" spans="1:20" ht="75.75" customHeight="1">
      <c r="A466" s="1" t="s">
        <v>328</v>
      </c>
      <c r="B466" s="14" t="s">
        <v>329</v>
      </c>
      <c r="C466" s="5"/>
      <c r="D466" s="9">
        <v>200</v>
      </c>
      <c r="E466" s="3">
        <f>E467</f>
        <v>0</v>
      </c>
      <c r="F466" s="9">
        <f t="shared" si="60"/>
        <v>200</v>
      </c>
      <c r="G466" s="3">
        <f>G467</f>
        <v>-140</v>
      </c>
      <c r="H466" s="9">
        <f t="shared" si="59"/>
        <v>60</v>
      </c>
      <c r="I466" s="3">
        <f>I467</f>
        <v>140</v>
      </c>
      <c r="J466" s="9">
        <f t="shared" si="57"/>
        <v>200</v>
      </c>
      <c r="K466" s="3">
        <f>K467</f>
        <v>0</v>
      </c>
      <c r="L466" s="9">
        <f t="shared" si="56"/>
        <v>200</v>
      </c>
      <c r="M466" s="3">
        <f>M467</f>
        <v>0</v>
      </c>
      <c r="N466" s="9">
        <f t="shared" si="55"/>
        <v>200</v>
      </c>
      <c r="O466" s="3">
        <f>O467</f>
        <v>0</v>
      </c>
      <c r="P466" s="9">
        <f t="shared" si="54"/>
        <v>200</v>
      </c>
      <c r="Q466" s="3">
        <f>Q467</f>
        <v>80</v>
      </c>
      <c r="R466" s="9">
        <f t="shared" si="52"/>
        <v>280</v>
      </c>
      <c r="S466" s="3">
        <f>S467</f>
        <v>-21.988299999999999</v>
      </c>
      <c r="T466" s="9">
        <f t="shared" si="53"/>
        <v>258.01170000000002</v>
      </c>
    </row>
    <row r="467" spans="1:20" ht="50.25" customHeight="1">
      <c r="A467" s="1" t="s">
        <v>35</v>
      </c>
      <c r="B467" s="14" t="s">
        <v>329</v>
      </c>
      <c r="C467" s="5">
        <v>200</v>
      </c>
      <c r="D467" s="9">
        <v>200</v>
      </c>
      <c r="E467" s="3"/>
      <c r="F467" s="9">
        <f t="shared" si="60"/>
        <v>200</v>
      </c>
      <c r="G467" s="3">
        <v>-140</v>
      </c>
      <c r="H467" s="9">
        <f t="shared" si="59"/>
        <v>60</v>
      </c>
      <c r="I467" s="3">
        <v>140</v>
      </c>
      <c r="J467" s="9">
        <f t="shared" si="57"/>
        <v>200</v>
      </c>
      <c r="K467" s="3"/>
      <c r="L467" s="9">
        <f t="shared" si="56"/>
        <v>200</v>
      </c>
      <c r="M467" s="3"/>
      <c r="N467" s="9">
        <f t="shared" si="55"/>
        <v>200</v>
      </c>
      <c r="O467" s="3"/>
      <c r="P467" s="9">
        <f t="shared" si="54"/>
        <v>200</v>
      </c>
      <c r="Q467" s="3">
        <v>80</v>
      </c>
      <c r="R467" s="9">
        <f t="shared" si="52"/>
        <v>280</v>
      </c>
      <c r="S467" s="3">
        <v>-21.988299999999999</v>
      </c>
      <c r="T467" s="9">
        <f t="shared" si="53"/>
        <v>258.01170000000002</v>
      </c>
    </row>
    <row r="468" spans="1:20" ht="86.25" customHeight="1">
      <c r="A468" s="12" t="s">
        <v>357</v>
      </c>
      <c r="B468" s="14" t="s">
        <v>330</v>
      </c>
      <c r="C468" s="5"/>
      <c r="D468" s="9">
        <v>4158.973</v>
      </c>
      <c r="E468" s="3">
        <f>E469</f>
        <v>0</v>
      </c>
      <c r="F468" s="9">
        <f t="shared" si="60"/>
        <v>4158.973</v>
      </c>
      <c r="G468" s="3">
        <f>G469</f>
        <v>-505.24771999999996</v>
      </c>
      <c r="H468" s="9">
        <f t="shared" si="59"/>
        <v>3653.7252800000001</v>
      </c>
      <c r="I468" s="3">
        <f>I469</f>
        <v>0</v>
      </c>
      <c r="J468" s="9">
        <f t="shared" si="57"/>
        <v>3653.7252800000001</v>
      </c>
      <c r="K468" s="3">
        <f>K469</f>
        <v>0</v>
      </c>
      <c r="L468" s="9">
        <f t="shared" si="56"/>
        <v>3653.7252800000001</v>
      </c>
      <c r="M468" s="3">
        <f>M469</f>
        <v>0</v>
      </c>
      <c r="N468" s="9">
        <f t="shared" si="55"/>
        <v>3653.7252800000001</v>
      </c>
      <c r="O468" s="3">
        <f>O469</f>
        <v>0</v>
      </c>
      <c r="P468" s="9">
        <f t="shared" si="54"/>
        <v>3653.7252800000001</v>
      </c>
      <c r="Q468" s="3">
        <f>Q469</f>
        <v>0</v>
      </c>
      <c r="R468" s="9">
        <f t="shared" si="52"/>
        <v>3653.7252800000001</v>
      </c>
      <c r="S468" s="3">
        <f>S469</f>
        <v>0</v>
      </c>
      <c r="T468" s="9">
        <f t="shared" si="53"/>
        <v>3653.7252800000001</v>
      </c>
    </row>
    <row r="469" spans="1:20" ht="33.75" customHeight="1">
      <c r="A469" s="1" t="s">
        <v>34</v>
      </c>
      <c r="B469" s="14" t="s">
        <v>330</v>
      </c>
      <c r="C469" s="5">
        <v>800</v>
      </c>
      <c r="D469" s="9">
        <v>4158.973</v>
      </c>
      <c r="E469" s="3"/>
      <c r="F469" s="9">
        <f t="shared" si="60"/>
        <v>4158.973</v>
      </c>
      <c r="G469" s="3">
        <f>-454.94872-50.299</f>
        <v>-505.24771999999996</v>
      </c>
      <c r="H469" s="9">
        <f t="shared" si="59"/>
        <v>3653.7252800000001</v>
      </c>
      <c r="I469" s="3"/>
      <c r="J469" s="9">
        <f t="shared" si="57"/>
        <v>3653.7252800000001</v>
      </c>
      <c r="K469" s="3"/>
      <c r="L469" s="9">
        <f t="shared" si="56"/>
        <v>3653.7252800000001</v>
      </c>
      <c r="M469" s="3"/>
      <c r="N469" s="9">
        <f t="shared" si="55"/>
        <v>3653.7252800000001</v>
      </c>
      <c r="O469" s="3"/>
      <c r="P469" s="9">
        <f t="shared" si="54"/>
        <v>3653.7252800000001</v>
      </c>
      <c r="Q469" s="3"/>
      <c r="R469" s="9">
        <f t="shared" ref="R469:R484" si="61">P469+Q469</f>
        <v>3653.7252800000001</v>
      </c>
      <c r="S469" s="3"/>
      <c r="T469" s="9">
        <f t="shared" ref="T469:T484" si="62">R469+S469</f>
        <v>3653.7252800000001</v>
      </c>
    </row>
    <row r="470" spans="1:20" ht="142.5" customHeight="1">
      <c r="A470" s="13" t="s">
        <v>511</v>
      </c>
      <c r="B470" s="14" t="s">
        <v>509</v>
      </c>
      <c r="C470" s="5"/>
      <c r="D470" s="9">
        <v>553.06500000000005</v>
      </c>
      <c r="E470" s="3">
        <f>E471</f>
        <v>0</v>
      </c>
      <c r="F470" s="9">
        <f t="shared" si="60"/>
        <v>553.06500000000005</v>
      </c>
      <c r="G470" s="3">
        <f>G471</f>
        <v>0</v>
      </c>
      <c r="H470" s="9">
        <f t="shared" si="59"/>
        <v>553.06500000000005</v>
      </c>
      <c r="I470" s="3">
        <f>I471</f>
        <v>0</v>
      </c>
      <c r="J470" s="9">
        <f t="shared" si="57"/>
        <v>553.06500000000005</v>
      </c>
      <c r="K470" s="3">
        <f>K471</f>
        <v>0</v>
      </c>
      <c r="L470" s="9">
        <f t="shared" si="56"/>
        <v>553.06500000000005</v>
      </c>
      <c r="M470" s="3">
        <f>M471</f>
        <v>0</v>
      </c>
      <c r="N470" s="9">
        <f t="shared" si="55"/>
        <v>553.06500000000005</v>
      </c>
      <c r="O470" s="3">
        <f>O471</f>
        <v>0</v>
      </c>
      <c r="P470" s="9">
        <f t="shared" si="54"/>
        <v>553.06500000000005</v>
      </c>
      <c r="Q470" s="3">
        <f>Q471</f>
        <v>-553.06500000000005</v>
      </c>
      <c r="R470" s="9">
        <f t="shared" si="61"/>
        <v>0</v>
      </c>
      <c r="S470" s="3">
        <f>S471</f>
        <v>0</v>
      </c>
      <c r="T470" s="9">
        <f t="shared" si="62"/>
        <v>0</v>
      </c>
    </row>
    <row r="471" spans="1:20" ht="33.75" customHeight="1">
      <c r="A471" s="24" t="s">
        <v>213</v>
      </c>
      <c r="B471" s="14" t="s">
        <v>510</v>
      </c>
      <c r="C471" s="5">
        <v>800</v>
      </c>
      <c r="D471" s="9">
        <v>553.06500000000005</v>
      </c>
      <c r="E471" s="3"/>
      <c r="F471" s="9">
        <f t="shared" si="60"/>
        <v>553.06500000000005</v>
      </c>
      <c r="G471" s="3"/>
      <c r="H471" s="9">
        <f t="shared" si="59"/>
        <v>553.06500000000005</v>
      </c>
      <c r="I471" s="3"/>
      <c r="J471" s="9">
        <f t="shared" si="57"/>
        <v>553.06500000000005</v>
      </c>
      <c r="K471" s="3"/>
      <c r="L471" s="9">
        <f t="shared" si="56"/>
        <v>553.06500000000005</v>
      </c>
      <c r="M471" s="3"/>
      <c r="N471" s="9">
        <f t="shared" si="55"/>
        <v>553.06500000000005</v>
      </c>
      <c r="O471" s="3"/>
      <c r="P471" s="9">
        <f t="shared" si="54"/>
        <v>553.06500000000005</v>
      </c>
      <c r="Q471" s="3">
        <v>-553.06500000000005</v>
      </c>
      <c r="R471" s="9">
        <f t="shared" si="61"/>
        <v>0</v>
      </c>
      <c r="S471" s="3"/>
      <c r="T471" s="9">
        <f t="shared" si="62"/>
        <v>0</v>
      </c>
    </row>
    <row r="472" spans="1:20" ht="48.75" customHeight="1">
      <c r="A472" s="1" t="s">
        <v>386</v>
      </c>
      <c r="B472" s="14" t="s">
        <v>387</v>
      </c>
      <c r="C472" s="5"/>
      <c r="D472" s="9">
        <v>1000</v>
      </c>
      <c r="E472" s="3">
        <f>E473</f>
        <v>0</v>
      </c>
      <c r="F472" s="9">
        <f t="shared" si="60"/>
        <v>1000</v>
      </c>
      <c r="G472" s="3">
        <f>G473</f>
        <v>0</v>
      </c>
      <c r="H472" s="9">
        <f t="shared" si="59"/>
        <v>1000</v>
      </c>
      <c r="I472" s="3">
        <f>I473</f>
        <v>0</v>
      </c>
      <c r="J472" s="9">
        <f t="shared" si="57"/>
        <v>1000</v>
      </c>
      <c r="K472" s="3">
        <f>K473</f>
        <v>0</v>
      </c>
      <c r="L472" s="9">
        <f t="shared" si="56"/>
        <v>1000</v>
      </c>
      <c r="M472" s="3">
        <f>M473</f>
        <v>0</v>
      </c>
      <c r="N472" s="9">
        <f t="shared" si="55"/>
        <v>1000</v>
      </c>
      <c r="O472" s="3">
        <f>O473</f>
        <v>0</v>
      </c>
      <c r="P472" s="9">
        <f t="shared" si="54"/>
        <v>1000</v>
      </c>
      <c r="Q472" s="3">
        <f>Q473</f>
        <v>-1000</v>
      </c>
      <c r="R472" s="9">
        <f t="shared" si="61"/>
        <v>0</v>
      </c>
      <c r="S472" s="3">
        <f>S473</f>
        <v>0</v>
      </c>
      <c r="T472" s="9">
        <f t="shared" si="62"/>
        <v>0</v>
      </c>
    </row>
    <row r="473" spans="1:20" ht="48.75" customHeight="1">
      <c r="A473" s="1" t="s">
        <v>35</v>
      </c>
      <c r="B473" s="14" t="s">
        <v>387</v>
      </c>
      <c r="C473" s="5">
        <v>200</v>
      </c>
      <c r="D473" s="9">
        <v>1000</v>
      </c>
      <c r="E473" s="3"/>
      <c r="F473" s="9">
        <f t="shared" si="60"/>
        <v>1000</v>
      </c>
      <c r="G473" s="3"/>
      <c r="H473" s="9">
        <f t="shared" si="59"/>
        <v>1000</v>
      </c>
      <c r="I473" s="3"/>
      <c r="J473" s="9">
        <f t="shared" si="57"/>
        <v>1000</v>
      </c>
      <c r="K473" s="3"/>
      <c r="L473" s="9">
        <f t="shared" si="56"/>
        <v>1000</v>
      </c>
      <c r="M473" s="3"/>
      <c r="N473" s="9">
        <f t="shared" si="55"/>
        <v>1000</v>
      </c>
      <c r="O473" s="3"/>
      <c r="P473" s="9">
        <f t="shared" si="54"/>
        <v>1000</v>
      </c>
      <c r="Q473" s="3">
        <v>-1000</v>
      </c>
      <c r="R473" s="9">
        <f t="shared" si="61"/>
        <v>0</v>
      </c>
      <c r="S473" s="3"/>
      <c r="T473" s="9">
        <f t="shared" si="62"/>
        <v>0</v>
      </c>
    </row>
    <row r="474" spans="1:20" ht="48.75" customHeight="1">
      <c r="A474" s="1" t="s">
        <v>443</v>
      </c>
      <c r="B474" s="4" t="s">
        <v>444</v>
      </c>
      <c r="C474" s="5"/>
      <c r="D474" s="9">
        <v>0</v>
      </c>
      <c r="E474" s="3">
        <f>E475</f>
        <v>0</v>
      </c>
      <c r="F474" s="9">
        <f t="shared" si="60"/>
        <v>0</v>
      </c>
      <c r="G474" s="3">
        <f>G475</f>
        <v>0</v>
      </c>
      <c r="H474" s="9">
        <f t="shared" si="59"/>
        <v>0</v>
      </c>
      <c r="I474" s="3">
        <f>I475</f>
        <v>0</v>
      </c>
      <c r="J474" s="9">
        <f t="shared" si="57"/>
        <v>0</v>
      </c>
      <c r="K474" s="3">
        <f>K475</f>
        <v>300</v>
      </c>
      <c r="L474" s="9">
        <f t="shared" si="56"/>
        <v>300</v>
      </c>
      <c r="M474" s="3">
        <f>M475</f>
        <v>0</v>
      </c>
      <c r="N474" s="9">
        <f t="shared" si="55"/>
        <v>300</v>
      </c>
      <c r="O474" s="3">
        <f>O475</f>
        <v>0</v>
      </c>
      <c r="P474" s="9">
        <f t="shared" si="54"/>
        <v>300</v>
      </c>
      <c r="Q474" s="3">
        <f>Q475</f>
        <v>0</v>
      </c>
      <c r="R474" s="9">
        <f t="shared" si="61"/>
        <v>300</v>
      </c>
      <c r="S474" s="3">
        <f>S475</f>
        <v>0</v>
      </c>
      <c r="T474" s="9">
        <f t="shared" si="62"/>
        <v>300</v>
      </c>
    </row>
    <row r="475" spans="1:20" ht="48.75" customHeight="1">
      <c r="A475" s="1" t="s">
        <v>35</v>
      </c>
      <c r="B475" s="4" t="s">
        <v>444</v>
      </c>
      <c r="C475" s="5">
        <v>200</v>
      </c>
      <c r="D475" s="9">
        <v>0</v>
      </c>
      <c r="E475" s="3"/>
      <c r="F475" s="9">
        <f t="shared" si="60"/>
        <v>0</v>
      </c>
      <c r="G475" s="3"/>
      <c r="H475" s="9">
        <f t="shared" si="59"/>
        <v>0</v>
      </c>
      <c r="I475" s="3"/>
      <c r="J475" s="9">
        <f t="shared" si="57"/>
        <v>0</v>
      </c>
      <c r="K475" s="3">
        <v>300</v>
      </c>
      <c r="L475" s="9">
        <f t="shared" si="56"/>
        <v>300</v>
      </c>
      <c r="M475" s="3"/>
      <c r="N475" s="9">
        <f t="shared" si="55"/>
        <v>300</v>
      </c>
      <c r="O475" s="3"/>
      <c r="P475" s="9">
        <f t="shared" si="54"/>
        <v>300</v>
      </c>
      <c r="Q475" s="3"/>
      <c r="R475" s="9">
        <f t="shared" si="61"/>
        <v>300</v>
      </c>
      <c r="S475" s="3"/>
      <c r="T475" s="9">
        <f t="shared" si="62"/>
        <v>300</v>
      </c>
    </row>
    <row r="476" spans="1:20" ht="69" customHeight="1">
      <c r="A476" s="1" t="s">
        <v>466</v>
      </c>
      <c r="B476" s="4" t="s">
        <v>467</v>
      </c>
      <c r="C476" s="5"/>
      <c r="D476" s="9">
        <v>0</v>
      </c>
      <c r="E476" s="3">
        <f>E477</f>
        <v>0</v>
      </c>
      <c r="F476" s="9">
        <f t="shared" si="60"/>
        <v>0</v>
      </c>
      <c r="G476" s="3">
        <f>G477</f>
        <v>0</v>
      </c>
      <c r="H476" s="9">
        <f t="shared" si="59"/>
        <v>0</v>
      </c>
      <c r="I476" s="3">
        <f>I477</f>
        <v>10.5</v>
      </c>
      <c r="J476" s="9">
        <f t="shared" si="57"/>
        <v>10.5</v>
      </c>
      <c r="K476" s="3">
        <f>K477</f>
        <v>1500</v>
      </c>
      <c r="L476" s="9">
        <f t="shared" si="56"/>
        <v>1510.5</v>
      </c>
      <c r="M476" s="3">
        <f>M477</f>
        <v>0</v>
      </c>
      <c r="N476" s="9">
        <f t="shared" si="55"/>
        <v>1510.5</v>
      </c>
      <c r="O476" s="3">
        <f>O477</f>
        <v>72.524850000000001</v>
      </c>
      <c r="P476" s="9">
        <f t="shared" si="54"/>
        <v>1583.02485</v>
      </c>
      <c r="Q476" s="3">
        <f>Q477</f>
        <v>0.3</v>
      </c>
      <c r="R476" s="9">
        <f t="shared" si="61"/>
        <v>1583.32485</v>
      </c>
      <c r="S476" s="3">
        <f>S477</f>
        <v>0</v>
      </c>
      <c r="T476" s="9">
        <f t="shared" si="62"/>
        <v>1583.32485</v>
      </c>
    </row>
    <row r="477" spans="1:20" ht="48.75" customHeight="1">
      <c r="A477" s="13" t="s">
        <v>34</v>
      </c>
      <c r="B477" s="4" t="s">
        <v>467</v>
      </c>
      <c r="C477" s="5">
        <v>800</v>
      </c>
      <c r="D477" s="9">
        <v>0</v>
      </c>
      <c r="E477" s="3"/>
      <c r="F477" s="9">
        <f t="shared" si="60"/>
        <v>0</v>
      </c>
      <c r="G477" s="3"/>
      <c r="H477" s="9">
        <f t="shared" si="59"/>
        <v>0</v>
      </c>
      <c r="I477" s="3">
        <v>10.5</v>
      </c>
      <c r="J477" s="9">
        <f t="shared" si="57"/>
        <v>10.5</v>
      </c>
      <c r="K477" s="3">
        <v>1500</v>
      </c>
      <c r="L477" s="9">
        <f t="shared" si="56"/>
        <v>1510.5</v>
      </c>
      <c r="M477" s="3"/>
      <c r="N477" s="9">
        <f t="shared" si="55"/>
        <v>1510.5</v>
      </c>
      <c r="O477" s="3">
        <f>72.52485</f>
        <v>72.524850000000001</v>
      </c>
      <c r="P477" s="9">
        <f t="shared" si="54"/>
        <v>1583.02485</v>
      </c>
      <c r="Q477" s="3">
        <v>0.3</v>
      </c>
      <c r="R477" s="9">
        <f t="shared" si="61"/>
        <v>1583.32485</v>
      </c>
      <c r="S477" s="3"/>
      <c r="T477" s="9">
        <f t="shared" si="62"/>
        <v>1583.32485</v>
      </c>
    </row>
    <row r="478" spans="1:20" ht="59.25" customHeight="1">
      <c r="A478" s="13" t="s">
        <v>513</v>
      </c>
      <c r="B478" s="4" t="s">
        <v>514</v>
      </c>
      <c r="C478" s="5"/>
      <c r="D478" s="9">
        <v>100</v>
      </c>
      <c r="E478" s="3">
        <f>E479</f>
        <v>0</v>
      </c>
      <c r="F478" s="9">
        <f t="shared" si="60"/>
        <v>100</v>
      </c>
      <c r="G478" s="3">
        <f>G479</f>
        <v>0</v>
      </c>
      <c r="H478" s="9">
        <f t="shared" si="59"/>
        <v>100</v>
      </c>
      <c r="I478" s="3">
        <f>I479</f>
        <v>0</v>
      </c>
      <c r="J478" s="9">
        <f t="shared" si="57"/>
        <v>100</v>
      </c>
      <c r="K478" s="3">
        <f>K479</f>
        <v>0</v>
      </c>
      <c r="L478" s="9">
        <f t="shared" si="56"/>
        <v>100</v>
      </c>
      <c r="M478" s="3">
        <f>M479</f>
        <v>0</v>
      </c>
      <c r="N478" s="9">
        <f t="shared" si="55"/>
        <v>100</v>
      </c>
      <c r="O478" s="3">
        <f>O479</f>
        <v>0</v>
      </c>
      <c r="P478" s="9">
        <f t="shared" si="54"/>
        <v>100</v>
      </c>
      <c r="Q478" s="3">
        <f>Q479</f>
        <v>0</v>
      </c>
      <c r="R478" s="9">
        <f t="shared" si="61"/>
        <v>100</v>
      </c>
      <c r="S478" s="3">
        <f>S479</f>
        <v>0</v>
      </c>
      <c r="T478" s="9">
        <f t="shared" si="62"/>
        <v>100</v>
      </c>
    </row>
    <row r="479" spans="1:20" ht="48.75" customHeight="1">
      <c r="A479" s="1" t="s">
        <v>35</v>
      </c>
      <c r="B479" s="4" t="s">
        <v>514</v>
      </c>
      <c r="C479" s="5">
        <v>200</v>
      </c>
      <c r="D479" s="9">
        <v>100</v>
      </c>
      <c r="E479" s="3"/>
      <c r="F479" s="9">
        <f t="shared" si="60"/>
        <v>100</v>
      </c>
      <c r="G479" s="3"/>
      <c r="H479" s="9">
        <f t="shared" si="59"/>
        <v>100</v>
      </c>
      <c r="I479" s="3"/>
      <c r="J479" s="9">
        <f t="shared" si="57"/>
        <v>100</v>
      </c>
      <c r="K479" s="3"/>
      <c r="L479" s="9">
        <f t="shared" si="56"/>
        <v>100</v>
      </c>
      <c r="M479" s="3"/>
      <c r="N479" s="9">
        <f t="shared" si="55"/>
        <v>100</v>
      </c>
      <c r="O479" s="3"/>
      <c r="P479" s="9">
        <f t="shared" si="54"/>
        <v>100</v>
      </c>
      <c r="Q479" s="3"/>
      <c r="R479" s="9">
        <f t="shared" si="61"/>
        <v>100</v>
      </c>
      <c r="S479" s="3"/>
      <c r="T479" s="9">
        <f t="shared" si="62"/>
        <v>100</v>
      </c>
    </row>
    <row r="480" spans="1:20" ht="95.25" customHeight="1">
      <c r="A480" s="25" t="s">
        <v>11</v>
      </c>
      <c r="B480" s="8" t="s">
        <v>331</v>
      </c>
      <c r="C480" s="26"/>
      <c r="D480" s="9">
        <v>12.097999999999999</v>
      </c>
      <c r="E480" s="3">
        <f t="shared" ref="E480:S482" si="63">E481</f>
        <v>0</v>
      </c>
      <c r="F480" s="9">
        <f t="shared" si="60"/>
        <v>12.097999999999999</v>
      </c>
      <c r="G480" s="3">
        <f t="shared" si="63"/>
        <v>0</v>
      </c>
      <c r="H480" s="9">
        <f t="shared" si="59"/>
        <v>12.097999999999999</v>
      </c>
      <c r="I480" s="3">
        <f t="shared" si="63"/>
        <v>0</v>
      </c>
      <c r="J480" s="9">
        <f t="shared" si="57"/>
        <v>12.097999999999999</v>
      </c>
      <c r="K480" s="3">
        <f t="shared" si="63"/>
        <v>0</v>
      </c>
      <c r="L480" s="9">
        <f t="shared" si="56"/>
        <v>12.097999999999999</v>
      </c>
      <c r="M480" s="3">
        <f t="shared" si="63"/>
        <v>0</v>
      </c>
      <c r="N480" s="9">
        <f t="shared" si="55"/>
        <v>12.097999999999999</v>
      </c>
      <c r="O480" s="3">
        <f t="shared" si="63"/>
        <v>0</v>
      </c>
      <c r="P480" s="9">
        <f t="shared" ref="P480:P484" si="64">N480+O480</f>
        <v>12.097999999999999</v>
      </c>
      <c r="Q480" s="3">
        <f t="shared" si="63"/>
        <v>0</v>
      </c>
      <c r="R480" s="9">
        <f t="shared" si="61"/>
        <v>12.097999999999999</v>
      </c>
      <c r="S480" s="3">
        <f t="shared" si="63"/>
        <v>0</v>
      </c>
      <c r="T480" s="9">
        <f t="shared" si="62"/>
        <v>12.097999999999999</v>
      </c>
    </row>
    <row r="481" spans="1:20" ht="42" customHeight="1">
      <c r="A481" s="11" t="s">
        <v>308</v>
      </c>
      <c r="B481" s="4" t="s">
        <v>333</v>
      </c>
      <c r="C481" s="26"/>
      <c r="D481" s="9">
        <v>12.097999999999999</v>
      </c>
      <c r="E481" s="3">
        <f t="shared" si="63"/>
        <v>0</v>
      </c>
      <c r="F481" s="9">
        <f t="shared" si="60"/>
        <v>12.097999999999999</v>
      </c>
      <c r="G481" s="3">
        <f t="shared" si="63"/>
        <v>0</v>
      </c>
      <c r="H481" s="9">
        <f t="shared" si="59"/>
        <v>12.097999999999999</v>
      </c>
      <c r="I481" s="3">
        <f t="shared" si="63"/>
        <v>0</v>
      </c>
      <c r="J481" s="9">
        <f t="shared" si="57"/>
        <v>12.097999999999999</v>
      </c>
      <c r="K481" s="3">
        <f t="shared" si="63"/>
        <v>0</v>
      </c>
      <c r="L481" s="9">
        <f t="shared" si="56"/>
        <v>12.097999999999999</v>
      </c>
      <c r="M481" s="3">
        <f t="shared" si="63"/>
        <v>0</v>
      </c>
      <c r="N481" s="9">
        <f t="shared" si="55"/>
        <v>12.097999999999999</v>
      </c>
      <c r="O481" s="3">
        <f t="shared" si="63"/>
        <v>0</v>
      </c>
      <c r="P481" s="9">
        <f t="shared" si="64"/>
        <v>12.097999999999999</v>
      </c>
      <c r="Q481" s="3">
        <f t="shared" si="63"/>
        <v>0</v>
      </c>
      <c r="R481" s="9">
        <f t="shared" si="61"/>
        <v>12.097999999999999</v>
      </c>
      <c r="S481" s="3">
        <f t="shared" si="63"/>
        <v>0</v>
      </c>
      <c r="T481" s="9">
        <f t="shared" si="62"/>
        <v>12.097999999999999</v>
      </c>
    </row>
    <row r="482" spans="1:20" ht="51.75" customHeight="1">
      <c r="A482" s="11" t="s">
        <v>332</v>
      </c>
      <c r="B482" s="4" t="s">
        <v>334</v>
      </c>
      <c r="C482" s="26"/>
      <c r="D482" s="9">
        <v>12.097999999999999</v>
      </c>
      <c r="E482" s="3">
        <f t="shared" si="63"/>
        <v>0</v>
      </c>
      <c r="F482" s="9">
        <f t="shared" si="60"/>
        <v>12.097999999999999</v>
      </c>
      <c r="G482" s="3">
        <f t="shared" si="63"/>
        <v>0</v>
      </c>
      <c r="H482" s="9">
        <f t="shared" si="59"/>
        <v>12.097999999999999</v>
      </c>
      <c r="I482" s="3">
        <f t="shared" si="63"/>
        <v>0</v>
      </c>
      <c r="J482" s="9">
        <f t="shared" si="57"/>
        <v>12.097999999999999</v>
      </c>
      <c r="K482" s="3">
        <f t="shared" si="63"/>
        <v>0</v>
      </c>
      <c r="L482" s="9">
        <f t="shared" si="56"/>
        <v>12.097999999999999</v>
      </c>
      <c r="M482" s="3">
        <f t="shared" si="63"/>
        <v>0</v>
      </c>
      <c r="N482" s="9">
        <f t="shared" si="55"/>
        <v>12.097999999999999</v>
      </c>
      <c r="O482" s="3">
        <f t="shared" si="63"/>
        <v>0</v>
      </c>
      <c r="P482" s="9">
        <f t="shared" si="64"/>
        <v>12.097999999999999</v>
      </c>
      <c r="Q482" s="3">
        <f t="shared" si="63"/>
        <v>0</v>
      </c>
      <c r="R482" s="9">
        <f t="shared" si="61"/>
        <v>12.097999999999999</v>
      </c>
      <c r="S482" s="3">
        <f t="shared" si="63"/>
        <v>0</v>
      </c>
      <c r="T482" s="9">
        <f t="shared" si="62"/>
        <v>12.097999999999999</v>
      </c>
    </row>
    <row r="483" spans="1:20" ht="54.75" customHeight="1">
      <c r="A483" s="1" t="s">
        <v>35</v>
      </c>
      <c r="B483" s="4" t="s">
        <v>334</v>
      </c>
      <c r="C483" s="5">
        <v>200</v>
      </c>
      <c r="D483" s="9">
        <v>12.097999999999999</v>
      </c>
      <c r="E483" s="3"/>
      <c r="F483" s="9">
        <f t="shared" si="60"/>
        <v>12.097999999999999</v>
      </c>
      <c r="G483" s="3"/>
      <c r="H483" s="9">
        <f t="shared" si="59"/>
        <v>12.097999999999999</v>
      </c>
      <c r="I483" s="3"/>
      <c r="J483" s="9">
        <f t="shared" si="57"/>
        <v>12.097999999999999</v>
      </c>
      <c r="K483" s="3"/>
      <c r="L483" s="9">
        <f t="shared" si="56"/>
        <v>12.097999999999999</v>
      </c>
      <c r="M483" s="3"/>
      <c r="N483" s="9">
        <f t="shared" si="55"/>
        <v>12.097999999999999</v>
      </c>
      <c r="O483" s="3"/>
      <c r="P483" s="9">
        <f t="shared" si="64"/>
        <v>12.097999999999999</v>
      </c>
      <c r="Q483" s="3"/>
      <c r="R483" s="9">
        <f t="shared" si="61"/>
        <v>12.097999999999999</v>
      </c>
      <c r="S483" s="3"/>
      <c r="T483" s="9">
        <f t="shared" si="62"/>
        <v>12.097999999999999</v>
      </c>
    </row>
    <row r="484" spans="1:20" ht="32.25" customHeight="1">
      <c r="A484" s="27" t="s">
        <v>9</v>
      </c>
      <c r="B484" s="8"/>
      <c r="C484" s="28"/>
      <c r="D484" s="9">
        <v>498018.83065999998</v>
      </c>
      <c r="E484" s="3">
        <f>E480+E452+E437+E432+E400+E389+E381+E270+E251+E188+E152+E17</f>
        <v>4518.3458199999995</v>
      </c>
      <c r="F484" s="9">
        <f t="shared" si="60"/>
        <v>502537.17647999997</v>
      </c>
      <c r="G484" s="3">
        <f>G480+G452+G437+G432+G400+G389+G381+G270+G251+G188+G152+G17</f>
        <v>45084.434299999994</v>
      </c>
      <c r="H484" s="9">
        <f t="shared" si="59"/>
        <v>547621.61077999999</v>
      </c>
      <c r="I484" s="3">
        <f>I480+I452+I437+I432+I400+I389+I381+I270+I251+I188+I152+I17</f>
        <v>-8.6851899999999631</v>
      </c>
      <c r="J484" s="9">
        <f t="shared" si="57"/>
        <v>547612.92559</v>
      </c>
      <c r="K484" s="3">
        <f>K480+K452+K437+K432+K400+K389+K381+K270+K251+K188+K152+K17</f>
        <v>24414.10138</v>
      </c>
      <c r="L484" s="9">
        <f t="shared" si="56"/>
        <v>572027.02697000001</v>
      </c>
      <c r="M484" s="3">
        <f>M480+M452+M437+M432+M400+M389+M381+M270+M251+M188+M152+M17</f>
        <v>90029.528969999999</v>
      </c>
      <c r="N484" s="9">
        <f t="shared" si="55"/>
        <v>662056.55593999999</v>
      </c>
      <c r="O484" s="3">
        <f>O480+O452+O437+O432+O400+O389+O381+O270+O251+O188+O152+O17</f>
        <v>99859.83051</v>
      </c>
      <c r="P484" s="9">
        <f t="shared" si="64"/>
        <v>761916.38644999999</v>
      </c>
      <c r="Q484" s="3">
        <f>Q480+Q452+Q437+Q432+Q400+Q389+Q381+Q270+Q251+Q188+Q152+Q17</f>
        <v>5872.5474799999993</v>
      </c>
      <c r="R484" s="9">
        <f t="shared" si="61"/>
        <v>767788.93392999994</v>
      </c>
      <c r="S484" s="3">
        <f>S480+S452+S437+S432+S400+S389+S381+S270+S251+S188+S152+S17</f>
        <v>455.22318000000001</v>
      </c>
      <c r="T484" s="9">
        <f t="shared" si="62"/>
        <v>768244.15710999991</v>
      </c>
    </row>
  </sheetData>
  <mergeCells count="34">
    <mergeCell ref="A1:C1"/>
    <mergeCell ref="A2:T2"/>
    <mergeCell ref="A3:T3"/>
    <mergeCell ref="G15:G16"/>
    <mergeCell ref="H15:H16"/>
    <mergeCell ref="F15:F16"/>
    <mergeCell ref="O15:O16"/>
    <mergeCell ref="P15:P16"/>
    <mergeCell ref="M15:M16"/>
    <mergeCell ref="N15:N16"/>
    <mergeCell ref="K15:K16"/>
    <mergeCell ref="L15:L16"/>
    <mergeCell ref="B15:B16"/>
    <mergeCell ref="C15:C16"/>
    <mergeCell ref="D15:D16"/>
    <mergeCell ref="E15:E16"/>
    <mergeCell ref="A15:A16"/>
    <mergeCell ref="S15:S16"/>
    <mergeCell ref="T15:T16"/>
    <mergeCell ref="Q15:Q16"/>
    <mergeCell ref="R15:R16"/>
    <mergeCell ref="I15:I16"/>
    <mergeCell ref="J15:J16"/>
    <mergeCell ref="A4:T4"/>
    <mergeCell ref="A5:T5"/>
    <mergeCell ref="A6:T6"/>
    <mergeCell ref="A7:T7"/>
    <mergeCell ref="A8:T8"/>
    <mergeCell ref="A14:T14"/>
    <mergeCell ref="A9:T9"/>
    <mergeCell ref="A10:T10"/>
    <mergeCell ref="A11:T11"/>
    <mergeCell ref="A12:T12"/>
    <mergeCell ref="A13:T13"/>
  </mergeCells>
  <phoneticPr fontId="0" type="noConversion"/>
  <pageMargins left="0.59055118110236227" right="0" top="0.39370078740157483" bottom="0" header="0" footer="0"/>
  <pageSetup paperSize="9" scale="11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2020-10-29T09:56:48Z</cp:lastPrinted>
  <dcterms:created xsi:type="dcterms:W3CDTF">2003-11-25T12:37:58Z</dcterms:created>
  <dcterms:modified xsi:type="dcterms:W3CDTF">2020-11-02T12:18:32Z</dcterms:modified>
</cp:coreProperties>
</file>