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90" yWindow="120" windowWidth="6540" windowHeight="657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AA21" i="1"/>
  <c r="AA20"/>
  <c r="AA19"/>
  <c r="AJ19"/>
  <c r="Y19"/>
  <c r="W21"/>
  <c r="W20"/>
  <c r="AH21" l="1"/>
  <c r="AH19" s="1"/>
  <c r="U19"/>
  <c r="S19"/>
  <c r="AF19"/>
  <c r="Q19"/>
  <c r="M21"/>
  <c r="M20"/>
  <c r="K19"/>
  <c r="AN21"/>
  <c r="AN20"/>
  <c r="AM19"/>
  <c r="AE21"/>
  <c r="AG21" s="1"/>
  <c r="AI21" s="1"/>
  <c r="AK21" s="1"/>
  <c r="AE20"/>
  <c r="AG20" s="1"/>
  <c r="AD19"/>
  <c r="I19"/>
  <c r="G19"/>
  <c r="F21"/>
  <c r="H21" s="1"/>
  <c r="J21" s="1"/>
  <c r="F20"/>
  <c r="H20" s="1"/>
  <c r="J20" s="1"/>
  <c r="L20" s="1"/>
  <c r="N20" s="1"/>
  <c r="P20" s="1"/>
  <c r="R20" s="1"/>
  <c r="T20" s="1"/>
  <c r="V20" s="1"/>
  <c r="X20" s="1"/>
  <c r="Z20" s="1"/>
  <c r="AB20" s="1"/>
  <c r="E19"/>
  <c r="D19"/>
  <c r="AC19"/>
  <c r="M19" l="1"/>
  <c r="AG19"/>
  <c r="AI20"/>
  <c r="W19"/>
  <c r="J19"/>
  <c r="L21"/>
  <c r="N21" s="1"/>
  <c r="P21" s="1"/>
  <c r="R21" s="1"/>
  <c r="T21" s="1"/>
  <c r="V21" s="1"/>
  <c r="X21" s="1"/>
  <c r="F19"/>
  <c r="P19"/>
  <c r="O19"/>
  <c r="N19"/>
  <c r="AE19"/>
  <c r="L19"/>
  <c r="AN19"/>
  <c r="H19"/>
  <c r="AL19"/>
  <c r="AI19" l="1"/>
  <c r="AK20"/>
  <c r="AK19" s="1"/>
  <c r="X19"/>
  <c r="Z21"/>
  <c r="T19"/>
  <c r="R19"/>
  <c r="V19"/>
  <c r="Z19" l="1"/>
  <c r="AB21"/>
  <c r="AB19" s="1"/>
</calcChain>
</file>

<file path=xl/sharedStrings.xml><?xml version="1.0" encoding="utf-8"?>
<sst xmlns="http://schemas.openxmlformats.org/spreadsheetml/2006/main" count="59" uniqueCount="33">
  <si>
    <t>городского округа Тейково</t>
  </si>
  <si>
    <t>(тыс. руб.)</t>
  </si>
  <si>
    <t>Код бюджетной классификации</t>
  </si>
  <si>
    <t xml:space="preserve">главного администратора источников внутреннего финансирования дефицита
</t>
  </si>
  <si>
    <t>источников внутреннего финансирования</t>
  </si>
  <si>
    <t>О56</t>
  </si>
  <si>
    <t>01 05 02 01 04 0000 510</t>
  </si>
  <si>
    <t>01 05 02 01 04 0000 610</t>
  </si>
  <si>
    <t>Наименование главного администратора источников внутреннего финансирования дефицита и кода классификации источников внутреннего финансирования дефицитов бюджетов</t>
  </si>
  <si>
    <t>к решению городской Думы</t>
  </si>
  <si>
    <t>Приложение № 4</t>
  </si>
  <si>
    <t>Финансовый отдел администрации г. Тейково</t>
  </si>
  <si>
    <t>Сумма</t>
  </si>
  <si>
    <t>2019 год</t>
  </si>
  <si>
    <t>2020 год</t>
  </si>
  <si>
    <t xml:space="preserve">Перечень главных администраторов источников внутреннего финансирования дефицита бюджета города и объем закрепленных за ними источников финансирования дефицита бюджета города на 2019 год и на плановый период 2020 и 2021 годов
</t>
  </si>
  <si>
    <t>2021 год</t>
  </si>
  <si>
    <t xml:space="preserve">Увеличение прочих остатков денежных средств бюджетов городских округов
</t>
  </si>
  <si>
    <t xml:space="preserve">Уменьшение прочих остатков денежных средств бюджетов городских округов
</t>
  </si>
  <si>
    <t>от 14.12.2018 № 111</t>
  </si>
  <si>
    <t>Изменения от 25.01.19</t>
  </si>
  <si>
    <t>Изменения от 30.01.19</t>
  </si>
  <si>
    <t>Изменения от 22.02.19</t>
  </si>
  <si>
    <t>Изменения от 29.03.19</t>
  </si>
  <si>
    <t>Изменения от 26.04.19</t>
  </si>
  <si>
    <t>Изменения от 28.06.19</t>
  </si>
  <si>
    <t>Изменения от 14.06.19</t>
  </si>
  <si>
    <t>Изменения от 27.09.19</t>
  </si>
  <si>
    <t>Изменения от 25.10.19</t>
  </si>
  <si>
    <t>Изменения от 29.11.19</t>
  </si>
  <si>
    <t>Изменения от 13.12.19</t>
  </si>
  <si>
    <t>Изменения от 27.12.19</t>
  </si>
  <si>
    <t>от __.__.2019 № ___</t>
  </si>
</sst>
</file>

<file path=xl/styles.xml><?xml version="1.0" encoding="utf-8"?>
<styleSheet xmlns="http://schemas.openxmlformats.org/spreadsheetml/2006/main">
  <numFmts count="1">
    <numFmt numFmtId="164" formatCode="#,##0.00000"/>
  </numFmts>
  <fonts count="6"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164" fontId="1" fillId="2" borderId="1" xfId="0" applyNumberFormat="1" applyFont="1" applyFill="1" applyBorder="1" applyAlignment="1">
      <alignment horizontal="center" vertical="top" shrinkToFit="1"/>
    </xf>
    <xf numFmtId="0" fontId="0" fillId="2" borderId="0" xfId="0" applyFont="1" applyFill="1"/>
    <xf numFmtId="0" fontId="4" fillId="2" borderId="0" xfId="0" applyFont="1" applyFill="1" applyAlignment="1"/>
    <xf numFmtId="0" fontId="5" fillId="2" borderId="0" xfId="0" applyFont="1" applyFill="1"/>
    <xf numFmtId="0" fontId="1" fillId="2" borderId="0" xfId="0" applyFont="1" applyFill="1"/>
    <xf numFmtId="164" fontId="1" fillId="2" borderId="4" xfId="0" applyNumberFormat="1" applyFont="1" applyFill="1" applyBorder="1" applyAlignment="1">
      <alignment horizontal="center" vertical="top" wrapText="1" shrinkToFit="1"/>
    </xf>
    <xf numFmtId="0" fontId="1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vertical="top" wrapText="1"/>
    </xf>
    <xf numFmtId="164" fontId="2" fillId="2" borderId="1" xfId="0" applyNumberFormat="1" applyFont="1" applyFill="1" applyBorder="1" applyAlignment="1">
      <alignment horizontal="center" vertical="top" shrinkToFit="1"/>
    </xf>
    <xf numFmtId="0" fontId="1" fillId="2" borderId="1" xfId="0" applyFont="1" applyFill="1" applyBorder="1" applyAlignment="1">
      <alignment vertical="top" wrapText="1"/>
    </xf>
    <xf numFmtId="0" fontId="1" fillId="2" borderId="0" xfId="0" applyFont="1" applyFill="1" applyAlignment="1">
      <alignment horizontal="right"/>
    </xf>
    <xf numFmtId="0" fontId="1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center" vertical="top" wrapText="1"/>
    </xf>
    <xf numFmtId="0" fontId="1" fillId="2" borderId="6" xfId="0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right"/>
    </xf>
    <xf numFmtId="0" fontId="3" fillId="2" borderId="0" xfId="0" applyFont="1" applyFill="1" applyAlignment="1">
      <alignment horizontal="center" vertical="top" wrapText="1"/>
    </xf>
    <xf numFmtId="0" fontId="1" fillId="2" borderId="0" xfId="0" applyFont="1" applyFill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P21"/>
  <sheetViews>
    <sheetView tabSelected="1" workbookViewId="0">
      <selection activeCell="A5" sqref="A5:AN5"/>
    </sheetView>
  </sheetViews>
  <sheetFormatPr defaultColWidth="9.140625" defaultRowHeight="12.75"/>
  <cols>
    <col min="1" max="1" width="12.28515625" style="5" customWidth="1"/>
    <col min="2" max="2" width="18.5703125" style="5" customWidth="1"/>
    <col min="3" max="3" width="24.5703125" style="5" customWidth="1"/>
    <col min="4" max="27" width="12" style="5" hidden="1" customWidth="1"/>
    <col min="28" max="28" width="12" style="5" customWidth="1"/>
    <col min="29" max="36" width="12" style="5" hidden="1" customWidth="1"/>
    <col min="37" max="37" width="12" style="5" customWidth="1"/>
    <col min="38" max="39" width="12" style="5" hidden="1" customWidth="1"/>
    <col min="40" max="40" width="12" style="5" customWidth="1"/>
    <col min="41" max="16384" width="9.140625" style="2"/>
  </cols>
  <sheetData>
    <row r="1" spans="1:42">
      <c r="A1" s="13" t="s">
        <v>10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</row>
    <row r="2" spans="1:42">
      <c r="A2" s="13" t="s">
        <v>9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</row>
    <row r="3" spans="1:42">
      <c r="A3" s="13" t="s">
        <v>0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</row>
    <row r="4" spans="1:42">
      <c r="A4" s="13" t="s">
        <v>32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</row>
    <row r="5" spans="1:42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</row>
    <row r="6" spans="1:42">
      <c r="A6" s="13" t="s">
        <v>10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</row>
    <row r="7" spans="1:42">
      <c r="A7" s="13" t="s">
        <v>9</v>
      </c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</row>
    <row r="8" spans="1:42">
      <c r="A8" s="13" t="s">
        <v>0</v>
      </c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</row>
    <row r="9" spans="1:42">
      <c r="A9" s="13" t="s">
        <v>19</v>
      </c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</row>
    <row r="10" spans="1:42">
      <c r="A10" s="13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</row>
    <row r="11" spans="1:42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</row>
    <row r="12" spans="1:42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</row>
    <row r="13" spans="1:42" s="4" customFormat="1" ht="67.5" customHeight="1">
      <c r="A13" s="20" t="s">
        <v>15</v>
      </c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3"/>
      <c r="AP13" s="3"/>
    </row>
    <row r="14" spans="1:42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21"/>
    </row>
    <row r="15" spans="1:42">
      <c r="A15" s="21"/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</row>
    <row r="16" spans="1:42">
      <c r="A16" s="19" t="s">
        <v>1</v>
      </c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</row>
    <row r="17" spans="1:40" ht="18.75" customHeight="1">
      <c r="A17" s="15" t="s">
        <v>2</v>
      </c>
      <c r="B17" s="15"/>
      <c r="C17" s="14" t="s">
        <v>8</v>
      </c>
      <c r="D17" s="16" t="s">
        <v>12</v>
      </c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8"/>
    </row>
    <row r="18" spans="1:40" ht="102">
      <c r="A18" s="7" t="s">
        <v>3</v>
      </c>
      <c r="B18" s="7" t="s">
        <v>4</v>
      </c>
      <c r="C18" s="14"/>
      <c r="D18" s="6" t="s">
        <v>13</v>
      </c>
      <c r="E18" s="6" t="s">
        <v>20</v>
      </c>
      <c r="F18" s="6" t="s">
        <v>13</v>
      </c>
      <c r="G18" s="6" t="s">
        <v>21</v>
      </c>
      <c r="H18" s="6" t="s">
        <v>13</v>
      </c>
      <c r="I18" s="6" t="s">
        <v>22</v>
      </c>
      <c r="J18" s="6" t="s">
        <v>13</v>
      </c>
      <c r="K18" s="6" t="s">
        <v>23</v>
      </c>
      <c r="L18" s="6" t="s">
        <v>13</v>
      </c>
      <c r="M18" s="6" t="s">
        <v>24</v>
      </c>
      <c r="N18" s="6" t="s">
        <v>13</v>
      </c>
      <c r="O18" s="6" t="s">
        <v>26</v>
      </c>
      <c r="P18" s="6" t="s">
        <v>13</v>
      </c>
      <c r="Q18" s="6" t="s">
        <v>25</v>
      </c>
      <c r="R18" s="6" t="s">
        <v>13</v>
      </c>
      <c r="S18" s="6" t="s">
        <v>27</v>
      </c>
      <c r="T18" s="6" t="s">
        <v>13</v>
      </c>
      <c r="U18" s="6" t="s">
        <v>28</v>
      </c>
      <c r="V18" s="6" t="s">
        <v>13</v>
      </c>
      <c r="W18" s="6" t="s">
        <v>29</v>
      </c>
      <c r="X18" s="6" t="s">
        <v>13</v>
      </c>
      <c r="Y18" s="6" t="s">
        <v>30</v>
      </c>
      <c r="Z18" s="6" t="s">
        <v>13</v>
      </c>
      <c r="AA18" s="6" t="s">
        <v>31</v>
      </c>
      <c r="AB18" s="6" t="s">
        <v>13</v>
      </c>
      <c r="AC18" s="6" t="s">
        <v>14</v>
      </c>
      <c r="AD18" s="6" t="s">
        <v>24</v>
      </c>
      <c r="AE18" s="6" t="s">
        <v>14</v>
      </c>
      <c r="AF18" s="6" t="s">
        <v>25</v>
      </c>
      <c r="AG18" s="6" t="s">
        <v>14</v>
      </c>
      <c r="AH18" s="6" t="s">
        <v>29</v>
      </c>
      <c r="AI18" s="6" t="s">
        <v>14</v>
      </c>
      <c r="AJ18" s="6" t="s">
        <v>30</v>
      </c>
      <c r="AK18" s="6" t="s">
        <v>14</v>
      </c>
      <c r="AL18" s="6" t="s">
        <v>16</v>
      </c>
      <c r="AM18" s="6"/>
      <c r="AN18" s="6" t="s">
        <v>16</v>
      </c>
    </row>
    <row r="19" spans="1:40" ht="39.75" customHeight="1">
      <c r="A19" s="8" t="s">
        <v>5</v>
      </c>
      <c r="B19" s="9"/>
      <c r="C19" s="10" t="s">
        <v>11</v>
      </c>
      <c r="D19" s="11">
        <f t="shared" ref="D19:AL19" si="0">D21+D20</f>
        <v>0</v>
      </c>
      <c r="E19" s="11">
        <f t="shared" si="0"/>
        <v>5743.7443499999999</v>
      </c>
      <c r="F19" s="11">
        <f t="shared" si="0"/>
        <v>5743.7443499999936</v>
      </c>
      <c r="G19" s="11">
        <f t="shared" si="0"/>
        <v>916.01638000000003</v>
      </c>
      <c r="H19" s="11">
        <f t="shared" si="0"/>
        <v>6659.7607300000382</v>
      </c>
      <c r="I19" s="11">
        <f t="shared" ref="I19:J19" si="1">I21+I20</f>
        <v>2927.78</v>
      </c>
      <c r="J19" s="11">
        <f t="shared" si="1"/>
        <v>9587.5407300000661</v>
      </c>
      <c r="K19" s="11">
        <f t="shared" ref="K19:L19" si="2">K21+K20</f>
        <v>0</v>
      </c>
      <c r="L19" s="11">
        <f t="shared" si="2"/>
        <v>9587.5407300000661</v>
      </c>
      <c r="M19" s="11">
        <f t="shared" ref="M19:N19" si="3">M21+M20</f>
        <v>147.99099999999999</v>
      </c>
      <c r="N19" s="11">
        <f t="shared" si="3"/>
        <v>9735.5317300001043</v>
      </c>
      <c r="O19" s="11">
        <f t="shared" ref="O19:P19" si="4">O21+O20</f>
        <v>0</v>
      </c>
      <c r="P19" s="11">
        <f t="shared" si="4"/>
        <v>9735.5317300001043</v>
      </c>
      <c r="Q19" s="11">
        <f t="shared" ref="Q19:R19" si="5">Q21+Q20</f>
        <v>0</v>
      </c>
      <c r="R19" s="11">
        <f t="shared" si="5"/>
        <v>9735.5317300001043</v>
      </c>
      <c r="S19" s="11">
        <f t="shared" ref="S19:T19" si="6">S21+S20</f>
        <v>0</v>
      </c>
      <c r="T19" s="11">
        <f t="shared" si="6"/>
        <v>9735.5317300001625</v>
      </c>
      <c r="U19" s="11">
        <f t="shared" ref="U19:V19" si="7">U21+U20</f>
        <v>797.06807000000026</v>
      </c>
      <c r="V19" s="11">
        <f t="shared" si="7"/>
        <v>10532.5998000002</v>
      </c>
      <c r="W19" s="11">
        <f t="shared" ref="W19:X19" si="8">W21+W20</f>
        <v>-791.61938000000009</v>
      </c>
      <c r="X19" s="11">
        <f t="shared" si="8"/>
        <v>9740.9804200001527</v>
      </c>
      <c r="Y19" s="11">
        <f t="shared" ref="Y19:Z19" si="9">Y21+Y20</f>
        <v>-388.03969000000001</v>
      </c>
      <c r="Z19" s="11">
        <f t="shared" si="9"/>
        <v>9352.9407300001476</v>
      </c>
      <c r="AA19" s="11">
        <f t="shared" ref="AA19:AB19" si="10">AA21+AA20</f>
        <v>-115.50345000000004</v>
      </c>
      <c r="AB19" s="11">
        <f t="shared" si="10"/>
        <v>9237.4372800001875</v>
      </c>
      <c r="AC19" s="11">
        <f t="shared" si="0"/>
        <v>-1623.5548599999747</v>
      </c>
      <c r="AD19" s="11">
        <f t="shared" si="0"/>
        <v>0</v>
      </c>
      <c r="AE19" s="11">
        <f t="shared" si="0"/>
        <v>-1623.5548599999747</v>
      </c>
      <c r="AF19" s="11">
        <f t="shared" ref="AF19:AG19" si="11">AF21+AF20</f>
        <v>0</v>
      </c>
      <c r="AG19" s="11">
        <f t="shared" si="11"/>
        <v>-1623.5548600000329</v>
      </c>
      <c r="AH19" s="11">
        <f t="shared" ref="AH19:AI19" si="12">AH21+AH20</f>
        <v>800</v>
      </c>
      <c r="AI19" s="11">
        <f t="shared" si="12"/>
        <v>-823.55486000003293</v>
      </c>
      <c r="AJ19" s="11">
        <f t="shared" ref="AJ19:AK19" si="13">AJ21+AJ20</f>
        <v>299</v>
      </c>
      <c r="AK19" s="11">
        <f t="shared" si="13"/>
        <v>-524.55486000003293</v>
      </c>
      <c r="AL19" s="11">
        <f t="shared" si="0"/>
        <v>4550.020680000016</v>
      </c>
      <c r="AM19" s="11">
        <f t="shared" ref="AM19:AN19" si="14">AM21+AM20</f>
        <v>0</v>
      </c>
      <c r="AN19" s="11">
        <f t="shared" si="14"/>
        <v>4550.020680000016</v>
      </c>
    </row>
    <row r="20" spans="1:40" ht="51.75" customHeight="1">
      <c r="A20" s="8" t="s">
        <v>5</v>
      </c>
      <c r="B20" s="8" t="s">
        <v>6</v>
      </c>
      <c r="C20" s="12" t="s">
        <v>17</v>
      </c>
      <c r="D20" s="1">
        <v>-437958.60105</v>
      </c>
      <c r="E20" s="1"/>
      <c r="F20" s="1">
        <f>D20+E20</f>
        <v>-437958.60105</v>
      </c>
      <c r="G20" s="1">
        <v>242.07337999999999</v>
      </c>
      <c r="H20" s="1">
        <f>F20+G20</f>
        <v>-437716.52766999998</v>
      </c>
      <c r="I20" s="1"/>
      <c r="J20" s="1">
        <f>H20+I20</f>
        <v>-437716.52766999998</v>
      </c>
      <c r="K20" s="1">
        <v>-6789.1750000000002</v>
      </c>
      <c r="L20" s="1">
        <f>J20+K20</f>
        <v>-444505.70266999997</v>
      </c>
      <c r="M20" s="1">
        <f>-13234.3985-339.6</f>
        <v>-13573.9985</v>
      </c>
      <c r="N20" s="1">
        <f>L20+M20</f>
        <v>-458079.70116999996</v>
      </c>
      <c r="O20" s="1">
        <v>-4101.2689799999998</v>
      </c>
      <c r="P20" s="1">
        <f>N20+O20</f>
        <v>-462180.97014999995</v>
      </c>
      <c r="Q20" s="1">
        <v>-2934.5414900000001</v>
      </c>
      <c r="R20" s="1">
        <f>P20+Q20</f>
        <v>-465115.51163999992</v>
      </c>
      <c r="S20" s="1">
        <v>-72368.695999999996</v>
      </c>
      <c r="T20" s="1">
        <f>R20+S20</f>
        <v>-537484.20763999992</v>
      </c>
      <c r="U20" s="1">
        <v>-4466.3130000000001</v>
      </c>
      <c r="V20" s="1">
        <f>T20+U20</f>
        <v>-541950.52063999989</v>
      </c>
      <c r="W20" s="1">
        <f>551.1358-3208.82887-4286.5109</f>
        <v>-6944.2039700000005</v>
      </c>
      <c r="X20" s="1">
        <f>V20+W20</f>
        <v>-548894.72460999992</v>
      </c>
      <c r="Y20" s="1"/>
      <c r="Z20" s="1">
        <f>X20+Y20</f>
        <v>-548894.72460999992</v>
      </c>
      <c r="AA20" s="1">
        <f>285.81242-390.6</f>
        <v>-104.78758000000005</v>
      </c>
      <c r="AB20" s="1">
        <f>Z20+AA20</f>
        <v>-548999.51218999992</v>
      </c>
      <c r="AC20" s="1">
        <v>-421542.11275999999</v>
      </c>
      <c r="AD20" s="1">
        <v>-4993.6499999999996</v>
      </c>
      <c r="AE20" s="1">
        <f>AC20+AD20</f>
        <v>-426535.76276000001</v>
      </c>
      <c r="AF20" s="1">
        <v>-99873</v>
      </c>
      <c r="AG20" s="1">
        <f>AE20+AF20</f>
        <v>-526408.76276000007</v>
      </c>
      <c r="AH20" s="1">
        <v>-71537.2</v>
      </c>
      <c r="AI20" s="1">
        <f>AG20+AH20</f>
        <v>-597945.96276000002</v>
      </c>
      <c r="AJ20" s="1"/>
      <c r="AK20" s="1">
        <f>AI20+AJ20</f>
        <v>-597945.96276000002</v>
      </c>
      <c r="AL20" s="1">
        <v>-420405.14876000001</v>
      </c>
      <c r="AM20" s="1"/>
      <c r="AN20" s="1">
        <f>AL20+AM20</f>
        <v>-420405.14876000001</v>
      </c>
    </row>
    <row r="21" spans="1:40" ht="58.5" customHeight="1">
      <c r="A21" s="8" t="s">
        <v>5</v>
      </c>
      <c r="B21" s="8" t="s">
        <v>7</v>
      </c>
      <c r="C21" s="12" t="s">
        <v>18</v>
      </c>
      <c r="D21" s="1">
        <v>437958.60105</v>
      </c>
      <c r="E21" s="1">
        <v>5743.7443499999999</v>
      </c>
      <c r="F21" s="1">
        <f>D21+E21</f>
        <v>443702.34539999999</v>
      </c>
      <c r="G21" s="1">
        <v>673.94299999999998</v>
      </c>
      <c r="H21" s="1">
        <f>F21+G21</f>
        <v>444376.28840000002</v>
      </c>
      <c r="I21" s="1">
        <v>2927.78</v>
      </c>
      <c r="J21" s="1">
        <f>H21+I21</f>
        <v>447304.06840000005</v>
      </c>
      <c r="K21" s="1">
        <v>6789.1750000000002</v>
      </c>
      <c r="L21" s="1">
        <f>J21+K21</f>
        <v>454093.24340000004</v>
      </c>
      <c r="M21" s="1">
        <f>13382.3895+339.6</f>
        <v>13721.9895</v>
      </c>
      <c r="N21" s="1">
        <f>L21+M21</f>
        <v>467815.23290000006</v>
      </c>
      <c r="O21" s="1">
        <v>4101.2689799999998</v>
      </c>
      <c r="P21" s="1">
        <f>N21+O21</f>
        <v>471916.50188000005</v>
      </c>
      <c r="Q21" s="1">
        <v>2934.5414900000001</v>
      </c>
      <c r="R21" s="1">
        <f>P21+Q21</f>
        <v>474851.04337000003</v>
      </c>
      <c r="S21" s="1">
        <v>72368.695999999996</v>
      </c>
      <c r="T21" s="1">
        <f>R21+S21</f>
        <v>547219.73937000008</v>
      </c>
      <c r="U21" s="1">
        <v>5263.3810700000004</v>
      </c>
      <c r="V21" s="1">
        <f>T21+U21</f>
        <v>552483.12044000009</v>
      </c>
      <c r="W21" s="1">
        <f>-1513.40752+3379.48121+4286.5109</f>
        <v>6152.5845900000004</v>
      </c>
      <c r="X21" s="1">
        <f>V21+W21</f>
        <v>558635.70503000007</v>
      </c>
      <c r="Y21" s="1">
        <v>-388.03969000000001</v>
      </c>
      <c r="Z21" s="1">
        <f>X21+Y21</f>
        <v>558247.66534000007</v>
      </c>
      <c r="AA21" s="1">
        <f>-401.31587+390.6</f>
        <v>-10.715869999999995</v>
      </c>
      <c r="AB21" s="1">
        <f>Z21+AA21</f>
        <v>558236.94947000011</v>
      </c>
      <c r="AC21" s="1">
        <v>419918.55790000001</v>
      </c>
      <c r="AD21" s="1">
        <v>4993.6499999999996</v>
      </c>
      <c r="AE21" s="1">
        <f>AC21+AD21</f>
        <v>424912.20790000004</v>
      </c>
      <c r="AF21" s="1">
        <v>99873</v>
      </c>
      <c r="AG21" s="1">
        <f>AE21+AF21</f>
        <v>524785.20790000004</v>
      </c>
      <c r="AH21" s="1">
        <f>71537.2+800</f>
        <v>72337.2</v>
      </c>
      <c r="AI21" s="1">
        <f>AG21+AH21</f>
        <v>597122.40789999999</v>
      </c>
      <c r="AJ21" s="1">
        <v>299</v>
      </c>
      <c r="AK21" s="1">
        <f>AI21+AJ21</f>
        <v>597421.40789999999</v>
      </c>
      <c r="AL21" s="1">
        <v>424955.16944000003</v>
      </c>
      <c r="AM21" s="1"/>
      <c r="AN21" s="1">
        <f>AL21+AM21</f>
        <v>424955.16944000003</v>
      </c>
    </row>
  </sheetData>
  <mergeCells count="19">
    <mergeCell ref="A6:AN6"/>
    <mergeCell ref="C17:C18"/>
    <mergeCell ref="A17:B17"/>
    <mergeCell ref="D17:AN17"/>
    <mergeCell ref="A7:AN7"/>
    <mergeCell ref="A8:AN8"/>
    <mergeCell ref="A9:AN9"/>
    <mergeCell ref="A10:AN10"/>
    <mergeCell ref="A16:AN16"/>
    <mergeCell ref="A11:AN11"/>
    <mergeCell ref="A12:AN12"/>
    <mergeCell ref="A13:AN13"/>
    <mergeCell ref="A14:AN14"/>
    <mergeCell ref="A15:AN15"/>
    <mergeCell ref="A1:AN1"/>
    <mergeCell ref="A2:AN2"/>
    <mergeCell ref="A3:AN3"/>
    <mergeCell ref="A4:AN4"/>
    <mergeCell ref="A5:AN5"/>
  </mergeCells>
  <phoneticPr fontId="0" type="noConversion"/>
  <pageMargins left="0.78740157480314965" right="0.39370078740157483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Teik01</dc:creator>
  <cp:lastModifiedBy>Ольга</cp:lastModifiedBy>
  <cp:lastPrinted>2019-02-28T11:12:08Z</cp:lastPrinted>
  <dcterms:created xsi:type="dcterms:W3CDTF">2009-01-23T07:46:30Z</dcterms:created>
  <dcterms:modified xsi:type="dcterms:W3CDTF">2020-03-02T08:28:00Z</dcterms:modified>
</cp:coreProperties>
</file>